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παρασκευές" sheetId="1" r:id="rId1"/>
    <sheet name="καύση" sheetId="2" r:id="rId2"/>
    <sheet name="ιδιότητες 1" sheetId="3" r:id="rId3"/>
    <sheet name="ιδιότητες 2" sheetId="4" r:id="rId4"/>
  </sheets>
  <definedNames/>
  <calcPr fullCalcOnLoad="1"/>
</workbook>
</file>

<file path=xl/sharedStrings.xml><?xml version="1.0" encoding="utf-8"?>
<sst xmlns="http://schemas.openxmlformats.org/spreadsheetml/2006/main" count="166" uniqueCount="92">
  <si>
    <t>+</t>
  </si>
  <si>
    <t>Βαθμολογία</t>
  </si>
  <si>
    <t>©  Αγγελόπουλος Βασίλειος</t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</si>
  <si>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</si>
  <si>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t>Χημικός τύπος ουσίας και αριθμός που αντιστοιχεί</t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</si>
  <si>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CHO</t>
    </r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</si>
  <si>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COCH</t>
    </r>
    <r>
      <rPr>
        <b/>
        <vertAlign val="subscript"/>
        <sz val="11"/>
        <color indexed="10"/>
        <rFont val="Times New Roman"/>
        <family val="1"/>
      </rPr>
      <t>3</t>
    </r>
  </si>
  <si>
    <t>☺</t>
  </si>
  <si>
    <t>αιθανάλη</t>
  </si>
  <si>
    <t>προπανόνη</t>
  </si>
  <si>
    <r>
      <t>CH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=CH</t>
    </r>
    <r>
      <rPr>
        <b/>
        <vertAlign val="subscript"/>
        <sz val="11"/>
        <color indexed="10"/>
        <rFont val="Times New Roman"/>
        <family val="1"/>
      </rPr>
      <t>2</t>
    </r>
  </si>
  <si>
    <r>
      <t>CO</t>
    </r>
    <r>
      <rPr>
        <b/>
        <vertAlign val="subscript"/>
        <sz val="11"/>
        <color indexed="10"/>
        <rFont val="Times New Roman"/>
        <family val="1"/>
      </rPr>
      <t>2</t>
    </r>
  </si>
  <si>
    <t>Na</t>
  </si>
  <si>
    <r>
      <t>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O</t>
    </r>
  </si>
  <si>
    <t>βενζόλιο</t>
  </si>
  <si>
    <t>βινυλακετυλένιο</t>
  </si>
  <si>
    <r>
      <t>H</t>
    </r>
    <r>
      <rPr>
        <b/>
        <vertAlign val="subscript"/>
        <sz val="11"/>
        <color indexed="10"/>
        <rFont val="Times New Roman"/>
        <family val="1"/>
      </rPr>
      <t>2</t>
    </r>
  </si>
  <si>
    <t>μονονάτριο ακετυλενίδιο</t>
  </si>
  <si>
    <t>δινάτριο ακετυλενίδιο</t>
  </si>
  <si>
    <t>νάτριο προπινύλιο</t>
  </si>
  <si>
    <t>χαλκός προπινύλιο</t>
  </si>
  <si>
    <t>χαλκοακετυλενίδιο</t>
  </si>
  <si>
    <r>
      <t>CH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CH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OH</t>
    </r>
  </si>
  <si>
    <r>
      <t>C</t>
    </r>
    <r>
      <rPr>
        <vertAlign val="subscript"/>
        <sz val="11"/>
        <rFont val="Times New Roman"/>
        <family val="1"/>
      </rPr>
      <t>ν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2ν+1</t>
    </r>
    <r>
      <rPr>
        <sz val="11"/>
        <rFont val="Times New Roman"/>
        <family val="1"/>
      </rPr>
      <t>OH</t>
    </r>
  </si>
  <si>
    <r>
      <t>C</t>
    </r>
    <r>
      <rPr>
        <vertAlign val="subscript"/>
        <sz val="11"/>
        <rFont val="Times New Roman"/>
        <family val="1"/>
      </rPr>
      <t>6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6</t>
    </r>
  </si>
  <si>
    <t>Γενικά</t>
  </si>
  <si>
    <t>RCOOH</t>
  </si>
  <si>
    <t>R'OH</t>
  </si>
  <si>
    <t>RCOOR'</t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</si>
  <si>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OH   </t>
    </r>
  </si>
  <si>
    <t>δεν οξειδώνεται</t>
  </si>
  <si>
    <t>προπανάλη</t>
  </si>
  <si>
    <t>αιθανικό οξύ</t>
  </si>
  <si>
    <t>προπανικό οξύ</t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</si>
  <si>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COOH</t>
    </r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</si>
  <si>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CHO</t>
    </r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</si>
  <si>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COOH</t>
    </r>
  </si>
  <si>
    <t>ROH</t>
  </si>
  <si>
    <t>RONa</t>
  </si>
  <si>
    <t>CΟ</t>
  </si>
  <si>
    <r>
      <t>CH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=CH</t>
    </r>
    <r>
      <rPr>
        <vertAlign val="subscript"/>
        <sz val="11"/>
        <rFont val="Times New Roman"/>
        <family val="1"/>
      </rPr>
      <t>2</t>
    </r>
  </si>
  <si>
    <r>
      <t>CH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CH</t>
    </r>
    <r>
      <rPr>
        <sz val="11"/>
        <rFont val="Times New Roman"/>
        <family val="1"/>
      </rPr>
      <t>=CH</t>
    </r>
    <r>
      <rPr>
        <vertAlign val="subscript"/>
        <sz val="11"/>
        <rFont val="Times New Roman"/>
        <family val="1"/>
      </rPr>
      <t>2</t>
    </r>
  </si>
  <si>
    <r>
      <t>CH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CH=CHCH</t>
    </r>
    <r>
      <rPr>
        <vertAlign val="subscript"/>
        <sz val="11"/>
        <rFont val="Times New Roman"/>
        <family val="1"/>
      </rPr>
      <t>3</t>
    </r>
  </si>
  <si>
    <r>
      <t>C</t>
    </r>
    <r>
      <rPr>
        <b/>
        <vertAlign val="subscript"/>
        <sz val="11"/>
        <color indexed="10"/>
        <rFont val="Times New Roman"/>
        <family val="1"/>
      </rPr>
      <t>ν</t>
    </r>
    <r>
      <rPr>
        <b/>
        <sz val="11"/>
        <color indexed="10"/>
        <rFont val="Times New Roman"/>
        <family val="1"/>
      </rPr>
      <t>C</t>
    </r>
    <r>
      <rPr>
        <b/>
        <vertAlign val="subscript"/>
        <sz val="11"/>
        <color indexed="10"/>
        <rFont val="Times New Roman"/>
        <family val="1"/>
      </rPr>
      <t>2ν+1</t>
    </r>
    <r>
      <rPr>
        <b/>
        <sz val="11"/>
        <color indexed="10"/>
        <rFont val="Times New Roman"/>
        <family val="1"/>
      </rPr>
      <t>OH</t>
    </r>
  </si>
  <si>
    <r>
      <t>C</t>
    </r>
    <r>
      <rPr>
        <vertAlign val="subscript"/>
        <sz val="11"/>
        <rFont val="Times New Roman"/>
        <family val="1"/>
      </rPr>
      <t>ν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2ν</t>
    </r>
  </si>
  <si>
    <r>
      <t>H</t>
    </r>
    <r>
      <rPr>
        <vertAlign val="subscript"/>
        <sz val="11"/>
        <rFont val="Times New Roman"/>
        <family val="1"/>
      </rPr>
      <t>2</t>
    </r>
  </si>
  <si>
    <r>
      <t>C</t>
    </r>
    <r>
      <rPr>
        <b/>
        <vertAlign val="subscript"/>
        <sz val="11"/>
        <color indexed="10"/>
        <rFont val="Times New Roman"/>
        <family val="1"/>
      </rPr>
      <t>ν</t>
    </r>
    <r>
      <rPr>
        <b/>
        <sz val="11"/>
        <color indexed="10"/>
        <rFont val="Times New Roman"/>
        <family val="1"/>
      </rPr>
      <t>H</t>
    </r>
    <r>
      <rPr>
        <b/>
        <vertAlign val="subscript"/>
        <sz val="11"/>
        <color indexed="10"/>
        <rFont val="Times New Roman"/>
        <family val="1"/>
      </rPr>
      <t>2ν</t>
    </r>
  </si>
  <si>
    <r>
      <t>CH</t>
    </r>
    <r>
      <rPr>
        <b/>
        <vertAlign val="subscript"/>
        <sz val="12"/>
        <color indexed="10"/>
        <rFont val="Times New Roman"/>
        <family val="1"/>
      </rPr>
      <t>3</t>
    </r>
    <r>
      <rPr>
        <b/>
        <sz val="12"/>
        <color indexed="10"/>
        <rFont val="Times New Roman"/>
        <family val="1"/>
      </rPr>
      <t>CH</t>
    </r>
    <r>
      <rPr>
        <b/>
        <vertAlign val="subscript"/>
        <sz val="12"/>
        <color indexed="10"/>
        <rFont val="Times New Roman"/>
        <family val="1"/>
      </rPr>
      <t>2</t>
    </r>
    <r>
      <rPr>
        <b/>
        <sz val="12"/>
        <color indexed="10"/>
        <rFont val="Times New Roman"/>
        <family val="1"/>
      </rPr>
      <t>OCH</t>
    </r>
    <r>
      <rPr>
        <b/>
        <vertAlign val="subscript"/>
        <sz val="12"/>
        <color indexed="10"/>
        <rFont val="Times New Roman"/>
        <family val="1"/>
      </rPr>
      <t>2</t>
    </r>
    <r>
      <rPr>
        <b/>
        <sz val="12"/>
        <color indexed="10"/>
        <rFont val="Times New Roman"/>
        <family val="1"/>
      </rPr>
      <t>CH</t>
    </r>
    <r>
      <rPr>
        <b/>
        <vertAlign val="subscript"/>
        <sz val="12"/>
        <color indexed="10"/>
        <rFont val="Times New Roman"/>
        <family val="1"/>
      </rPr>
      <t>3</t>
    </r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</si>
  <si>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ONa</t>
    </r>
  </si>
  <si>
    <t>αιθοξείδιο του νατρίου</t>
  </si>
  <si>
    <t>αλκένιο</t>
  </si>
  <si>
    <t>αλκοξείδιο του νατρίου</t>
  </si>
  <si>
    <t>απλός αιθέρας</t>
  </si>
  <si>
    <t>Ι δ ι ό τ η τ ε ς   α λ κ ο ο λ ώ ν   (σ υ ν έ χ ε ι α..)</t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</si>
  <si>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OH   </t>
    </r>
  </si>
  <si>
    <r>
      <t>CH</t>
    </r>
    <r>
      <rPr>
        <b/>
        <vertAlign val="subscript"/>
        <sz val="12"/>
        <color indexed="10"/>
        <rFont val="Times New Roman"/>
        <family val="1"/>
      </rPr>
      <t>3</t>
    </r>
    <r>
      <rPr>
        <b/>
        <sz val="12"/>
        <color indexed="10"/>
        <rFont val="Times New Roman"/>
        <family val="1"/>
      </rPr>
      <t>O</t>
    </r>
    <r>
      <rPr>
        <b/>
        <sz val="12"/>
        <color indexed="10"/>
        <rFont val="Times New Roman"/>
        <family val="1"/>
      </rPr>
      <t>CH</t>
    </r>
    <r>
      <rPr>
        <b/>
        <vertAlign val="subscript"/>
        <sz val="12"/>
        <color indexed="10"/>
        <rFont val="Times New Roman"/>
        <family val="1"/>
      </rPr>
      <t>3</t>
    </r>
  </si>
  <si>
    <t>Ι δ ι ό τ η τ ε ς   α λ κ ο ο λ ώ ν   α.  Κ α ύ σ η</t>
  </si>
  <si>
    <t>ROR</t>
  </si>
  <si>
    <t>είναι κετόνη</t>
  </si>
  <si>
    <t>είναι τριτοταγής</t>
  </si>
  <si>
    <t>αιθανικός αιθυλεστέρας</t>
  </si>
  <si>
    <t>καρβοξυλικός αλκυλεστέρας</t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</si>
  <si>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COOCH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CH</t>
    </r>
    <r>
      <rPr>
        <b/>
        <vertAlign val="subscript"/>
        <sz val="11"/>
        <color indexed="10"/>
        <rFont val="Times New Roman"/>
        <family val="1"/>
      </rPr>
      <t>3</t>
    </r>
  </si>
  <si>
    <t>RCOOR</t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</si>
  <si>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OH</t>
    </r>
  </si>
  <si>
    <r>
      <t>O</t>
    </r>
    <r>
      <rPr>
        <vertAlign val="subscript"/>
        <sz val="12"/>
        <rFont val="Times New Roman"/>
        <family val="1"/>
      </rPr>
      <t>2</t>
    </r>
  </si>
  <si>
    <r>
      <t>C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7</t>
    </r>
    <r>
      <rPr>
        <sz val="12"/>
        <rFont val="Times New Roman"/>
        <family val="1"/>
      </rPr>
      <t>OH</t>
    </r>
  </si>
  <si>
    <r>
      <t>C</t>
    </r>
    <r>
      <rPr>
        <vertAlign val="subscript"/>
        <sz val="12"/>
        <rFont val="Times New Roman"/>
        <family val="1"/>
      </rPr>
      <t>ν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2ν+1</t>
    </r>
    <r>
      <rPr>
        <sz val="12"/>
        <rFont val="Times New Roman"/>
        <family val="1"/>
      </rPr>
      <t>OH</t>
    </r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</si>
  <si>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OH</t>
    </r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</si>
  <si>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CH(OH)CH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CH</t>
    </r>
    <r>
      <rPr>
        <b/>
        <vertAlign val="subscript"/>
        <sz val="11"/>
        <color indexed="10"/>
        <rFont val="Times New Roman"/>
        <family val="1"/>
      </rPr>
      <t>3</t>
    </r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</si>
  <si>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OH</t>
    </r>
  </si>
  <si>
    <t>αιθανόλη</t>
  </si>
  <si>
    <t>2-βουτανόλη</t>
  </si>
  <si>
    <t>μεθανόλη</t>
  </si>
  <si>
    <t>2-προπανόλη</t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</si>
  <si>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CH(OH)CH</t>
    </r>
    <r>
      <rPr>
        <b/>
        <vertAlign val="subscript"/>
        <sz val="11"/>
        <color indexed="10"/>
        <rFont val="Times New Roman"/>
        <family val="1"/>
      </rPr>
      <t>3</t>
    </r>
  </si>
  <si>
    <r>
      <t>C</t>
    </r>
    <r>
      <rPr>
        <b/>
        <vertAlign val="subscript"/>
        <sz val="11"/>
        <color indexed="10"/>
        <rFont val="Times New Roman"/>
        <family val="1"/>
      </rPr>
      <t>ν</t>
    </r>
    <r>
      <rPr>
        <b/>
        <sz val="11"/>
        <color indexed="10"/>
        <rFont val="Times New Roman"/>
        <family val="1"/>
      </rPr>
      <t>H</t>
    </r>
    <r>
      <rPr>
        <b/>
        <vertAlign val="subscript"/>
        <sz val="11"/>
        <color indexed="10"/>
        <rFont val="Times New Roman"/>
        <family val="1"/>
      </rPr>
      <t>2ν+1</t>
    </r>
    <r>
      <rPr>
        <b/>
        <sz val="11"/>
        <color indexed="10"/>
        <rFont val="Times New Roman"/>
        <family val="1"/>
      </rPr>
      <t>OH</t>
    </r>
  </si>
  <si>
    <t>Π  α  ρ  α  σ  κ  ε  υ  έ  ς     α  λ  κ  ο  ο  λ  ώ  ν</t>
  </si>
  <si>
    <r>
      <t>CH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COOH</t>
    </r>
  </si>
  <si>
    <r>
      <t>CH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CH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OH   </t>
    </r>
  </si>
  <si>
    <r>
      <t>CH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CH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CH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OH   </t>
    </r>
  </si>
  <si>
    <r>
      <t>CH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CH(OH)CH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 </t>
    </r>
  </si>
  <si>
    <t>αιθένιο</t>
  </si>
  <si>
    <t>κορεσμένη μονοσθενής αλκοόλη</t>
  </si>
  <si>
    <t>διαιθυλαιθέρας</t>
  </si>
  <si>
    <t>διμεθυλαιθέρας</t>
  </si>
  <si>
    <t>)</t>
  </si>
  <si>
    <t>(</t>
  </si>
  <si>
    <r>
      <t>Η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Ο</t>
    </r>
  </si>
  <si>
    <r>
      <t>CO</t>
    </r>
    <r>
      <rPr>
        <vertAlign val="subscript"/>
        <sz val="12"/>
        <rFont val="Times New Roman"/>
        <family val="1"/>
      </rPr>
      <t>2</t>
    </r>
  </si>
  <si>
    <t>C</t>
  </si>
  <si>
    <t>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</si>
</sst>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#,##0_ ;\-#,##0\ "/>
    <numFmt numFmtId="177" formatCode="#\ ?/2"/>
    <numFmt numFmtId="178" formatCode="[$-408]dddd\,\ d\ mmmm\ yyyy"/>
    <numFmt numFmtId="179" formatCode="[$-408]h:mm:ss\ AM/PM"/>
  </numFmts>
  <fonts count="3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bscript"/>
      <sz val="11"/>
      <color indexed="10"/>
      <name val="Times New Roman"/>
      <family val="1"/>
    </font>
    <font>
      <b/>
      <sz val="10"/>
      <name val="Arial"/>
      <family val="0"/>
    </font>
    <font>
      <b/>
      <sz val="2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sz val="20"/>
      <name val="Wingdings"/>
      <family val="0"/>
    </font>
    <font>
      <sz val="20"/>
      <name val="Arial"/>
      <family val="2"/>
    </font>
    <font>
      <sz val="12"/>
      <name val="Wingdings"/>
      <family val="0"/>
    </font>
    <font>
      <vertAlign val="subscript"/>
      <sz val="12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0" fillId="1" borderId="7" xfId="0" applyFill="1" applyBorder="1" applyAlignment="1">
      <alignment/>
    </xf>
    <xf numFmtId="0" fontId="0" fillId="1" borderId="0" xfId="0" applyFill="1" applyAlignment="1">
      <alignment/>
    </xf>
    <xf numFmtId="0" fontId="0" fillId="1" borderId="4" xfId="0" applyFill="1" applyBorder="1" applyAlignment="1">
      <alignment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/>
    </xf>
    <xf numFmtId="0" fontId="0" fillId="1" borderId="6" xfId="0" applyFill="1" applyBorder="1" applyAlignment="1">
      <alignment/>
    </xf>
    <xf numFmtId="0" fontId="0" fillId="1" borderId="9" xfId="0" applyFill="1" applyBorder="1" applyAlignment="1">
      <alignment/>
    </xf>
    <xf numFmtId="0" fontId="0" fillId="1" borderId="3" xfId="0" applyFill="1" applyBorder="1" applyAlignment="1">
      <alignment/>
    </xf>
    <xf numFmtId="0" fontId="9" fillId="1" borderId="4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0" fontId="18" fillId="1" borderId="0" xfId="0" applyFont="1" applyFill="1" applyAlignment="1">
      <alignment vertical="center"/>
    </xf>
    <xf numFmtId="0" fontId="21" fillId="0" borderId="0" xfId="0" applyFont="1" applyAlignment="1">
      <alignment/>
    </xf>
    <xf numFmtId="0" fontId="18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/>
    </xf>
    <xf numFmtId="0" fontId="1" fillId="5" borderId="8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/>
    </xf>
    <xf numFmtId="0" fontId="10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8" fillId="1" borderId="4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left" indent="2"/>
    </xf>
    <xf numFmtId="0" fontId="18" fillId="2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6" fillId="3" borderId="8" xfId="0" applyFont="1" applyFill="1" applyBorder="1" applyAlignment="1" applyProtection="1">
      <alignment horizontal="center" vertical="center" wrapText="1"/>
      <protection locked="0"/>
    </xf>
    <xf numFmtId="0" fontId="0" fillId="1" borderId="0" xfId="0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7" fillId="2" borderId="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7" fillId="2" borderId="7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2" fillId="7" borderId="8" xfId="0" applyFont="1" applyFill="1" applyBorder="1" applyAlignment="1" applyProtection="1">
      <alignment horizontal="right" vertical="center" wrapText="1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49" fontId="2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2" borderId="7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1" fillId="7" borderId="8" xfId="0" applyFont="1" applyFill="1" applyBorder="1" applyAlignment="1" applyProtection="1">
      <alignment horizontal="right" vertical="center" wrapText="1"/>
      <protection locked="0"/>
    </xf>
    <xf numFmtId="0" fontId="18" fillId="1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indent="2"/>
    </xf>
    <xf numFmtId="0" fontId="0" fillId="0" borderId="0" xfId="0" applyFont="1" applyAlignment="1">
      <alignment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9" fillId="2" borderId="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33" fillId="0" borderId="0" xfId="0" applyFont="1" applyAlignment="1">
      <alignment/>
    </xf>
    <xf numFmtId="44" fontId="18" fillId="1" borderId="0" xfId="17" applyFont="1" applyFill="1" applyAlignment="1">
      <alignment vertical="center"/>
    </xf>
    <xf numFmtId="44" fontId="0" fillId="1" borderId="0" xfId="17" applyFill="1" applyAlignment="1">
      <alignment/>
    </xf>
    <xf numFmtId="0" fontId="1" fillId="2" borderId="7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49" fontId="1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8" fillId="1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justify" vertical="top" wrapText="1"/>
    </xf>
    <xf numFmtId="0" fontId="9" fillId="6" borderId="5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8" fillId="1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justify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6" fillId="3" borderId="8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9" fontId="15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dxfs count="4">
    <dxf>
      <font>
        <b/>
        <i val="0"/>
        <strike val="0"/>
        <color auto="1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strike val="0"/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FF"/>
      </font>
      <fill>
        <patternFill patternType="solid">
          <bgColor indexed="64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Relationship Id="rId5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114300</xdr:rowOff>
    </xdr:from>
    <xdr:to>
      <xdr:col>7</xdr:col>
      <xdr:colOff>409575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5725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13</xdr:row>
      <xdr:rowOff>9525</xdr:rowOff>
    </xdr:from>
    <xdr:to>
      <xdr:col>7</xdr:col>
      <xdr:colOff>809625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3336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17</xdr:row>
      <xdr:rowOff>9525</xdr:rowOff>
    </xdr:from>
    <xdr:to>
      <xdr:col>7</xdr:col>
      <xdr:colOff>809625</xdr:colOff>
      <xdr:row>18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304800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21</xdr:row>
      <xdr:rowOff>9525</xdr:rowOff>
    </xdr:from>
    <xdr:to>
      <xdr:col>7</xdr:col>
      <xdr:colOff>809625</xdr:colOff>
      <xdr:row>22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37623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25</xdr:row>
      <xdr:rowOff>9525</xdr:rowOff>
    </xdr:from>
    <xdr:to>
      <xdr:col>7</xdr:col>
      <xdr:colOff>809625</xdr:colOff>
      <xdr:row>26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447675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34</xdr:row>
      <xdr:rowOff>9525</xdr:rowOff>
    </xdr:from>
    <xdr:to>
      <xdr:col>7</xdr:col>
      <xdr:colOff>809625</xdr:colOff>
      <xdr:row>35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60864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5</xdr:row>
      <xdr:rowOff>38100</xdr:rowOff>
    </xdr:from>
    <xdr:to>
      <xdr:col>7</xdr:col>
      <xdr:colOff>676275</xdr:colOff>
      <xdr:row>5</xdr:row>
      <xdr:rowOff>228600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923925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" name="Line 53"/>
        <xdr:cNvSpPr>
          <a:spLocks/>
        </xdr:cNvSpPr>
      </xdr:nvSpPr>
      <xdr:spPr>
        <a:xfrm>
          <a:off x="516255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3" name="Line 54"/>
        <xdr:cNvSpPr>
          <a:spLocks/>
        </xdr:cNvSpPr>
      </xdr:nvSpPr>
      <xdr:spPr>
        <a:xfrm>
          <a:off x="516255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304800</xdr:colOff>
      <xdr:row>7</xdr:row>
      <xdr:rowOff>104775</xdr:rowOff>
    </xdr:from>
    <xdr:to>
      <xdr:col>7</xdr:col>
      <xdr:colOff>666750</xdr:colOff>
      <xdr:row>8</xdr:row>
      <xdr:rowOff>180975</xdr:rowOff>
    </xdr:to>
    <xdr:pic>
      <xdr:nvPicPr>
        <xdr:cNvPr id="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362075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10</xdr:row>
      <xdr:rowOff>104775</xdr:rowOff>
    </xdr:from>
    <xdr:to>
      <xdr:col>7</xdr:col>
      <xdr:colOff>685800</xdr:colOff>
      <xdr:row>11</xdr:row>
      <xdr:rowOff>180975</xdr:rowOff>
    </xdr:to>
    <xdr:pic>
      <xdr:nvPicPr>
        <xdr:cNvPr id="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84785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4</xdr:row>
      <xdr:rowOff>76200</xdr:rowOff>
    </xdr:from>
    <xdr:to>
      <xdr:col>5</xdr:col>
      <xdr:colOff>933450</xdr:colOff>
      <xdr:row>6</xdr:row>
      <xdr:rowOff>19050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809625"/>
          <a:ext cx="733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27</xdr:row>
      <xdr:rowOff>104775</xdr:rowOff>
    </xdr:from>
    <xdr:to>
      <xdr:col>2</xdr:col>
      <xdr:colOff>866775</xdr:colOff>
      <xdr:row>30</xdr:row>
      <xdr:rowOff>133350</xdr:rowOff>
    </xdr:to>
    <xdr:pic>
      <xdr:nvPicPr>
        <xdr:cNvPr id="2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4924425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1104900</xdr:colOff>
      <xdr:row>16</xdr:row>
      <xdr:rowOff>104775</xdr:rowOff>
    </xdr:from>
    <xdr:to>
      <xdr:col>4</xdr:col>
      <xdr:colOff>590550</xdr:colOff>
      <xdr:row>18</xdr:row>
      <xdr:rowOff>76200</xdr:rowOff>
    </xdr:to>
    <xdr:pic>
      <xdr:nvPicPr>
        <xdr:cNvPr id="3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300990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20</xdr:row>
      <xdr:rowOff>47625</xdr:rowOff>
    </xdr:from>
    <xdr:to>
      <xdr:col>6</xdr:col>
      <xdr:colOff>1009650</xdr:colOff>
      <xdr:row>21</xdr:row>
      <xdr:rowOff>180975</xdr:rowOff>
    </xdr:to>
    <xdr:pic>
      <xdr:nvPicPr>
        <xdr:cNvPr id="4" name="Picture 2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36671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24</xdr:row>
      <xdr:rowOff>76200</xdr:rowOff>
    </xdr:from>
    <xdr:to>
      <xdr:col>6</xdr:col>
      <xdr:colOff>1009650</xdr:colOff>
      <xdr:row>25</xdr:row>
      <xdr:rowOff>209550</xdr:rowOff>
    </xdr:to>
    <xdr:pic>
      <xdr:nvPicPr>
        <xdr:cNvPr id="5" name="Picture 2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4410075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28</xdr:row>
      <xdr:rowOff>66675</xdr:rowOff>
    </xdr:from>
    <xdr:to>
      <xdr:col>4</xdr:col>
      <xdr:colOff>619125</xdr:colOff>
      <xdr:row>29</xdr:row>
      <xdr:rowOff>200025</xdr:rowOff>
    </xdr:to>
    <xdr:pic>
      <xdr:nvPicPr>
        <xdr:cNvPr id="6" name="Picture 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5114925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20</xdr:row>
      <xdr:rowOff>57150</xdr:rowOff>
    </xdr:from>
    <xdr:to>
      <xdr:col>4</xdr:col>
      <xdr:colOff>704850</xdr:colOff>
      <xdr:row>22</xdr:row>
      <xdr:rowOff>28575</xdr:rowOff>
    </xdr:to>
    <xdr:pic>
      <xdr:nvPicPr>
        <xdr:cNvPr id="7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367665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24</xdr:row>
      <xdr:rowOff>76200</xdr:rowOff>
    </xdr:from>
    <xdr:to>
      <xdr:col>4</xdr:col>
      <xdr:colOff>704850</xdr:colOff>
      <xdr:row>26</xdr:row>
      <xdr:rowOff>47625</xdr:rowOff>
    </xdr:to>
    <xdr:pic>
      <xdr:nvPicPr>
        <xdr:cNvPr id="8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4410075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8</xdr:row>
      <xdr:rowOff>28575</xdr:rowOff>
    </xdr:from>
    <xdr:to>
      <xdr:col>5</xdr:col>
      <xdr:colOff>1066800</xdr:colOff>
      <xdr:row>10</xdr:row>
      <xdr:rowOff>38100</xdr:rowOff>
    </xdr:to>
    <xdr:pic>
      <xdr:nvPicPr>
        <xdr:cNvPr id="9" name="Picture 2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" y="1504950"/>
          <a:ext cx="1133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16</xdr:row>
      <xdr:rowOff>57150</xdr:rowOff>
    </xdr:from>
    <xdr:to>
      <xdr:col>6</xdr:col>
      <xdr:colOff>1019175</xdr:colOff>
      <xdr:row>17</xdr:row>
      <xdr:rowOff>190500</xdr:rowOff>
    </xdr:to>
    <xdr:pic>
      <xdr:nvPicPr>
        <xdr:cNvPr id="10" name="Picture 2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29622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31</xdr:row>
      <xdr:rowOff>57150</xdr:rowOff>
    </xdr:from>
    <xdr:to>
      <xdr:col>6</xdr:col>
      <xdr:colOff>714375</xdr:colOff>
      <xdr:row>31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5553075"/>
          <a:ext cx="733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34</xdr:row>
      <xdr:rowOff>104775</xdr:rowOff>
    </xdr:from>
    <xdr:to>
      <xdr:col>6</xdr:col>
      <xdr:colOff>723900</xdr:colOff>
      <xdr:row>35</xdr:row>
      <xdr:rowOff>200025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200775"/>
          <a:ext cx="733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8</xdr:row>
      <xdr:rowOff>47625</xdr:rowOff>
    </xdr:from>
    <xdr:to>
      <xdr:col>6</xdr:col>
      <xdr:colOff>561975</xdr:colOff>
      <xdr:row>10</xdr:row>
      <xdr:rowOff>57150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1533525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</xdr:row>
      <xdr:rowOff>114300</xdr:rowOff>
    </xdr:from>
    <xdr:to>
      <xdr:col>6</xdr:col>
      <xdr:colOff>571500</xdr:colOff>
      <xdr:row>6</xdr:row>
      <xdr:rowOff>95250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847725"/>
          <a:ext cx="1085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16</xdr:row>
      <xdr:rowOff>47625</xdr:rowOff>
    </xdr:from>
    <xdr:to>
      <xdr:col>6</xdr:col>
      <xdr:colOff>504825</xdr:colOff>
      <xdr:row>18</xdr:row>
      <xdr:rowOff>76200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2971800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57150</xdr:rowOff>
    </xdr:from>
    <xdr:to>
      <xdr:col>6</xdr:col>
      <xdr:colOff>495300</xdr:colOff>
      <xdr:row>22</xdr:row>
      <xdr:rowOff>76200</xdr:rowOff>
    </xdr:to>
    <xdr:pic>
      <xdr:nvPicPr>
        <xdr:cNvPr id="6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0" y="3695700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57150</xdr:rowOff>
    </xdr:from>
    <xdr:to>
      <xdr:col>6</xdr:col>
      <xdr:colOff>552450</xdr:colOff>
      <xdr:row>14</xdr:row>
      <xdr:rowOff>76200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2266950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6"/>
  <dimension ref="A1:AK1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.7109375" style="0" customWidth="1"/>
    <col min="3" max="3" width="2.140625" style="0" bestFit="1" customWidth="1"/>
    <col min="4" max="4" width="16.28125" style="0" bestFit="1" customWidth="1"/>
    <col min="5" max="5" width="2.28125" style="0" bestFit="1" customWidth="1"/>
    <col min="6" max="6" width="2.140625" style="0" bestFit="1" customWidth="1"/>
    <col min="7" max="7" width="6.8515625" style="0" bestFit="1" customWidth="1"/>
    <col min="8" max="8" width="14.7109375" style="0" customWidth="1"/>
    <col min="9" max="9" width="2.28125" style="0" customWidth="1"/>
    <col min="10" max="10" width="17.28125" style="0" customWidth="1"/>
    <col min="11" max="11" width="3.28125" style="0" customWidth="1"/>
    <col min="12" max="12" width="2.7109375" style="0" customWidth="1"/>
    <col min="13" max="13" width="10.421875" style="0" customWidth="1"/>
    <col min="14" max="14" width="5.7109375" style="0" customWidth="1"/>
    <col min="15" max="15" width="21.57421875" style="0" bestFit="1" customWidth="1"/>
    <col min="16" max="16" width="7.7109375" style="0" customWidth="1"/>
    <col min="18" max="18" width="17.57421875" style="0" customWidth="1"/>
    <col min="22" max="22" width="12.28125" style="0" customWidth="1"/>
    <col min="31" max="31" width="9.140625" style="87" customWidth="1"/>
  </cols>
  <sheetData>
    <row r="1" spans="1:3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E1" s="72"/>
    </row>
    <row r="2" spans="1:31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3" t="s">
        <v>4</v>
      </c>
      <c r="P2" s="114"/>
      <c r="Q2" s="1"/>
      <c r="R2" s="1"/>
      <c r="S2" s="1"/>
      <c r="T2" s="1"/>
      <c r="U2" s="1"/>
      <c r="V2" s="1"/>
      <c r="W2" s="1"/>
      <c r="X2" s="1"/>
      <c r="Y2" s="1"/>
      <c r="Z2" s="1"/>
      <c r="AE2" s="72"/>
    </row>
    <row r="3" spans="1:31" ht="18.75">
      <c r="A3" s="1"/>
      <c r="B3" s="121" t="s">
        <v>77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  <c r="O3" s="115"/>
      <c r="P3" s="116"/>
      <c r="Q3" s="1"/>
      <c r="R3" s="44"/>
      <c r="S3" s="1"/>
      <c r="T3" s="1"/>
      <c r="U3" s="1"/>
      <c r="V3" s="1"/>
      <c r="W3" s="1"/>
      <c r="X3" s="1"/>
      <c r="Y3" s="1"/>
      <c r="Z3" s="1"/>
      <c r="AE3" s="72"/>
    </row>
    <row r="4" spans="1:31" ht="13.5" customHeight="1" thickBot="1">
      <c r="A4" s="1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17"/>
      <c r="P4" s="118"/>
      <c r="Q4" s="1"/>
      <c r="R4" s="1"/>
      <c r="S4" s="1"/>
      <c r="T4" s="1"/>
      <c r="U4" s="1"/>
      <c r="V4" s="1"/>
      <c r="W4" s="1"/>
      <c r="X4" s="1"/>
      <c r="Y4" s="1"/>
      <c r="Z4" s="1"/>
      <c r="AE4" s="72"/>
    </row>
    <row r="5" spans="1:31" ht="12" customHeight="1" thickBot="1">
      <c r="A5" s="1"/>
      <c r="B5" s="19"/>
      <c r="C5" s="45"/>
      <c r="D5" s="46"/>
      <c r="E5" s="46"/>
      <c r="F5" s="46"/>
      <c r="G5" s="46"/>
      <c r="H5" s="3"/>
      <c r="I5" s="45"/>
      <c r="J5" s="18"/>
      <c r="K5" s="3"/>
      <c r="L5" s="3"/>
      <c r="M5" s="3"/>
      <c r="N5" s="3"/>
      <c r="O5" s="6"/>
      <c r="P5" s="7"/>
      <c r="Q5" s="1"/>
      <c r="R5" s="1"/>
      <c r="S5" s="1"/>
      <c r="T5" s="1"/>
      <c r="U5" s="1"/>
      <c r="V5" s="1"/>
      <c r="W5" s="1"/>
      <c r="X5" s="1"/>
      <c r="Y5" s="1"/>
      <c r="Z5" s="1"/>
      <c r="AE5" s="72"/>
    </row>
    <row r="6" spans="1:37" ht="18" customHeight="1" thickBot="1">
      <c r="A6" s="11"/>
      <c r="B6" s="20"/>
      <c r="C6" s="64"/>
      <c r="D6" s="10" t="s">
        <v>24</v>
      </c>
      <c r="E6" s="27"/>
      <c r="F6" s="27"/>
      <c r="G6" s="10"/>
      <c r="H6" s="10"/>
      <c r="I6" s="64"/>
      <c r="J6" s="10"/>
      <c r="K6" s="8" t="s">
        <v>0</v>
      </c>
      <c r="L6" s="64"/>
      <c r="M6" s="10"/>
      <c r="N6" s="49">
        <f>IF(AND(J6=O6,M6=O12,J8=P108,C6=1,I6=2,L6=2),$D$107,"")</f>
      </c>
      <c r="O6" s="37" t="s">
        <v>68</v>
      </c>
      <c r="P6" s="38">
        <v>1</v>
      </c>
      <c r="Q6" s="1"/>
      <c r="R6" s="1"/>
      <c r="S6" s="1"/>
      <c r="T6" s="1"/>
      <c r="U6" s="1"/>
      <c r="V6" s="1"/>
      <c r="W6" s="1"/>
      <c r="X6" s="1"/>
      <c r="Y6" s="1"/>
      <c r="Z6" s="1"/>
      <c r="AK6" s="85">
        <f>IF(N6=$D$107,20,"")</f>
      </c>
    </row>
    <row r="7" spans="1:37" ht="11.25" customHeight="1" thickBot="1">
      <c r="A7" s="11"/>
      <c r="B7" s="20"/>
      <c r="C7" s="11"/>
      <c r="D7" s="47"/>
      <c r="E7" s="27"/>
      <c r="F7" s="27"/>
      <c r="G7" s="10"/>
      <c r="H7" s="10"/>
      <c r="I7" s="10"/>
      <c r="J7" s="57"/>
      <c r="K7" s="10"/>
      <c r="L7" s="10"/>
      <c r="M7" s="57"/>
      <c r="N7" s="10"/>
      <c r="O7" s="92"/>
      <c r="P7" s="12"/>
      <c r="Q7" s="1"/>
      <c r="R7" s="1"/>
      <c r="S7" s="1"/>
      <c r="T7" s="1"/>
      <c r="U7" s="1"/>
      <c r="V7" s="1"/>
      <c r="W7" s="1"/>
      <c r="X7" s="1"/>
      <c r="Y7" s="1"/>
      <c r="Z7" s="1"/>
      <c r="AK7" s="85"/>
    </row>
    <row r="8" spans="1:37" ht="18" customHeight="1" thickBot="1">
      <c r="A8" s="11"/>
      <c r="B8" s="55"/>
      <c r="C8" s="56"/>
      <c r="D8" s="56"/>
      <c r="E8" s="56"/>
      <c r="F8" s="56"/>
      <c r="G8" s="56"/>
      <c r="H8" s="56"/>
      <c r="I8" s="56"/>
      <c r="J8" s="35"/>
      <c r="K8" s="56"/>
      <c r="L8" s="56"/>
      <c r="M8" s="56"/>
      <c r="N8" s="10"/>
      <c r="O8" s="37" t="s">
        <v>76</v>
      </c>
      <c r="P8" s="38">
        <v>2</v>
      </c>
      <c r="Q8" s="1"/>
      <c r="R8" s="1"/>
      <c r="S8" s="1"/>
      <c r="T8" s="1"/>
      <c r="U8" s="1"/>
      <c r="V8" s="1"/>
      <c r="W8" s="1"/>
      <c r="X8" s="1"/>
      <c r="Y8" s="1"/>
      <c r="Z8" s="1"/>
      <c r="AK8" s="85"/>
    </row>
    <row r="9" spans="1:37" ht="9" customHeight="1" thickBot="1">
      <c r="A9" s="11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10"/>
      <c r="O9" s="92"/>
      <c r="P9" s="12"/>
      <c r="Q9" s="1"/>
      <c r="R9" s="1"/>
      <c r="S9" s="1"/>
      <c r="T9" s="1"/>
      <c r="U9" s="1"/>
      <c r="V9" s="1"/>
      <c r="W9" s="1"/>
      <c r="X9" s="1"/>
      <c r="Y9" s="1"/>
      <c r="Z9" s="1"/>
      <c r="AK9" s="85"/>
    </row>
    <row r="10" spans="1:37" ht="18" customHeight="1" thickBot="1">
      <c r="A10" s="11"/>
      <c r="B10" s="119">
        <f>IF(N6=$D$107,"α. Με αλκοολική ζύμωση: Η παρασκευή οινοπνεύματος από τη γλυκόζη ονομάζεται αλκοολική ζύμωση και γίνεται παρουσία ενζύμου που ονομάζεται ζυμάση","")</f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49"/>
      <c r="O10" s="37" t="s">
        <v>69</v>
      </c>
      <c r="P10" s="38">
        <v>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K10" s="85"/>
    </row>
    <row r="11" spans="1:37" ht="11.25" customHeight="1" thickBot="1">
      <c r="A11" s="11"/>
      <c r="B11" s="141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0"/>
      <c r="O11" s="92"/>
      <c r="P11" s="12"/>
      <c r="Q11" s="1"/>
      <c r="R11" s="1"/>
      <c r="S11" s="1"/>
      <c r="T11" s="1"/>
      <c r="U11" s="1"/>
      <c r="V11" s="1"/>
      <c r="W11" s="1"/>
      <c r="X11" s="1"/>
      <c r="Y11" s="1"/>
      <c r="Z11" s="1"/>
      <c r="AK11" s="85"/>
    </row>
    <row r="12" spans="1:37" ht="18" customHeight="1" thickBot="1">
      <c r="A12" s="1"/>
      <c r="B12" s="141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0"/>
      <c r="O12" s="37" t="s">
        <v>11</v>
      </c>
      <c r="P12" s="38">
        <v>4</v>
      </c>
      <c r="Q12" s="1"/>
      <c r="R12" s="1"/>
      <c r="S12" s="1"/>
      <c r="T12" s="1"/>
      <c r="U12" s="1"/>
      <c r="V12" s="1"/>
      <c r="W12" s="1"/>
      <c r="X12" s="1"/>
      <c r="Y12" s="1"/>
      <c r="Z12" s="1"/>
      <c r="AK12" s="85"/>
    </row>
    <row r="13" spans="1:37" ht="9" customHeight="1" thickBot="1">
      <c r="A13" s="1"/>
      <c r="B13" s="9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0"/>
      <c r="O13" s="102"/>
      <c r="P13" s="12"/>
      <c r="Q13" s="1"/>
      <c r="R13" s="1"/>
      <c r="S13" s="1"/>
      <c r="T13" s="1"/>
      <c r="U13" s="1"/>
      <c r="V13" s="1"/>
      <c r="W13" s="1"/>
      <c r="X13" s="1"/>
      <c r="Y13" s="1"/>
      <c r="Z13" s="1"/>
      <c r="AK13" s="85"/>
    </row>
    <row r="14" spans="1:37" ht="18" customHeight="1" thickBot="1">
      <c r="A14" s="11"/>
      <c r="B14" s="20"/>
      <c r="C14" s="56"/>
      <c r="D14" s="10" t="s">
        <v>40</v>
      </c>
      <c r="E14" s="8" t="s">
        <v>0</v>
      </c>
      <c r="F14" s="56"/>
      <c r="G14" s="10" t="s">
        <v>3</v>
      </c>
      <c r="H14" s="10"/>
      <c r="I14" s="10"/>
      <c r="J14" s="138"/>
      <c r="K14" s="138"/>
      <c r="L14" s="138"/>
      <c r="M14" s="138"/>
      <c r="N14" s="49">
        <f>IF(AND(J14=O6,J16=P108),$D$107,"")</f>
      </c>
      <c r="O14" s="37" t="s">
        <v>70</v>
      </c>
      <c r="P14" s="38">
        <v>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K14" s="85">
        <f>IF(N14=$D$107,15,"")</f>
      </c>
    </row>
    <row r="15" spans="1:37" ht="11.25" customHeight="1" thickBot="1">
      <c r="A15" s="11"/>
      <c r="B15" s="20"/>
      <c r="C15" s="10"/>
      <c r="D15" s="47"/>
      <c r="E15" s="10"/>
      <c r="F15" s="10"/>
      <c r="G15" s="47"/>
      <c r="H15" s="10"/>
      <c r="I15" s="10"/>
      <c r="J15" s="154"/>
      <c r="K15" s="154"/>
      <c r="L15" s="154"/>
      <c r="M15" s="154"/>
      <c r="N15" s="10"/>
      <c r="O15" s="102"/>
      <c r="P15" s="12"/>
      <c r="Q15" s="1"/>
      <c r="R15" s="1"/>
      <c r="S15" s="1"/>
      <c r="T15" s="1"/>
      <c r="U15" s="1"/>
      <c r="V15" s="1"/>
      <c r="W15" s="1"/>
      <c r="X15" s="1"/>
      <c r="Y15" s="1"/>
      <c r="Z15" s="1"/>
      <c r="AK15" s="86"/>
    </row>
    <row r="16" spans="1:37" ht="18" customHeight="1" thickBot="1">
      <c r="A16" s="11"/>
      <c r="B16" s="20"/>
      <c r="C16" s="10"/>
      <c r="D16" s="47"/>
      <c r="E16" s="10"/>
      <c r="F16" s="10"/>
      <c r="G16" s="47"/>
      <c r="H16" s="10"/>
      <c r="I16" s="10"/>
      <c r="J16" s="112"/>
      <c r="K16" s="131"/>
      <c r="L16" s="131"/>
      <c r="M16" s="132"/>
      <c r="N16" s="10"/>
      <c r="O16" s="37" t="s">
        <v>75</v>
      </c>
      <c r="P16" s="38">
        <v>6</v>
      </c>
      <c r="Q16" s="1"/>
      <c r="R16" s="1"/>
      <c r="S16" s="1"/>
      <c r="T16" s="1"/>
      <c r="U16" s="1"/>
      <c r="V16" s="1"/>
      <c r="W16" s="1"/>
      <c r="X16" s="1"/>
      <c r="Y16" s="1"/>
      <c r="Z16" s="1"/>
      <c r="AK16" s="86"/>
    </row>
    <row r="17" spans="1:37" ht="9" customHeight="1" thickBot="1">
      <c r="A17" s="1"/>
      <c r="B17" s="19"/>
      <c r="C17" s="56"/>
      <c r="D17" s="56"/>
      <c r="E17" s="56"/>
      <c r="F17" s="56"/>
      <c r="G17" s="56"/>
      <c r="H17" s="56"/>
      <c r="I17" s="56"/>
      <c r="J17" s="156"/>
      <c r="K17" s="156"/>
      <c r="L17" s="156"/>
      <c r="M17" s="156"/>
      <c r="N17" s="10"/>
      <c r="O17" s="6"/>
      <c r="P17" s="7"/>
      <c r="Q17" s="1"/>
      <c r="R17" s="1"/>
      <c r="S17" s="1"/>
      <c r="T17" s="1"/>
      <c r="U17" s="1"/>
      <c r="V17" s="1"/>
      <c r="W17" s="1"/>
      <c r="X17" s="1"/>
      <c r="Y17" s="1"/>
      <c r="Z17" s="1"/>
      <c r="AK17" s="86"/>
    </row>
    <row r="18" spans="1:37" ht="18" customHeight="1" thickBot="1">
      <c r="A18" s="11"/>
      <c r="B18" s="20"/>
      <c r="C18" s="56"/>
      <c r="D18" s="10" t="s">
        <v>41</v>
      </c>
      <c r="E18" s="8" t="s">
        <v>0</v>
      </c>
      <c r="F18" s="56"/>
      <c r="G18" s="10" t="s">
        <v>3</v>
      </c>
      <c r="H18" s="10"/>
      <c r="I18" s="10"/>
      <c r="J18" s="138"/>
      <c r="K18" s="138"/>
      <c r="L18" s="138"/>
      <c r="M18" s="138"/>
      <c r="N18" s="49">
        <f>IF(AND(J18=O16,J20=P112),$D$107,"")</f>
      </c>
      <c r="O18" s="37" t="s">
        <v>68</v>
      </c>
      <c r="P18" s="38">
        <v>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K18" s="85">
        <f>IF(N18=$D$107,15,"")</f>
      </c>
    </row>
    <row r="19" spans="1:37" ht="11.25" customHeight="1" thickBot="1">
      <c r="A19" s="11"/>
      <c r="B19" s="20"/>
      <c r="C19" s="56"/>
      <c r="D19" s="47"/>
      <c r="E19" s="8"/>
      <c r="F19" s="56"/>
      <c r="G19" s="47"/>
      <c r="H19" s="10"/>
      <c r="I19" s="10"/>
      <c r="J19" s="155"/>
      <c r="K19" s="155"/>
      <c r="L19" s="155"/>
      <c r="M19" s="155"/>
      <c r="N19" s="10"/>
      <c r="O19" s="92"/>
      <c r="P19" s="12"/>
      <c r="Q19" s="1"/>
      <c r="R19" s="1"/>
      <c r="S19" s="1"/>
      <c r="T19" s="1"/>
      <c r="U19" s="1"/>
      <c r="V19" s="1"/>
      <c r="W19" s="1"/>
      <c r="X19" s="1"/>
      <c r="Y19" s="1"/>
      <c r="Z19" s="1"/>
      <c r="AK19" s="86"/>
    </row>
    <row r="20" spans="1:37" ht="18" customHeight="1" thickBot="1">
      <c r="A20" s="11"/>
      <c r="B20" s="20"/>
      <c r="C20" s="56"/>
      <c r="D20" s="47"/>
      <c r="E20" s="8"/>
      <c r="F20" s="56"/>
      <c r="G20" s="47"/>
      <c r="H20" s="10"/>
      <c r="I20" s="10"/>
      <c r="J20" s="112"/>
      <c r="K20" s="131"/>
      <c r="L20" s="131"/>
      <c r="M20" s="132"/>
      <c r="N20" s="10"/>
      <c r="O20" s="37" t="s">
        <v>43</v>
      </c>
      <c r="P20" s="38">
        <v>2</v>
      </c>
      <c r="Q20" s="1"/>
      <c r="R20" s="1"/>
      <c r="S20" s="1"/>
      <c r="T20" s="1"/>
      <c r="U20" s="1"/>
      <c r="V20" s="1"/>
      <c r="W20" s="1"/>
      <c r="X20" s="1"/>
      <c r="Y20" s="1"/>
      <c r="Z20" s="1"/>
      <c r="AK20" s="86"/>
    </row>
    <row r="21" spans="1:37" ht="9" customHeight="1" thickBot="1">
      <c r="A21" s="1"/>
      <c r="B21" s="20"/>
      <c r="C21" s="56"/>
      <c r="D21" s="47"/>
      <c r="E21" s="8"/>
      <c r="F21" s="56"/>
      <c r="G21" s="47"/>
      <c r="H21" s="10"/>
      <c r="I21" s="10"/>
      <c r="J21" s="56"/>
      <c r="K21" s="62"/>
      <c r="L21" s="62"/>
      <c r="M21" s="62"/>
      <c r="N21" s="10"/>
      <c r="O21" s="92"/>
      <c r="P21" s="12"/>
      <c r="Q21" s="1"/>
      <c r="R21" s="1"/>
      <c r="S21" s="1"/>
      <c r="T21" s="1"/>
      <c r="U21" s="1"/>
      <c r="V21" s="1"/>
      <c r="W21" s="1"/>
      <c r="X21" s="1"/>
      <c r="Y21" s="1"/>
      <c r="Z21" s="1"/>
      <c r="AK21" s="86"/>
    </row>
    <row r="22" spans="1:37" ht="18" customHeight="1" thickBot="1">
      <c r="A22" s="11"/>
      <c r="B22" s="20"/>
      <c r="C22" s="56"/>
      <c r="D22" s="10" t="s">
        <v>42</v>
      </c>
      <c r="E22" s="8" t="s">
        <v>0</v>
      </c>
      <c r="F22" s="56"/>
      <c r="G22" s="10" t="s">
        <v>3</v>
      </c>
      <c r="H22" s="10"/>
      <c r="I22" s="10"/>
      <c r="J22" s="138"/>
      <c r="K22" s="138"/>
      <c r="L22" s="138"/>
      <c r="M22" s="138"/>
      <c r="N22" s="49">
        <f>IF(AND(J22=O10,J24=P110),$D$107,"")</f>
      </c>
      <c r="O22" s="37" t="s">
        <v>69</v>
      </c>
      <c r="P22" s="38">
        <v>3</v>
      </c>
      <c r="Q22" s="1"/>
      <c r="R22" s="1"/>
      <c r="S22" s="1"/>
      <c r="T22" s="1"/>
      <c r="U22" s="1"/>
      <c r="V22" s="1"/>
      <c r="W22" s="1"/>
      <c r="X22" s="1"/>
      <c r="Y22" s="1"/>
      <c r="Z22" s="1"/>
      <c r="AK22" s="85">
        <f>IF(N22=$D$107,15,"")</f>
      </c>
    </row>
    <row r="23" spans="1:37" ht="11.25" customHeight="1" thickBot="1">
      <c r="A23" s="11"/>
      <c r="B23" s="20"/>
      <c r="C23" s="56"/>
      <c r="D23" s="47"/>
      <c r="E23" s="8"/>
      <c r="F23" s="56"/>
      <c r="G23" s="47"/>
      <c r="H23" s="10"/>
      <c r="I23" s="10"/>
      <c r="J23" s="155"/>
      <c r="K23" s="155"/>
      <c r="L23" s="155"/>
      <c r="M23" s="155"/>
      <c r="N23" s="10"/>
      <c r="O23" s="92"/>
      <c r="P23" s="12"/>
      <c r="Q23" s="1"/>
      <c r="R23" s="1"/>
      <c r="S23" s="1"/>
      <c r="T23" s="1"/>
      <c r="U23" s="1"/>
      <c r="V23" s="1"/>
      <c r="W23" s="1"/>
      <c r="X23" s="1"/>
      <c r="Y23" s="1"/>
      <c r="Z23" s="1"/>
      <c r="AK23" s="86"/>
    </row>
    <row r="24" spans="1:37" ht="18" customHeight="1" thickBot="1">
      <c r="A24" s="11"/>
      <c r="B24" s="20"/>
      <c r="C24" s="56"/>
      <c r="D24" s="47"/>
      <c r="E24" s="8"/>
      <c r="F24" s="56"/>
      <c r="G24" s="47"/>
      <c r="H24" s="10"/>
      <c r="I24" s="10"/>
      <c r="J24" s="146"/>
      <c r="K24" s="146"/>
      <c r="L24" s="146"/>
      <c r="M24" s="146"/>
      <c r="N24" s="10"/>
      <c r="O24" s="37" t="s">
        <v>11</v>
      </c>
      <c r="P24" s="38">
        <v>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K24" s="86"/>
    </row>
    <row r="25" spans="1:37" ht="9" customHeight="1" thickBot="1">
      <c r="A25" s="1"/>
      <c r="B25" s="20"/>
      <c r="C25" s="56"/>
      <c r="D25" s="47"/>
      <c r="E25" s="8"/>
      <c r="F25" s="56"/>
      <c r="G25" s="47"/>
      <c r="H25" s="10"/>
      <c r="I25" s="10"/>
      <c r="J25" s="56"/>
      <c r="K25" s="62"/>
      <c r="L25" s="62"/>
      <c r="M25" s="62"/>
      <c r="N25" s="10"/>
      <c r="O25" s="102"/>
      <c r="P25" s="12"/>
      <c r="Q25" s="1"/>
      <c r="R25" s="1"/>
      <c r="S25" s="1"/>
      <c r="T25" s="1"/>
      <c r="U25" s="1"/>
      <c r="V25" s="1"/>
      <c r="W25" s="1"/>
      <c r="X25" s="1"/>
      <c r="Y25" s="1"/>
      <c r="Z25" s="1"/>
      <c r="AK25" s="86"/>
    </row>
    <row r="26" spans="1:37" ht="18" customHeight="1" thickBot="1">
      <c r="A26" s="11"/>
      <c r="B26" s="61"/>
      <c r="C26" s="56"/>
      <c r="D26" s="10" t="s">
        <v>44</v>
      </c>
      <c r="E26" s="8" t="s">
        <v>0</v>
      </c>
      <c r="F26" s="56"/>
      <c r="G26" s="10" t="s">
        <v>3</v>
      </c>
      <c r="H26" s="10"/>
      <c r="I26" s="10"/>
      <c r="J26" s="138"/>
      <c r="K26" s="138"/>
      <c r="L26" s="138"/>
      <c r="M26" s="138"/>
      <c r="N26" s="49">
        <f>IF(AND(J26=O8,J28=P109),$D$107,"")</f>
      </c>
      <c r="O26" s="37" t="s">
        <v>70</v>
      </c>
      <c r="P26" s="38">
        <v>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K26" s="85">
        <f>IF(N26=$D$107,15,"")</f>
      </c>
    </row>
    <row r="27" spans="1:37" ht="11.25" customHeight="1" thickBot="1">
      <c r="A27" s="11"/>
      <c r="B27" s="61"/>
      <c r="C27" s="10"/>
      <c r="D27" s="10"/>
      <c r="E27" s="10"/>
      <c r="F27" s="10"/>
      <c r="G27" s="10"/>
      <c r="H27" s="10"/>
      <c r="I27" s="10"/>
      <c r="J27" s="155"/>
      <c r="K27" s="155"/>
      <c r="L27" s="155"/>
      <c r="M27" s="155"/>
      <c r="N27" s="32"/>
      <c r="O27" s="102"/>
      <c r="P27" s="12"/>
      <c r="Q27" s="1"/>
      <c r="R27" s="1"/>
      <c r="S27" s="1"/>
      <c r="T27" s="1"/>
      <c r="U27" s="1"/>
      <c r="V27" s="1"/>
      <c r="W27" s="1"/>
      <c r="X27" s="1"/>
      <c r="Y27" s="1"/>
      <c r="Z27" s="1"/>
      <c r="AK27" s="103"/>
    </row>
    <row r="28" spans="1:37" ht="18" customHeight="1" thickBot="1">
      <c r="A28" s="11"/>
      <c r="B28" s="61"/>
      <c r="C28" s="10"/>
      <c r="D28" s="10"/>
      <c r="E28" s="10"/>
      <c r="F28" s="10"/>
      <c r="G28" s="10"/>
      <c r="H28" s="10"/>
      <c r="I28" s="10"/>
      <c r="J28" s="146"/>
      <c r="K28" s="146"/>
      <c r="L28" s="146"/>
      <c r="M28" s="146"/>
      <c r="N28" s="32"/>
      <c r="O28" s="37" t="s">
        <v>75</v>
      </c>
      <c r="P28" s="38">
        <v>6</v>
      </c>
      <c r="Q28" s="1"/>
      <c r="R28" s="1"/>
      <c r="S28" s="1"/>
      <c r="T28" s="1"/>
      <c r="U28" s="1"/>
      <c r="V28" s="1"/>
      <c r="W28" s="1"/>
      <c r="X28" s="1"/>
      <c r="Y28" s="1"/>
      <c r="Z28" s="1"/>
      <c r="AK28" s="103"/>
    </row>
    <row r="29" spans="1:37" ht="12" customHeight="1">
      <c r="A29" s="11"/>
      <c r="B29" s="61"/>
      <c r="C29" s="10"/>
      <c r="D29" s="10"/>
      <c r="E29" s="10"/>
      <c r="F29" s="10"/>
      <c r="G29" s="10"/>
      <c r="H29" s="10"/>
      <c r="I29" s="10"/>
      <c r="J29" s="62"/>
      <c r="K29" s="62"/>
      <c r="L29" s="62"/>
      <c r="M29" s="62"/>
      <c r="N29" s="32"/>
      <c r="O29" s="1"/>
      <c r="P29" s="12"/>
      <c r="Q29" s="1"/>
      <c r="R29" s="1"/>
      <c r="S29" s="1"/>
      <c r="T29" s="1"/>
      <c r="U29" s="1"/>
      <c r="V29" s="1"/>
      <c r="W29" s="1"/>
      <c r="X29" s="1"/>
      <c r="Y29" s="1"/>
      <c r="Z29" s="1"/>
      <c r="AK29" s="103"/>
    </row>
    <row r="30" spans="1:37" ht="18" customHeight="1">
      <c r="A30" s="11"/>
      <c r="B30" s="157">
        <f>IF(AND(N14=$D$107,N18=$D$107,N22=$D$107,N26=$D$107),"β. Από πετρέλαιο: Μεγάλες παοσότητες αιθυλικής αλκοόλης παρασκευάζονται σε πετροχημικά εργοστάσια με προσθήκη νερού σε  αιθυλαίνιο. Η προσθήκη νερού σε αλκένια μπορεί να εφαρμοστεί γενικά για παρασκευή κορεσμένων μονοσθενών αλκοολών.","")</f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49"/>
      <c r="O30" s="14"/>
      <c r="P30" s="23"/>
      <c r="Q30" s="1"/>
      <c r="R30" s="1"/>
      <c r="S30" s="21"/>
      <c r="T30" s="1"/>
      <c r="U30" s="1"/>
      <c r="V30" s="1"/>
      <c r="W30" s="1"/>
      <c r="X30" s="1"/>
      <c r="Y30" s="1"/>
      <c r="Z30" s="1"/>
      <c r="AK30" s="85">
        <f>IF(N33=$D$107,20,"")</f>
      </c>
    </row>
    <row r="31" spans="1:37" ht="11.25" customHeight="1">
      <c r="A31" s="11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0"/>
      <c r="O31" s="14"/>
      <c r="P31" s="23"/>
      <c r="Q31" s="1"/>
      <c r="R31" s="1"/>
      <c r="S31" s="21"/>
      <c r="T31" s="1"/>
      <c r="U31" s="1"/>
      <c r="V31" s="1"/>
      <c r="W31" s="1"/>
      <c r="X31" s="1"/>
      <c r="Y31" s="1"/>
      <c r="Z31" s="1"/>
      <c r="AK31" s="86"/>
    </row>
    <row r="32" spans="1:37" ht="9" customHeight="1">
      <c r="A32" s="1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0"/>
      <c r="O32" s="14"/>
      <c r="P32" s="23"/>
      <c r="Q32" s="1"/>
      <c r="R32" s="1"/>
      <c r="S32" s="1"/>
      <c r="T32" s="1"/>
      <c r="U32" s="1"/>
      <c r="V32" s="1"/>
      <c r="W32" s="1"/>
      <c r="X32" s="1"/>
      <c r="Y32" s="1"/>
      <c r="Z32" s="1"/>
      <c r="AK32" s="85"/>
    </row>
    <row r="33" spans="1:37" ht="18" customHeight="1">
      <c r="A33" s="11"/>
      <c r="B33" s="157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49"/>
      <c r="O33" s="14"/>
      <c r="P33" s="23"/>
      <c r="Q33" s="1"/>
      <c r="R33" s="1"/>
      <c r="S33" s="21"/>
      <c r="T33" s="1"/>
      <c r="U33" s="1"/>
      <c r="V33" s="1"/>
      <c r="W33" s="1"/>
      <c r="X33" s="1"/>
      <c r="Y33" s="1"/>
      <c r="Z33" s="1"/>
      <c r="AK33" s="85"/>
    </row>
    <row r="34" spans="1:37" ht="11.25" customHeight="1">
      <c r="A34" s="11"/>
      <c r="B34" s="19"/>
      <c r="C34" s="11"/>
      <c r="D34" s="11"/>
      <c r="E34" s="8"/>
      <c r="F34" s="8"/>
      <c r="G34" s="47"/>
      <c r="H34" s="10"/>
      <c r="I34" s="10"/>
      <c r="J34" s="10"/>
      <c r="K34" s="48"/>
      <c r="L34" s="48"/>
      <c r="M34" s="11"/>
      <c r="N34" s="10"/>
      <c r="O34" s="14"/>
      <c r="P34" s="23"/>
      <c r="Q34" s="1"/>
      <c r="R34" s="1"/>
      <c r="S34" s="21"/>
      <c r="T34" s="1"/>
      <c r="U34" s="1"/>
      <c r="V34" s="1"/>
      <c r="W34" s="1"/>
      <c r="X34" s="1"/>
      <c r="Y34" s="1"/>
      <c r="Z34" s="1"/>
      <c r="AK34" s="86"/>
    </row>
    <row r="35" spans="1:37" ht="18" customHeight="1">
      <c r="A35" s="1"/>
      <c r="B35" s="20"/>
      <c r="C35" s="63"/>
      <c r="D35" s="10" t="s">
        <v>39</v>
      </c>
      <c r="E35" s="8" t="s">
        <v>0</v>
      </c>
      <c r="F35" s="64"/>
      <c r="G35" s="10" t="s">
        <v>45</v>
      </c>
      <c r="H35" s="10"/>
      <c r="I35" s="63"/>
      <c r="J35" s="10"/>
      <c r="K35" s="62"/>
      <c r="L35" s="62"/>
      <c r="M35" s="62"/>
      <c r="N35" s="49">
        <f>IF(AND(J35=O14,J37=P111,C35=1,F35=2,I35=1),$D$107,"")</f>
      </c>
      <c r="O35" s="14"/>
      <c r="P35" s="23"/>
      <c r="Q35" s="1"/>
      <c r="R35" s="1"/>
      <c r="S35" s="1"/>
      <c r="T35" s="1"/>
      <c r="U35" s="1"/>
      <c r="V35" s="1"/>
      <c r="W35" s="1"/>
      <c r="X35" s="1"/>
      <c r="Y35" s="1"/>
      <c r="Z35" s="1"/>
      <c r="AK35" s="85">
        <f>IF(N35=$D$107,20,"")</f>
      </c>
    </row>
    <row r="36" spans="1:37" ht="11.25" customHeight="1">
      <c r="A36" s="11"/>
      <c r="B36" s="20"/>
      <c r="C36" s="11"/>
      <c r="D36" s="47"/>
      <c r="E36" s="8"/>
      <c r="F36" s="8"/>
      <c r="G36" s="47"/>
      <c r="H36" s="10"/>
      <c r="I36" s="10"/>
      <c r="J36" s="50"/>
      <c r="K36" s="69"/>
      <c r="L36" s="69"/>
      <c r="M36" s="69"/>
      <c r="N36" s="10"/>
      <c r="O36" s="14"/>
      <c r="P36" s="23"/>
      <c r="Q36" s="1"/>
      <c r="R36" s="1"/>
      <c r="S36" s="1"/>
      <c r="T36" s="1"/>
      <c r="U36" s="1"/>
      <c r="V36" s="1"/>
      <c r="W36" s="1"/>
      <c r="X36" s="1"/>
      <c r="Y36" s="1"/>
      <c r="Z36" s="1"/>
      <c r="AK36" s="85"/>
    </row>
    <row r="37" spans="1:37" ht="18" customHeight="1">
      <c r="A37" s="11"/>
      <c r="B37" s="20"/>
      <c r="C37" s="11"/>
      <c r="D37" s="47"/>
      <c r="E37" s="8"/>
      <c r="F37" s="8"/>
      <c r="G37" s="47"/>
      <c r="H37" s="10"/>
      <c r="I37" s="10"/>
      <c r="J37" s="35"/>
      <c r="K37" s="69"/>
      <c r="L37" s="69"/>
      <c r="M37" s="69"/>
      <c r="N37" s="10"/>
      <c r="O37" s="14"/>
      <c r="P37" s="23"/>
      <c r="Q37" s="1"/>
      <c r="R37" s="1"/>
      <c r="S37" s="1"/>
      <c r="T37" s="1"/>
      <c r="U37" s="1"/>
      <c r="V37" s="1"/>
      <c r="W37" s="1"/>
      <c r="X37" s="1"/>
      <c r="Y37" s="1"/>
      <c r="Z37" s="1"/>
      <c r="AK37" s="85"/>
    </row>
    <row r="38" spans="1:37" ht="9" customHeight="1">
      <c r="A38" s="11"/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10"/>
      <c r="O38" s="14"/>
      <c r="P38" s="23"/>
      <c r="Q38" s="1"/>
      <c r="R38" s="1"/>
      <c r="S38" s="1"/>
      <c r="T38" s="1"/>
      <c r="U38" s="1"/>
      <c r="V38" s="1"/>
      <c r="W38" s="1"/>
      <c r="X38" s="1"/>
      <c r="Y38" s="1"/>
      <c r="Z38" s="1"/>
      <c r="AK38" s="85" t="e">
        <f>IF(#REF!=O14,3,"")</f>
        <v>#REF!</v>
      </c>
    </row>
    <row r="39" spans="1:37" ht="9" customHeight="1">
      <c r="A39" s="1"/>
      <c r="B39" s="125">
        <f>IF(N35=$D$107,"γ. Ειδικές μέθοδοι παρασκευής μεθανόλης: Ειδικά η μεθανόλη μπορεί να παρασκευασθεί με ξηρά απόσταξη των ξύλων, για αυτό και ονομάζεται ξυλόπνευμα. Οι σύγχρονες όμως μονάδες παραγωγής μεθανόλης στηρίζονται στην παραπάνω καταλυτική σύνθεση.","")</f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0"/>
      <c r="O39" s="14"/>
      <c r="P39" s="23"/>
      <c r="Q39" s="1"/>
      <c r="R39" s="1"/>
      <c r="S39" s="1"/>
      <c r="T39" s="1"/>
      <c r="U39" s="1"/>
      <c r="V39" s="1"/>
      <c r="W39" s="1"/>
      <c r="X39" s="1"/>
      <c r="Y39" s="1"/>
      <c r="Z39" s="1"/>
      <c r="AK39" s="86"/>
    </row>
    <row r="40" spans="1:37" ht="18" customHeight="1">
      <c r="A40" s="11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0"/>
      <c r="O40" s="14"/>
      <c r="P40" s="23"/>
      <c r="Q40" s="1"/>
      <c r="R40" s="1"/>
      <c r="S40" s="1"/>
      <c r="T40" s="1"/>
      <c r="U40" s="1"/>
      <c r="V40" s="1"/>
      <c r="W40" s="1"/>
      <c r="X40" s="1"/>
      <c r="Y40" s="1"/>
      <c r="Z40" s="1"/>
      <c r="AK40" s="85"/>
    </row>
    <row r="41" spans="1:37" ht="24.75" customHeight="1">
      <c r="A41" s="11"/>
      <c r="B41" s="12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0"/>
      <c r="O41" s="14"/>
      <c r="P41" s="23"/>
      <c r="Q41" s="1"/>
      <c r="R41" s="1"/>
      <c r="S41" s="1"/>
      <c r="T41" s="1"/>
      <c r="U41" s="1"/>
      <c r="V41" s="1"/>
      <c r="W41" s="1"/>
      <c r="X41" s="1"/>
      <c r="Y41" s="1"/>
      <c r="Z41" s="1"/>
      <c r="AK41" s="87"/>
    </row>
    <row r="42" spans="1:37" ht="12" customHeight="1">
      <c r="A42" s="1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10"/>
      <c r="O42" s="14"/>
      <c r="P42" s="23"/>
      <c r="Q42" s="1"/>
      <c r="R42" s="1"/>
      <c r="S42" s="1"/>
      <c r="T42" s="1"/>
      <c r="U42" s="1"/>
      <c r="V42" s="1"/>
      <c r="W42" s="1"/>
      <c r="X42" s="1"/>
      <c r="Y42" s="1"/>
      <c r="Z42" s="1"/>
      <c r="AK42" s="86"/>
    </row>
    <row r="43" spans="1:37" ht="12" customHeight="1" thickBot="1">
      <c r="A43" s="11"/>
      <c r="B43" s="13"/>
      <c r="C43" s="51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3"/>
      <c r="Q43" s="1"/>
      <c r="R43" s="1"/>
      <c r="S43" s="1"/>
      <c r="T43" s="1"/>
      <c r="U43" s="1"/>
      <c r="V43" s="1"/>
      <c r="W43" s="1"/>
      <c r="X43" s="1"/>
      <c r="Y43" s="1"/>
      <c r="Z43" s="1"/>
      <c r="AK43" s="87"/>
    </row>
    <row r="44" spans="1:37" ht="27" customHeight="1" thickBot="1">
      <c r="A44" s="11"/>
      <c r="B44" s="13"/>
      <c r="C44" s="51"/>
      <c r="D44" s="120" t="s">
        <v>2</v>
      </c>
      <c r="E44" s="120"/>
      <c r="F44" s="120"/>
      <c r="G44" s="120"/>
      <c r="H44" s="14"/>
      <c r="I44" s="14"/>
      <c r="J44" s="105">
        <f>IF(P44=100,"Μπράβο!!!","")</f>
      </c>
      <c r="K44" s="105"/>
      <c r="L44" s="105"/>
      <c r="M44" s="105"/>
      <c r="N44" s="14"/>
      <c r="O44" s="28" t="s">
        <v>1</v>
      </c>
      <c r="P44" s="29">
        <f>IF(AK44=0,"",AK44)</f>
      </c>
      <c r="Q44" s="1"/>
      <c r="R44" s="1"/>
      <c r="S44" s="1"/>
      <c r="T44" s="1"/>
      <c r="U44" s="1"/>
      <c r="V44" s="1"/>
      <c r="W44" s="1"/>
      <c r="X44" s="1"/>
      <c r="Y44" s="1"/>
      <c r="Z44" s="1"/>
      <c r="AK44" s="87">
        <f>SUM(AK6:AK36)</f>
        <v>0</v>
      </c>
    </row>
    <row r="45" spans="1:26" ht="11.25" customHeight="1" thickBot="1">
      <c r="A45" s="1"/>
      <c r="B45" s="25"/>
      <c r="C45" s="15"/>
      <c r="D45" s="15"/>
      <c r="E45" s="15"/>
      <c r="F45" s="15"/>
      <c r="G45" s="15"/>
      <c r="H45" s="26"/>
      <c r="I45" s="26"/>
      <c r="J45" s="15"/>
      <c r="K45" s="15"/>
      <c r="L45" s="15"/>
      <c r="M45" s="15"/>
      <c r="N45" s="15"/>
      <c r="O45" s="15"/>
      <c r="P45" s="24"/>
      <c r="Q45" s="1"/>
      <c r="R45" s="1"/>
      <c r="S45" s="21"/>
      <c r="T45" s="1"/>
      <c r="U45" s="1"/>
      <c r="V45" s="1"/>
      <c r="W45" s="1"/>
      <c r="X45" s="1"/>
      <c r="Y45" s="1"/>
      <c r="Z45" s="1"/>
    </row>
    <row r="46" spans="1:26" ht="18" customHeight="1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1"/>
      <c r="T49" s="1"/>
      <c r="U49" s="1"/>
      <c r="V49" s="1"/>
      <c r="W49" s="1"/>
      <c r="X49" s="1"/>
      <c r="Y49" s="1"/>
      <c r="Z49" s="1"/>
    </row>
    <row r="50" spans="1:26" ht="18" customHeight="1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9" customHeight="1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31" ht="15.75" customHeight="1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E54" s="85"/>
    </row>
    <row r="55" spans="1:31" ht="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E55" s="85"/>
    </row>
    <row r="56" spans="1:31" ht="12.75" customHeight="1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E56" s="85"/>
    </row>
    <row r="57" spans="1:26" ht="27" customHeight="1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3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1"/>
      <c r="AE58" s="85"/>
    </row>
    <row r="59" spans="1:31" ht="18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E59" s="85"/>
    </row>
    <row r="60" spans="1:31" ht="11.25" customHeight="1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E60" s="85"/>
    </row>
    <row r="61" spans="1:3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E61" s="85"/>
    </row>
    <row r="62" spans="1:31" ht="18" customHeight="1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E62" s="85"/>
    </row>
    <row r="63" spans="1:31" ht="11.25" customHeight="1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E63" s="85"/>
    </row>
    <row r="64" spans="1:3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1"/>
      <c r="T64" s="1"/>
      <c r="U64" s="1"/>
      <c r="V64" s="1"/>
      <c r="W64" s="1"/>
      <c r="X64" s="1"/>
      <c r="Y64" s="1"/>
      <c r="Z64" s="1"/>
      <c r="AE64" s="85"/>
    </row>
    <row r="65" spans="1:31" ht="18" customHeight="1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E65" s="85"/>
    </row>
    <row r="66" spans="1:31" ht="11.25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E66" s="85"/>
    </row>
    <row r="67" spans="1:31" ht="9" customHeight="1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E67" s="85"/>
    </row>
    <row r="68" spans="1:31" ht="9.75" customHeight="1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E68" s="85"/>
    </row>
    <row r="69" spans="1:31" ht="27" customHeight="1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E69" s="85"/>
    </row>
    <row r="70" spans="1:31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E70" s="85"/>
    </row>
    <row r="71" spans="1:31" ht="18" customHeight="1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E71" s="85"/>
    </row>
    <row r="72" spans="1:31" ht="18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E72" s="85"/>
    </row>
    <row r="73" spans="1:31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1"/>
      <c r="AE73" s="85"/>
    </row>
    <row r="74" spans="1:31" ht="18" customHeight="1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E74" s="85"/>
    </row>
    <row r="75" spans="1:31" ht="18" customHeight="1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E75" s="85"/>
    </row>
    <row r="76" spans="1:31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E76" s="85"/>
    </row>
    <row r="77" spans="1:31" ht="18" customHeight="1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E77" s="85"/>
    </row>
    <row r="78" spans="1:26" ht="18" customHeight="1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2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2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>
      <c r="A107" s="1"/>
      <c r="D107" s="31" t="s">
        <v>7</v>
      </c>
      <c r="J107" s="54"/>
      <c r="O107" s="49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P108" s="40" t="s">
        <v>71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P109" s="40" t="s">
        <v>83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P110" s="40" t="s">
        <v>72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P111" s="40" t="s">
        <v>73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P112" s="40" t="s">
        <v>74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40" ht="12.75">
      <c r="R140" s="60" t="s">
        <v>18</v>
      </c>
    </row>
    <row r="141" ht="12.75">
      <c r="R141" s="60" t="s">
        <v>17</v>
      </c>
    </row>
    <row r="142" ht="12.75">
      <c r="R142" s="60" t="s">
        <v>14</v>
      </c>
    </row>
    <row r="143" ht="12.75">
      <c r="R143" s="60" t="s">
        <v>15</v>
      </c>
    </row>
    <row r="144" ht="12.75">
      <c r="R144" s="60" t="s">
        <v>19</v>
      </c>
    </row>
    <row r="145" ht="12.75">
      <c r="R145" s="60" t="s">
        <v>20</v>
      </c>
    </row>
    <row r="146" ht="12.75">
      <c r="R146" s="60" t="s">
        <v>21</v>
      </c>
    </row>
  </sheetData>
  <mergeCells count="19">
    <mergeCell ref="J24:M24"/>
    <mergeCell ref="J17:M17"/>
    <mergeCell ref="J26:M26"/>
    <mergeCell ref="J27:M27"/>
    <mergeCell ref="J14:M14"/>
    <mergeCell ref="J15:M15"/>
    <mergeCell ref="J16:M16"/>
    <mergeCell ref="J18:M18"/>
    <mergeCell ref="J19:M19"/>
    <mergeCell ref="J20:M20"/>
    <mergeCell ref="J22:M22"/>
    <mergeCell ref="J23:M23"/>
    <mergeCell ref="O2:P4"/>
    <mergeCell ref="B10:M12"/>
    <mergeCell ref="D44:G44"/>
    <mergeCell ref="B3:N3"/>
    <mergeCell ref="B39:M41"/>
    <mergeCell ref="B30:M33"/>
    <mergeCell ref="J28:M28"/>
  </mergeCells>
  <conditionalFormatting sqref="L6 F35 I6">
    <cfRule type="cellIs" priority="1" dxfId="0" operator="equal" stopIfTrue="1">
      <formula>2</formula>
    </cfRule>
  </conditionalFormatting>
  <conditionalFormatting sqref="M7">
    <cfRule type="cellIs" priority="2" dxfId="1" operator="equal" stopIfTrue="1">
      <formula>4</formula>
    </cfRule>
  </conditionalFormatting>
  <conditionalFormatting sqref="C35 I35 C6">
    <cfRule type="cellIs" priority="3" dxfId="2" operator="equal" stopIfTrue="1">
      <formula>1</formula>
    </cfRule>
  </conditionalFormatting>
  <conditionalFormatting sqref="J37">
    <cfRule type="cellIs" priority="4" dxfId="3" operator="equal" stopIfTrue="1">
      <formula>$P$111</formula>
    </cfRule>
  </conditionalFormatting>
  <conditionalFormatting sqref="J36">
    <cfRule type="cellIs" priority="5" dxfId="1" operator="equal" stopIfTrue="1">
      <formula>5</formula>
    </cfRule>
  </conditionalFormatting>
  <conditionalFormatting sqref="J7 J15:M15">
    <cfRule type="cellIs" priority="6" dxfId="1" operator="equal" stopIfTrue="1">
      <formula>1</formula>
    </cfRule>
  </conditionalFormatting>
  <conditionalFormatting sqref="J8 J16:M16">
    <cfRule type="cellIs" priority="7" dxfId="3" operator="equal" stopIfTrue="1">
      <formula>$P$108</formula>
    </cfRule>
  </conditionalFormatting>
  <conditionalFormatting sqref="J20:M20">
    <cfRule type="cellIs" priority="8" dxfId="3" operator="equal" stopIfTrue="1">
      <formula>$P$112</formula>
    </cfRule>
  </conditionalFormatting>
  <conditionalFormatting sqref="J24:M24">
    <cfRule type="cellIs" priority="9" dxfId="3" operator="equal" stopIfTrue="1">
      <formula>$P$110</formula>
    </cfRule>
  </conditionalFormatting>
  <conditionalFormatting sqref="J28:M28">
    <cfRule type="cellIs" priority="10" dxfId="3" operator="equal" stopIfTrue="1">
      <formula>$P$109</formula>
    </cfRule>
  </conditionalFormatting>
  <conditionalFormatting sqref="J19:M19">
    <cfRule type="cellIs" priority="11" dxfId="1" operator="equal" stopIfTrue="1">
      <formula>6</formula>
    </cfRule>
  </conditionalFormatting>
  <conditionalFormatting sqref="J23:M23">
    <cfRule type="cellIs" priority="12" dxfId="1" operator="equal" stopIfTrue="1">
      <formula>3</formula>
    </cfRule>
  </conditionalFormatting>
  <conditionalFormatting sqref="J27:M27">
    <cfRule type="cellIs" priority="13" dxfId="1" operator="equal" stopIfTrue="1">
      <formula>2</formula>
    </cfRule>
  </conditionalFormatting>
  <dataValidations count="1">
    <dataValidation type="list" allowBlank="1" showInputMessage="1" showErrorMessage="1" sqref="J28 J8 J24 J16 J37 J20">
      <formula1>$P$108:$P$112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4"/>
  <dimension ref="A1:AO140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.7109375" style="0" bestFit="1" customWidth="1"/>
    <col min="3" max="3" width="2.8515625" style="0" customWidth="1"/>
    <col min="4" max="4" width="12.140625" style="0" bestFit="1" customWidth="1"/>
    <col min="5" max="5" width="2.28125" style="0" bestFit="1" customWidth="1"/>
    <col min="6" max="6" width="6.7109375" style="0" bestFit="1" customWidth="1"/>
    <col min="7" max="7" width="5.57421875" style="0" bestFit="1" customWidth="1"/>
    <col min="8" max="8" width="11.00390625" style="0" customWidth="1"/>
    <col min="9" max="9" width="2.140625" style="0" bestFit="1" customWidth="1"/>
    <col min="10" max="10" width="11.7109375" style="0" customWidth="1"/>
    <col min="11" max="11" width="2.7109375" style="0" customWidth="1"/>
    <col min="12" max="12" width="1.28515625" style="0" customWidth="1"/>
    <col min="13" max="13" width="4.421875" style="0" bestFit="1" customWidth="1"/>
    <col min="14" max="14" width="1.1484375" style="0" customWidth="1"/>
    <col min="15" max="15" width="6.7109375" style="0" customWidth="1"/>
    <col min="16" max="16" width="5.7109375" style="0" customWidth="1"/>
    <col min="17" max="17" width="18.28125" style="0" bestFit="1" customWidth="1"/>
    <col min="18" max="18" width="8.8515625" style="0" customWidth="1"/>
    <col min="19" max="20" width="9.140625" style="87" customWidth="1"/>
  </cols>
  <sheetData>
    <row r="1" spans="1:2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2"/>
      <c r="T1" s="72"/>
    </row>
    <row r="2" spans="1:20" ht="12" customHeight="1">
      <c r="A2" s="1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113" t="s">
        <v>4</v>
      </c>
      <c r="R2" s="114"/>
      <c r="S2" s="72"/>
      <c r="T2" s="72"/>
    </row>
    <row r="3" spans="1:20" ht="20.25" customHeight="1">
      <c r="A3" s="1"/>
      <c r="B3" s="127" t="s">
        <v>56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15"/>
      <c r="R3" s="116"/>
      <c r="S3" s="72"/>
      <c r="T3" s="72"/>
    </row>
    <row r="4" spans="1:20" ht="12" customHeight="1" thickBot="1">
      <c r="A4" s="1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117"/>
      <c r="R4" s="118"/>
      <c r="S4" s="72"/>
      <c r="T4" s="72"/>
    </row>
    <row r="5" spans="1:41" ht="12" customHeight="1" thickBot="1">
      <c r="A5" s="1"/>
      <c r="B5" s="19"/>
      <c r="C5" s="45"/>
      <c r="D5" s="46"/>
      <c r="E5" s="46"/>
      <c r="F5" s="46"/>
      <c r="G5" s="46"/>
      <c r="H5" s="3"/>
      <c r="I5" s="45"/>
      <c r="J5" s="18"/>
      <c r="K5" s="3"/>
      <c r="L5" s="3"/>
      <c r="M5" s="3"/>
      <c r="N5" s="3"/>
      <c r="O5" s="3"/>
      <c r="P5" s="3"/>
      <c r="Q5" s="6"/>
      <c r="R5" s="7"/>
      <c r="S5" s="72"/>
      <c r="T5" s="72"/>
      <c r="AO5" s="40"/>
    </row>
    <row r="6" spans="1:41" ht="18" customHeight="1">
      <c r="A6" s="11"/>
      <c r="B6" s="95"/>
      <c r="C6" s="65"/>
      <c r="D6" s="47" t="s">
        <v>64</v>
      </c>
      <c r="E6" s="8" t="s">
        <v>0</v>
      </c>
      <c r="F6" s="65"/>
      <c r="G6" s="47" t="s">
        <v>65</v>
      </c>
      <c r="H6" s="47"/>
      <c r="I6" s="65"/>
      <c r="J6" s="10"/>
      <c r="K6" s="8" t="s">
        <v>0</v>
      </c>
      <c r="L6" s="27"/>
      <c r="M6" s="65"/>
      <c r="N6" s="47"/>
      <c r="O6" s="10" t="s">
        <v>88</v>
      </c>
      <c r="P6" s="49">
        <f>IF(AND(J6=Q9,C6=1,F6=3,I6=2,M6=3),$D$85,"")</f>
      </c>
      <c r="Q6" s="109" t="s">
        <v>90</v>
      </c>
      <c r="R6" s="107">
        <v>1</v>
      </c>
      <c r="S6" s="72"/>
      <c r="T6" s="72"/>
      <c r="AO6" s="41">
        <f>IF(P6=$D$85,30,"")</f>
      </c>
    </row>
    <row r="7" spans="1:41" ht="11.25" customHeight="1" thickBot="1">
      <c r="A7" s="11"/>
      <c r="B7" s="95"/>
      <c r="C7" s="47"/>
      <c r="D7" s="47"/>
      <c r="E7" s="8"/>
      <c r="F7" s="96"/>
      <c r="G7" s="47"/>
      <c r="H7" s="47"/>
      <c r="I7" s="47"/>
      <c r="J7" s="97"/>
      <c r="K7" s="160"/>
      <c r="L7" s="47"/>
      <c r="M7" s="47"/>
      <c r="N7" s="47"/>
      <c r="O7" s="47"/>
      <c r="P7" s="10"/>
      <c r="Q7" s="110"/>
      <c r="R7" s="108"/>
      <c r="S7" s="72"/>
      <c r="T7" s="72"/>
      <c r="AO7" s="41"/>
    </row>
    <row r="8" spans="1:41" ht="9" customHeight="1" thickBot="1">
      <c r="A8" s="11"/>
      <c r="B8" s="95"/>
      <c r="C8" s="47"/>
      <c r="D8" s="47"/>
      <c r="E8" s="8"/>
      <c r="F8" s="96"/>
      <c r="G8" s="47"/>
      <c r="H8" s="47"/>
      <c r="I8" s="47"/>
      <c r="J8" s="47"/>
      <c r="K8" s="160"/>
      <c r="L8" s="47"/>
      <c r="M8" s="47"/>
      <c r="N8" s="47"/>
      <c r="O8" s="47"/>
      <c r="P8" s="10"/>
      <c r="Q8" s="17"/>
      <c r="R8" s="12"/>
      <c r="S8" s="72"/>
      <c r="T8" s="72"/>
      <c r="AO8" s="41"/>
    </row>
    <row r="9" spans="1:41" ht="18" customHeight="1">
      <c r="A9" s="11"/>
      <c r="B9" s="95"/>
      <c r="C9" s="65"/>
      <c r="D9" s="47" t="s">
        <v>66</v>
      </c>
      <c r="E9" s="8" t="s">
        <v>0</v>
      </c>
      <c r="F9" s="98"/>
      <c r="G9" s="47" t="s">
        <v>65</v>
      </c>
      <c r="H9" s="47"/>
      <c r="I9" s="65"/>
      <c r="J9" s="47" t="s">
        <v>89</v>
      </c>
      <c r="K9" s="8" t="s">
        <v>0</v>
      </c>
      <c r="L9" s="27"/>
      <c r="M9" s="65"/>
      <c r="N9" s="47"/>
      <c r="O9" s="10"/>
      <c r="P9" s="49">
        <f>IF(AND(O9=Q15,C9=1,F9="9/2",I9=3,M9=4),$D$85,"")</f>
      </c>
      <c r="Q9" s="109" t="s">
        <v>11</v>
      </c>
      <c r="R9" s="107">
        <v>2</v>
      </c>
      <c r="S9" s="72"/>
      <c r="T9" s="72"/>
      <c r="AO9" s="41">
        <f>IF(P9=$D$85,30,"")</f>
      </c>
    </row>
    <row r="10" spans="1:41" ht="11.25" customHeight="1" thickBot="1">
      <c r="A10" s="11"/>
      <c r="B10" s="95"/>
      <c r="C10" s="47"/>
      <c r="D10" s="47"/>
      <c r="E10" s="8"/>
      <c r="F10" s="96"/>
      <c r="G10" s="47"/>
      <c r="H10" s="47"/>
      <c r="I10" s="47"/>
      <c r="J10" s="47"/>
      <c r="K10" s="160"/>
      <c r="L10" s="47"/>
      <c r="M10" s="47"/>
      <c r="N10" s="47"/>
      <c r="O10" s="97"/>
      <c r="P10" s="10"/>
      <c r="Q10" s="110"/>
      <c r="R10" s="108"/>
      <c r="S10" s="72"/>
      <c r="T10" s="72"/>
      <c r="AO10" s="41"/>
    </row>
    <row r="11" spans="1:41" ht="9" customHeight="1" thickBot="1">
      <c r="A11" s="1"/>
      <c r="B11" s="99"/>
      <c r="C11" s="74"/>
      <c r="D11" s="47"/>
      <c r="E11" s="8"/>
      <c r="F11" s="96"/>
      <c r="G11" s="47"/>
      <c r="H11" s="47"/>
      <c r="I11" s="47"/>
      <c r="J11" s="47"/>
      <c r="K11" s="160"/>
      <c r="L11" s="47"/>
      <c r="M11" s="47"/>
      <c r="N11" s="47"/>
      <c r="O11" s="47"/>
      <c r="P11" s="10"/>
      <c r="Q11" s="36"/>
      <c r="R11" s="12"/>
      <c r="S11" s="72"/>
      <c r="T11" s="72"/>
      <c r="AO11" s="41"/>
    </row>
    <row r="12" spans="1:41" ht="18" customHeight="1">
      <c r="A12" s="11"/>
      <c r="B12" s="95"/>
      <c r="C12" s="65"/>
      <c r="D12" s="47" t="s">
        <v>67</v>
      </c>
      <c r="E12" s="8" t="s">
        <v>0</v>
      </c>
      <c r="F12" s="65"/>
      <c r="G12" s="47" t="s">
        <v>65</v>
      </c>
      <c r="H12" s="47"/>
      <c r="I12" s="65"/>
      <c r="J12" s="10"/>
      <c r="K12" s="161" t="s">
        <v>0</v>
      </c>
      <c r="L12" s="159" t="s">
        <v>87</v>
      </c>
      <c r="M12" s="65"/>
      <c r="N12" s="153" t="s">
        <v>86</v>
      </c>
      <c r="O12" s="10" t="s">
        <v>88</v>
      </c>
      <c r="P12" s="49">
        <f>IF(AND(J12=Q9,C12=1,F12="3ν/2",I12="ν",M12="ν+1"),$D$85,"")</f>
      </c>
      <c r="Q12" s="109" t="s">
        <v>91</v>
      </c>
      <c r="R12" s="107">
        <v>3</v>
      </c>
      <c r="S12" s="72"/>
      <c r="T12" s="72"/>
      <c r="AO12" s="41">
        <f>IF(P12=$D$85,40,"")</f>
      </c>
    </row>
    <row r="13" spans="1:41" ht="11.25" customHeight="1" thickBot="1">
      <c r="A13" s="11"/>
      <c r="B13" s="95"/>
      <c r="C13" s="100"/>
      <c r="D13" s="47"/>
      <c r="E13" s="96"/>
      <c r="F13" s="96"/>
      <c r="G13" s="47"/>
      <c r="H13" s="47"/>
      <c r="I13" s="47"/>
      <c r="J13" s="97"/>
      <c r="K13" s="47"/>
      <c r="L13" s="47"/>
      <c r="M13" s="47"/>
      <c r="N13" s="47"/>
      <c r="O13" s="10"/>
      <c r="P13" s="10"/>
      <c r="Q13" s="110"/>
      <c r="R13" s="108"/>
      <c r="S13" s="72"/>
      <c r="T13" s="72"/>
      <c r="AO13" s="42"/>
    </row>
    <row r="14" spans="1:41" ht="9" customHeight="1" thickBot="1">
      <c r="A14" s="1"/>
      <c r="B14" s="99"/>
      <c r="C14" s="10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10"/>
      <c r="Q14" s="17"/>
      <c r="R14" s="12"/>
      <c r="S14" s="72"/>
      <c r="T14" s="72"/>
      <c r="AO14" s="42"/>
    </row>
    <row r="15" spans="1:41" ht="17.25" customHeight="1">
      <c r="A15" s="11"/>
      <c r="B15" s="130">
        <f>IF(AND(P6=$D$85,P9=$D$85,P12=$D$85),"α. Καύση: Οι αλκοόλες καίγονται. Κατά την πλήρη καύση της αιθανόλης δημιουργείται χαρακτηριστική γαλάζια φλόγα και ελευθερώνεται ικανό ποσό θερμότητας ώστε να μπορεί να χρησιμοποιηθεί ως καύσιμο.","")</f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"/>
      <c r="Q15" s="109" t="s">
        <v>13</v>
      </c>
      <c r="R15" s="107">
        <v>4</v>
      </c>
      <c r="S15" s="72"/>
      <c r="T15" s="72"/>
      <c r="AO15" s="40"/>
    </row>
    <row r="16" spans="1:41" ht="16.5" customHeight="1" thickBot="1">
      <c r="A16" s="11"/>
      <c r="B16" s="130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49"/>
      <c r="Q16" s="110"/>
      <c r="R16" s="108"/>
      <c r="S16" s="72"/>
      <c r="T16" s="72"/>
      <c r="AO16" s="40"/>
    </row>
    <row r="17" spans="1:41" ht="13.5" customHeight="1">
      <c r="A17" s="11"/>
      <c r="B17" s="130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"/>
      <c r="Q17" s="14"/>
      <c r="R17" s="23"/>
      <c r="S17" s="72"/>
      <c r="T17" s="72"/>
      <c r="AO17" s="40"/>
    </row>
    <row r="18" spans="1:41" ht="18" customHeight="1">
      <c r="A18" s="11"/>
      <c r="B18" s="130">
        <f>IF(AND(P6=$D$85,P9=$D$85,P12=$D$85),"Η τελευταία είναι η γενική αντίδραση πλήρους καύσης των κορεσμένων μονοσθενών αλκοολών.","")</f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"/>
      <c r="Q18" s="14"/>
      <c r="R18" s="23"/>
      <c r="S18" s="72"/>
      <c r="T18" s="72"/>
      <c r="AO18" s="40"/>
    </row>
    <row r="19" spans="1:41" ht="13.5" customHeight="1">
      <c r="A19" s="1"/>
      <c r="B19" s="130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"/>
      <c r="Q19" s="14"/>
      <c r="R19" s="23"/>
      <c r="S19" s="72"/>
      <c r="T19" s="72"/>
      <c r="AO19" s="40"/>
    </row>
    <row r="20" spans="1:41" ht="12" customHeight="1">
      <c r="A20" s="11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10"/>
      <c r="Q20" s="14"/>
      <c r="R20" s="23"/>
      <c r="S20" s="72"/>
      <c r="T20" s="72"/>
      <c r="AO20" s="40"/>
    </row>
    <row r="21" spans="1:41" ht="12" customHeight="1" thickBot="1">
      <c r="A21" s="11"/>
      <c r="B21" s="13"/>
      <c r="C21" s="5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3"/>
      <c r="S21" s="72"/>
      <c r="T21" s="72"/>
      <c r="AO21" s="40"/>
    </row>
    <row r="22" spans="1:41" ht="27" customHeight="1" thickBot="1">
      <c r="A22" s="1"/>
      <c r="B22" s="13"/>
      <c r="C22" s="51"/>
      <c r="D22" s="120" t="s">
        <v>2</v>
      </c>
      <c r="E22" s="120"/>
      <c r="F22" s="120"/>
      <c r="G22" s="120"/>
      <c r="H22" s="14"/>
      <c r="I22" s="14"/>
      <c r="J22" s="93">
        <f>IF(R22=100,"Μπράβο!!!","")</f>
      </c>
      <c r="K22" s="94"/>
      <c r="L22" s="94"/>
      <c r="M22" s="94"/>
      <c r="N22" s="94"/>
      <c r="O22" s="30"/>
      <c r="P22" s="14"/>
      <c r="Q22" s="28" t="s">
        <v>1</v>
      </c>
      <c r="R22" s="29">
        <f>IF(AO22=0,"",AO22)</f>
      </c>
      <c r="S22" s="72"/>
      <c r="T22" s="72"/>
      <c r="AO22" s="40">
        <f>SUM(AO6:AO12)</f>
        <v>0</v>
      </c>
    </row>
    <row r="23" spans="1:19" ht="12" customHeight="1" thickBot="1">
      <c r="A23" s="1"/>
      <c r="B23" s="25"/>
      <c r="C23" s="15"/>
      <c r="D23" s="15"/>
      <c r="E23" s="15"/>
      <c r="F23" s="15"/>
      <c r="G23" s="15"/>
      <c r="H23" s="26"/>
      <c r="I23" s="26"/>
      <c r="J23" s="15"/>
      <c r="K23" s="15"/>
      <c r="L23" s="15"/>
      <c r="M23" s="15"/>
      <c r="N23" s="15"/>
      <c r="O23" s="15"/>
      <c r="P23" s="15"/>
      <c r="Q23" s="15"/>
      <c r="R23" s="24"/>
      <c r="S23" s="86"/>
    </row>
    <row r="24" spans="1:18" ht="18" customHeight="1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1.25" customHeight="1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1.25" customHeight="1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1.25" customHeight="1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1.25" customHeight="1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1.2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1.25" customHeight="1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9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1.25" customHeight="1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" customHeight="1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9" customHeight="1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customHeight="1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7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1.25" customHeight="1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1.25" customHeight="1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1.25" customHeight="1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9" customHeight="1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9.75" customHeight="1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7" customHeight="1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9" ht="18" customHeight="1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85"/>
    </row>
    <row r="75" spans="1:19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85"/>
    </row>
    <row r="76" spans="1:19" ht="18" customHeight="1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85"/>
    </row>
    <row r="77" spans="1:19" ht="18" customHeight="1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85"/>
    </row>
    <row r="78" spans="1:19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85"/>
    </row>
    <row r="79" spans="1:19" ht="18" customHeight="1">
      <c r="A79" s="11"/>
      <c r="S79" s="85"/>
    </row>
    <row r="80" ht="18" customHeight="1">
      <c r="A80" s="11"/>
    </row>
    <row r="81" spans="1:15" ht="18" customHeight="1">
      <c r="A81" s="11"/>
      <c r="D81" s="52"/>
      <c r="J81" s="52"/>
      <c r="O81" s="53"/>
    </row>
    <row r="82" ht="18" customHeight="1">
      <c r="A82" s="1"/>
    </row>
    <row r="83" ht="18" customHeight="1">
      <c r="A83" s="1"/>
    </row>
    <row r="84" ht="18" customHeight="1">
      <c r="A84" s="1"/>
    </row>
    <row r="85" spans="1:17" ht="26.25">
      <c r="A85" s="1"/>
      <c r="D85" s="31" t="s">
        <v>7</v>
      </c>
      <c r="J85" s="54"/>
      <c r="Q85" s="49"/>
    </row>
    <row r="86" ht="12.75">
      <c r="A86" s="1"/>
    </row>
    <row r="87" ht="12.75">
      <c r="A87" s="1"/>
    </row>
    <row r="88" ht="12.75">
      <c r="A88" s="1"/>
    </row>
    <row r="89" ht="15.75" customHeight="1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 customHeight="1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 customHeight="1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 customHeight="1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</sheetData>
  <mergeCells count="13">
    <mergeCell ref="R12:R13"/>
    <mergeCell ref="Q15:Q16"/>
    <mergeCell ref="R15:R16"/>
    <mergeCell ref="B3:P3"/>
    <mergeCell ref="D22:G22"/>
    <mergeCell ref="Q2:R4"/>
    <mergeCell ref="B15:O17"/>
    <mergeCell ref="B18:O19"/>
    <mergeCell ref="R6:R7"/>
    <mergeCell ref="Q9:Q10"/>
    <mergeCell ref="R9:R10"/>
    <mergeCell ref="Q6:Q7"/>
    <mergeCell ref="Q12:Q13"/>
  </mergeCells>
  <conditionalFormatting sqref="I6">
    <cfRule type="cellIs" priority="1" dxfId="0" operator="equal" stopIfTrue="1">
      <formula>2</formula>
    </cfRule>
  </conditionalFormatting>
  <conditionalFormatting sqref="I9 F6 M6">
    <cfRule type="cellIs" priority="2" dxfId="0" operator="equal" stopIfTrue="1">
      <formula>3</formula>
    </cfRule>
  </conditionalFormatting>
  <conditionalFormatting sqref="J13 J7">
    <cfRule type="cellIs" priority="3" dxfId="1" operator="equal" stopIfTrue="1">
      <formula>2</formula>
    </cfRule>
  </conditionalFormatting>
  <conditionalFormatting sqref="I12">
    <cfRule type="cellIs" priority="4" dxfId="0" operator="equal" stopIfTrue="1">
      <formula>"ν"</formula>
    </cfRule>
  </conditionalFormatting>
  <conditionalFormatting sqref="M12">
    <cfRule type="cellIs" priority="5" dxfId="0" operator="equal" stopIfTrue="1">
      <formula>"ν+1"</formula>
    </cfRule>
  </conditionalFormatting>
  <conditionalFormatting sqref="M9">
    <cfRule type="cellIs" priority="6" dxfId="0" operator="equal" stopIfTrue="1">
      <formula>4</formula>
    </cfRule>
  </conditionalFormatting>
  <conditionalFormatting sqref="C12 C9 C6">
    <cfRule type="cellIs" priority="7" dxfId="2" operator="equal" stopIfTrue="1">
      <formula>1</formula>
    </cfRule>
  </conditionalFormatting>
  <conditionalFormatting sqref="F12">
    <cfRule type="cellIs" priority="8" dxfId="0" operator="equal" stopIfTrue="1">
      <formula>"3ν/2"</formula>
    </cfRule>
  </conditionalFormatting>
  <conditionalFormatting sqref="F9">
    <cfRule type="cellIs" priority="9" dxfId="0" operator="equal" stopIfTrue="1">
      <formula>"9/2"</formula>
    </cfRule>
  </conditionalFormatting>
  <conditionalFormatting sqref="O10">
    <cfRule type="cellIs" priority="10" dxfId="1" operator="equal" stopIfTrue="1">
      <formula>4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O156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.7109375" style="0" bestFit="1" customWidth="1"/>
    <col min="3" max="3" width="17.00390625" style="0" bestFit="1" customWidth="1"/>
    <col min="4" max="4" width="2.28125" style="0" bestFit="1" customWidth="1"/>
    <col min="5" max="5" width="12.140625" style="0" customWidth="1"/>
    <col min="6" max="6" width="18.57421875" style="0" customWidth="1"/>
    <col min="7" max="7" width="16.8515625" style="0" customWidth="1"/>
    <col min="8" max="8" width="12.57421875" style="0" customWidth="1"/>
    <col min="9" max="9" width="2.28125" style="0" bestFit="1" customWidth="1"/>
    <col min="10" max="10" width="6.57421875" style="0" customWidth="1"/>
    <col min="11" max="11" width="4.7109375" style="0" customWidth="1"/>
    <col min="12" max="12" width="22.00390625" style="0" bestFit="1" customWidth="1"/>
    <col min="13" max="13" width="8.8515625" style="0" customWidth="1"/>
    <col min="19" max="19" width="12.28125" style="0" customWidth="1"/>
    <col min="28" max="28" width="9.140625" style="87" customWidth="1"/>
  </cols>
  <sheetData>
    <row r="1" spans="1:2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B1" s="72"/>
    </row>
    <row r="2" spans="1:28" ht="12" customHeight="1">
      <c r="A2" s="1"/>
      <c r="B2" s="77"/>
      <c r="C2" s="78"/>
      <c r="D2" s="78"/>
      <c r="E2" s="78"/>
      <c r="F2" s="78"/>
      <c r="G2" s="78"/>
      <c r="H2" s="78"/>
      <c r="I2" s="78"/>
      <c r="J2" s="78"/>
      <c r="K2" s="79"/>
      <c r="L2" s="113" t="s">
        <v>4</v>
      </c>
      <c r="M2" s="114"/>
      <c r="N2" s="1"/>
      <c r="O2" s="1"/>
      <c r="P2" s="1"/>
      <c r="Q2" s="1"/>
      <c r="R2" s="1"/>
      <c r="S2" s="1"/>
      <c r="T2" s="1"/>
      <c r="U2" s="1"/>
      <c r="V2" s="1"/>
      <c r="W2" s="1"/>
      <c r="AB2" s="72"/>
    </row>
    <row r="3" spans="1:28" ht="20.25" customHeight="1">
      <c r="A3" s="1"/>
      <c r="B3" s="127" t="s">
        <v>53</v>
      </c>
      <c r="C3" s="128"/>
      <c r="D3" s="128"/>
      <c r="E3" s="128"/>
      <c r="F3" s="128"/>
      <c r="G3" s="128"/>
      <c r="H3" s="128"/>
      <c r="I3" s="128"/>
      <c r="J3" s="128"/>
      <c r="K3" s="129"/>
      <c r="L3" s="115"/>
      <c r="M3" s="116"/>
      <c r="N3" s="1"/>
      <c r="O3" s="1"/>
      <c r="P3" s="1"/>
      <c r="Q3" s="1"/>
      <c r="R3" s="1"/>
      <c r="S3" s="1"/>
      <c r="T3" s="1"/>
      <c r="U3" s="1"/>
      <c r="V3" s="1"/>
      <c r="W3" s="1"/>
      <c r="AB3" s="72"/>
    </row>
    <row r="4" spans="1:28" ht="12" customHeight="1" thickBot="1">
      <c r="A4" s="1"/>
      <c r="B4" s="80"/>
      <c r="C4" s="81"/>
      <c r="D4" s="81"/>
      <c r="E4" s="81"/>
      <c r="F4" s="81"/>
      <c r="G4" s="81"/>
      <c r="H4" s="81"/>
      <c r="I4" s="81"/>
      <c r="J4" s="81"/>
      <c r="K4" s="82"/>
      <c r="L4" s="117"/>
      <c r="M4" s="118"/>
      <c r="N4" s="1"/>
      <c r="O4" s="1"/>
      <c r="P4" s="1"/>
      <c r="Q4" s="1"/>
      <c r="R4" s="1"/>
      <c r="S4" s="1"/>
      <c r="T4" s="1"/>
      <c r="U4" s="1"/>
      <c r="V4" s="1"/>
      <c r="W4" s="1"/>
      <c r="AB4" s="72"/>
    </row>
    <row r="5" spans="1:41" ht="12" customHeight="1" thickBot="1">
      <c r="A5" s="1"/>
      <c r="B5" s="19"/>
      <c r="C5" s="3"/>
      <c r="D5" s="3"/>
      <c r="E5" s="3"/>
      <c r="F5" s="3"/>
      <c r="G5" s="45"/>
      <c r="H5" s="18"/>
      <c r="I5" s="3"/>
      <c r="J5" s="3"/>
      <c r="K5" s="3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AO5" s="40"/>
    </row>
    <row r="6" spans="1:41" ht="18" customHeight="1" thickBot="1">
      <c r="A6" s="11"/>
      <c r="B6" s="76"/>
      <c r="C6" s="10" t="s">
        <v>78</v>
      </c>
      <c r="D6" s="8" t="s">
        <v>0</v>
      </c>
      <c r="E6" s="10" t="s">
        <v>22</v>
      </c>
      <c r="F6" s="70"/>
      <c r="G6" s="138"/>
      <c r="H6" s="145"/>
      <c r="I6" s="8" t="s">
        <v>0</v>
      </c>
      <c r="J6" s="10"/>
      <c r="K6" s="32">
        <f>IF(AND(G6=L8,J6=L14,G8=P135),$C$103,"")</f>
      </c>
      <c r="L6" s="37" t="s">
        <v>5</v>
      </c>
      <c r="M6" s="38">
        <v>1</v>
      </c>
      <c r="N6" s="1"/>
      <c r="O6" s="1"/>
      <c r="P6" s="1"/>
      <c r="Q6" s="1"/>
      <c r="R6" s="1"/>
      <c r="S6" s="1"/>
      <c r="T6" s="1"/>
      <c r="U6" s="1"/>
      <c r="V6" s="1"/>
      <c r="W6" s="1"/>
      <c r="AO6" s="41">
        <f>IF(K6=$C$103,10,"")</f>
      </c>
    </row>
    <row r="7" spans="1:41" ht="11.25" customHeight="1" thickBot="1">
      <c r="A7" s="11"/>
      <c r="B7" s="20"/>
      <c r="C7" s="10"/>
      <c r="D7" s="17"/>
      <c r="E7" s="17"/>
      <c r="F7" s="9"/>
      <c r="G7" s="139"/>
      <c r="H7" s="139"/>
      <c r="I7" s="10"/>
      <c r="J7" s="16"/>
      <c r="K7" s="10"/>
      <c r="L7" s="1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AO7" s="41"/>
    </row>
    <row r="8" spans="1:41" ht="17.25" customHeight="1" thickBot="1">
      <c r="A8" s="11"/>
      <c r="B8" s="71"/>
      <c r="C8" s="70" t="s">
        <v>25</v>
      </c>
      <c r="D8" s="8"/>
      <c r="E8" s="8"/>
      <c r="F8" s="9"/>
      <c r="G8" s="146"/>
      <c r="H8" s="146"/>
      <c r="I8" s="9"/>
      <c r="J8" s="10"/>
      <c r="K8" s="43">
        <f>IF(AND(H8=P138,J8=P135),$C$103,"")</f>
      </c>
      <c r="L8" s="37" t="s">
        <v>62</v>
      </c>
      <c r="M8" s="38">
        <v>2</v>
      </c>
      <c r="N8" s="1"/>
      <c r="O8" s="1"/>
      <c r="P8" s="1"/>
      <c r="Q8" s="1"/>
      <c r="R8" s="1"/>
      <c r="S8" s="1"/>
      <c r="T8" s="1"/>
      <c r="U8" s="1"/>
      <c r="V8" s="1"/>
      <c r="W8" s="1"/>
      <c r="AO8" s="41"/>
    </row>
    <row r="9" spans="1:41" ht="9" customHeight="1" thickBot="1">
      <c r="A9" s="11"/>
      <c r="B9" s="20"/>
      <c r="C9" s="10"/>
      <c r="D9" s="8"/>
      <c r="E9" s="8"/>
      <c r="F9" s="9"/>
      <c r="G9" s="144"/>
      <c r="H9" s="144"/>
      <c r="I9" s="9"/>
      <c r="J9" s="10"/>
      <c r="K9" s="10"/>
      <c r="L9" s="17"/>
      <c r="M9" s="12"/>
      <c r="N9" s="1"/>
      <c r="O9" s="1"/>
      <c r="P9" s="1"/>
      <c r="Q9" s="1"/>
      <c r="R9" s="1"/>
      <c r="S9" s="1"/>
      <c r="T9" s="1"/>
      <c r="U9" s="1"/>
      <c r="V9" s="1"/>
      <c r="W9" s="1"/>
      <c r="AO9" s="41"/>
    </row>
    <row r="10" spans="1:41" ht="18" customHeight="1" thickBot="1">
      <c r="A10" s="11"/>
      <c r="B10" s="76"/>
      <c r="C10" s="10" t="s">
        <v>26</v>
      </c>
      <c r="D10" s="8" t="s">
        <v>0</v>
      </c>
      <c r="E10" s="10" t="s">
        <v>27</v>
      </c>
      <c r="F10" s="70"/>
      <c r="G10" s="138"/>
      <c r="H10" s="145"/>
      <c r="I10" s="8" t="s">
        <v>0</v>
      </c>
      <c r="J10" s="10"/>
      <c r="K10" s="32">
        <f>IF(AND(G10=L12,J10=L14,G12=P139),$C$103,"")</f>
      </c>
      <c r="L10" s="37" t="s">
        <v>34</v>
      </c>
      <c r="M10" s="38">
        <v>3</v>
      </c>
      <c r="N10" s="1"/>
      <c r="O10" s="1"/>
      <c r="P10" s="1"/>
      <c r="Q10" s="1"/>
      <c r="R10" s="1"/>
      <c r="S10" s="1"/>
      <c r="T10" s="1"/>
      <c r="U10" s="1"/>
      <c r="V10" s="1"/>
      <c r="W10" s="1"/>
      <c r="AO10" s="41">
        <f>IF(K10=$C$103,10,"")</f>
      </c>
    </row>
    <row r="11" spans="1:41" ht="11.25" customHeight="1" thickBot="1">
      <c r="A11" s="1"/>
      <c r="B11" s="20"/>
      <c r="C11" s="10"/>
      <c r="D11" s="8"/>
      <c r="E11" s="8"/>
      <c r="F11" s="9"/>
      <c r="G11" s="139"/>
      <c r="H11" s="139"/>
      <c r="I11" s="10"/>
      <c r="J11" s="16"/>
      <c r="K11" s="10"/>
      <c r="L11" s="36"/>
      <c r="M11" s="12"/>
      <c r="N11" s="1"/>
      <c r="O11" s="1"/>
      <c r="P11" s="1"/>
      <c r="Q11" s="1"/>
      <c r="R11" s="1"/>
      <c r="S11" s="1"/>
      <c r="T11" s="1"/>
      <c r="U11" s="1"/>
      <c r="V11" s="1"/>
      <c r="W11" s="1"/>
      <c r="AO11" s="41"/>
    </row>
    <row r="12" spans="1:41" ht="18" customHeight="1" thickBot="1">
      <c r="A12" s="1"/>
      <c r="B12" s="20"/>
      <c r="C12" s="10"/>
      <c r="D12" s="8"/>
      <c r="E12" s="8"/>
      <c r="F12" s="9"/>
      <c r="G12" s="147"/>
      <c r="H12" s="147"/>
      <c r="I12" s="10"/>
      <c r="J12" s="10"/>
      <c r="K12" s="10"/>
      <c r="L12" s="37" t="s">
        <v>28</v>
      </c>
      <c r="M12" s="38">
        <v>4</v>
      </c>
      <c r="N12" s="1"/>
      <c r="O12" s="1"/>
      <c r="P12" s="1"/>
      <c r="Q12" s="1"/>
      <c r="R12" s="1"/>
      <c r="S12" s="1"/>
      <c r="T12" s="1"/>
      <c r="U12" s="1"/>
      <c r="V12" s="1"/>
      <c r="W12" s="1"/>
      <c r="AO12" s="41"/>
    </row>
    <row r="13" spans="1:41" ht="9" customHeight="1" thickBot="1">
      <c r="A13" s="11"/>
      <c r="B13" s="33"/>
      <c r="C13" s="10"/>
      <c r="D13" s="8"/>
      <c r="E13" s="8"/>
      <c r="F13" s="10"/>
      <c r="G13" s="138"/>
      <c r="H13" s="138"/>
      <c r="I13" s="10"/>
      <c r="J13" s="10"/>
      <c r="K13" s="32"/>
      <c r="L13" s="36"/>
      <c r="M13" s="12"/>
      <c r="N13" s="1"/>
      <c r="O13" s="1"/>
      <c r="P13" s="1"/>
      <c r="Q13" s="1"/>
      <c r="R13" s="1"/>
      <c r="S13" s="1"/>
      <c r="T13" s="1"/>
      <c r="U13" s="1"/>
      <c r="V13" s="1"/>
      <c r="W13" s="1"/>
      <c r="AO13" s="41"/>
    </row>
    <row r="14" spans="1:41" ht="18" customHeight="1" thickBot="1">
      <c r="A14" s="1"/>
      <c r="B14" s="133">
        <f>IF(AND(K6=$C$103,K10=$C$103),"β. Εστεροποίηση. Οι αλκοόλες αντιδρούν με οξέα και σχηματίζουν εστέρες και νερό. Η αντίδραση είναι αμφίδρομη και ονομάζεται εστεροποίηση ενώ η αντίθετη ονομάζεται υδρόλυση.","")</f>
      </c>
      <c r="C14" s="140"/>
      <c r="D14" s="140"/>
      <c r="E14" s="140"/>
      <c r="F14" s="140"/>
      <c r="G14" s="140"/>
      <c r="H14" s="140"/>
      <c r="I14" s="140"/>
      <c r="J14" s="140"/>
      <c r="K14" s="32">
        <f>IF(AND(H14=L16,J14=L10),$C$103,"")</f>
      </c>
      <c r="L14" s="37" t="s">
        <v>13</v>
      </c>
      <c r="M14" s="38">
        <v>5</v>
      </c>
      <c r="N14" s="1"/>
      <c r="O14" s="1"/>
      <c r="P14" s="1"/>
      <c r="Q14" s="1"/>
      <c r="R14" s="1"/>
      <c r="S14" s="1"/>
      <c r="T14" s="1"/>
      <c r="U14" s="1"/>
      <c r="V14" s="1"/>
      <c r="W14" s="1"/>
      <c r="AO14" s="41"/>
    </row>
    <row r="15" spans="1:41" ht="11.25" customHeight="1" thickBot="1">
      <c r="A15" s="11"/>
      <c r="B15" s="141"/>
      <c r="C15" s="140"/>
      <c r="D15" s="140"/>
      <c r="E15" s="140"/>
      <c r="F15" s="140"/>
      <c r="G15" s="140"/>
      <c r="H15" s="140"/>
      <c r="I15" s="140"/>
      <c r="J15" s="140"/>
      <c r="K15" s="10"/>
      <c r="L15" s="36"/>
      <c r="M15" s="12"/>
      <c r="N15" s="1"/>
      <c r="O15" s="1"/>
      <c r="P15" s="1"/>
      <c r="Q15" s="1"/>
      <c r="R15" s="1"/>
      <c r="S15" s="1"/>
      <c r="T15" s="1"/>
      <c r="U15" s="1"/>
      <c r="V15" s="1"/>
      <c r="W15" s="1"/>
      <c r="AO15" s="41"/>
    </row>
    <row r="16" spans="1:41" ht="18" customHeight="1" thickBot="1">
      <c r="A16" s="11"/>
      <c r="B16" s="141"/>
      <c r="C16" s="140"/>
      <c r="D16" s="140"/>
      <c r="E16" s="140"/>
      <c r="F16" s="140"/>
      <c r="G16" s="140"/>
      <c r="H16" s="140"/>
      <c r="I16" s="140"/>
      <c r="J16" s="140"/>
      <c r="K16" s="32">
        <f>IF(AND(H16=P139,J16=P136),$C$103,"")</f>
      </c>
      <c r="L16" s="37" t="s">
        <v>35</v>
      </c>
      <c r="M16" s="38">
        <v>6</v>
      </c>
      <c r="N16" s="1"/>
      <c r="O16" s="1"/>
      <c r="P16" s="1"/>
      <c r="Q16" s="1"/>
      <c r="R16" s="1"/>
      <c r="S16" s="1"/>
      <c r="T16" s="1"/>
      <c r="U16" s="1"/>
      <c r="V16" s="1"/>
      <c r="W16" s="1"/>
      <c r="AO16" s="41"/>
    </row>
    <row r="17" spans="1:41" ht="9" customHeight="1" thickBot="1">
      <c r="A17" s="1"/>
      <c r="B17" s="20"/>
      <c r="C17" s="10"/>
      <c r="D17" s="8"/>
      <c r="E17" s="8"/>
      <c r="F17" s="9"/>
      <c r="G17" s="9"/>
      <c r="H17" s="10"/>
      <c r="I17" s="10"/>
      <c r="J17" s="10"/>
      <c r="K17" s="10"/>
      <c r="L17" s="36"/>
      <c r="M17" s="12"/>
      <c r="N17" s="1"/>
      <c r="O17" s="1"/>
      <c r="P17" s="1"/>
      <c r="Q17" s="1"/>
      <c r="R17" s="1"/>
      <c r="S17" s="1"/>
      <c r="T17" s="1"/>
      <c r="U17" s="1"/>
      <c r="V17" s="1"/>
      <c r="W17" s="1"/>
      <c r="AO17" s="41"/>
    </row>
    <row r="18" spans="1:41" ht="18" customHeight="1" thickBot="1">
      <c r="A18" s="11"/>
      <c r="B18" s="88"/>
      <c r="C18" s="10" t="s">
        <v>79</v>
      </c>
      <c r="D18" s="8"/>
      <c r="E18" s="8"/>
      <c r="F18" s="10"/>
      <c r="G18" s="10"/>
      <c r="H18" s="138"/>
      <c r="I18" s="145"/>
      <c r="J18" s="145"/>
      <c r="K18" s="32">
        <f>IF(AND(F18=L6,H18=L10),$C$103,"")</f>
      </c>
      <c r="L18" s="37" t="s">
        <v>36</v>
      </c>
      <c r="M18" s="38">
        <v>7</v>
      </c>
      <c r="N18" s="1"/>
      <c r="O18" s="1"/>
      <c r="P18" s="1"/>
      <c r="Q18" s="1"/>
      <c r="R18" s="1"/>
      <c r="S18" s="1"/>
      <c r="T18" s="1"/>
      <c r="U18" s="1"/>
      <c r="V18" s="1"/>
      <c r="W18" s="1"/>
      <c r="AO18" s="41">
        <f>IF(K18=$C$103,10,"")</f>
      </c>
    </row>
    <row r="19" spans="1:41" ht="11.25" customHeight="1" thickBot="1">
      <c r="A19" s="11"/>
      <c r="B19" s="20"/>
      <c r="C19" s="10"/>
      <c r="D19" s="8"/>
      <c r="E19" s="8"/>
      <c r="F19" s="16"/>
      <c r="G19" s="9"/>
      <c r="H19" s="135"/>
      <c r="I19" s="136"/>
      <c r="J19" s="137"/>
      <c r="K19" s="32"/>
      <c r="L19" s="36"/>
      <c r="M19" s="12"/>
      <c r="N19" s="1"/>
      <c r="O19" s="1"/>
      <c r="P19" s="1"/>
      <c r="Q19" s="1"/>
      <c r="R19" s="1"/>
      <c r="S19" s="1"/>
      <c r="T19" s="1"/>
      <c r="U19" s="1"/>
      <c r="V19" s="1"/>
      <c r="W19" s="1"/>
      <c r="AO19" s="41"/>
    </row>
    <row r="20" spans="1:41" ht="18" customHeight="1" thickBot="1">
      <c r="A20" s="1"/>
      <c r="B20" s="19"/>
      <c r="C20" s="10"/>
      <c r="D20" s="10"/>
      <c r="E20" s="10"/>
      <c r="F20" s="35"/>
      <c r="G20" s="10"/>
      <c r="H20" s="112"/>
      <c r="I20" s="131"/>
      <c r="J20" s="132"/>
      <c r="K20" s="32">
        <f>IF(AND(F20=P134,H20=P136),$C$103,"")</f>
      </c>
      <c r="L20" s="37" t="s">
        <v>6</v>
      </c>
      <c r="M20" s="38">
        <v>8</v>
      </c>
      <c r="N20" s="1"/>
      <c r="O20" s="1"/>
      <c r="P20" s="1"/>
      <c r="Q20" s="1"/>
      <c r="R20" s="1"/>
      <c r="S20" s="1"/>
      <c r="T20" s="1"/>
      <c r="U20" s="1"/>
      <c r="V20" s="1"/>
      <c r="W20" s="1"/>
      <c r="AO20" s="41">
        <f>IF(K20=$C$103,10,"")</f>
      </c>
    </row>
    <row r="21" spans="1:41" ht="9" customHeight="1" thickBot="1">
      <c r="A21" s="11"/>
      <c r="B21" s="19"/>
      <c r="C21" s="10"/>
      <c r="D21" s="10"/>
      <c r="E21" s="10"/>
      <c r="F21" s="9"/>
      <c r="G21" s="9"/>
      <c r="H21" s="111"/>
      <c r="I21" s="111"/>
      <c r="J21" s="111"/>
      <c r="K21" s="10"/>
      <c r="L21" s="17"/>
      <c r="M21" s="12"/>
      <c r="N21" s="1"/>
      <c r="O21" s="1"/>
      <c r="P21" s="1"/>
      <c r="Q21" s="1"/>
      <c r="R21" s="1"/>
      <c r="S21" s="1"/>
      <c r="T21" s="1"/>
      <c r="U21" s="1"/>
      <c r="V21" s="1"/>
      <c r="W21" s="1"/>
      <c r="AO21" s="41"/>
    </row>
    <row r="22" spans="1:41" ht="18" customHeight="1" thickBot="1">
      <c r="A22" s="11"/>
      <c r="B22" s="89"/>
      <c r="C22" s="104" t="s">
        <v>80</v>
      </c>
      <c r="D22" s="8"/>
      <c r="E22" s="8"/>
      <c r="F22" s="10"/>
      <c r="G22" s="10"/>
      <c r="H22" s="142"/>
      <c r="I22" s="143"/>
      <c r="J22" s="143"/>
      <c r="K22" s="32">
        <f>IF(AND(F22=L16,H22=L18),$C$103,"")</f>
      </c>
      <c r="L22" s="37" t="s">
        <v>5</v>
      </c>
      <c r="M22" s="38">
        <v>1</v>
      </c>
      <c r="N22" s="1"/>
      <c r="O22" s="1"/>
      <c r="P22" s="1"/>
      <c r="Q22" s="1"/>
      <c r="R22" s="1"/>
      <c r="S22" s="1"/>
      <c r="T22" s="1"/>
      <c r="U22" s="1"/>
      <c r="V22" s="1"/>
      <c r="W22" s="1"/>
      <c r="AO22" s="41">
        <f>IF(K22=$C$103,10,"")</f>
      </c>
    </row>
    <row r="23" spans="1:41" ht="11.25" customHeight="1" thickBot="1">
      <c r="A23" s="1"/>
      <c r="B23" s="20"/>
      <c r="C23" s="10"/>
      <c r="D23" s="8"/>
      <c r="E23" s="8"/>
      <c r="F23" s="16"/>
      <c r="G23" s="9"/>
      <c r="H23" s="135"/>
      <c r="I23" s="136"/>
      <c r="J23" s="137"/>
      <c r="K23" s="10"/>
      <c r="L23" s="17"/>
      <c r="M23" s="12"/>
      <c r="N23" s="1"/>
      <c r="O23" s="1"/>
      <c r="P23" s="1"/>
      <c r="Q23" s="1"/>
      <c r="R23" s="1"/>
      <c r="S23" s="1"/>
      <c r="T23" s="1"/>
      <c r="U23" s="1"/>
      <c r="V23" s="1"/>
      <c r="W23" s="1"/>
      <c r="AO23" s="41"/>
    </row>
    <row r="24" spans="1:41" ht="18" customHeight="1" thickBot="1">
      <c r="A24" s="11"/>
      <c r="B24" s="34"/>
      <c r="C24" s="10"/>
      <c r="D24" s="10"/>
      <c r="E24" s="10"/>
      <c r="F24" s="35"/>
      <c r="G24" s="10"/>
      <c r="H24" s="112"/>
      <c r="I24" s="131"/>
      <c r="J24" s="132"/>
      <c r="K24" s="32">
        <f>IF(AND(F24=P140,H24=P141),$C$103,"")</f>
      </c>
      <c r="L24" s="37" t="s">
        <v>62</v>
      </c>
      <c r="M24" s="38">
        <v>2</v>
      </c>
      <c r="N24" s="1"/>
      <c r="O24" s="1"/>
      <c r="P24" s="1"/>
      <c r="Q24" s="1"/>
      <c r="R24" s="1"/>
      <c r="S24" s="1"/>
      <c r="T24" s="1"/>
      <c r="U24" s="1"/>
      <c r="V24" s="1"/>
      <c r="W24" s="1"/>
      <c r="AO24" s="41">
        <f>IF(K24=$C$103,10,"")</f>
      </c>
    </row>
    <row r="25" spans="1:41" ht="9" customHeight="1" thickBot="1">
      <c r="A25" s="11"/>
      <c r="B25" s="20"/>
      <c r="C25" s="10"/>
      <c r="D25" s="8"/>
      <c r="E25" s="8"/>
      <c r="F25" s="10"/>
      <c r="G25" s="10"/>
      <c r="H25" s="111"/>
      <c r="I25" s="111"/>
      <c r="J25" s="111"/>
      <c r="K25" s="32"/>
      <c r="L25" s="17"/>
      <c r="M25" s="12"/>
      <c r="N25" s="1"/>
      <c r="O25" s="1"/>
      <c r="P25" s="1"/>
      <c r="Q25" s="1"/>
      <c r="R25" s="1"/>
      <c r="S25" s="1"/>
      <c r="T25" s="1"/>
      <c r="U25" s="1"/>
      <c r="V25" s="1"/>
      <c r="W25" s="1"/>
      <c r="AO25" s="41"/>
    </row>
    <row r="26" spans="1:41" ht="18" customHeight="1" thickBot="1">
      <c r="A26" s="1"/>
      <c r="B26" s="89"/>
      <c r="C26" s="104" t="s">
        <v>81</v>
      </c>
      <c r="D26" s="8"/>
      <c r="E26" s="8"/>
      <c r="F26" s="10"/>
      <c r="G26" s="10"/>
      <c r="H26" s="138"/>
      <c r="I26" s="138"/>
      <c r="J26" s="138"/>
      <c r="K26" s="32">
        <f>IF(AND(F26=L20,H26=P145),$C$103,"")</f>
      </c>
      <c r="L26" s="37" t="s">
        <v>34</v>
      </c>
      <c r="M26" s="38">
        <v>3</v>
      </c>
      <c r="N26" s="1"/>
      <c r="O26" s="1"/>
      <c r="P26" s="1"/>
      <c r="Q26" s="1"/>
      <c r="R26" s="1"/>
      <c r="S26" s="1"/>
      <c r="T26" s="1"/>
      <c r="U26" s="1"/>
      <c r="V26" s="1"/>
      <c r="W26" s="1"/>
      <c r="AO26" s="41">
        <f>IF(K26=$C$103,10,"")</f>
      </c>
    </row>
    <row r="27" spans="1:41" ht="11.25" customHeight="1" thickBot="1">
      <c r="A27" s="11"/>
      <c r="B27" s="34"/>
      <c r="C27" s="9"/>
      <c r="D27" s="10"/>
      <c r="E27" s="10"/>
      <c r="F27" s="16"/>
      <c r="G27" s="10"/>
      <c r="H27" s="139"/>
      <c r="I27" s="139"/>
      <c r="J27" s="139"/>
      <c r="K27" s="10"/>
      <c r="L27" s="36"/>
      <c r="M27" s="12"/>
      <c r="N27" s="1"/>
      <c r="O27" s="21"/>
      <c r="P27" s="1"/>
      <c r="Q27" s="1"/>
      <c r="R27" s="1"/>
      <c r="S27" s="1"/>
      <c r="T27" s="1"/>
      <c r="U27" s="1"/>
      <c r="V27" s="1"/>
      <c r="W27" s="1"/>
      <c r="AO27" s="41"/>
    </row>
    <row r="28" spans="1:41" ht="18" customHeight="1" thickBot="1">
      <c r="A28" s="11"/>
      <c r="B28" s="20"/>
      <c r="C28" s="10"/>
      <c r="D28" s="8"/>
      <c r="E28" s="8"/>
      <c r="F28" s="35"/>
      <c r="G28" s="10"/>
      <c r="H28" s="112"/>
      <c r="I28" s="131"/>
      <c r="J28" s="132"/>
      <c r="K28" s="32">
        <f>IF(AND(F28=P142,H28=P137),$C$103,"")</f>
      </c>
      <c r="L28" s="37" t="s">
        <v>63</v>
      </c>
      <c r="M28" s="38">
        <v>4</v>
      </c>
      <c r="N28" s="1"/>
      <c r="O28" s="21"/>
      <c r="P28" s="1"/>
      <c r="Q28" s="1"/>
      <c r="R28" s="1"/>
      <c r="S28" s="1"/>
      <c r="T28" s="1"/>
      <c r="U28" s="1"/>
      <c r="V28" s="1"/>
      <c r="W28" s="1"/>
      <c r="AO28" s="41">
        <f>IF(K28=$C$103,10,"")</f>
      </c>
    </row>
    <row r="29" spans="1:41" ht="9" customHeight="1" thickBot="1">
      <c r="A29" s="1"/>
      <c r="B29" s="20"/>
      <c r="C29" s="10"/>
      <c r="D29" s="8"/>
      <c r="E29" s="8"/>
      <c r="F29" s="10"/>
      <c r="G29" s="10"/>
      <c r="H29" s="111"/>
      <c r="I29" s="111"/>
      <c r="J29" s="111"/>
      <c r="K29" s="10"/>
      <c r="L29" s="36"/>
      <c r="M29" s="12"/>
      <c r="N29" s="1"/>
      <c r="O29" s="1"/>
      <c r="P29" s="1"/>
      <c r="Q29" s="1"/>
      <c r="R29" s="1"/>
      <c r="S29" s="1"/>
      <c r="T29" s="1"/>
      <c r="U29" s="1"/>
      <c r="V29" s="1"/>
      <c r="W29" s="1"/>
      <c r="AO29" s="41"/>
    </row>
    <row r="30" spans="1:41" ht="18" customHeight="1" thickBot="1">
      <c r="A30" s="11"/>
      <c r="B30" s="20"/>
      <c r="C30" s="10"/>
      <c r="D30" s="8"/>
      <c r="E30" s="8"/>
      <c r="F30" s="10"/>
      <c r="G30" s="10"/>
      <c r="H30" s="111"/>
      <c r="I30" s="111"/>
      <c r="J30" s="111"/>
      <c r="K30" s="32">
        <f>IF(F30=P145,$C$103,"")</f>
      </c>
      <c r="L30" s="37" t="s">
        <v>13</v>
      </c>
      <c r="M30" s="38">
        <v>5</v>
      </c>
      <c r="N30" s="1"/>
      <c r="O30" s="1"/>
      <c r="P30" s="1"/>
      <c r="Q30" s="1"/>
      <c r="R30" s="1"/>
      <c r="S30" s="1"/>
      <c r="T30" s="1"/>
      <c r="U30" s="1"/>
      <c r="V30" s="1"/>
      <c r="W30" s="1"/>
      <c r="AO30" s="41">
        <f>IF(K30=$C$103,10,"")</f>
      </c>
    </row>
    <row r="31" spans="1:41" ht="11.25" customHeight="1" thickBot="1">
      <c r="A31" s="11"/>
      <c r="B31" s="20"/>
      <c r="C31" s="10"/>
      <c r="D31" s="8"/>
      <c r="E31" s="8"/>
      <c r="F31" s="16"/>
      <c r="G31" s="10"/>
      <c r="H31" s="111"/>
      <c r="I31" s="111"/>
      <c r="J31" s="111"/>
      <c r="K31" s="32"/>
      <c r="L31" s="36"/>
      <c r="M31" s="12"/>
      <c r="N31" s="1"/>
      <c r="O31" s="1"/>
      <c r="P31" s="1"/>
      <c r="Q31" s="1"/>
      <c r="R31" s="1"/>
      <c r="S31" s="1"/>
      <c r="T31" s="1"/>
      <c r="U31" s="1"/>
      <c r="V31" s="1"/>
      <c r="W31" s="1"/>
      <c r="AO31" s="41"/>
    </row>
    <row r="32" spans="1:41" ht="18" customHeight="1" thickBot="1">
      <c r="A32" s="1"/>
      <c r="B32" s="20"/>
      <c r="C32" s="10"/>
      <c r="D32" s="8"/>
      <c r="E32" s="8"/>
      <c r="F32" s="35"/>
      <c r="G32" s="10"/>
      <c r="H32" s="111"/>
      <c r="I32" s="111"/>
      <c r="J32" s="111"/>
      <c r="K32" s="32">
        <f>IF(F32=P138,$C$103,"")</f>
      </c>
      <c r="L32" s="37" t="s">
        <v>35</v>
      </c>
      <c r="M32" s="38">
        <v>6</v>
      </c>
      <c r="N32" s="1"/>
      <c r="P32" s="1"/>
      <c r="Q32" s="1"/>
      <c r="R32" s="1"/>
      <c r="S32" s="1"/>
      <c r="T32" s="1"/>
      <c r="U32" s="1"/>
      <c r="V32" s="1"/>
      <c r="W32" s="1"/>
      <c r="AO32" s="41">
        <f>IF(K32=$C$103,10,"")</f>
      </c>
    </row>
    <row r="33" spans="1:41" ht="9" customHeight="1" thickBot="1">
      <c r="A33" s="11"/>
      <c r="B33" s="19"/>
      <c r="C33" s="9"/>
      <c r="D33" s="10"/>
      <c r="E33" s="10"/>
      <c r="F33" s="9"/>
      <c r="G33" s="9"/>
      <c r="H33" s="9"/>
      <c r="I33" s="9"/>
      <c r="J33" s="10"/>
      <c r="K33" s="10"/>
      <c r="L33" s="36"/>
      <c r="M33" s="12"/>
      <c r="N33" s="1"/>
      <c r="O33" s="1"/>
      <c r="P33" s="1"/>
      <c r="Q33" s="1"/>
      <c r="R33" s="1"/>
      <c r="S33" s="1"/>
      <c r="T33" s="1"/>
      <c r="U33" s="1"/>
      <c r="V33" s="1"/>
      <c r="W33" s="1"/>
      <c r="AO33" s="41"/>
    </row>
    <row r="34" spans="1:41" ht="18" customHeight="1" thickBot="1">
      <c r="A34" s="11"/>
      <c r="B34" s="125">
        <f>IF(P147=$C$103,"γ. Οξείδωση. Οι πρωτοταγείς αλκοόλες οξειδώνονται σε αλδεΰδες και αυτές σε οξέα.  Οι δευτεροταγείς αλκοόλες οξειδώνονται σε κετόνες. Οι κετόνες και οι τριτοταγείς αλκοόλες δεν οξειδώνονται.","")</f>
      </c>
      <c r="C34" s="126"/>
      <c r="D34" s="126"/>
      <c r="E34" s="126"/>
      <c r="F34" s="126"/>
      <c r="G34" s="126"/>
      <c r="H34" s="126"/>
      <c r="I34" s="126"/>
      <c r="J34" s="126"/>
      <c r="K34" s="32"/>
      <c r="L34" s="37" t="s">
        <v>36</v>
      </c>
      <c r="M34" s="38">
        <v>7</v>
      </c>
      <c r="N34" s="1"/>
      <c r="O34" s="1"/>
      <c r="P34" s="1"/>
      <c r="Q34" s="1"/>
      <c r="R34" s="1"/>
      <c r="S34" s="1"/>
      <c r="T34" s="1"/>
      <c r="U34" s="1"/>
      <c r="V34" s="1"/>
      <c r="W34" s="1"/>
      <c r="AO34" s="41"/>
    </row>
    <row r="35" spans="1:41" ht="11.25" customHeight="1" thickBot="1">
      <c r="A35" s="1"/>
      <c r="B35" s="125"/>
      <c r="C35" s="126"/>
      <c r="D35" s="126"/>
      <c r="E35" s="126"/>
      <c r="F35" s="126"/>
      <c r="G35" s="126"/>
      <c r="H35" s="126"/>
      <c r="I35" s="126"/>
      <c r="J35" s="126"/>
      <c r="K35" s="10"/>
      <c r="L35" s="36"/>
      <c r="M35" s="12"/>
      <c r="N35" s="1"/>
      <c r="O35" s="1"/>
      <c r="P35" s="1"/>
      <c r="Q35" s="1"/>
      <c r="R35" s="1"/>
      <c r="S35" s="1"/>
      <c r="T35" s="1"/>
      <c r="U35" s="1"/>
      <c r="V35" s="1"/>
      <c r="W35" s="1"/>
      <c r="AO35" s="41"/>
    </row>
    <row r="36" spans="1:41" ht="15" customHeight="1" thickBot="1">
      <c r="A36" s="11"/>
      <c r="B36" s="125"/>
      <c r="C36" s="126"/>
      <c r="D36" s="126"/>
      <c r="E36" s="126"/>
      <c r="F36" s="126"/>
      <c r="G36" s="126"/>
      <c r="H36" s="126"/>
      <c r="I36" s="126"/>
      <c r="J36" s="126"/>
      <c r="K36" s="32"/>
      <c r="L36" s="37" t="s">
        <v>6</v>
      </c>
      <c r="M36" s="38">
        <v>8</v>
      </c>
      <c r="N36" s="1"/>
      <c r="O36" s="1"/>
      <c r="P36" s="1"/>
      <c r="Q36" s="1"/>
      <c r="R36" s="1"/>
      <c r="S36" s="1"/>
      <c r="T36" s="1"/>
      <c r="U36" s="1"/>
      <c r="V36" s="1"/>
      <c r="W36" s="1"/>
      <c r="AO36" s="41"/>
    </row>
    <row r="37" spans="1:41" ht="9" customHeight="1">
      <c r="A37" s="11"/>
      <c r="B37" s="133">
        <f>IF(P147=$C$103,"Για την οξείδωση των αλκοολών στο εργαστήριο χρησιμοποιούμε συνήθως διάλυμα υπερμαγγανικού ή διχρωμικού καλίου παρουσία οξέος. Στις παραπάνω αντιδράσεις το οξειδωτικό συμβολίζεται [Ο], χωρίς αυτό να σημαίνει ότι η οξείδωση γίνεται με αέριο οξυγόνο.","")</f>
      </c>
      <c r="C37" s="134"/>
      <c r="D37" s="134"/>
      <c r="E37" s="134"/>
      <c r="F37" s="134"/>
      <c r="G37" s="134"/>
      <c r="H37" s="134"/>
      <c r="I37" s="134"/>
      <c r="J37" s="134"/>
      <c r="K37" s="32"/>
      <c r="L37" s="27"/>
      <c r="M37" s="12"/>
      <c r="N37" s="1"/>
      <c r="O37" s="1"/>
      <c r="P37" s="1"/>
      <c r="Q37" s="1"/>
      <c r="R37" s="1"/>
      <c r="S37" s="1"/>
      <c r="T37" s="1"/>
      <c r="U37" s="1"/>
      <c r="V37" s="1"/>
      <c r="W37" s="1"/>
      <c r="AO37" s="41"/>
    </row>
    <row r="38" spans="1:41" ht="18" customHeight="1">
      <c r="A38" s="1"/>
      <c r="B38" s="133"/>
      <c r="C38" s="134"/>
      <c r="D38" s="134"/>
      <c r="E38" s="134"/>
      <c r="F38" s="134"/>
      <c r="G38" s="134"/>
      <c r="H38" s="134"/>
      <c r="I38" s="134"/>
      <c r="J38" s="134"/>
      <c r="K38" s="32"/>
      <c r="L38" s="84"/>
      <c r="M38" s="23"/>
      <c r="N38" s="1"/>
      <c r="O38" s="21"/>
      <c r="P38" s="21"/>
      <c r="Q38" s="1"/>
      <c r="R38" s="1"/>
      <c r="S38" s="1"/>
      <c r="T38" s="1"/>
      <c r="U38" s="1"/>
      <c r="V38" s="1"/>
      <c r="W38" s="1"/>
      <c r="AO38" s="41"/>
    </row>
    <row r="39" spans="1:41" ht="11.25" customHeight="1">
      <c r="A39" s="11"/>
      <c r="B39" s="133"/>
      <c r="C39" s="134"/>
      <c r="D39" s="134"/>
      <c r="E39" s="134"/>
      <c r="F39" s="134"/>
      <c r="G39" s="134"/>
      <c r="H39" s="134"/>
      <c r="I39" s="134"/>
      <c r="J39" s="134"/>
      <c r="K39" s="10"/>
      <c r="L39" s="84"/>
      <c r="M39" s="23"/>
      <c r="N39" s="1"/>
      <c r="O39" s="1"/>
      <c r="P39" s="1"/>
      <c r="Q39" s="1"/>
      <c r="R39" s="1"/>
      <c r="S39" s="1"/>
      <c r="T39" s="1"/>
      <c r="U39" s="1"/>
      <c r="V39" s="1"/>
      <c r="W39" s="1"/>
      <c r="AO39" s="41"/>
    </row>
    <row r="40" spans="1:41" ht="18" customHeight="1">
      <c r="A40" s="11"/>
      <c r="B40" s="133"/>
      <c r="C40" s="134"/>
      <c r="D40" s="134"/>
      <c r="E40" s="134"/>
      <c r="F40" s="134"/>
      <c r="G40" s="134"/>
      <c r="H40" s="134"/>
      <c r="I40" s="134"/>
      <c r="J40" s="134"/>
      <c r="K40" s="32"/>
      <c r="L40" s="84"/>
      <c r="M40" s="23"/>
      <c r="N40" s="1"/>
      <c r="O40" s="1"/>
      <c r="P40" s="1"/>
      <c r="Q40" s="1"/>
      <c r="R40" s="1"/>
      <c r="S40" s="1"/>
      <c r="T40" s="1"/>
      <c r="U40" s="1"/>
      <c r="V40" s="1"/>
      <c r="W40" s="1"/>
      <c r="AO40" s="41"/>
    </row>
    <row r="41" spans="1:41" ht="9" customHeight="1">
      <c r="A41" s="1"/>
      <c r="B41" s="33"/>
      <c r="C41" s="10"/>
      <c r="D41" s="10"/>
      <c r="E41" s="10"/>
      <c r="F41" s="10"/>
      <c r="G41" s="10"/>
      <c r="H41" s="10"/>
      <c r="I41" s="10"/>
      <c r="J41" s="10"/>
      <c r="K41" s="10"/>
      <c r="L41" s="84"/>
      <c r="M41" s="23"/>
      <c r="N41" s="1"/>
      <c r="O41" s="21"/>
      <c r="P41" s="21"/>
      <c r="Q41" s="1"/>
      <c r="R41" s="1"/>
      <c r="S41" s="1"/>
      <c r="T41" s="1"/>
      <c r="U41" s="1"/>
      <c r="V41" s="1"/>
      <c r="W41" s="1"/>
      <c r="AO41" s="41"/>
    </row>
    <row r="42" spans="1:41" ht="12.75" customHeight="1" thickBot="1">
      <c r="A42" s="11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39"/>
      <c r="M42" s="23"/>
      <c r="N42" s="1"/>
      <c r="O42" s="1"/>
      <c r="P42" s="1"/>
      <c r="Q42" s="1"/>
      <c r="R42" s="1"/>
      <c r="S42" s="1"/>
      <c r="T42" s="1"/>
      <c r="U42" s="1"/>
      <c r="V42" s="1"/>
      <c r="W42" s="1"/>
      <c r="AO42" s="41"/>
    </row>
    <row r="43" spans="1:41" ht="27" customHeight="1" thickBot="1">
      <c r="A43" s="11"/>
      <c r="B43" s="13"/>
      <c r="C43" s="120" t="s">
        <v>2</v>
      </c>
      <c r="D43" s="120"/>
      <c r="E43" s="120"/>
      <c r="F43" s="14"/>
      <c r="G43" s="124">
        <f>IF(M43=100,"Μπράβο!!!","")</f>
      </c>
      <c r="H43" s="124"/>
      <c r="I43" s="14"/>
      <c r="J43" s="14"/>
      <c r="K43" s="14"/>
      <c r="L43" s="90" t="s">
        <v>1</v>
      </c>
      <c r="M43" s="29">
        <f>IF(AO43=0,"",AO43)</f>
      </c>
      <c r="N43" s="1"/>
      <c r="O43" s="1"/>
      <c r="P43" s="1"/>
      <c r="Q43" s="1"/>
      <c r="R43" s="1"/>
      <c r="S43" s="1"/>
      <c r="T43" s="1"/>
      <c r="U43" s="1"/>
      <c r="V43" s="1"/>
      <c r="W43" s="1"/>
      <c r="AO43" s="42">
        <f>SUM(AO6:AO33)</f>
        <v>0</v>
      </c>
    </row>
    <row r="44" spans="1:28" ht="12.75" customHeight="1" thickBot="1">
      <c r="A44" s="11"/>
      <c r="B44" s="2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4"/>
      <c r="N44" s="1"/>
      <c r="O44" s="1"/>
      <c r="P44" s="1"/>
      <c r="Q44" s="1"/>
      <c r="R44" s="1"/>
      <c r="S44" s="1"/>
      <c r="T44" s="1"/>
      <c r="U44" s="1"/>
      <c r="V44" s="1"/>
      <c r="W44" s="1"/>
      <c r="AB44" s="85"/>
    </row>
    <row r="45" spans="1:28" ht="18" customHeight="1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AB45" s="85"/>
    </row>
    <row r="46" spans="1:28" ht="11.25" customHeight="1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AB46" s="85"/>
    </row>
    <row r="47" spans="1:28" ht="9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AB47" s="85"/>
    </row>
    <row r="48" spans="1:28" ht="18" customHeight="1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AB48" s="85"/>
    </row>
    <row r="49" spans="1:28" ht="11.25" customHeight="1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AB49" s="85"/>
    </row>
    <row r="50" spans="1:28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1"/>
      <c r="AB50" s="85"/>
    </row>
    <row r="51" spans="1:28" ht="18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AB51" s="85"/>
    </row>
    <row r="52" spans="1:28" ht="11.25" customHeight="1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AB52" s="85"/>
    </row>
    <row r="53" spans="1:28" ht="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AB53" s="85"/>
    </row>
    <row r="54" spans="1:28" ht="18" customHeight="1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AB54" s="85"/>
    </row>
    <row r="55" spans="1:28" ht="11.25" customHeight="1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AB55" s="85"/>
    </row>
    <row r="56" spans="1:28" ht="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1"/>
      <c r="P56" s="21"/>
      <c r="Q56" s="1"/>
      <c r="R56" s="1"/>
      <c r="S56" s="1"/>
      <c r="T56" s="1"/>
      <c r="U56" s="1"/>
      <c r="V56" s="1"/>
      <c r="W56" s="1"/>
      <c r="AB56" s="85"/>
    </row>
    <row r="57" spans="1:28" ht="18" customHeight="1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AB57" s="85"/>
    </row>
    <row r="58" spans="1:28" ht="11.25" customHeight="1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AB58" s="85"/>
    </row>
    <row r="59" spans="1:28" ht="9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AB59" s="85"/>
    </row>
    <row r="60" spans="1:28" ht="18" customHeight="1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AB60" s="85"/>
    </row>
    <row r="61" spans="1:28" ht="11.25" customHeight="1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AB61" s="85"/>
    </row>
    <row r="62" spans="1:28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AB62" s="85"/>
    </row>
    <row r="63" spans="1:28" ht="18" customHeight="1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AB63" s="85"/>
    </row>
    <row r="64" spans="1:28" ht="11.25" customHeight="1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AB64" s="85"/>
    </row>
    <row r="65" spans="1:28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1"/>
      <c r="AB65" s="85"/>
    </row>
    <row r="66" spans="1:28" ht="18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AB66" s="85"/>
    </row>
    <row r="67" spans="1:28" ht="11.25" customHeight="1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AB67" s="85"/>
    </row>
    <row r="68" spans="1:28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AB68" s="85"/>
    </row>
    <row r="69" spans="1:23" ht="21" customHeight="1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8" customHeight="1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1.25" customHeight="1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27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2"/>
      <c r="P81" s="1"/>
      <c r="Q81" s="1"/>
      <c r="R81" s="1"/>
      <c r="S81" s="1"/>
      <c r="T81" s="1"/>
      <c r="U81" s="1"/>
      <c r="V81" s="1"/>
      <c r="W81" s="1"/>
    </row>
    <row r="82" spans="1:2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2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26.25">
      <c r="A103" s="1"/>
      <c r="C103" s="31" t="s">
        <v>7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4" spans="15:16" ht="12.75">
      <c r="O134" s="72"/>
      <c r="P134" s="72" t="s">
        <v>8</v>
      </c>
    </row>
    <row r="135" spans="15:16" ht="12.75">
      <c r="O135" s="72"/>
      <c r="P135" s="72" t="s">
        <v>60</v>
      </c>
    </row>
    <row r="136" spans="15:16" ht="12.75">
      <c r="O136" s="72"/>
      <c r="P136" s="72" t="s">
        <v>32</v>
      </c>
    </row>
    <row r="137" spans="15:16" ht="12.75">
      <c r="O137" s="72"/>
      <c r="P137" s="72" t="s">
        <v>58</v>
      </c>
    </row>
    <row r="138" spans="15:16" ht="12.75">
      <c r="O138" s="72"/>
      <c r="P138" s="72" t="s">
        <v>59</v>
      </c>
    </row>
    <row r="139" spans="13:16" ht="12.75">
      <c r="M139" s="72"/>
      <c r="O139" s="72"/>
      <c r="P139" s="72" t="s">
        <v>61</v>
      </c>
    </row>
    <row r="140" spans="15:16" ht="12.75">
      <c r="O140" s="72"/>
      <c r="P140" s="72" t="s">
        <v>31</v>
      </c>
    </row>
    <row r="141" spans="15:16" ht="12.75">
      <c r="O141" s="72"/>
      <c r="P141" s="72" t="s">
        <v>33</v>
      </c>
    </row>
    <row r="142" spans="15:16" ht="12.75">
      <c r="O142" s="72"/>
      <c r="P142" s="72" t="s">
        <v>9</v>
      </c>
    </row>
    <row r="143" ht="12.75">
      <c r="O143" s="72"/>
    </row>
    <row r="144" ht="12.75">
      <c r="O144" s="72"/>
    </row>
    <row r="145" spans="15:16" ht="12.75">
      <c r="O145" s="72"/>
      <c r="P145" s="72" t="s">
        <v>30</v>
      </c>
    </row>
    <row r="146" ht="12.75">
      <c r="O146" s="72"/>
    </row>
    <row r="147" spans="15:16" ht="12.75">
      <c r="O147" s="72"/>
      <c r="P147" s="1">
        <f>IF(AND(K18=$C$103,K20=$C$103,K22=$C$103,K24=$C$103,K26=$C$103,K28=$C$103,K30=$C$103,K32=$C$103),$C$103,"")</f>
      </c>
    </row>
    <row r="148" ht="12.75">
      <c r="O148" s="72"/>
    </row>
    <row r="149" ht="12.75">
      <c r="O149" s="72"/>
    </row>
    <row r="150" ht="12.75">
      <c r="O150" s="72"/>
    </row>
    <row r="151" ht="12.75">
      <c r="O151" s="72"/>
    </row>
    <row r="152" ht="12.75">
      <c r="O152" s="72"/>
    </row>
    <row r="153" ht="12.75">
      <c r="O153" s="72"/>
    </row>
    <row r="154" ht="12.75">
      <c r="O154" s="72"/>
    </row>
    <row r="155" ht="12.75">
      <c r="O155" s="72"/>
    </row>
    <row r="156" ht="12.75">
      <c r="O156" s="72"/>
    </row>
  </sheetData>
  <sheetProtection/>
  <mergeCells count="30">
    <mergeCell ref="C43:E43"/>
    <mergeCell ref="G6:H6"/>
    <mergeCell ref="G7:H7"/>
    <mergeCell ref="G8:H8"/>
    <mergeCell ref="G10:H10"/>
    <mergeCell ref="G11:H11"/>
    <mergeCell ref="G12:H12"/>
    <mergeCell ref="H18:J18"/>
    <mergeCell ref="H19:J19"/>
    <mergeCell ref="G43:H43"/>
    <mergeCell ref="L2:M4"/>
    <mergeCell ref="B14:J16"/>
    <mergeCell ref="H20:J20"/>
    <mergeCell ref="H22:J22"/>
    <mergeCell ref="G9:H9"/>
    <mergeCell ref="G13:H13"/>
    <mergeCell ref="H21:J21"/>
    <mergeCell ref="B3:K3"/>
    <mergeCell ref="B37:J40"/>
    <mergeCell ref="H23:J23"/>
    <mergeCell ref="H24:J24"/>
    <mergeCell ref="H26:J26"/>
    <mergeCell ref="H27:J27"/>
    <mergeCell ref="H25:J25"/>
    <mergeCell ref="H29:J29"/>
    <mergeCell ref="H30:J30"/>
    <mergeCell ref="H31:J31"/>
    <mergeCell ref="H32:J32"/>
    <mergeCell ref="H28:J28"/>
    <mergeCell ref="B34:J36"/>
  </mergeCells>
  <conditionalFormatting sqref="G7:H7">
    <cfRule type="cellIs" priority="1" dxfId="1" operator="equal" stopIfTrue="1">
      <formula>2</formula>
    </cfRule>
  </conditionalFormatting>
  <conditionalFormatting sqref="H27:J27 F31">
    <cfRule type="cellIs" priority="2" dxfId="1" operator="equal" stopIfTrue="1">
      <formula>10</formula>
    </cfRule>
  </conditionalFormatting>
  <conditionalFormatting sqref="J11 J7">
    <cfRule type="cellIs" priority="3" dxfId="1" operator="equal" stopIfTrue="1">
      <formula>5</formula>
    </cfRule>
  </conditionalFormatting>
  <conditionalFormatting sqref="G12:H12">
    <cfRule type="cellIs" priority="4" dxfId="3" operator="equal" stopIfTrue="1">
      <formula>$P$139</formula>
    </cfRule>
  </conditionalFormatting>
  <conditionalFormatting sqref="G8:H8">
    <cfRule type="cellIs" priority="5" dxfId="3" operator="equal" stopIfTrue="1">
      <formula>$P$135</formula>
    </cfRule>
  </conditionalFormatting>
  <conditionalFormatting sqref="F20">
    <cfRule type="cellIs" priority="6" dxfId="3" operator="equal" stopIfTrue="1">
      <formula>$P$134</formula>
    </cfRule>
  </conditionalFormatting>
  <conditionalFormatting sqref="H20:J20">
    <cfRule type="cellIs" priority="7" dxfId="3" operator="equal" stopIfTrue="1">
      <formula>$P$136</formula>
    </cfRule>
  </conditionalFormatting>
  <conditionalFormatting sqref="F24">
    <cfRule type="cellIs" priority="8" dxfId="3" operator="equal" stopIfTrue="1">
      <formula>$P$140</formula>
    </cfRule>
  </conditionalFormatting>
  <conditionalFormatting sqref="H24:J24">
    <cfRule type="cellIs" priority="9" dxfId="3" operator="equal" stopIfTrue="1">
      <formula>$P$141</formula>
    </cfRule>
  </conditionalFormatting>
  <conditionalFormatting sqref="F28">
    <cfRule type="cellIs" priority="10" dxfId="3" operator="equal" stopIfTrue="1">
      <formula>$P$142</formula>
    </cfRule>
  </conditionalFormatting>
  <conditionalFormatting sqref="H28:J28">
    <cfRule type="cellIs" priority="11" dxfId="3" operator="equal" stopIfTrue="1">
      <formula>$P$137</formula>
    </cfRule>
  </conditionalFormatting>
  <conditionalFormatting sqref="F32">
    <cfRule type="cellIs" priority="12" dxfId="3" operator="equal" stopIfTrue="1">
      <formula>$P$138</formula>
    </cfRule>
  </conditionalFormatting>
  <conditionalFormatting sqref="G11:H11">
    <cfRule type="cellIs" priority="13" dxfId="1" operator="equal" stopIfTrue="1">
      <formula>4</formula>
    </cfRule>
  </conditionalFormatting>
  <conditionalFormatting sqref="F19">
    <cfRule type="cellIs" priority="14" dxfId="1" operator="equal" stopIfTrue="1">
      <formula>1</formula>
    </cfRule>
  </conditionalFormatting>
  <conditionalFormatting sqref="H19:J19">
    <cfRule type="cellIs" priority="15" dxfId="1" operator="equal" stopIfTrue="1">
      <formula>3</formula>
    </cfRule>
  </conditionalFormatting>
  <conditionalFormatting sqref="F23">
    <cfRule type="cellIs" priority="16" dxfId="1" operator="equal" stopIfTrue="1">
      <formula>6</formula>
    </cfRule>
  </conditionalFormatting>
  <conditionalFormatting sqref="H23:J23">
    <cfRule type="cellIs" priority="17" dxfId="1" operator="equal" stopIfTrue="1">
      <formula>7</formula>
    </cfRule>
  </conditionalFormatting>
  <conditionalFormatting sqref="F27">
    <cfRule type="cellIs" priority="18" dxfId="1" operator="equal" stopIfTrue="1">
      <formula>8</formula>
    </cfRule>
  </conditionalFormatting>
  <dataValidations count="1">
    <dataValidation type="list" allowBlank="1" showInputMessage="1" showErrorMessage="1" sqref="H20 H28 G8 G12 F28 F20 F24 H24 F32">
      <formula1>$P$134:$P$142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2"/>
  <dimension ref="A1:AC150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.7109375" style="0" bestFit="1" customWidth="1"/>
    <col min="3" max="3" width="3.7109375" style="0" customWidth="1"/>
    <col min="4" max="4" width="13.8515625" style="0" customWidth="1"/>
    <col min="5" max="5" width="2.28125" style="0" bestFit="1" customWidth="1"/>
    <col min="6" max="6" width="7.140625" style="0" customWidth="1"/>
    <col min="7" max="7" width="11.7109375" style="0" customWidth="1"/>
    <col min="8" max="8" width="25.7109375" style="0" customWidth="1"/>
    <col min="9" max="9" width="2.28125" style="0" bestFit="1" customWidth="1"/>
    <col min="10" max="10" width="3.8515625" style="0" bestFit="1" customWidth="1"/>
    <col min="11" max="11" width="6.00390625" style="0" customWidth="1"/>
    <col min="12" max="12" width="4.7109375" style="0" customWidth="1"/>
    <col min="13" max="13" width="22.00390625" style="0" bestFit="1" customWidth="1"/>
    <col min="14" max="14" width="8.8515625" style="0" customWidth="1"/>
    <col min="20" max="20" width="12.28125" style="0" customWidth="1"/>
    <col min="29" max="29" width="9.140625" style="87" customWidth="1"/>
  </cols>
  <sheetData>
    <row r="1" spans="1:2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C1" s="72"/>
    </row>
    <row r="2" spans="1:29" ht="12" customHeight="1">
      <c r="A2" s="1"/>
      <c r="B2" s="77"/>
      <c r="C2" s="78"/>
      <c r="D2" s="78"/>
      <c r="E2" s="78"/>
      <c r="F2" s="78"/>
      <c r="G2" s="78"/>
      <c r="H2" s="78"/>
      <c r="I2" s="78"/>
      <c r="J2" s="78"/>
      <c r="K2" s="78"/>
      <c r="L2" s="79"/>
      <c r="M2" s="113" t="s">
        <v>4</v>
      </c>
      <c r="N2" s="114"/>
      <c r="O2" s="1"/>
      <c r="P2" s="1"/>
      <c r="Q2" s="1"/>
      <c r="R2" s="1"/>
      <c r="S2" s="1"/>
      <c r="T2" s="1"/>
      <c r="U2" s="1"/>
      <c r="V2" s="1"/>
      <c r="W2" s="1"/>
      <c r="X2" s="1"/>
      <c r="AC2" s="72"/>
    </row>
    <row r="3" spans="1:29" ht="20.25" customHeight="1">
      <c r="A3" s="1"/>
      <c r="B3" s="127" t="s">
        <v>53</v>
      </c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15"/>
      <c r="N3" s="116"/>
      <c r="O3" s="1"/>
      <c r="P3" s="1"/>
      <c r="Q3" s="1"/>
      <c r="R3" s="1"/>
      <c r="S3" s="1"/>
      <c r="T3" s="1"/>
      <c r="U3" s="1"/>
      <c r="V3" s="1"/>
      <c r="W3" s="1"/>
      <c r="X3" s="1"/>
      <c r="AC3" s="72"/>
    </row>
    <row r="4" spans="1:29" ht="12" customHeight="1" thickBot="1">
      <c r="A4" s="1"/>
      <c r="B4" s="80"/>
      <c r="C4" s="81"/>
      <c r="D4" s="81"/>
      <c r="E4" s="81"/>
      <c r="F4" s="81"/>
      <c r="G4" s="81"/>
      <c r="H4" s="81"/>
      <c r="I4" s="81"/>
      <c r="J4" s="81"/>
      <c r="K4" s="81"/>
      <c r="L4" s="82"/>
      <c r="M4" s="117"/>
      <c r="N4" s="118"/>
      <c r="O4" s="1"/>
      <c r="P4" s="1"/>
      <c r="Q4" s="1"/>
      <c r="R4" s="1"/>
      <c r="S4" s="1"/>
      <c r="T4" s="1"/>
      <c r="U4" s="1"/>
      <c r="V4" s="1"/>
      <c r="W4" s="1"/>
      <c r="X4" s="1"/>
      <c r="AC4" s="72"/>
    </row>
    <row r="5" spans="1:29" ht="12" customHeight="1" thickBot="1">
      <c r="A5" s="1"/>
      <c r="B5" s="19"/>
      <c r="C5" s="45"/>
      <c r="D5" s="3"/>
      <c r="E5" s="3"/>
      <c r="F5" s="3"/>
      <c r="G5" s="3"/>
      <c r="H5" s="18"/>
      <c r="I5" s="3"/>
      <c r="J5" s="3"/>
      <c r="K5" s="3"/>
      <c r="L5" s="3"/>
      <c r="M5" s="6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AC5" s="72"/>
    </row>
    <row r="6" spans="1:29" ht="18" customHeight="1" thickBot="1">
      <c r="A6" s="11"/>
      <c r="B6" s="76"/>
      <c r="C6" s="83"/>
      <c r="D6" s="47" t="s">
        <v>29</v>
      </c>
      <c r="E6" s="8"/>
      <c r="F6" s="8"/>
      <c r="G6" s="8"/>
      <c r="H6" s="10"/>
      <c r="I6" s="8" t="s">
        <v>0</v>
      </c>
      <c r="J6" s="138"/>
      <c r="K6" s="145"/>
      <c r="L6" s="32">
        <f>IF(AND(H6=M6,J6=M20,H8=P135,C6=1),$D$105,"")</f>
      </c>
      <c r="M6" s="37" t="s">
        <v>10</v>
      </c>
      <c r="N6" s="38"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AC6" s="85">
        <f>IF(L6=$D$105,14,"")</f>
      </c>
    </row>
    <row r="7" spans="1:29" ht="11.25" customHeight="1" thickBot="1">
      <c r="A7" s="11"/>
      <c r="B7" s="20"/>
      <c r="C7" s="11"/>
      <c r="D7" s="10"/>
      <c r="E7" s="8"/>
      <c r="F7" s="8"/>
      <c r="G7" s="8"/>
      <c r="H7" s="16"/>
      <c r="I7" s="9"/>
      <c r="J7" s="135"/>
      <c r="K7" s="137"/>
      <c r="L7" s="32"/>
      <c r="M7" s="17"/>
      <c r="N7" s="12"/>
      <c r="O7" s="1"/>
      <c r="P7" s="1"/>
      <c r="Q7" s="1"/>
      <c r="R7" s="1"/>
      <c r="S7" s="1"/>
      <c r="T7" s="1"/>
      <c r="U7" s="1"/>
      <c r="V7" s="1"/>
      <c r="W7" s="1"/>
      <c r="X7" s="1"/>
      <c r="AC7" s="85"/>
    </row>
    <row r="8" spans="1:29" ht="18" customHeight="1" thickBot="1">
      <c r="A8" s="11"/>
      <c r="B8" s="19"/>
      <c r="C8" s="45"/>
      <c r="D8" s="10"/>
      <c r="E8" s="10"/>
      <c r="F8" s="10"/>
      <c r="G8" s="8"/>
      <c r="H8" s="35"/>
      <c r="I8" s="1"/>
      <c r="J8" s="138"/>
      <c r="K8" s="138"/>
      <c r="L8" s="32"/>
      <c r="M8" s="37" t="s">
        <v>48</v>
      </c>
      <c r="N8" s="38">
        <v>2</v>
      </c>
      <c r="O8" s="1"/>
      <c r="P8" s="1"/>
      <c r="Q8" s="1"/>
      <c r="R8" s="1"/>
      <c r="S8" s="1"/>
      <c r="T8" s="1"/>
      <c r="U8" s="1"/>
      <c r="V8" s="1"/>
      <c r="W8" s="1"/>
      <c r="X8" s="1"/>
      <c r="AC8" s="85"/>
    </row>
    <row r="9" spans="1:29" ht="9" customHeight="1" thickBot="1">
      <c r="A9" s="11"/>
      <c r="B9" s="19"/>
      <c r="C9" s="45"/>
      <c r="D9" s="9"/>
      <c r="E9" s="10"/>
      <c r="F9" s="10"/>
      <c r="G9" s="8"/>
      <c r="H9" s="9"/>
      <c r="I9" s="1"/>
      <c r="J9" s="138"/>
      <c r="K9" s="138"/>
      <c r="L9" s="10"/>
      <c r="M9" s="17"/>
      <c r="N9" s="12"/>
      <c r="O9" s="1"/>
      <c r="P9" s="1"/>
      <c r="Q9" s="1"/>
      <c r="R9" s="1"/>
      <c r="S9" s="1"/>
      <c r="T9" s="1"/>
      <c r="U9" s="1"/>
      <c r="V9" s="1"/>
      <c r="W9" s="1"/>
      <c r="X9" s="1"/>
      <c r="AC9" s="85"/>
    </row>
    <row r="10" spans="1:29" ht="18" customHeight="1" thickBot="1">
      <c r="A10" s="11"/>
      <c r="B10" s="76"/>
      <c r="C10" s="64"/>
      <c r="D10" s="74" t="s">
        <v>29</v>
      </c>
      <c r="E10" s="8"/>
      <c r="F10" s="8"/>
      <c r="G10" s="8"/>
      <c r="H10" s="10"/>
      <c r="I10" s="8" t="s">
        <v>0</v>
      </c>
      <c r="J10" s="138"/>
      <c r="K10" s="145"/>
      <c r="L10" s="32">
        <f>IF(AND(H10=M10,J10=$M$20,H12=P137,C10=2),$D$105,"")</f>
      </c>
      <c r="M10" s="37" t="s">
        <v>47</v>
      </c>
      <c r="N10" s="38">
        <v>3</v>
      </c>
      <c r="O10" s="1"/>
      <c r="P10" s="1"/>
      <c r="Q10" s="1"/>
      <c r="R10" s="1"/>
      <c r="S10" s="1"/>
      <c r="T10" s="1"/>
      <c r="U10" s="1"/>
      <c r="V10" s="1"/>
      <c r="W10" s="1"/>
      <c r="X10" s="1"/>
      <c r="AC10" s="85">
        <f>IF(L10=$D$105,14,"")</f>
      </c>
    </row>
    <row r="11" spans="1:29" ht="11.25" customHeight="1" thickBot="1">
      <c r="A11" s="1"/>
      <c r="B11" s="20"/>
      <c r="C11" s="11"/>
      <c r="D11" s="10"/>
      <c r="E11" s="8"/>
      <c r="F11" s="8"/>
      <c r="G11" s="8"/>
      <c r="H11" s="16"/>
      <c r="I11" s="9"/>
      <c r="J11" s="135"/>
      <c r="K11" s="137"/>
      <c r="L11" s="10"/>
      <c r="M11" s="36"/>
      <c r="N11" s="12"/>
      <c r="O11" s="1"/>
      <c r="P11" s="1"/>
      <c r="Q11" s="1"/>
      <c r="R11" s="1"/>
      <c r="S11" s="1"/>
      <c r="T11" s="1"/>
      <c r="U11" s="1"/>
      <c r="V11" s="1"/>
      <c r="W11" s="1"/>
      <c r="X11" s="1"/>
      <c r="AC11" s="85"/>
    </row>
    <row r="12" spans="1:29" ht="18.75" customHeight="1" thickBot="1">
      <c r="A12" s="11"/>
      <c r="B12" s="73"/>
      <c r="C12" s="75"/>
      <c r="D12" s="70"/>
      <c r="E12" s="10"/>
      <c r="F12" s="10"/>
      <c r="G12" s="8"/>
      <c r="H12" s="35"/>
      <c r="I12" s="1"/>
      <c r="J12" s="138"/>
      <c r="K12" s="138"/>
      <c r="L12" s="32"/>
      <c r="M12" s="37" t="s">
        <v>46</v>
      </c>
      <c r="N12" s="38">
        <v>4</v>
      </c>
      <c r="O12" s="1"/>
      <c r="P12" s="1"/>
      <c r="Q12" s="1"/>
      <c r="R12" s="1"/>
      <c r="S12" s="1"/>
      <c r="T12" s="1"/>
      <c r="U12" s="1"/>
      <c r="V12" s="1"/>
      <c r="W12" s="1"/>
      <c r="X12" s="1"/>
      <c r="AC12" s="85"/>
    </row>
    <row r="13" spans="1:29" ht="8.25" customHeight="1" thickBot="1">
      <c r="A13" s="1"/>
      <c r="B13" s="20"/>
      <c r="C13" s="11"/>
      <c r="D13" s="10"/>
      <c r="E13" s="8"/>
      <c r="F13" s="8"/>
      <c r="G13" s="8"/>
      <c r="H13" s="10"/>
      <c r="I13" s="10"/>
      <c r="J13" s="138"/>
      <c r="K13" s="138"/>
      <c r="L13" s="32"/>
      <c r="M13" s="36"/>
      <c r="N13" s="12"/>
      <c r="O13" s="1"/>
      <c r="P13" s="1"/>
      <c r="Q13" s="1"/>
      <c r="R13" s="1"/>
      <c r="S13" s="1"/>
      <c r="T13" s="1"/>
      <c r="U13" s="1"/>
      <c r="V13" s="1"/>
      <c r="W13" s="1"/>
      <c r="X13" s="1"/>
      <c r="AC13" s="85"/>
    </row>
    <row r="14" spans="1:29" ht="18" customHeight="1" thickBot="1">
      <c r="A14" s="11"/>
      <c r="B14" s="76"/>
      <c r="C14" s="64"/>
      <c r="D14" s="47" t="s">
        <v>54</v>
      </c>
      <c r="E14" s="8"/>
      <c r="F14" s="8"/>
      <c r="G14" s="8"/>
      <c r="H14" s="10"/>
      <c r="I14" s="8" t="s">
        <v>0</v>
      </c>
      <c r="J14" s="138"/>
      <c r="K14" s="145"/>
      <c r="L14" s="32">
        <f>IF(AND(H14=M18,J14=$M$20,H16=P141,C14=2),$D$105,"")</f>
      </c>
      <c r="M14" s="37" t="s">
        <v>38</v>
      </c>
      <c r="N14" s="38">
        <v>5</v>
      </c>
      <c r="O14" s="1"/>
      <c r="P14" s="1"/>
      <c r="Q14" s="1"/>
      <c r="R14" s="1"/>
      <c r="S14" s="1"/>
      <c r="T14" s="1"/>
      <c r="U14" s="1"/>
      <c r="V14" s="1"/>
      <c r="W14" s="1"/>
      <c r="X14" s="1"/>
      <c r="AC14" s="85">
        <f>IF(L14=$D$105,14,"")</f>
      </c>
    </row>
    <row r="15" spans="1:29" ht="11.25" customHeight="1" thickBot="1">
      <c r="A15" s="11"/>
      <c r="B15" s="20"/>
      <c r="C15" s="11"/>
      <c r="D15" s="10"/>
      <c r="E15" s="8"/>
      <c r="F15" s="8"/>
      <c r="G15" s="8"/>
      <c r="H15" s="16"/>
      <c r="I15" s="9"/>
      <c r="J15" s="135"/>
      <c r="K15" s="137"/>
      <c r="L15" s="32"/>
      <c r="M15" s="36"/>
      <c r="N15" s="12"/>
      <c r="O15" s="1"/>
      <c r="P15" s="1"/>
      <c r="Q15" s="1"/>
      <c r="R15" s="1"/>
      <c r="S15" s="1"/>
      <c r="T15" s="1"/>
      <c r="U15" s="1"/>
      <c r="V15" s="1"/>
      <c r="W15" s="1"/>
      <c r="X15" s="1"/>
      <c r="AC15" s="85"/>
    </row>
    <row r="16" spans="1:29" ht="18.75" customHeight="1" thickBot="1">
      <c r="A16" s="1"/>
      <c r="B16" s="19"/>
      <c r="C16" s="152" t="s">
        <v>25</v>
      </c>
      <c r="D16" s="152"/>
      <c r="E16" s="10"/>
      <c r="F16" s="10"/>
      <c r="G16" s="8"/>
      <c r="H16" s="35"/>
      <c r="I16" s="1"/>
      <c r="J16" s="138"/>
      <c r="K16" s="138"/>
      <c r="L16" s="32"/>
      <c r="M16" s="37" t="s">
        <v>57</v>
      </c>
      <c r="N16" s="38">
        <v>6</v>
      </c>
      <c r="O16" s="1"/>
      <c r="P16" s="1"/>
      <c r="Q16" s="1"/>
      <c r="R16" s="1"/>
      <c r="S16" s="1"/>
      <c r="T16" s="1"/>
      <c r="U16" s="1"/>
      <c r="V16" s="1"/>
      <c r="W16" s="1"/>
      <c r="X16" s="1"/>
      <c r="AC16" s="85"/>
    </row>
    <row r="17" spans="1:29" ht="8.25" customHeight="1" thickBot="1">
      <c r="A17" s="11"/>
      <c r="B17" s="19"/>
      <c r="C17" s="45"/>
      <c r="D17" s="9"/>
      <c r="E17" s="10"/>
      <c r="F17" s="10"/>
      <c r="G17" s="8"/>
      <c r="H17" s="9"/>
      <c r="I17" s="1"/>
      <c r="J17" s="138"/>
      <c r="K17" s="138"/>
      <c r="L17" s="10"/>
      <c r="M17" s="36"/>
      <c r="N17" s="12"/>
      <c r="O17" s="1"/>
      <c r="P17" s="1"/>
      <c r="Q17" s="1"/>
      <c r="R17" s="1"/>
      <c r="S17" s="1"/>
      <c r="T17" s="1"/>
      <c r="U17" s="1"/>
      <c r="V17" s="1"/>
      <c r="W17" s="1"/>
      <c r="X17" s="1"/>
      <c r="AC17" s="85"/>
    </row>
    <row r="18" spans="1:29" ht="18" customHeight="1" thickBot="1">
      <c r="A18" s="11"/>
      <c r="B18" s="76"/>
      <c r="C18" s="83"/>
      <c r="D18" s="10" t="s">
        <v>23</v>
      </c>
      <c r="E18" s="8"/>
      <c r="F18" s="8"/>
      <c r="G18" s="8"/>
      <c r="H18" s="10"/>
      <c r="I18" s="8" t="s">
        <v>0</v>
      </c>
      <c r="J18" s="138"/>
      <c r="K18" s="145"/>
      <c r="L18" s="32">
        <f>IF(AND(H18=M12,J18=$M$20,H20=P138,C18=1),$D$105,"")</f>
      </c>
      <c r="M18" s="37" t="s">
        <v>55</v>
      </c>
      <c r="N18" s="38">
        <v>7</v>
      </c>
      <c r="O18" s="1"/>
      <c r="P18" s="1"/>
      <c r="Q18" s="1"/>
      <c r="R18" s="1"/>
      <c r="S18" s="1"/>
      <c r="T18" s="1"/>
      <c r="U18" s="1"/>
      <c r="V18" s="1"/>
      <c r="W18" s="1"/>
      <c r="X18" s="1"/>
      <c r="AC18" s="85">
        <f>IF(L18=$D$105,14,"")</f>
      </c>
    </row>
    <row r="19" spans="1:29" ht="11.25" customHeight="1" thickBot="1">
      <c r="A19" s="1"/>
      <c r="B19" s="73"/>
      <c r="C19" s="75"/>
      <c r="D19" s="9"/>
      <c r="E19" s="10"/>
      <c r="F19" s="10"/>
      <c r="G19" s="8"/>
      <c r="H19" s="16"/>
      <c r="I19" s="9"/>
      <c r="J19" s="135"/>
      <c r="K19" s="137"/>
      <c r="L19" s="10"/>
      <c r="M19" s="36"/>
      <c r="N19" s="12"/>
      <c r="O19" s="1"/>
      <c r="P19" s="1"/>
      <c r="Q19" s="1"/>
      <c r="R19" s="1"/>
      <c r="S19" s="1"/>
      <c r="T19" s="1"/>
      <c r="U19" s="1"/>
      <c r="V19" s="1"/>
      <c r="W19" s="1"/>
      <c r="X19" s="1"/>
      <c r="AC19" s="85"/>
    </row>
    <row r="20" spans="1:29" ht="18.75" customHeight="1" thickBot="1">
      <c r="A20" s="11"/>
      <c r="B20" s="20"/>
      <c r="C20" s="11"/>
      <c r="D20" s="10"/>
      <c r="E20" s="8"/>
      <c r="F20" s="8"/>
      <c r="G20" s="8"/>
      <c r="H20" s="35"/>
      <c r="I20" s="1"/>
      <c r="J20" s="138"/>
      <c r="K20" s="138"/>
      <c r="L20" s="32"/>
      <c r="M20" s="37" t="s">
        <v>13</v>
      </c>
      <c r="N20" s="38">
        <v>8</v>
      </c>
      <c r="O20" s="1"/>
      <c r="P20" s="1"/>
      <c r="Q20" s="1"/>
      <c r="R20" s="1"/>
      <c r="S20" s="1"/>
      <c r="T20" s="1"/>
      <c r="U20" s="1"/>
      <c r="V20" s="1"/>
      <c r="W20" s="1"/>
      <c r="X20" s="1"/>
      <c r="AC20" s="85"/>
    </row>
    <row r="21" spans="1:29" ht="9" customHeight="1" thickBot="1">
      <c r="A21" s="11"/>
      <c r="B21" s="20"/>
      <c r="C21" s="11"/>
      <c r="D21" s="10"/>
      <c r="E21" s="8"/>
      <c r="F21" s="8"/>
      <c r="G21" s="8"/>
      <c r="H21" s="10"/>
      <c r="I21" s="10"/>
      <c r="J21" s="138"/>
      <c r="K21" s="138"/>
      <c r="L21" s="10"/>
      <c r="M21" s="17"/>
      <c r="N21" s="12"/>
      <c r="O21" s="1"/>
      <c r="P21" s="1"/>
      <c r="Q21" s="1"/>
      <c r="R21" s="1"/>
      <c r="S21" s="1"/>
      <c r="T21" s="1"/>
      <c r="U21" s="1"/>
      <c r="V21" s="1"/>
      <c r="W21" s="1"/>
      <c r="X21" s="1"/>
      <c r="AC21" s="85"/>
    </row>
    <row r="22" spans="1:29" ht="18" customHeight="1" thickBot="1">
      <c r="A22" s="1"/>
      <c r="B22" s="76"/>
      <c r="C22" s="64"/>
      <c r="D22" s="10" t="s">
        <v>37</v>
      </c>
      <c r="E22" s="8"/>
      <c r="F22" s="8"/>
      <c r="G22" s="8"/>
      <c r="H22" s="10"/>
      <c r="I22" s="8" t="s">
        <v>0</v>
      </c>
      <c r="J22" s="138"/>
      <c r="K22" s="145"/>
      <c r="L22" s="32">
        <f>IF(AND(H22=M16,J22=$M$20,H24=P140,C22=2),$D$105,"")</f>
      </c>
      <c r="M22" s="37" t="s">
        <v>16</v>
      </c>
      <c r="N22" s="38">
        <v>9</v>
      </c>
      <c r="O22" s="1"/>
      <c r="P22" s="1"/>
      <c r="Q22" s="1"/>
      <c r="R22" s="1"/>
      <c r="S22" s="1"/>
      <c r="T22" s="1"/>
      <c r="U22" s="1"/>
      <c r="V22" s="1"/>
      <c r="W22" s="1"/>
      <c r="X22" s="1"/>
      <c r="AC22" s="85">
        <f>IF(L22=$D$105,14,"")</f>
      </c>
    </row>
    <row r="23" spans="1:29" ht="11.25" customHeight="1" thickBot="1">
      <c r="A23" s="11"/>
      <c r="B23" s="20"/>
      <c r="C23" s="11"/>
      <c r="D23" s="10"/>
      <c r="E23" s="8"/>
      <c r="F23" s="8"/>
      <c r="G23" s="8"/>
      <c r="H23" s="16"/>
      <c r="I23" s="9"/>
      <c r="J23" s="135"/>
      <c r="K23" s="137"/>
      <c r="L23" s="32"/>
      <c r="M23" s="17"/>
      <c r="N23" s="12"/>
      <c r="O23" s="1"/>
      <c r="P23" s="1"/>
      <c r="Q23" s="1"/>
      <c r="R23" s="1"/>
      <c r="S23" s="1"/>
      <c r="T23" s="1"/>
      <c r="U23" s="1"/>
      <c r="V23" s="1"/>
      <c r="W23" s="1"/>
      <c r="X23" s="1"/>
      <c r="AC23" s="85"/>
    </row>
    <row r="24" spans="1:29" ht="18" customHeight="1" thickBot="1">
      <c r="A24" s="11"/>
      <c r="B24" s="20"/>
      <c r="C24" s="11"/>
      <c r="D24" s="10"/>
      <c r="E24" s="8"/>
      <c r="F24" s="8"/>
      <c r="G24" s="8"/>
      <c r="H24" s="35"/>
      <c r="I24" s="1"/>
      <c r="J24" s="138"/>
      <c r="K24" s="138"/>
      <c r="L24" s="32"/>
      <c r="M24" s="37" t="s">
        <v>10</v>
      </c>
      <c r="N24" s="38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AC24" s="85"/>
    </row>
    <row r="25" spans="1:29" ht="9" customHeight="1" thickBot="1">
      <c r="A25" s="1"/>
      <c r="B25" s="55"/>
      <c r="C25" s="56"/>
      <c r="D25" s="56"/>
      <c r="E25" s="56"/>
      <c r="F25" s="56"/>
      <c r="G25" s="56"/>
      <c r="H25" s="56"/>
      <c r="I25" s="56"/>
      <c r="J25" s="138"/>
      <c r="K25" s="138"/>
      <c r="L25" s="32"/>
      <c r="M25" s="17"/>
      <c r="N25" s="12"/>
      <c r="O25" s="1"/>
      <c r="P25" s="1"/>
      <c r="Q25" s="1"/>
      <c r="R25" s="1"/>
      <c r="S25" s="1"/>
      <c r="T25" s="1"/>
      <c r="U25" s="1"/>
      <c r="V25" s="1"/>
      <c r="W25" s="1"/>
      <c r="X25" s="1"/>
      <c r="AC25" s="85"/>
    </row>
    <row r="26" spans="1:29" ht="18" customHeight="1" thickBot="1">
      <c r="A26" s="11"/>
      <c r="B26" s="125">
        <f>IF(AND(L6=$D$105,L10=$D$105,L18=$D$105,L14=$D$105,L22=$D$105),"δ. Αφυδάτωση. Οι κορεσμένες μονοσθενείς αλκοόλες αφυδατώνονται όταν θερμαίνονται παρουσία πυκνού θειικού οξέος. Στους 170 βαθμούς κελσίου δίνουν κυρίως αλκένια ενώ στους 130 βαθμούς κελσίου  δίνουν κυρίως απλούς αιθέρες. ","")</f>
      </c>
      <c r="C26" s="140"/>
      <c r="D26" s="140"/>
      <c r="E26" s="140"/>
      <c r="F26" s="140"/>
      <c r="G26" s="140"/>
      <c r="H26" s="140"/>
      <c r="I26" s="140"/>
      <c r="J26" s="140"/>
      <c r="K26" s="140"/>
      <c r="L26" s="32"/>
      <c r="M26" s="37" t="s">
        <v>48</v>
      </c>
      <c r="N26" s="38">
        <v>2</v>
      </c>
      <c r="O26" s="1"/>
      <c r="P26" s="21"/>
      <c r="Q26" s="1"/>
      <c r="R26" s="1"/>
      <c r="S26" s="1"/>
      <c r="T26" s="1"/>
      <c r="U26" s="1"/>
      <c r="V26" s="1"/>
      <c r="W26" s="1"/>
      <c r="X26" s="1"/>
      <c r="AC26" s="85"/>
    </row>
    <row r="27" spans="1:29" ht="9" customHeight="1" thickBot="1">
      <c r="A27" s="11"/>
      <c r="B27" s="141"/>
      <c r="C27" s="140"/>
      <c r="D27" s="140"/>
      <c r="E27" s="140"/>
      <c r="F27" s="140"/>
      <c r="G27" s="140"/>
      <c r="H27" s="140"/>
      <c r="I27" s="140"/>
      <c r="J27" s="140"/>
      <c r="K27" s="140"/>
      <c r="L27" s="10"/>
      <c r="M27" s="17"/>
      <c r="N27" s="12"/>
      <c r="O27" s="1"/>
      <c r="P27" s="21"/>
      <c r="Q27" s="1"/>
      <c r="R27" s="1"/>
      <c r="S27" s="1"/>
      <c r="T27" s="1"/>
      <c r="U27" s="1"/>
      <c r="V27" s="1"/>
      <c r="W27" s="1"/>
      <c r="X27" s="1"/>
      <c r="AC27" s="85"/>
    </row>
    <row r="28" spans="1:29" ht="18.75" customHeight="1" thickBot="1">
      <c r="A28" s="1"/>
      <c r="B28" s="141"/>
      <c r="C28" s="140"/>
      <c r="D28" s="140"/>
      <c r="E28" s="140"/>
      <c r="F28" s="140"/>
      <c r="G28" s="140"/>
      <c r="H28" s="140"/>
      <c r="I28" s="140"/>
      <c r="J28" s="140"/>
      <c r="K28" s="140"/>
      <c r="L28" s="32"/>
      <c r="M28" s="37" t="s">
        <v>47</v>
      </c>
      <c r="N28" s="38">
        <v>3</v>
      </c>
      <c r="O28" s="1"/>
      <c r="P28" s="1"/>
      <c r="Q28" s="1"/>
      <c r="R28" s="1"/>
      <c r="S28" s="1"/>
      <c r="T28" s="1"/>
      <c r="U28" s="1"/>
      <c r="V28" s="1"/>
      <c r="W28" s="1"/>
      <c r="X28" s="1"/>
      <c r="AC28" s="85"/>
    </row>
    <row r="29" spans="1:29" ht="8.25" customHeight="1" thickBot="1">
      <c r="A29" s="1"/>
      <c r="B29" s="133">
        <f>IF(AND(L6=$D$105,L10=$D$105,L18=$D$105,L22=$D$105),"Ειδικά η μεθανόλη δίνει μόνο αιθέρα γιατί δεν υπάρχει αλκένιο με ένα άτομο άνθρακα.","")</f>
      </c>
      <c r="C29" s="134"/>
      <c r="D29" s="134"/>
      <c r="E29" s="134"/>
      <c r="F29" s="134"/>
      <c r="G29" s="134"/>
      <c r="H29" s="134"/>
      <c r="I29" s="134"/>
      <c r="J29" s="134"/>
      <c r="K29" s="134"/>
      <c r="L29" s="32"/>
      <c r="M29" s="36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AC29" s="85"/>
    </row>
    <row r="30" spans="1:29" ht="18.75" customHeight="1" thickBot="1">
      <c r="A30" s="1"/>
      <c r="B30" s="133"/>
      <c r="C30" s="134"/>
      <c r="D30" s="134"/>
      <c r="E30" s="134"/>
      <c r="F30" s="134"/>
      <c r="G30" s="134"/>
      <c r="H30" s="134"/>
      <c r="I30" s="134"/>
      <c r="J30" s="134"/>
      <c r="K30" s="134"/>
      <c r="L30" s="32"/>
      <c r="M30" s="37" t="s">
        <v>46</v>
      </c>
      <c r="N30" s="38">
        <v>4</v>
      </c>
      <c r="O30" s="1"/>
      <c r="P30" s="1"/>
      <c r="Q30" s="1"/>
      <c r="R30" s="1"/>
      <c r="S30" s="1"/>
      <c r="T30" s="1"/>
      <c r="U30" s="1"/>
      <c r="V30" s="1"/>
      <c r="W30" s="1"/>
      <c r="X30" s="1"/>
      <c r="AC30" s="85"/>
    </row>
    <row r="31" spans="1:29" ht="8.25" customHeight="1" thickBot="1">
      <c r="A31" s="11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32"/>
      <c r="M31" s="36"/>
      <c r="N31" s="12"/>
      <c r="O31" s="1"/>
      <c r="P31" s="1"/>
      <c r="Q31" s="1"/>
      <c r="R31" s="1"/>
      <c r="S31" s="1"/>
      <c r="T31" s="1"/>
      <c r="U31" s="1"/>
      <c r="V31" s="1"/>
      <c r="W31" s="1"/>
      <c r="X31" s="1"/>
      <c r="AC31" s="85"/>
    </row>
    <row r="32" spans="1:29" ht="18" customHeight="1" thickBot="1">
      <c r="A32" s="1"/>
      <c r="B32" s="148" t="s">
        <v>29</v>
      </c>
      <c r="C32" s="149"/>
      <c r="D32" s="150"/>
      <c r="E32" s="8" t="s">
        <v>0</v>
      </c>
      <c r="F32" s="10" t="s">
        <v>12</v>
      </c>
      <c r="G32" s="70"/>
      <c r="H32" s="10"/>
      <c r="I32" s="8" t="s">
        <v>0</v>
      </c>
      <c r="J32" s="66"/>
      <c r="K32" s="10"/>
      <c r="L32" s="32">
        <f>IF(AND(H32=M8,K32=$M$22,H34=P136,J32="1/2"),$D$105,"")</f>
      </c>
      <c r="M32" s="37" t="s">
        <v>38</v>
      </c>
      <c r="N32" s="38">
        <v>5</v>
      </c>
      <c r="O32" s="1"/>
      <c r="P32" s="1"/>
      <c r="Q32" s="1"/>
      <c r="R32" s="1"/>
      <c r="S32" s="1"/>
      <c r="T32" s="1"/>
      <c r="U32" s="1"/>
      <c r="V32" s="1"/>
      <c r="W32" s="1"/>
      <c r="X32" s="1"/>
      <c r="AC32" s="85">
        <f>IF(L32=$D$105,15,"")</f>
      </c>
    </row>
    <row r="33" spans="1:29" ht="11.25" customHeight="1" thickBot="1">
      <c r="A33" s="11"/>
      <c r="B33" s="20"/>
      <c r="C33" s="11"/>
      <c r="D33" s="9"/>
      <c r="E33" s="17"/>
      <c r="F33" s="17"/>
      <c r="G33" s="9"/>
      <c r="H33" s="16"/>
      <c r="I33" s="10"/>
      <c r="J33" s="10"/>
      <c r="K33" s="16"/>
      <c r="L33" s="32"/>
      <c r="M33" s="36"/>
      <c r="N33" s="12"/>
      <c r="O33" s="1"/>
      <c r="P33" s="1"/>
      <c r="Q33" s="1"/>
      <c r="R33" s="1"/>
      <c r="S33" s="1"/>
      <c r="T33" s="1"/>
      <c r="U33" s="1"/>
      <c r="V33" s="1"/>
      <c r="W33" s="1"/>
      <c r="X33" s="1"/>
      <c r="AC33" s="85"/>
    </row>
    <row r="34" spans="1:29" ht="18" customHeight="1" thickBot="1">
      <c r="A34" s="11"/>
      <c r="B34" s="71"/>
      <c r="C34" s="70"/>
      <c r="D34" s="70" t="s">
        <v>25</v>
      </c>
      <c r="E34" s="8"/>
      <c r="F34" s="8"/>
      <c r="G34" s="10"/>
      <c r="H34" s="35"/>
      <c r="I34" s="9"/>
      <c r="J34" s="9"/>
      <c r="K34" s="10"/>
      <c r="L34" s="32"/>
      <c r="M34" s="37" t="s">
        <v>57</v>
      </c>
      <c r="N34" s="38">
        <v>6</v>
      </c>
      <c r="O34" s="1"/>
      <c r="P34" s="1"/>
      <c r="Q34" s="1"/>
      <c r="R34" s="1"/>
      <c r="S34" s="1"/>
      <c r="T34" s="1"/>
      <c r="U34" s="1"/>
      <c r="V34" s="1"/>
      <c r="W34" s="1"/>
      <c r="X34" s="1"/>
      <c r="AC34" s="85"/>
    </row>
    <row r="35" spans="1:29" ht="9" customHeight="1" thickBot="1">
      <c r="A35" s="1"/>
      <c r="B35" s="20"/>
      <c r="C35" s="11"/>
      <c r="D35" s="10"/>
      <c r="E35" s="8"/>
      <c r="F35" s="8"/>
      <c r="G35" s="10"/>
      <c r="I35" s="9"/>
      <c r="J35" s="9"/>
      <c r="K35" s="10"/>
      <c r="L35" s="32"/>
      <c r="M35" s="36"/>
      <c r="N35" s="12"/>
      <c r="O35" s="1"/>
      <c r="P35" s="1"/>
      <c r="Q35" s="1"/>
      <c r="R35" s="1"/>
      <c r="S35" s="1"/>
      <c r="T35" s="1"/>
      <c r="U35" s="1"/>
      <c r="V35" s="1"/>
      <c r="W35" s="1"/>
      <c r="X35" s="1"/>
      <c r="AC35" s="85"/>
    </row>
    <row r="36" spans="1:29" ht="18" customHeight="1" thickBot="1">
      <c r="A36" s="11"/>
      <c r="B36" s="151" t="s">
        <v>37</v>
      </c>
      <c r="C36" s="145"/>
      <c r="D36" s="145"/>
      <c r="E36" s="8" t="s">
        <v>0</v>
      </c>
      <c r="F36" s="10" t="s">
        <v>12</v>
      </c>
      <c r="G36" s="10"/>
      <c r="H36" s="10"/>
      <c r="I36" s="8" t="s">
        <v>0</v>
      </c>
      <c r="J36" s="66"/>
      <c r="K36" s="10"/>
      <c r="L36" s="32">
        <f>IF(AND(H36=M14,K36=$M$22,H38=P139,J36="1/2"),$D$105,"")</f>
      </c>
      <c r="M36" s="37" t="s">
        <v>55</v>
      </c>
      <c r="N36" s="38">
        <v>7</v>
      </c>
      <c r="O36" s="1"/>
      <c r="P36" s="1"/>
      <c r="Q36" s="1"/>
      <c r="R36" s="1"/>
      <c r="S36" s="1"/>
      <c r="T36" s="1"/>
      <c r="U36" s="1"/>
      <c r="V36" s="1"/>
      <c r="W36" s="1"/>
      <c r="X36" s="1"/>
      <c r="AC36" s="85">
        <f>IF(L36=$D$105,15,"")</f>
      </c>
    </row>
    <row r="37" spans="1:29" ht="11.25" customHeight="1" thickBot="1">
      <c r="A37" s="11"/>
      <c r="B37" s="20"/>
      <c r="C37" s="11"/>
      <c r="D37" s="10"/>
      <c r="E37" s="8"/>
      <c r="F37" s="8"/>
      <c r="G37" s="10"/>
      <c r="H37" s="16"/>
      <c r="I37" s="10"/>
      <c r="J37" s="10"/>
      <c r="K37" s="16"/>
      <c r="L37" s="32"/>
      <c r="M37" s="36"/>
      <c r="N37" s="12"/>
      <c r="O37" s="1"/>
      <c r="P37" s="1"/>
      <c r="Q37" s="1"/>
      <c r="R37" s="1"/>
      <c r="S37" s="1"/>
      <c r="T37" s="1"/>
      <c r="U37" s="1"/>
      <c r="V37" s="1"/>
      <c r="W37" s="1"/>
      <c r="X37" s="1"/>
      <c r="AC37" s="85"/>
    </row>
    <row r="38" spans="1:29" ht="18" customHeight="1" thickBot="1">
      <c r="A38" s="1"/>
      <c r="B38" s="33"/>
      <c r="C38" s="10"/>
      <c r="D38" s="10"/>
      <c r="E38" s="8"/>
      <c r="F38" s="8"/>
      <c r="G38" s="10"/>
      <c r="H38" s="35"/>
      <c r="I38" s="9"/>
      <c r="J38" s="9"/>
      <c r="K38" s="10"/>
      <c r="L38" s="32"/>
      <c r="M38" s="37" t="s">
        <v>13</v>
      </c>
      <c r="N38" s="38">
        <v>8</v>
      </c>
      <c r="O38" s="1"/>
      <c r="P38" s="21"/>
      <c r="Q38" s="21"/>
      <c r="R38" s="1"/>
      <c r="S38" s="1"/>
      <c r="T38" s="1"/>
      <c r="U38" s="1"/>
      <c r="V38" s="1"/>
      <c r="W38" s="1"/>
      <c r="X38" s="1"/>
      <c r="AC38" s="85"/>
    </row>
    <row r="39" spans="1:29" ht="9" customHeight="1" thickBot="1">
      <c r="A39" s="11"/>
      <c r="B39" s="33"/>
      <c r="C39" s="10"/>
      <c r="D39" s="56"/>
      <c r="E39" s="56"/>
      <c r="F39" s="56"/>
      <c r="G39" s="56"/>
      <c r="H39" s="56"/>
      <c r="I39" s="56"/>
      <c r="J39" s="56"/>
      <c r="K39" s="56"/>
      <c r="L39" s="32"/>
      <c r="M39" s="17"/>
      <c r="N39" s="12"/>
      <c r="O39" s="1"/>
      <c r="P39" s="1"/>
      <c r="Q39" s="1"/>
      <c r="R39" s="1"/>
      <c r="S39" s="1"/>
      <c r="T39" s="1"/>
      <c r="U39" s="1"/>
      <c r="V39" s="1"/>
      <c r="W39" s="1"/>
      <c r="X39" s="1"/>
      <c r="AC39" s="85"/>
    </row>
    <row r="40" spans="1:29" ht="20.25" customHeight="1" thickBot="1">
      <c r="A40" s="11"/>
      <c r="B40" s="125">
        <f>IF(AND(L32=$D$105,L36=$D$105),"ε. Αντίδραση με δραστικά μέταλλα. Το υδρογόνο του υδροξυλίου των αλκοολών μπορεί να αντικατασταθεί από δραστικά μέταλλα όπως το Na και  το K, οπότε σχηματίζονται οργανικές ενώσεις που ονομάζονται αλκοξείδια.","")</f>
      </c>
      <c r="C40" s="126"/>
      <c r="D40" s="126"/>
      <c r="E40" s="126"/>
      <c r="F40" s="126"/>
      <c r="G40" s="126"/>
      <c r="H40" s="126"/>
      <c r="I40" s="126"/>
      <c r="J40" s="126"/>
      <c r="K40" s="126"/>
      <c r="L40" s="32"/>
      <c r="M40" s="37" t="s">
        <v>16</v>
      </c>
      <c r="N40" s="38">
        <v>9</v>
      </c>
      <c r="O40" s="1"/>
      <c r="P40" s="1"/>
      <c r="Q40" s="1"/>
      <c r="R40" s="1"/>
      <c r="S40" s="1"/>
      <c r="T40" s="1"/>
      <c r="U40" s="1"/>
      <c r="V40" s="1"/>
      <c r="W40" s="1"/>
      <c r="X40" s="1"/>
      <c r="AC40" s="85"/>
    </row>
    <row r="41" spans="1:29" ht="23.25" customHeight="1">
      <c r="A41" s="11"/>
      <c r="B41" s="125"/>
      <c r="C41" s="126"/>
      <c r="D41" s="126"/>
      <c r="E41" s="126"/>
      <c r="F41" s="126"/>
      <c r="G41" s="126"/>
      <c r="H41" s="126"/>
      <c r="I41" s="126"/>
      <c r="J41" s="126"/>
      <c r="K41" s="126"/>
      <c r="L41" s="32"/>
      <c r="M41" s="17"/>
      <c r="N41" s="12"/>
      <c r="O41" s="1"/>
      <c r="P41" s="1"/>
      <c r="Q41" s="1"/>
      <c r="R41" s="1"/>
      <c r="S41" s="1"/>
      <c r="T41" s="1"/>
      <c r="U41" s="1"/>
      <c r="V41" s="1"/>
      <c r="W41" s="1"/>
      <c r="X41" s="1"/>
      <c r="AC41" s="85"/>
    </row>
    <row r="42" spans="1:29" ht="16.5" customHeight="1">
      <c r="A42" s="1"/>
      <c r="B42" s="125">
        <f>IF(AND(L32=$D$105,L36=$D$105),"Οι αντιδράσεις αυτές αποδεικνύουν τον όξινο χαρακτήρα των αλκοολών.","")</f>
      </c>
      <c r="C42" s="126"/>
      <c r="D42" s="126"/>
      <c r="E42" s="126"/>
      <c r="F42" s="126"/>
      <c r="G42" s="126"/>
      <c r="H42" s="126"/>
      <c r="I42" s="126"/>
      <c r="J42" s="126"/>
      <c r="K42" s="126"/>
      <c r="L42" s="10"/>
      <c r="M42" s="84"/>
      <c r="N42" s="23"/>
      <c r="O42" s="1"/>
      <c r="P42" s="21"/>
      <c r="Q42" s="21"/>
      <c r="R42" s="1"/>
      <c r="S42" s="1"/>
      <c r="T42" s="1"/>
      <c r="U42" s="1"/>
      <c r="V42" s="1"/>
      <c r="W42" s="1"/>
      <c r="X42" s="1"/>
      <c r="AC42" s="85"/>
    </row>
    <row r="43" spans="1:29" ht="9" customHeight="1">
      <c r="A43" s="1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10"/>
      <c r="M43" s="84"/>
      <c r="N43" s="23"/>
      <c r="O43" s="1"/>
      <c r="P43" s="21"/>
      <c r="Q43" s="21"/>
      <c r="R43" s="1"/>
      <c r="S43" s="1"/>
      <c r="T43" s="1"/>
      <c r="U43" s="1"/>
      <c r="V43" s="1"/>
      <c r="W43" s="1"/>
      <c r="X43" s="1"/>
      <c r="AC43" s="85"/>
    </row>
    <row r="44" spans="1:29" ht="12.75" customHeight="1" thickBot="1">
      <c r="A44" s="11"/>
      <c r="B44" s="13"/>
      <c r="C44" s="51"/>
      <c r="D44" s="14"/>
      <c r="E44" s="14"/>
      <c r="F44" s="14"/>
      <c r="G44" s="14"/>
      <c r="H44" s="14"/>
      <c r="I44" s="14"/>
      <c r="J44" s="14"/>
      <c r="K44" s="14"/>
      <c r="L44" s="14"/>
      <c r="M44" s="39"/>
      <c r="N44" s="23"/>
      <c r="O44" s="1"/>
      <c r="P44" s="1"/>
      <c r="Q44" s="1"/>
      <c r="R44" s="1"/>
      <c r="S44" s="1"/>
      <c r="T44" s="1"/>
      <c r="U44" s="1"/>
      <c r="V44" s="1"/>
      <c r="W44" s="1"/>
      <c r="X44" s="1"/>
      <c r="AC44" s="85"/>
    </row>
    <row r="45" spans="1:29" ht="27" customHeight="1" thickBot="1">
      <c r="A45" s="11"/>
      <c r="B45" s="13"/>
      <c r="C45" s="120" t="s">
        <v>2</v>
      </c>
      <c r="D45" s="120"/>
      <c r="E45" s="120"/>
      <c r="F45" s="120"/>
      <c r="G45" s="14"/>
      <c r="H45" s="124">
        <f>IF(N45=100,"Μπράβο!!!","")</f>
      </c>
      <c r="I45" s="124"/>
      <c r="J45" s="124"/>
      <c r="K45" s="124"/>
      <c r="L45" s="14"/>
      <c r="M45" s="28" t="s">
        <v>1</v>
      </c>
      <c r="N45" s="29">
        <f>IF(AC45=0,"",AC45)</f>
      </c>
      <c r="O45" s="1"/>
      <c r="P45" s="1"/>
      <c r="Q45" s="1"/>
      <c r="R45" s="1"/>
      <c r="S45" s="1"/>
      <c r="T45" s="1"/>
      <c r="U45" s="1"/>
      <c r="V45" s="1"/>
      <c r="W45" s="1"/>
      <c r="X45" s="1"/>
      <c r="AC45" s="86">
        <f>SUM(AC6:AC36)</f>
        <v>0</v>
      </c>
    </row>
    <row r="46" spans="1:29" ht="12.75" customHeight="1" thickBot="1">
      <c r="A46" s="11"/>
      <c r="B46" s="25"/>
      <c r="C46" s="15"/>
      <c r="D46" s="15"/>
      <c r="E46" s="15"/>
      <c r="F46" s="15"/>
      <c r="G46" s="26"/>
      <c r="H46" s="15"/>
      <c r="I46" s="15"/>
      <c r="J46" s="15"/>
      <c r="K46" s="15"/>
      <c r="L46" s="15"/>
      <c r="M46" s="15"/>
      <c r="N46" s="24"/>
      <c r="O46" s="1"/>
      <c r="P46" s="1"/>
      <c r="Q46" s="1"/>
      <c r="R46" s="1"/>
      <c r="S46" s="1"/>
      <c r="T46" s="1"/>
      <c r="U46" s="1"/>
      <c r="V46" s="1"/>
      <c r="W46" s="1"/>
      <c r="X46" s="1"/>
      <c r="AC46" s="85"/>
    </row>
    <row r="47" spans="1:29" ht="18" customHeight="1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AC47" s="85"/>
    </row>
    <row r="48" spans="1:29" ht="11.25" customHeight="1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AC48" s="85"/>
    </row>
    <row r="49" spans="1:29" ht="9" customHeight="1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AC49" s="85"/>
    </row>
    <row r="50" spans="1:29" ht="18" customHeight="1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AC50" s="85"/>
    </row>
    <row r="51" spans="1:29" ht="11.2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AC51" s="85"/>
    </row>
    <row r="52" spans="1:29" ht="9" customHeight="1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1"/>
      <c r="AC52" s="85"/>
    </row>
    <row r="53" spans="1:29" ht="18" customHeight="1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AC53" s="85"/>
    </row>
    <row r="54" spans="1:29" ht="11.25" customHeight="1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AC54" s="85"/>
    </row>
    <row r="55" spans="1:29" ht="9" customHeight="1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C55" s="85"/>
    </row>
    <row r="56" spans="1:29" ht="18" customHeight="1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AC56" s="85"/>
    </row>
    <row r="57" spans="1:29" ht="11.25" customHeight="1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AC57" s="85"/>
    </row>
    <row r="58" spans="1:29" ht="9" customHeight="1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1"/>
      <c r="Q58" s="21"/>
      <c r="R58" s="1"/>
      <c r="S58" s="1"/>
      <c r="T58" s="1"/>
      <c r="U58" s="1"/>
      <c r="V58" s="1"/>
      <c r="W58" s="1"/>
      <c r="X58" s="1"/>
      <c r="AC58" s="85"/>
    </row>
    <row r="59" spans="1:29" ht="18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AC59" s="85"/>
    </row>
    <row r="60" spans="1:29" ht="11.25" customHeight="1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AC60" s="85"/>
    </row>
    <row r="61" spans="1:29" ht="9" customHeight="1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AC61" s="85"/>
    </row>
    <row r="62" spans="1:29" ht="18" customHeight="1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AC62" s="85"/>
    </row>
    <row r="63" spans="1:29" ht="11.25" customHeight="1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AC63" s="85"/>
    </row>
    <row r="64" spans="1:29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AC64" s="85"/>
    </row>
    <row r="65" spans="1:29" ht="18" customHeight="1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AC65" s="85"/>
    </row>
    <row r="66" spans="1:29" ht="11.25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AC66" s="85"/>
    </row>
    <row r="67" spans="1:29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1"/>
      <c r="AC67" s="85"/>
    </row>
    <row r="68" spans="1:29" ht="18" customHeight="1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AC68" s="85"/>
    </row>
    <row r="69" spans="1:29" ht="11.25" customHeight="1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AC69" s="85"/>
    </row>
    <row r="70" spans="1:29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AC70" s="85"/>
    </row>
    <row r="71" spans="1:24" ht="21" customHeight="1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8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1.25" customHeight="1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7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2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2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6.25">
      <c r="A105" s="1"/>
      <c r="D105" s="31" t="s">
        <v>7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5" ht="12.75">
      <c r="P135" s="40" t="s">
        <v>82</v>
      </c>
    </row>
    <row r="136" ht="12.75">
      <c r="P136" s="40" t="s">
        <v>49</v>
      </c>
    </row>
    <row r="137" ht="12.75">
      <c r="P137" s="40" t="s">
        <v>84</v>
      </c>
    </row>
    <row r="138" ht="12.75">
      <c r="P138" s="40" t="s">
        <v>50</v>
      </c>
    </row>
    <row r="139" ht="12.75">
      <c r="P139" s="40" t="s">
        <v>51</v>
      </c>
    </row>
    <row r="140" ht="12.75">
      <c r="P140" s="40" t="s">
        <v>52</v>
      </c>
    </row>
    <row r="141" ht="12.75">
      <c r="P141" s="40" t="s">
        <v>85</v>
      </c>
    </row>
    <row r="142" ht="12.75">
      <c r="P142" s="40" t="s">
        <v>30</v>
      </c>
    </row>
    <row r="143" ht="12.75">
      <c r="P143" s="40"/>
    </row>
    <row r="144" ht="12.75">
      <c r="P144" s="40"/>
    </row>
    <row r="145" ht="12.75">
      <c r="P145" s="40"/>
    </row>
    <row r="146" ht="12.75">
      <c r="P146" s="40"/>
    </row>
    <row r="147" ht="12.75">
      <c r="P147" s="40"/>
    </row>
    <row r="148" ht="12.75">
      <c r="P148" s="40"/>
    </row>
    <row r="149" ht="12.75">
      <c r="P149" s="40"/>
    </row>
    <row r="150" ht="12.75">
      <c r="P150" s="40"/>
    </row>
  </sheetData>
  <sheetProtection/>
  <mergeCells count="31">
    <mergeCell ref="J6:K6"/>
    <mergeCell ref="J7:K7"/>
    <mergeCell ref="J10:K10"/>
    <mergeCell ref="J11:K11"/>
    <mergeCell ref="J8:K8"/>
    <mergeCell ref="M2:N4"/>
    <mergeCell ref="J12:K12"/>
    <mergeCell ref="B3:L3"/>
    <mergeCell ref="B29:K30"/>
    <mergeCell ref="C16:D16"/>
    <mergeCell ref="J14:K14"/>
    <mergeCell ref="J15:K15"/>
    <mergeCell ref="J16:K16"/>
    <mergeCell ref="J22:K22"/>
    <mergeCell ref="J9:K9"/>
    <mergeCell ref="B32:D32"/>
    <mergeCell ref="J23:K23"/>
    <mergeCell ref="C45:F45"/>
    <mergeCell ref="B42:K42"/>
    <mergeCell ref="B40:K41"/>
    <mergeCell ref="B36:D36"/>
    <mergeCell ref="H45:K45"/>
    <mergeCell ref="B26:K28"/>
    <mergeCell ref="J13:K13"/>
    <mergeCell ref="J17:K17"/>
    <mergeCell ref="J21:K21"/>
    <mergeCell ref="J25:K25"/>
    <mergeCell ref="J24:K24"/>
    <mergeCell ref="J18:K18"/>
    <mergeCell ref="J19:K19"/>
    <mergeCell ref="J20:K20"/>
  </mergeCells>
  <conditionalFormatting sqref="C22 C10 C14">
    <cfRule type="cellIs" priority="1" dxfId="0" operator="equal" stopIfTrue="1">
      <formula>2</formula>
    </cfRule>
  </conditionalFormatting>
  <conditionalFormatting sqref="H20">
    <cfRule type="cellIs" priority="2" dxfId="3" operator="equal" stopIfTrue="1">
      <formula>$P$138</formula>
    </cfRule>
  </conditionalFormatting>
  <conditionalFormatting sqref="H24">
    <cfRule type="cellIs" priority="3" dxfId="3" operator="equal" stopIfTrue="1">
      <formula>$P$140</formula>
    </cfRule>
  </conditionalFormatting>
  <conditionalFormatting sqref="H38">
    <cfRule type="cellIs" priority="4" dxfId="3" operator="equal" stopIfTrue="1">
      <formula>$P$139</formula>
    </cfRule>
  </conditionalFormatting>
  <conditionalFormatting sqref="H37">
    <cfRule type="cellIs" priority="5" dxfId="1" operator="equal" stopIfTrue="1">
      <formula>5</formula>
    </cfRule>
  </conditionalFormatting>
  <conditionalFormatting sqref="J32 J36">
    <cfRule type="cellIs" priority="6" dxfId="0" operator="equal" stopIfTrue="1">
      <formula>"1/2"</formula>
    </cfRule>
  </conditionalFormatting>
  <conditionalFormatting sqref="H34">
    <cfRule type="cellIs" priority="7" dxfId="3" operator="equal" stopIfTrue="1">
      <formula>$P$136</formula>
    </cfRule>
  </conditionalFormatting>
  <conditionalFormatting sqref="H8">
    <cfRule type="cellIs" priority="8" dxfId="3" operator="equal" stopIfTrue="1">
      <formula>$P$135</formula>
    </cfRule>
  </conditionalFormatting>
  <conditionalFormatting sqref="H12">
    <cfRule type="cellIs" priority="9" dxfId="3" operator="equal" stopIfTrue="1">
      <formula>$P$137</formula>
    </cfRule>
  </conditionalFormatting>
  <conditionalFormatting sqref="C6 C18">
    <cfRule type="cellIs" priority="10" dxfId="2" operator="equal" stopIfTrue="1">
      <formula>1</formula>
    </cfRule>
  </conditionalFormatting>
  <conditionalFormatting sqref="H16">
    <cfRule type="cellIs" priority="11" dxfId="3" operator="equal" stopIfTrue="1">
      <formula>$P$141</formula>
    </cfRule>
  </conditionalFormatting>
  <conditionalFormatting sqref="K33 K37">
    <cfRule type="cellIs" priority="12" dxfId="1" operator="equal" stopIfTrue="1">
      <formula>9</formula>
    </cfRule>
  </conditionalFormatting>
  <conditionalFormatting sqref="J23:K23 J15:K15 J7:K7 J11:K11 J19:K19">
    <cfRule type="cellIs" priority="13" dxfId="1" operator="equal" stopIfTrue="1">
      <formula>8</formula>
    </cfRule>
  </conditionalFormatting>
  <conditionalFormatting sqref="H7">
    <cfRule type="cellIs" priority="14" dxfId="1" operator="equal" stopIfTrue="1">
      <formula>1</formula>
    </cfRule>
  </conditionalFormatting>
  <conditionalFormatting sqref="H11">
    <cfRule type="cellIs" priority="15" dxfId="1" operator="equal" stopIfTrue="1">
      <formula>3</formula>
    </cfRule>
  </conditionalFormatting>
  <conditionalFormatting sqref="H15">
    <cfRule type="cellIs" priority="16" dxfId="1" operator="equal" stopIfTrue="1">
      <formula>7</formula>
    </cfRule>
  </conditionalFormatting>
  <conditionalFormatting sqref="H19">
    <cfRule type="cellIs" priority="17" dxfId="1" operator="equal" stopIfTrue="1">
      <formula>4</formula>
    </cfRule>
  </conditionalFormatting>
  <conditionalFormatting sqref="H23">
    <cfRule type="cellIs" priority="18" dxfId="1" operator="equal" stopIfTrue="1">
      <formula>6</formula>
    </cfRule>
  </conditionalFormatting>
  <conditionalFormatting sqref="H33">
    <cfRule type="cellIs" priority="19" dxfId="1" operator="equal" stopIfTrue="1">
      <formula>2</formula>
    </cfRule>
  </conditionalFormatting>
  <dataValidations count="1">
    <dataValidation type="list" allowBlank="1" showInputMessage="1" showErrorMessage="1" sqref="H24 H20 H8 H12 H38 H34 H16">
      <formula1>$P$135:$P$141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Vasilis</cp:lastModifiedBy>
  <dcterms:created xsi:type="dcterms:W3CDTF">2006-10-29T12:08:59Z</dcterms:created>
  <dcterms:modified xsi:type="dcterms:W3CDTF">2007-03-22T13:52:37Z</dcterms:modified>
  <cp:category/>
  <cp:version/>
  <cp:contentType/>
  <cp:contentStatus/>
</cp:coreProperties>
</file>