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10.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optiplex\Desktop\"/>
    </mc:Choice>
  </mc:AlternateContent>
  <bookViews>
    <workbookView xWindow="360" yWindow="330" windowWidth="9180" windowHeight="4305" firstSheet="7" activeTab="9"/>
  </bookViews>
  <sheets>
    <sheet name="Τι είναι οργανική χημεία;" sheetId="1" r:id="rId1"/>
    <sheet name="Πλήθος οργανικών ενώσεων" sheetId="2" r:id="rId2"/>
    <sheet name="Οι ΣΤ τύποι στην οργαν. χημεία " sheetId="3" r:id="rId3"/>
    <sheet name="κορεσμένες, ακόρεστες οργ. εν." sheetId="4" r:id="rId4"/>
    <sheet name="ταξινόμηση οργανικών ενώσεων" sheetId="5" r:id="rId5"/>
    <sheet name="ομόλογες σειρές" sheetId="6" r:id="rId6"/>
    <sheet name="ονοματολογία οργανικών ενώσεων" sheetId="7" r:id="rId7"/>
    <sheet name="ισομέρεια" sheetId="8" r:id="rId8"/>
    <sheet name="αλκάνια" sheetId="9" r:id="rId9"/>
    <sheet name="καύση οργανικών ενώσεων" sheetId="10" r:id="rId10"/>
    <sheet name="αλκένια" sheetId="11" r:id="rId11"/>
    <sheet name="αλκίνια" sheetId="12" r:id="rId12"/>
    <sheet name="αλκοόλες" sheetId="14" r:id="rId13"/>
    <sheet name="κ.μ. αλκοόλες" sheetId="13" r:id="rId14"/>
    <sheet name="Λύσεις ασκήσεων - προβλημάτων 1" sheetId="15" r:id="rId15"/>
    <sheet name="Λύσεις ασκήσεων - προβλημάτων 2" sheetId="16" r:id="rId16"/>
  </sheets>
  <calcPr calcId="152511"/>
</workbook>
</file>

<file path=xl/calcChain.xml><?xml version="1.0" encoding="utf-8"?>
<calcChain xmlns="http://schemas.openxmlformats.org/spreadsheetml/2006/main">
  <c r="G355" i="11" l="1"/>
  <c r="G352" i="11"/>
  <c r="I659" i="10"/>
  <c r="I528" i="10"/>
  <c r="I336" i="10"/>
  <c r="I333" i="10"/>
  <c r="L357" i="7" l="1"/>
  <c r="I777" i="6"/>
  <c r="I791" i="6"/>
  <c r="G340" i="11" l="1"/>
  <c r="I404" i="11" l="1"/>
  <c r="I328" i="10"/>
  <c r="I324" i="10"/>
  <c r="J674" i="6"/>
  <c r="L196" i="5"/>
  <c r="P196" i="5" s="1"/>
  <c r="J468" i="12"/>
  <c r="I511" i="11"/>
  <c r="D619" i="10"/>
  <c r="I625" i="10"/>
  <c r="I621" i="10"/>
  <c r="I620" i="10"/>
  <c r="I523" i="10"/>
  <c r="I364" i="10"/>
  <c r="I349" i="10"/>
  <c r="G346" i="11"/>
  <c r="I536" i="12"/>
  <c r="I540" i="12"/>
  <c r="I538" i="12"/>
  <c r="I534" i="12"/>
  <c r="I533" i="12"/>
  <c r="I532" i="12"/>
  <c r="I531" i="12"/>
  <c r="K530" i="12"/>
  <c r="I529" i="12"/>
  <c r="I526" i="12"/>
  <c r="I525" i="12"/>
  <c r="I496" i="11"/>
  <c r="J518" i="12"/>
  <c r="K516" i="12" s="1"/>
  <c r="J506" i="12"/>
  <c r="J510" i="12"/>
  <c r="J514" i="12"/>
  <c r="J523" i="12"/>
  <c r="J483" i="12"/>
  <c r="J477" i="12"/>
  <c r="J480" i="12"/>
  <c r="J471" i="12"/>
  <c r="J474" i="12"/>
  <c r="J490" i="11"/>
  <c r="I412" i="11"/>
  <c r="J449" i="12"/>
  <c r="J405" i="12"/>
  <c r="J416" i="12"/>
  <c r="J427" i="12"/>
  <c r="J438" i="12"/>
  <c r="I361" i="12"/>
  <c r="I357" i="12"/>
  <c r="I365" i="12"/>
  <c r="I369" i="12"/>
  <c r="I342" i="12"/>
  <c r="I326" i="12"/>
  <c r="I314" i="12"/>
  <c r="I318" i="12"/>
  <c r="I322" i="12"/>
  <c r="I330" i="12"/>
  <c r="I334" i="12"/>
  <c r="I338" i="12"/>
  <c r="J493" i="11"/>
  <c r="J484" i="11"/>
  <c r="J487" i="11"/>
  <c r="J445" i="11"/>
  <c r="J455" i="11"/>
  <c r="J465" i="11"/>
  <c r="K421" i="11"/>
  <c r="P421" i="11" s="1"/>
  <c r="K386" i="11"/>
  <c r="K372" i="11"/>
  <c r="K379" i="11"/>
  <c r="I526" i="11"/>
  <c r="I532" i="11"/>
  <c r="I531" i="11"/>
  <c r="I523" i="11"/>
  <c r="I529" i="11"/>
  <c r="I518" i="11"/>
  <c r="B526" i="11"/>
  <c r="C527" i="11"/>
  <c r="C526" i="11"/>
  <c r="I520" i="11"/>
  <c r="I525" i="11"/>
  <c r="M524" i="11"/>
  <c r="I524" i="11"/>
  <c r="L524" i="11"/>
  <c r="M521" i="11"/>
  <c r="I521" i="11"/>
  <c r="I522" i="11"/>
  <c r="L521" i="11"/>
  <c r="I502" i="11"/>
  <c r="I514" i="11"/>
  <c r="I508" i="11"/>
  <c r="I515" i="11"/>
  <c r="I497" i="11"/>
  <c r="I504" i="11"/>
  <c r="I499" i="11"/>
  <c r="M502" i="11"/>
  <c r="L502" i="11"/>
  <c r="I409" i="11"/>
  <c r="I408" i="11"/>
  <c r="I407" i="11"/>
  <c r="I402" i="11"/>
  <c r="I400" i="11"/>
  <c r="I399" i="11"/>
  <c r="I398" i="11"/>
  <c r="I396" i="11"/>
  <c r="I394" i="11"/>
  <c r="I410" i="11"/>
  <c r="I403" i="11"/>
  <c r="M403" i="11"/>
  <c r="L403" i="11"/>
  <c r="I393" i="11"/>
  <c r="G358" i="11"/>
  <c r="G349" i="11"/>
  <c r="G343" i="11"/>
  <c r="B679" i="10"/>
  <c r="I695" i="10"/>
  <c r="I692" i="10"/>
  <c r="I690" i="10"/>
  <c r="I684" i="10"/>
  <c r="I673" i="10"/>
  <c r="I671" i="10"/>
  <c r="H465" i="10"/>
  <c r="I693" i="10"/>
  <c r="B682" i="10"/>
  <c r="C682" i="10"/>
  <c r="I686" i="10"/>
  <c r="I667" i="10"/>
  <c r="I683" i="10"/>
  <c r="I682" i="10"/>
  <c r="M681" i="10"/>
  <c r="L681" i="10"/>
  <c r="I681" i="10"/>
  <c r="I680" i="10"/>
  <c r="I679" i="10"/>
  <c r="I678" i="10"/>
  <c r="M677" i="10"/>
  <c r="L677" i="10"/>
  <c r="I677" i="10"/>
  <c r="I676" i="10"/>
  <c r="I674" i="10"/>
  <c r="I666" i="10"/>
  <c r="I636" i="10"/>
  <c r="C633" i="10"/>
  <c r="C632" i="10"/>
  <c r="C631" i="10"/>
  <c r="C630" i="10"/>
  <c r="C629" i="10"/>
  <c r="C628" i="10"/>
  <c r="C627" i="10"/>
  <c r="B627" i="10"/>
  <c r="I630" i="10"/>
  <c r="I662" i="10"/>
  <c r="I658" i="10"/>
  <c r="I656" i="10"/>
  <c r="I653" i="10"/>
  <c r="I650" i="10"/>
  <c r="I649" i="10"/>
  <c r="I655" i="10"/>
  <c r="I648" i="10"/>
  <c r="M647" i="10"/>
  <c r="L647" i="10"/>
  <c r="I643" i="10"/>
  <c r="I647" i="10"/>
  <c r="I646" i="10"/>
  <c r="I645" i="10"/>
  <c r="I644" i="10"/>
  <c r="M643" i="10"/>
  <c r="L643" i="10"/>
  <c r="I637" i="10"/>
  <c r="I642" i="10"/>
  <c r="I640" i="10"/>
  <c r="I632" i="10"/>
  <c r="I631" i="10"/>
  <c r="I629" i="10"/>
  <c r="I628" i="10"/>
  <c r="I627" i="10"/>
  <c r="I612" i="10"/>
  <c r="I626" i="10"/>
  <c r="I624" i="10"/>
  <c r="L623" i="10"/>
  <c r="K623" i="10"/>
  <c r="I623" i="10"/>
  <c r="I622" i="10"/>
  <c r="I617" i="10"/>
  <c r="I618" i="10"/>
  <c r="I609" i="10"/>
  <c r="I615" i="10"/>
  <c r="I619" i="10"/>
  <c r="L618" i="10"/>
  <c r="K618" i="10"/>
  <c r="I608" i="10"/>
  <c r="I607" i="10"/>
  <c r="I606" i="10"/>
  <c r="I605" i="10"/>
  <c r="I545" i="10"/>
  <c r="I544" i="10"/>
  <c r="I542" i="10"/>
  <c r="I541" i="10"/>
  <c r="I540" i="10"/>
  <c r="I539" i="10"/>
  <c r="I535" i="10"/>
  <c r="I533" i="10"/>
  <c r="I428" i="10"/>
  <c r="I532" i="10"/>
  <c r="I527" i="10"/>
  <c r="I417" i="10"/>
  <c r="I526" i="10"/>
  <c r="I525" i="10"/>
  <c r="I413" i="10"/>
  <c r="I524" i="10"/>
  <c r="I411" i="10"/>
  <c r="I522" i="10"/>
  <c r="M521" i="10"/>
  <c r="L521" i="10"/>
  <c r="I521" i="10"/>
  <c r="I518" i="10"/>
  <c r="I517" i="10"/>
  <c r="I405" i="10"/>
  <c r="H507" i="10"/>
  <c r="I486" i="10"/>
  <c r="K495" i="10"/>
  <c r="L495" i="10"/>
  <c r="I500" i="10"/>
  <c r="N510" i="10"/>
  <c r="L510" i="10"/>
  <c r="M507" i="10"/>
  <c r="K507" i="10"/>
  <c r="I507" i="10"/>
  <c r="I455" i="10"/>
  <c r="M463" i="10"/>
  <c r="I471" i="10"/>
  <c r="I402" i="10"/>
  <c r="H396" i="10"/>
  <c r="L394" i="10"/>
  <c r="I386" i="10"/>
  <c r="I293" i="10"/>
  <c r="M299" i="10"/>
  <c r="I430" i="10"/>
  <c r="I429" i="10"/>
  <c r="I423" i="10"/>
  <c r="I422" i="10"/>
  <c r="I416" i="10"/>
  <c r="I415" i="10"/>
  <c r="I414" i="10"/>
  <c r="I412" i="10"/>
  <c r="I410" i="10"/>
  <c r="M409" i="10"/>
  <c r="I409" i="10"/>
  <c r="I424" i="10"/>
  <c r="I418" i="10"/>
  <c r="I361" i="10"/>
  <c r="L409" i="10"/>
  <c r="I406" i="10"/>
  <c r="I342" i="10"/>
  <c r="I366" i="10"/>
  <c r="I367" i="10"/>
  <c r="I363" i="10"/>
  <c r="I362" i="10"/>
  <c r="I360" i="10"/>
  <c r="I359" i="10"/>
  <c r="I358" i="10"/>
  <c r="I353" i="10"/>
  <c r="L357" i="10"/>
  <c r="K357" i="10"/>
  <c r="K323" i="10"/>
  <c r="I348" i="10"/>
  <c r="I347" i="10"/>
  <c r="I346" i="10"/>
  <c r="I343" i="10"/>
  <c r="I357" i="10"/>
  <c r="I356" i="10"/>
  <c r="I322" i="10"/>
  <c r="I321" i="10"/>
  <c r="I332" i="10"/>
  <c r="I334" i="10"/>
  <c r="I331" i="10"/>
  <c r="L323" i="10"/>
  <c r="I323" i="10"/>
  <c r="I261" i="10"/>
  <c r="J267" i="10"/>
  <c r="J272" i="10"/>
  <c r="J279" i="10"/>
  <c r="L62" i="4"/>
  <c r="P62" i="4" s="1"/>
  <c r="K294" i="8"/>
  <c r="P293" i="8" s="1"/>
  <c r="K309" i="8"/>
  <c r="P308" i="8" s="1"/>
  <c r="K297" i="8"/>
  <c r="L296" i="8" s="1"/>
  <c r="K303" i="8"/>
  <c r="P302" i="8" s="1"/>
  <c r="K300" i="8"/>
  <c r="P299" i="8" s="1"/>
  <c r="K306" i="8"/>
  <c r="P305" i="8" s="1"/>
  <c r="P357" i="7"/>
  <c r="L353" i="7"/>
  <c r="P353" i="7" s="1"/>
  <c r="L347" i="7"/>
  <c r="P347" i="7" s="1"/>
  <c r="L343" i="7"/>
  <c r="P343" i="7" s="1"/>
  <c r="L338" i="7"/>
  <c r="P338" i="7" s="1"/>
  <c r="K876" i="6"/>
  <c r="K873" i="6"/>
  <c r="K870" i="6"/>
  <c r="K867" i="6"/>
  <c r="K864" i="6"/>
  <c r="K861" i="6"/>
  <c r="K849" i="6"/>
  <c r="K858" i="6"/>
  <c r="K855" i="6"/>
  <c r="K852" i="6"/>
  <c r="J876" i="6"/>
  <c r="J873" i="6"/>
  <c r="J861" i="6"/>
  <c r="J870" i="6"/>
  <c r="J855" i="6"/>
  <c r="J849" i="6"/>
  <c r="J867" i="6"/>
  <c r="J864" i="6"/>
  <c r="J858" i="6"/>
  <c r="J852" i="6"/>
  <c r="K841" i="6"/>
  <c r="K833" i="6"/>
  <c r="K827" i="6"/>
  <c r="K840" i="6"/>
  <c r="K826" i="6"/>
  <c r="K837" i="6"/>
  <c r="K823" i="6"/>
  <c r="K836" i="6"/>
  <c r="K822" i="6"/>
  <c r="K834" i="6"/>
  <c r="K828" i="6"/>
  <c r="J834" i="6"/>
  <c r="J828" i="6"/>
  <c r="K832" i="6"/>
  <c r="K831" i="6"/>
  <c r="K830" i="6"/>
  <c r="K820" i="6"/>
  <c r="J820" i="6"/>
  <c r="K819" i="6"/>
  <c r="I809" i="6"/>
  <c r="I799" i="6"/>
  <c r="I801" i="6"/>
  <c r="I803" i="6"/>
  <c r="I805" i="6"/>
  <c r="I807" i="6"/>
  <c r="I811" i="6"/>
  <c r="I813" i="6"/>
  <c r="I787" i="6"/>
  <c r="I785" i="6"/>
  <c r="I775" i="6"/>
  <c r="I779" i="6"/>
  <c r="I781" i="6"/>
  <c r="M790" i="6" s="1"/>
  <c r="I783" i="6"/>
  <c r="I789" i="6"/>
  <c r="I747" i="6"/>
  <c r="I749" i="6"/>
  <c r="I751" i="6"/>
  <c r="I753" i="6"/>
  <c r="I755" i="6"/>
  <c r="I757" i="6"/>
  <c r="I759" i="6"/>
  <c r="I761" i="6"/>
  <c r="I763" i="6"/>
  <c r="K709" i="6"/>
  <c r="L733" i="6"/>
  <c r="K727" i="6"/>
  <c r="K729" i="6"/>
  <c r="K728" i="6"/>
  <c r="K713" i="6"/>
  <c r="K726" i="6"/>
  <c r="K723" i="6"/>
  <c r="K724" i="6"/>
  <c r="K721" i="6"/>
  <c r="K720" i="6"/>
  <c r="K718" i="6"/>
  <c r="K714" i="6"/>
  <c r="K710" i="6"/>
  <c r="J700" i="6"/>
  <c r="J688" i="6"/>
  <c r="J694" i="6"/>
  <c r="J685" i="6"/>
  <c r="K703" i="6"/>
  <c r="K691" i="6"/>
  <c r="K697" i="6"/>
  <c r="J678" i="6"/>
  <c r="J671" i="6"/>
  <c r="I652" i="6"/>
  <c r="I650" i="6"/>
  <c r="I654" i="6"/>
  <c r="M628" i="6"/>
  <c r="M603" i="6"/>
  <c r="M592" i="6"/>
  <c r="M292" i="3"/>
  <c r="P292" i="3" s="1"/>
  <c r="M286" i="3"/>
  <c r="P286" i="3" s="1"/>
  <c r="K471" i="12" l="1"/>
  <c r="K467" i="12"/>
  <c r="K491" i="11"/>
  <c r="P491" i="11" s="1"/>
  <c r="K463" i="11"/>
  <c r="P463" i="11" s="1"/>
  <c r="L512" i="10"/>
  <c r="P512" i="10" s="1"/>
  <c r="M300" i="10"/>
  <c r="P300" i="10" s="1"/>
  <c r="L308" i="8"/>
  <c r="L305" i="8"/>
  <c r="L301" i="8"/>
  <c r="P296" i="8"/>
  <c r="L293" i="8"/>
  <c r="K651" i="6"/>
  <c r="L389" i="11"/>
  <c r="P389" i="11" s="1"/>
  <c r="L280" i="10"/>
  <c r="P280" i="10" s="1"/>
  <c r="K761" i="6"/>
  <c r="L811" i="6"/>
  <c r="C706" i="6"/>
  <c r="L298" i="8"/>
  <c r="M400" i="10"/>
  <c r="P400" i="10" s="1"/>
  <c r="L342" i="12"/>
  <c r="P342" i="12" s="1"/>
  <c r="L369" i="12"/>
  <c r="P369" i="12" s="1"/>
  <c r="L447" i="12"/>
  <c r="P447" i="12" s="1"/>
  <c r="K475" i="12"/>
  <c r="K481" i="12"/>
  <c r="P481" i="12" s="1"/>
  <c r="K521" i="12"/>
  <c r="P521" i="12" s="1"/>
  <c r="M469" i="10"/>
  <c r="P469" i="10" s="1"/>
  <c r="L676" i="6"/>
</calcChain>
</file>

<file path=xl/comments1.xml><?xml version="1.0" encoding="utf-8"?>
<comments xmlns="http://schemas.openxmlformats.org/spreadsheetml/2006/main">
  <authors>
    <author>ΜΗΝΑΣ</author>
  </authors>
  <commentList>
    <comment ref="C284" authorId="0" shapeId="0">
      <text>
        <r>
          <rPr>
            <sz val="8"/>
            <color indexed="81"/>
            <rFont val="Tahoma"/>
            <family val="2"/>
            <charset val="161"/>
          </rPr>
          <t xml:space="preserve">
Προφανώς σε όλα τα κελιά που ακολουθούν παρακάτω και έχουν πορτοκαλί χρώμα, πρέπει να γραφούν </t>
        </r>
        <r>
          <rPr>
            <b/>
            <sz val="8"/>
            <color indexed="81"/>
            <rFont val="Tahoma"/>
            <family val="2"/>
            <charset val="161"/>
          </rPr>
          <t>φυσικοί</t>
        </r>
        <r>
          <rPr>
            <sz val="8"/>
            <color indexed="81"/>
            <rFont val="Tahoma"/>
            <family val="2"/>
            <charset val="161"/>
          </rPr>
          <t xml:space="preserve"> αριθμοί.</t>
        </r>
      </text>
    </comment>
  </commentList>
</comments>
</file>

<file path=xl/comments2.xml><?xml version="1.0" encoding="utf-8"?>
<comments xmlns="http://schemas.openxmlformats.org/spreadsheetml/2006/main">
  <authors>
    <author>ΜΗΝΑΣ</author>
  </authors>
  <commentList>
    <comment ref="D62" authorId="0" shapeId="0">
      <text>
        <r>
          <rPr>
            <sz val="8"/>
            <color indexed="8"/>
            <rFont val="Tahoma"/>
            <family val="2"/>
            <charset val="161"/>
          </rPr>
          <t xml:space="preserve">
Στα κελιά </t>
        </r>
        <r>
          <rPr>
            <b/>
            <sz val="8"/>
            <color indexed="8"/>
            <rFont val="Tahoma"/>
            <family val="2"/>
            <charset val="161"/>
          </rPr>
          <t>G62</t>
        </r>
        <r>
          <rPr>
            <sz val="8"/>
            <color indexed="8"/>
            <rFont val="Tahoma"/>
            <family val="2"/>
            <charset val="161"/>
          </rPr>
          <t xml:space="preserve"> και </t>
        </r>
        <r>
          <rPr>
            <b/>
            <sz val="8"/>
            <color indexed="8"/>
            <rFont val="Tahoma"/>
            <family val="2"/>
            <charset val="161"/>
          </rPr>
          <t>G64</t>
        </r>
        <r>
          <rPr>
            <sz val="8"/>
            <color indexed="8"/>
            <rFont val="Tahoma"/>
            <family val="2"/>
            <charset val="161"/>
          </rPr>
          <t xml:space="preserve"> πρέπει να γραφούν κάποια από τα μικρά ελληνικά γράμματα </t>
        </r>
        <r>
          <rPr>
            <b/>
            <sz val="8"/>
            <color indexed="8"/>
            <rFont val="Tahoma"/>
            <family val="2"/>
            <charset val="161"/>
          </rPr>
          <t>α, β, γ,</t>
        </r>
        <r>
          <rPr>
            <sz val="8"/>
            <color indexed="8"/>
            <rFont val="Tahoma"/>
            <family val="2"/>
            <charset val="161"/>
          </rPr>
          <t xml:space="preserve"> ή </t>
        </r>
        <r>
          <rPr>
            <b/>
            <sz val="8"/>
            <color indexed="8"/>
            <rFont val="Tahoma"/>
            <family val="2"/>
            <charset val="161"/>
          </rPr>
          <t>δ.</t>
        </r>
        <r>
          <rPr>
            <sz val="8"/>
            <color indexed="8"/>
            <rFont val="Tahoma"/>
            <family val="2"/>
            <charset val="161"/>
          </rPr>
          <t xml:space="preserve"> Μεταξύ τους να υπάρχει κόμα και κενό διάστημα, π.χ. </t>
        </r>
        <r>
          <rPr>
            <b/>
            <sz val="8"/>
            <color indexed="8"/>
            <rFont val="Tahoma"/>
            <family val="2"/>
            <charset val="161"/>
          </rPr>
          <t>"α, β".</t>
        </r>
      </text>
    </comment>
  </commentList>
</comments>
</file>

<file path=xl/comments3.xml><?xml version="1.0" encoding="utf-8"?>
<comments xmlns="http://schemas.openxmlformats.org/spreadsheetml/2006/main">
  <authors>
    <author>ΜΗΝΑΣ</author>
  </authors>
  <commentList>
    <comment ref="D188" authorId="0" shapeId="0">
      <text>
        <r>
          <rPr>
            <sz val="8"/>
            <color indexed="8"/>
            <rFont val="Tahoma"/>
            <family val="2"/>
            <charset val="161"/>
          </rPr>
          <t xml:space="preserve">
Στα κελιά που έχουν πορτο-καλί χρώμα πρέπει να γραφεί ένα από τα </t>
        </r>
        <r>
          <rPr>
            <b/>
            <sz val="8"/>
            <color indexed="8"/>
            <rFont val="Tahoma"/>
            <family val="2"/>
            <charset val="161"/>
          </rPr>
          <t>μικρά ελληνικά</t>
        </r>
        <r>
          <rPr>
            <sz val="8"/>
            <color indexed="8"/>
            <rFont val="Tahoma"/>
            <family val="2"/>
            <charset val="161"/>
          </rPr>
          <t xml:space="preserve"> γράμματα από το </t>
        </r>
        <r>
          <rPr>
            <b/>
            <sz val="8"/>
            <color indexed="8"/>
            <rFont val="Tahoma"/>
            <family val="2"/>
            <charset val="161"/>
          </rPr>
          <t>α</t>
        </r>
        <r>
          <rPr>
            <sz val="8"/>
            <color indexed="8"/>
            <rFont val="Tahoma"/>
            <family val="2"/>
            <charset val="161"/>
          </rPr>
          <t xml:space="preserve"> έως το </t>
        </r>
        <r>
          <rPr>
            <b/>
            <sz val="8"/>
            <color indexed="8"/>
            <rFont val="Tahoma"/>
            <family val="2"/>
            <charset val="161"/>
          </rPr>
          <t>ζ</t>
        </r>
        <r>
          <rPr>
            <b/>
            <sz val="8"/>
            <color indexed="8"/>
            <rFont val="Tahoma"/>
            <family val="2"/>
            <charset val="161"/>
          </rPr>
          <t>.</t>
        </r>
      </text>
    </comment>
  </commentList>
</comments>
</file>

<file path=xl/comments4.xml><?xml version="1.0" encoding="utf-8"?>
<comments xmlns="http://schemas.openxmlformats.org/spreadsheetml/2006/main">
  <authors>
    <author>ΜΗΝΑΣ</author>
  </authors>
  <commentList>
    <comment ref="E651" authorId="0" shapeId="0">
      <text>
        <r>
          <rPr>
            <sz val="8"/>
            <color indexed="81"/>
            <rFont val="Tahoma"/>
            <family val="2"/>
            <charset val="161"/>
          </rPr>
          <t xml:space="preserve">
Στο κελί </t>
        </r>
        <r>
          <rPr>
            <b/>
            <sz val="8"/>
            <color indexed="81"/>
            <rFont val="Tahoma"/>
            <family val="2"/>
            <charset val="161"/>
          </rPr>
          <t>G651</t>
        </r>
        <r>
          <rPr>
            <sz val="8"/>
            <color indexed="81"/>
            <rFont val="Tahoma"/>
            <family val="2"/>
            <charset val="161"/>
          </rPr>
          <t xml:space="preserve"> είναι προφανές ότι πρέπει να γραφεί μια αλγεβρική παράσταση του </t>
        </r>
        <r>
          <rPr>
            <b/>
            <sz val="8"/>
            <color indexed="81"/>
            <rFont val="Tahoma"/>
            <family val="2"/>
            <charset val="161"/>
          </rPr>
          <t>"α",</t>
        </r>
        <r>
          <rPr>
            <sz val="8"/>
            <color indexed="81"/>
            <rFont val="Tahoma"/>
            <family val="2"/>
            <charset val="161"/>
          </rPr>
          <t xml:space="preserve"> για την οποία θα χρειαστείς το σύμβολο της αφαίρεσης και το σύμβολο του πολλαπλασιασμού. 
Το πρώτο μπορεί να προκύψει με το συνδυασμό πλήκτρων </t>
        </r>
        <r>
          <rPr>
            <b/>
            <sz val="8"/>
            <color indexed="81"/>
            <rFont val="Tahoma"/>
            <family val="2"/>
            <charset val="161"/>
          </rPr>
          <t>"αριστερόAlt0150"</t>
        </r>
        <r>
          <rPr>
            <sz val="8"/>
            <color indexed="81"/>
            <rFont val="Tahoma"/>
            <family val="2"/>
            <charset val="161"/>
          </rPr>
          <t xml:space="preserve"> και το δεύτερο με το συνδυασμό πλήκτρων </t>
        </r>
        <r>
          <rPr>
            <b/>
            <sz val="8"/>
            <color indexed="81"/>
            <rFont val="Tahoma"/>
            <family val="2"/>
            <charset val="161"/>
          </rPr>
          <t>"αριστερόAlt0183",</t>
        </r>
        <r>
          <rPr>
            <sz val="8"/>
            <color indexed="81"/>
            <rFont val="Tahoma"/>
            <family val="2"/>
            <charset val="161"/>
          </rPr>
          <t xml:space="preserve"> από το </t>
        </r>
        <r>
          <rPr>
            <b/>
            <sz val="8"/>
            <color indexed="81"/>
            <rFont val="Tahoma"/>
            <family val="2"/>
            <charset val="161"/>
          </rPr>
          <t>αριθμητικό πληκτρολόγιο.</t>
        </r>
      </text>
    </comment>
    <comment ref="E653" authorId="0" shapeId="0">
      <text>
        <r>
          <rPr>
            <sz val="8"/>
            <color indexed="81"/>
            <rFont val="Tahoma"/>
            <family val="2"/>
            <charset val="161"/>
          </rPr>
          <t xml:space="preserve">
Στο κελί </t>
        </r>
        <r>
          <rPr>
            <b/>
            <sz val="8"/>
            <color indexed="81"/>
            <rFont val="Tahoma"/>
            <family val="2"/>
            <charset val="161"/>
          </rPr>
          <t>G653,</t>
        </r>
        <r>
          <rPr>
            <sz val="8"/>
            <color indexed="81"/>
            <rFont val="Tahoma"/>
            <family val="2"/>
            <charset val="161"/>
          </rPr>
          <t xml:space="preserve"> η ζητούμενη απάντηση θα είναι προφανώς μια παράσταση του </t>
        </r>
        <r>
          <rPr>
            <b/>
            <sz val="8"/>
            <color indexed="81"/>
            <rFont val="Tahoma"/>
            <family val="2"/>
            <charset val="161"/>
          </rPr>
          <t>"β",</t>
        </r>
        <r>
          <rPr>
            <sz val="8"/>
            <color indexed="81"/>
            <rFont val="Tahoma"/>
            <family val="2"/>
            <charset val="161"/>
          </rPr>
          <t xml:space="preserve"> για την οποία θα χρειαστείς το σύμβολο της αφαίρεσης και το σύμβολο της διαίρεσης. </t>
        </r>
        <r>
          <rPr>
            <b/>
            <sz val="8"/>
            <color indexed="81"/>
            <rFont val="Tahoma"/>
            <family val="2"/>
            <charset val="161"/>
          </rPr>
          <t>Προσοχή!</t>
        </r>
        <r>
          <rPr>
            <sz val="8"/>
            <color indexed="81"/>
            <rFont val="Tahoma"/>
            <family val="2"/>
            <charset val="161"/>
          </rPr>
          <t xml:space="preserve"> Η ποσότητα που θα διαιρεθεί να μπεί σε παρένθεση.</t>
        </r>
      </text>
    </comment>
    <comment ref="C662" authorId="0" shapeId="0">
      <text>
        <r>
          <rPr>
            <sz val="8"/>
            <color indexed="81"/>
            <rFont val="Tahoma"/>
            <family val="2"/>
            <charset val="161"/>
          </rPr>
          <t xml:space="preserve">
Στο κάθε ένα από τα κελιά που έχουν πορτοκαλί χρώμα, να γραφεί το γράμμα </t>
        </r>
        <r>
          <rPr>
            <b/>
            <sz val="8"/>
            <color indexed="81"/>
            <rFont val="Tahoma"/>
            <family val="2"/>
            <charset val="161"/>
          </rPr>
          <t>"Σ"</t>
        </r>
        <r>
          <rPr>
            <sz val="8"/>
            <color indexed="81"/>
            <rFont val="Tahoma"/>
            <family val="2"/>
            <charset val="161"/>
          </rPr>
          <t xml:space="preserve"> (Σωστό), ή το γράμμα </t>
        </r>
        <r>
          <rPr>
            <b/>
            <sz val="8"/>
            <color indexed="81"/>
            <rFont val="Tahoma"/>
            <family val="2"/>
            <charset val="161"/>
          </rPr>
          <t>"Λ"</t>
        </r>
        <r>
          <rPr>
            <sz val="8"/>
            <color indexed="81"/>
            <rFont val="Tahoma"/>
            <family val="2"/>
            <charset val="161"/>
          </rPr>
          <t xml:space="preserve"> (Λάθος), ανάλογα με το αν ο χημικός τύπος που αναγράφεται στο αριστερά ευρισκόμενο κελί είναι κατά τη γνώμη σου αποδεκτός ή όχι.</t>
        </r>
      </text>
    </comment>
    <comment ref="C673" authorId="0" shapeId="0">
      <text>
        <r>
          <rPr>
            <sz val="8"/>
            <color indexed="81"/>
            <rFont val="Tahoma"/>
            <family val="2"/>
            <charset val="161"/>
          </rPr>
          <t xml:space="preserve">
Να χρησιμοποιηθεί το </t>
        </r>
        <r>
          <rPr>
            <b/>
            <sz val="8"/>
            <color indexed="81"/>
            <rFont val="Tahoma"/>
            <family val="2"/>
            <charset val="161"/>
          </rPr>
          <t>ελληνικό αλφάβητο</t>
        </r>
        <r>
          <rPr>
            <sz val="8"/>
            <color indexed="81"/>
            <rFont val="Tahoma"/>
            <family val="2"/>
            <charset val="161"/>
          </rPr>
          <t xml:space="preserve"> για την παράμετρο </t>
        </r>
        <r>
          <rPr>
            <b/>
            <sz val="8"/>
            <color indexed="81"/>
            <rFont val="Tahoma"/>
            <family val="2"/>
            <charset val="161"/>
          </rPr>
          <t>"ν",</t>
        </r>
        <r>
          <rPr>
            <sz val="8"/>
            <color indexed="81"/>
            <rFont val="Tahoma"/>
            <family val="2"/>
            <charset val="161"/>
          </rPr>
          <t xml:space="preserve"> που χρειάζεται στη ζητούμενη σχέση, στο κελί </t>
        </r>
        <r>
          <rPr>
            <b/>
            <sz val="8"/>
            <color indexed="81"/>
            <rFont val="Tahoma"/>
            <family val="2"/>
            <charset val="161"/>
          </rPr>
          <t xml:space="preserve">H673.
</t>
        </r>
        <r>
          <rPr>
            <sz val="8"/>
            <color indexed="81"/>
            <rFont val="Tahoma"/>
            <family val="2"/>
            <charset val="161"/>
          </rPr>
          <t xml:space="preserve">Στα γινόμενα της παραμέτρου </t>
        </r>
        <r>
          <rPr>
            <b/>
            <sz val="8"/>
            <color indexed="81"/>
            <rFont val="Tahoma"/>
            <family val="2"/>
            <charset val="161"/>
          </rPr>
          <t>ν</t>
        </r>
        <r>
          <rPr>
            <sz val="8"/>
            <color indexed="81"/>
            <rFont val="Tahoma"/>
            <family val="2"/>
            <charset val="161"/>
          </rPr>
          <t xml:space="preserve"> με κάποιον αριθμό, το σύμβολο του πολλαπλασιασμού μπορεί να μη γραφεί καθόλου, ή να γραφεί με τη χρήση του συνδυασμού των πλήκτρων </t>
        </r>
        <r>
          <rPr>
            <b/>
            <sz val="8"/>
            <color indexed="81"/>
            <rFont val="Tahoma"/>
            <family val="2"/>
            <charset val="161"/>
          </rPr>
          <t>"αριστερό Alt0183",</t>
        </r>
        <r>
          <rPr>
            <sz val="8"/>
            <color indexed="81"/>
            <rFont val="Tahoma"/>
            <family val="2"/>
            <charset val="161"/>
          </rPr>
          <t xml:space="preserve"> από το αριθμητικό πληκτρολόγιο. Για παράδειγμα, αν χρειάζεται να γραφεί το γινόμενο του </t>
        </r>
        <r>
          <rPr>
            <b/>
            <sz val="8"/>
            <color indexed="81"/>
            <rFont val="Tahoma"/>
            <family val="2"/>
            <charset val="161"/>
          </rPr>
          <t>ν</t>
        </r>
        <r>
          <rPr>
            <sz val="8"/>
            <color indexed="81"/>
            <rFont val="Tahoma"/>
            <family val="2"/>
            <charset val="161"/>
          </rPr>
          <t xml:space="preserve"> με τον αριθμό </t>
        </r>
        <r>
          <rPr>
            <b/>
            <sz val="8"/>
            <color indexed="81"/>
            <rFont val="Tahoma"/>
            <family val="2"/>
            <charset val="161"/>
          </rPr>
          <t>5,</t>
        </r>
        <r>
          <rPr>
            <sz val="8"/>
            <color indexed="81"/>
            <rFont val="Tahoma"/>
            <family val="2"/>
            <charset val="161"/>
          </rPr>
          <t xml:space="preserve"> μπορείς να γράψεις </t>
        </r>
        <r>
          <rPr>
            <b/>
            <sz val="8"/>
            <color indexed="81"/>
            <rFont val="Tahoma"/>
            <family val="2"/>
            <charset val="161"/>
          </rPr>
          <t>"5ν"</t>
        </r>
        <r>
          <rPr>
            <sz val="8"/>
            <color indexed="81"/>
            <rFont val="Tahoma"/>
            <family val="2"/>
            <charset val="161"/>
          </rPr>
          <t xml:space="preserve"> ή να πατήσεις </t>
        </r>
        <r>
          <rPr>
            <b/>
            <sz val="8"/>
            <color indexed="81"/>
            <rFont val="Tahoma"/>
            <family val="2"/>
            <charset val="161"/>
          </rPr>
          <t>"5",</t>
        </r>
        <r>
          <rPr>
            <sz val="8"/>
            <color indexed="81"/>
            <rFont val="Tahoma"/>
            <family val="2"/>
            <charset val="161"/>
          </rPr>
          <t xml:space="preserve"> </t>
        </r>
        <r>
          <rPr>
            <b/>
            <sz val="8"/>
            <color indexed="81"/>
            <rFont val="Tahoma"/>
            <family val="2"/>
            <charset val="161"/>
          </rPr>
          <t>"αριστερό Alt0183"</t>
        </r>
        <r>
          <rPr>
            <sz val="8"/>
            <color indexed="81"/>
            <rFont val="Tahoma"/>
            <family val="2"/>
            <charset val="161"/>
          </rPr>
          <t xml:space="preserve"> και </t>
        </r>
        <r>
          <rPr>
            <b/>
            <sz val="8"/>
            <color indexed="81"/>
            <rFont val="Tahoma"/>
            <family val="2"/>
            <charset val="161"/>
          </rPr>
          <t>"ν",</t>
        </r>
        <r>
          <rPr>
            <sz val="8"/>
            <color indexed="81"/>
            <rFont val="Tahoma"/>
            <family val="2"/>
            <charset val="161"/>
          </rPr>
          <t xml:space="preserve"> οπότε θα εμφανιστεί </t>
        </r>
        <r>
          <rPr>
            <b/>
            <sz val="8"/>
            <color indexed="81"/>
            <rFont val="Tahoma"/>
            <family val="2"/>
            <charset val="161"/>
          </rPr>
          <t>"5·ν".</t>
        </r>
      </text>
    </comment>
    <comment ref="C685" authorId="0" shapeId="0">
      <text>
        <r>
          <rPr>
            <sz val="8"/>
            <color indexed="81"/>
            <rFont val="Tahoma"/>
            <family val="2"/>
            <charset val="161"/>
          </rPr>
          <t xml:space="preserve">
Όλες οι ζητούμενες σχέσεις, μεταξύ </t>
        </r>
        <r>
          <rPr>
            <b/>
            <sz val="8"/>
            <color indexed="81"/>
            <rFont val="Tahoma"/>
            <family val="2"/>
            <charset val="161"/>
          </rPr>
          <t>x</t>
        </r>
        <r>
          <rPr>
            <sz val="8"/>
            <color indexed="81"/>
            <rFont val="Tahoma"/>
            <family val="2"/>
            <charset val="161"/>
          </rPr>
          <t xml:space="preserve"> και </t>
        </r>
        <r>
          <rPr>
            <b/>
            <sz val="8"/>
            <color indexed="81"/>
            <rFont val="Tahoma"/>
            <family val="2"/>
            <charset val="161"/>
          </rPr>
          <t>y,</t>
        </r>
        <r>
          <rPr>
            <sz val="8"/>
            <color indexed="81"/>
            <rFont val="Tahoma"/>
            <family val="2"/>
            <charset val="161"/>
          </rPr>
          <t xml:space="preserve"> στην παρούσα άσκηση, είναι της μορφής… </t>
        </r>
        <r>
          <rPr>
            <b/>
            <sz val="8"/>
            <color indexed="81"/>
            <rFont val="Tahoma"/>
            <family val="2"/>
            <charset val="161"/>
          </rPr>
          <t>y=f(x),</t>
        </r>
        <r>
          <rPr>
            <sz val="8"/>
            <color indexed="81"/>
            <rFont val="Tahoma"/>
            <family val="2"/>
            <charset val="161"/>
          </rPr>
          <t xml:space="preserve"> δηλαδή στο </t>
        </r>
        <r>
          <rPr>
            <b/>
            <sz val="8"/>
            <color indexed="81"/>
            <rFont val="Tahoma"/>
            <family val="2"/>
            <charset val="161"/>
          </rPr>
          <t>2ο μέλος</t>
        </r>
        <r>
          <rPr>
            <sz val="8"/>
            <color indexed="81"/>
            <rFont val="Tahoma"/>
            <family val="2"/>
            <charset val="161"/>
          </rPr>
          <t xml:space="preserve"> τους έχουν μια παράσταση του </t>
        </r>
        <r>
          <rPr>
            <b/>
            <sz val="8"/>
            <color indexed="81"/>
            <rFont val="Tahoma"/>
            <family val="2"/>
            <charset val="161"/>
          </rPr>
          <t xml:space="preserve">x. </t>
        </r>
        <r>
          <rPr>
            <sz val="8"/>
            <color indexed="81"/>
            <rFont val="Tahoma"/>
            <family val="2"/>
            <charset val="161"/>
          </rPr>
          <t xml:space="preserve">Οι ζητούμενες σχέσεις πρέπει να γραφούν με χρήση του </t>
        </r>
        <r>
          <rPr>
            <b/>
            <sz val="8"/>
            <color indexed="81"/>
            <rFont val="Tahoma"/>
            <family val="2"/>
            <charset val="161"/>
          </rPr>
          <t>λατινικού αλφαβήτου.</t>
        </r>
      </text>
    </comment>
    <comment ref="K706" authorId="0" shapeId="0">
      <text>
        <r>
          <rPr>
            <sz val="8"/>
            <color indexed="81"/>
            <rFont val="Tahoma"/>
            <family val="2"/>
            <charset val="161"/>
          </rPr>
          <t xml:space="preserve">
Για να εμφανιστεί παρακάτω ένας άλλος τρόπος επίλυσης του προβλήματος </t>
        </r>
        <r>
          <rPr>
            <b/>
            <sz val="8"/>
            <color indexed="81"/>
            <rFont val="Tahoma"/>
            <family val="2"/>
            <charset val="161"/>
          </rPr>
          <t xml:space="preserve">6, </t>
        </r>
        <r>
          <rPr>
            <sz val="8"/>
            <color indexed="81"/>
            <rFont val="Tahoma"/>
            <family val="2"/>
            <charset val="161"/>
          </rPr>
          <t xml:space="preserve">γράψε στο κελί </t>
        </r>
        <r>
          <rPr>
            <b/>
            <sz val="8"/>
            <color indexed="81"/>
            <rFont val="Tahoma"/>
            <family val="2"/>
            <charset val="161"/>
          </rPr>
          <t>N706,</t>
        </r>
        <r>
          <rPr>
            <sz val="8"/>
            <color indexed="81"/>
            <rFont val="Tahoma"/>
            <family val="2"/>
            <charset val="161"/>
          </rPr>
          <t xml:space="preserve"> τη λέξη </t>
        </r>
        <r>
          <rPr>
            <b/>
            <sz val="8"/>
            <color indexed="81"/>
            <rFont val="Tahoma"/>
            <family val="2"/>
            <charset val="161"/>
          </rPr>
          <t>"ναι".</t>
        </r>
        <r>
          <rPr>
            <sz val="8"/>
            <color indexed="81"/>
            <rFont val="Tahoma"/>
            <family val="2"/>
            <charset val="161"/>
          </rPr>
          <t xml:space="preserve">
</t>
        </r>
      </text>
    </comment>
    <comment ref="E806" authorId="0" shapeId="0">
      <text>
        <r>
          <rPr>
            <sz val="8"/>
            <color indexed="8"/>
            <rFont val="Tahoma"/>
            <family val="2"/>
            <charset val="161"/>
          </rPr>
          <t xml:space="preserve">
Προφανώς στο κελί </t>
        </r>
        <r>
          <rPr>
            <b/>
            <sz val="8"/>
            <color indexed="8"/>
            <rFont val="Tahoma"/>
            <family val="2"/>
            <charset val="161"/>
          </rPr>
          <t>G806</t>
        </r>
        <r>
          <rPr>
            <sz val="8"/>
            <color indexed="8"/>
            <rFont val="Tahoma"/>
            <family val="2"/>
            <charset val="161"/>
          </rPr>
          <t xml:space="preserve"> το </t>
        </r>
        <r>
          <rPr>
            <b/>
            <sz val="8"/>
            <color indexed="8"/>
            <rFont val="Tahoma"/>
            <family val="2"/>
            <charset val="161"/>
          </rPr>
          <t>"κ"</t>
        </r>
        <r>
          <rPr>
            <sz val="8"/>
            <color indexed="8"/>
            <rFont val="Tahoma"/>
            <family val="2"/>
            <charset val="161"/>
          </rPr>
          <t xml:space="preserve"> θα αναγραφεί ως συνάρτηση του </t>
        </r>
        <r>
          <rPr>
            <b/>
            <sz val="8"/>
            <color indexed="8"/>
            <rFont val="Tahoma"/>
            <family val="2"/>
            <charset val="161"/>
          </rPr>
          <t>"α".</t>
        </r>
      </text>
    </comment>
    <comment ref="E812" authorId="0" shapeId="0">
      <text>
        <r>
          <rPr>
            <sz val="8"/>
            <color indexed="8"/>
            <rFont val="Tahoma"/>
            <family val="2"/>
            <charset val="161"/>
          </rPr>
          <t xml:space="preserve">
Στο κελί </t>
        </r>
        <r>
          <rPr>
            <b/>
            <sz val="8"/>
            <color indexed="8"/>
            <rFont val="Tahoma"/>
            <family val="2"/>
            <charset val="161"/>
          </rPr>
          <t xml:space="preserve">H812
</t>
        </r>
        <r>
          <rPr>
            <sz val="8"/>
            <color indexed="8"/>
            <rFont val="Tahoma"/>
            <family val="2"/>
            <charset val="161"/>
          </rPr>
          <t xml:space="preserve"> το </t>
        </r>
        <r>
          <rPr>
            <b/>
            <sz val="8"/>
            <color indexed="8"/>
            <rFont val="Tahoma"/>
            <family val="2"/>
            <charset val="161"/>
          </rPr>
          <t>"λ"</t>
        </r>
        <r>
          <rPr>
            <sz val="8"/>
            <color indexed="8"/>
            <rFont val="Tahoma"/>
            <family val="2"/>
            <charset val="161"/>
          </rPr>
          <t xml:space="preserve"> θα αναγραφεί ως συνάρτηση του </t>
        </r>
        <r>
          <rPr>
            <b/>
            <sz val="8"/>
            <color indexed="8"/>
            <rFont val="Tahoma"/>
            <family val="2"/>
            <charset val="161"/>
          </rPr>
          <t>"φ".</t>
        </r>
      </text>
    </comment>
    <comment ref="K816" authorId="0" shapeId="0">
      <text>
        <r>
          <rPr>
            <sz val="8"/>
            <color indexed="81"/>
            <rFont val="Tahoma"/>
            <family val="2"/>
            <charset val="161"/>
          </rPr>
          <t xml:space="preserve">
Για να εμφανιστεί παρακάτω η λύση του προβλήματος </t>
        </r>
        <r>
          <rPr>
            <b/>
            <sz val="8"/>
            <color indexed="81"/>
            <rFont val="Tahoma"/>
            <family val="2"/>
            <charset val="161"/>
          </rPr>
          <t xml:space="preserve">6, </t>
        </r>
        <r>
          <rPr>
            <sz val="8"/>
            <color indexed="81"/>
            <rFont val="Tahoma"/>
            <family val="2"/>
            <charset val="161"/>
          </rPr>
          <t xml:space="preserve">γράψε στο κελί </t>
        </r>
        <r>
          <rPr>
            <b/>
            <sz val="8"/>
            <color indexed="81"/>
            <rFont val="Tahoma"/>
            <family val="2"/>
            <charset val="161"/>
          </rPr>
          <t>N816,</t>
        </r>
        <r>
          <rPr>
            <sz val="8"/>
            <color indexed="81"/>
            <rFont val="Tahoma"/>
            <family val="2"/>
            <charset val="161"/>
          </rPr>
          <t xml:space="preserve"> τη λέξη </t>
        </r>
        <r>
          <rPr>
            <b/>
            <sz val="8"/>
            <color indexed="81"/>
            <rFont val="Tahoma"/>
            <family val="2"/>
            <charset val="161"/>
          </rPr>
          <t>"ναι".</t>
        </r>
        <r>
          <rPr>
            <sz val="8"/>
            <color indexed="81"/>
            <rFont val="Tahoma"/>
            <family val="2"/>
            <charset val="161"/>
          </rPr>
          <t xml:space="preserve">
</t>
        </r>
      </text>
    </comment>
  </commentList>
</comments>
</file>

<file path=xl/comments5.xml><?xml version="1.0" encoding="utf-8"?>
<comments xmlns="http://schemas.openxmlformats.org/spreadsheetml/2006/main">
  <authors>
    <author>ΜΗΝΑΣ</author>
  </authors>
  <commentList>
    <comment ref="B261" authorId="0" shapeId="0">
      <text>
        <r>
          <rPr>
            <sz val="8"/>
            <color indexed="8"/>
            <rFont val="Tahoma"/>
            <family val="2"/>
            <charset val="161"/>
          </rPr>
          <t xml:space="preserve">
Σε κάθε ένα από τα κελιά </t>
        </r>
        <r>
          <rPr>
            <b/>
            <sz val="8"/>
            <color indexed="8"/>
            <rFont val="Tahoma"/>
            <family val="2"/>
            <charset val="161"/>
          </rPr>
          <t>H261, H262</t>
        </r>
        <r>
          <rPr>
            <sz val="8"/>
            <color indexed="8"/>
            <rFont val="Tahoma"/>
            <family val="2"/>
            <charset val="161"/>
          </rPr>
          <t xml:space="preserve"> και </t>
        </r>
        <r>
          <rPr>
            <b/>
            <sz val="8"/>
            <color indexed="8"/>
            <rFont val="Tahoma"/>
            <family val="2"/>
            <charset val="161"/>
          </rPr>
          <t>H263,</t>
        </r>
        <r>
          <rPr>
            <sz val="8"/>
            <color indexed="8"/>
            <rFont val="Tahoma"/>
            <family val="2"/>
            <charset val="161"/>
          </rPr>
          <t xml:space="preserve"> πρέπει να γραφεί ένας </t>
        </r>
        <r>
          <rPr>
            <b/>
            <sz val="8"/>
            <color indexed="8"/>
            <rFont val="Tahoma"/>
            <family val="2"/>
            <charset val="161"/>
          </rPr>
          <t>ακέραιος</t>
        </r>
        <r>
          <rPr>
            <sz val="8"/>
            <color indexed="8"/>
            <rFont val="Tahoma"/>
            <family val="2"/>
            <charset val="161"/>
          </rPr>
          <t xml:space="preserve"> αριθμός.</t>
        </r>
      </text>
    </comment>
    <comment ref="B267" authorId="0" shapeId="0">
      <text>
        <r>
          <rPr>
            <sz val="8"/>
            <color indexed="8"/>
            <rFont val="Tahoma"/>
            <family val="2"/>
            <charset val="161"/>
          </rPr>
          <t xml:space="preserve">
Η εγγραφή στο κελί </t>
        </r>
        <r>
          <rPr>
            <b/>
            <sz val="8"/>
            <color indexed="8"/>
            <rFont val="Tahoma"/>
            <family val="2"/>
            <charset val="161"/>
          </rPr>
          <t>I267,</t>
        </r>
        <r>
          <rPr>
            <sz val="8"/>
            <color indexed="8"/>
            <rFont val="Tahoma"/>
            <family val="2"/>
            <charset val="161"/>
          </rPr>
          <t xml:space="preserve"> πρέπει να έχει τη μορφή… </t>
        </r>
        <r>
          <rPr>
            <b/>
            <sz val="8"/>
            <color indexed="8"/>
            <rFont val="Tahoma"/>
            <family val="2"/>
            <charset val="161"/>
          </rPr>
          <t>"kL",</t>
        </r>
        <r>
          <rPr>
            <sz val="8"/>
            <color indexed="8"/>
            <rFont val="Tahoma"/>
            <family val="2"/>
            <charset val="161"/>
          </rPr>
          <t xml:space="preserve"> όπου</t>
        </r>
        <r>
          <rPr>
            <b/>
            <sz val="8"/>
            <color indexed="8"/>
            <rFont val="Tahoma"/>
            <family val="2"/>
            <charset val="161"/>
          </rPr>
          <t xml:space="preserve"> "k" ακέραιος</t>
        </r>
        <r>
          <rPr>
            <sz val="8"/>
            <color indexed="8"/>
            <rFont val="Tahoma"/>
            <family val="2"/>
            <charset val="161"/>
          </rPr>
          <t xml:space="preserve"> αριθμός.
Το ίδιο ισχύει και για το κελί </t>
        </r>
        <r>
          <rPr>
            <b/>
            <sz val="8"/>
            <color indexed="8"/>
            <rFont val="Tahoma"/>
            <family val="2"/>
            <charset val="161"/>
          </rPr>
          <t>I279.</t>
        </r>
      </text>
    </comment>
    <comment ref="B270" authorId="0" shapeId="0">
      <text>
        <r>
          <rPr>
            <sz val="8"/>
            <color indexed="8"/>
            <rFont val="Tahoma"/>
            <family val="2"/>
            <charset val="161"/>
          </rPr>
          <t xml:space="preserve">
Η εγγραφή στο κελί </t>
        </r>
        <r>
          <rPr>
            <b/>
            <sz val="8"/>
            <color indexed="8"/>
            <rFont val="Tahoma"/>
            <family val="2"/>
            <charset val="161"/>
          </rPr>
          <t>H270</t>
        </r>
        <r>
          <rPr>
            <sz val="8"/>
            <color indexed="8"/>
            <rFont val="Tahoma"/>
            <family val="2"/>
            <charset val="161"/>
          </rPr>
          <t xml:space="preserve"> πρέπει να έχει τη μορφή… </t>
        </r>
        <r>
          <rPr>
            <b/>
            <sz val="8"/>
            <color indexed="8"/>
            <rFont val="Tahoma"/>
            <family val="2"/>
            <charset val="161"/>
          </rPr>
          <t>"x=fL",</t>
        </r>
        <r>
          <rPr>
            <sz val="8"/>
            <color indexed="8"/>
            <rFont val="Tahoma"/>
            <family val="2"/>
            <charset val="161"/>
          </rPr>
          <t xml:space="preserve"> όπου </t>
        </r>
        <r>
          <rPr>
            <b/>
            <sz val="8"/>
            <color indexed="8"/>
            <rFont val="Tahoma"/>
            <family val="2"/>
            <charset val="161"/>
          </rPr>
          <t>"f"</t>
        </r>
        <r>
          <rPr>
            <sz val="8"/>
            <color indexed="8"/>
            <rFont val="Tahoma"/>
            <family val="2"/>
            <charset val="161"/>
          </rPr>
          <t xml:space="preserve"> </t>
        </r>
        <r>
          <rPr>
            <b/>
            <sz val="8"/>
            <color indexed="8"/>
            <rFont val="Tahoma"/>
            <family val="2"/>
            <charset val="161"/>
          </rPr>
          <t>ακέραιος,</t>
        </r>
        <r>
          <rPr>
            <sz val="8"/>
            <color indexed="8"/>
            <rFont val="Tahoma"/>
            <family val="2"/>
            <charset val="161"/>
          </rPr>
          <t xml:space="preserve"> και το </t>
        </r>
        <r>
          <rPr>
            <b/>
            <sz val="8"/>
            <color indexed="8"/>
            <rFont val="Tahoma"/>
            <family val="2"/>
            <charset val="161"/>
          </rPr>
          <t>x</t>
        </r>
        <r>
          <rPr>
            <sz val="8"/>
            <color indexed="8"/>
            <rFont val="Tahoma"/>
            <family val="2"/>
            <charset val="161"/>
          </rPr>
          <t xml:space="preserve"> να είναι </t>
        </r>
        <r>
          <rPr>
            <b/>
            <sz val="8"/>
            <color indexed="8"/>
            <rFont val="Tahoma"/>
            <family val="2"/>
            <charset val="161"/>
          </rPr>
          <t>λατινικό.</t>
        </r>
        <r>
          <rPr>
            <sz val="8"/>
            <color indexed="8"/>
            <rFont val="Tahoma"/>
            <family val="2"/>
            <charset val="161"/>
          </rPr>
          <t xml:space="preserve"> </t>
        </r>
      </text>
    </comment>
    <comment ref="B272" authorId="0" shapeId="0">
      <text>
        <r>
          <rPr>
            <sz val="8"/>
            <color indexed="8"/>
            <rFont val="Tahoma"/>
            <family val="2"/>
            <charset val="161"/>
          </rPr>
          <t xml:space="preserve">
Στα κελιά </t>
        </r>
        <r>
          <rPr>
            <b/>
            <sz val="8"/>
            <color indexed="8"/>
            <rFont val="Tahoma"/>
            <family val="2"/>
            <charset val="161"/>
          </rPr>
          <t>I272</t>
        </r>
        <r>
          <rPr>
            <sz val="8"/>
            <color indexed="8"/>
            <rFont val="Tahoma"/>
            <family val="2"/>
            <charset val="161"/>
          </rPr>
          <t xml:space="preserve"> και </t>
        </r>
        <r>
          <rPr>
            <b/>
            <sz val="8"/>
            <color indexed="8"/>
            <rFont val="Tahoma"/>
            <family val="2"/>
            <charset val="161"/>
          </rPr>
          <t>I274</t>
        </r>
        <r>
          <rPr>
            <sz val="8"/>
            <color indexed="8"/>
            <rFont val="Tahoma"/>
            <family val="2"/>
            <charset val="161"/>
          </rPr>
          <t xml:space="preserve"> να γραφεί ή το </t>
        </r>
        <r>
          <rPr>
            <b/>
            <sz val="8"/>
            <color indexed="8"/>
            <rFont val="Tahoma"/>
            <family val="2"/>
            <charset val="161"/>
          </rPr>
          <t>"Σ"</t>
        </r>
        <r>
          <rPr>
            <sz val="8"/>
            <color indexed="8"/>
            <rFont val="Tahoma"/>
            <family val="2"/>
            <charset val="161"/>
          </rPr>
          <t xml:space="preserve"> </t>
        </r>
        <r>
          <rPr>
            <b/>
            <sz val="8"/>
            <color indexed="8"/>
            <rFont val="Tahoma"/>
            <family val="2"/>
            <charset val="161"/>
          </rPr>
          <t xml:space="preserve">(σωστό), </t>
        </r>
        <r>
          <rPr>
            <sz val="8"/>
            <color indexed="8"/>
            <rFont val="Tahoma"/>
            <family val="2"/>
            <charset val="161"/>
          </rPr>
          <t xml:space="preserve">ή το </t>
        </r>
        <r>
          <rPr>
            <b/>
            <sz val="8"/>
            <color indexed="8"/>
            <rFont val="Tahoma"/>
            <family val="2"/>
            <charset val="161"/>
          </rPr>
          <t xml:space="preserve">"Λ" (λάθος). </t>
        </r>
      </text>
    </comment>
    <comment ref="B282" authorId="0" shapeId="0">
      <text>
        <r>
          <rPr>
            <sz val="8"/>
            <color indexed="81"/>
            <rFont val="Tahoma"/>
            <family val="2"/>
            <charset val="161"/>
          </rPr>
          <t xml:space="preserve">
Στο κελί </t>
        </r>
        <r>
          <rPr>
            <b/>
            <sz val="8"/>
            <color indexed="81"/>
            <rFont val="Tahoma"/>
            <family val="2"/>
            <charset val="161"/>
          </rPr>
          <t>Η282</t>
        </r>
        <r>
          <rPr>
            <sz val="8"/>
            <color indexed="81"/>
            <rFont val="Tahoma"/>
            <family val="2"/>
            <charset val="161"/>
          </rPr>
          <t xml:space="preserve"> η απάντηση έχει τη μορφή... </t>
        </r>
        <r>
          <rPr>
            <b/>
            <sz val="8"/>
            <color indexed="81"/>
            <rFont val="Tahoma"/>
            <family val="2"/>
            <charset val="161"/>
          </rPr>
          <t>"y=kL",</t>
        </r>
        <r>
          <rPr>
            <sz val="8"/>
            <color indexed="81"/>
            <rFont val="Tahoma"/>
            <family val="2"/>
            <charset val="161"/>
          </rPr>
          <t xml:space="preserve"> όπου </t>
        </r>
        <r>
          <rPr>
            <b/>
            <sz val="8"/>
            <color indexed="81"/>
            <rFont val="Tahoma"/>
            <family val="2"/>
            <charset val="161"/>
          </rPr>
          <t>"k" ακέραιος</t>
        </r>
        <r>
          <rPr>
            <sz val="8"/>
            <color indexed="81"/>
            <rFont val="Tahoma"/>
            <family val="2"/>
            <charset val="161"/>
          </rPr>
          <t xml:space="preserve"> και το </t>
        </r>
        <r>
          <rPr>
            <b/>
            <sz val="8"/>
            <color indexed="81"/>
            <rFont val="Tahoma"/>
            <family val="2"/>
            <charset val="161"/>
          </rPr>
          <t xml:space="preserve">y </t>
        </r>
        <r>
          <rPr>
            <sz val="8"/>
            <color indexed="81"/>
            <rFont val="Tahoma"/>
            <family val="2"/>
            <charset val="161"/>
          </rPr>
          <t>είναι</t>
        </r>
        <r>
          <rPr>
            <b/>
            <sz val="8"/>
            <color indexed="81"/>
            <rFont val="Tahoma"/>
            <family val="2"/>
            <charset val="161"/>
          </rPr>
          <t xml:space="preserve"> λατινικό.</t>
        </r>
      </text>
    </comment>
    <comment ref="B293" authorId="0" shapeId="0">
      <text>
        <r>
          <rPr>
            <sz val="8"/>
            <color indexed="8"/>
            <rFont val="Tahoma"/>
            <family val="2"/>
            <charset val="161"/>
          </rPr>
          <t xml:space="preserve">
Σε κάθε ένα από τα κελιά </t>
        </r>
        <r>
          <rPr>
            <b/>
            <sz val="8"/>
            <color indexed="8"/>
            <rFont val="Tahoma"/>
            <family val="2"/>
            <charset val="161"/>
          </rPr>
          <t>H293, H294</t>
        </r>
        <r>
          <rPr>
            <sz val="8"/>
            <color indexed="8"/>
            <rFont val="Tahoma"/>
            <family val="2"/>
            <charset val="161"/>
          </rPr>
          <t xml:space="preserve"> και </t>
        </r>
        <r>
          <rPr>
            <b/>
            <sz val="8"/>
            <color indexed="8"/>
            <rFont val="Tahoma"/>
            <family val="2"/>
            <charset val="161"/>
          </rPr>
          <t>H295,</t>
        </r>
        <r>
          <rPr>
            <sz val="8"/>
            <color indexed="8"/>
            <rFont val="Tahoma"/>
            <family val="2"/>
            <charset val="161"/>
          </rPr>
          <t xml:space="preserve"> πρέπει να γραφεί ένας </t>
        </r>
        <r>
          <rPr>
            <b/>
            <sz val="8"/>
            <color indexed="8"/>
            <rFont val="Tahoma"/>
            <family val="2"/>
            <charset val="161"/>
          </rPr>
          <t>ακέραιος</t>
        </r>
        <r>
          <rPr>
            <sz val="8"/>
            <color indexed="8"/>
            <rFont val="Tahoma"/>
            <family val="2"/>
            <charset val="161"/>
          </rPr>
          <t xml:space="preserve"> αριθμός. </t>
        </r>
      </text>
    </comment>
    <comment ref="B299" authorId="0" shapeId="0">
      <text>
        <r>
          <rPr>
            <sz val="8"/>
            <color indexed="8"/>
            <rFont val="Tahoma"/>
            <family val="2"/>
            <charset val="161"/>
          </rPr>
          <t xml:space="preserve">
Η απάντηση στα κελιά </t>
        </r>
        <r>
          <rPr>
            <b/>
            <sz val="8"/>
            <color indexed="8"/>
            <rFont val="Tahoma"/>
            <family val="2"/>
            <charset val="161"/>
          </rPr>
          <t>G299</t>
        </r>
        <r>
          <rPr>
            <sz val="8"/>
            <color indexed="8"/>
            <rFont val="Tahoma"/>
            <family val="2"/>
            <charset val="161"/>
          </rPr>
          <t xml:space="preserve"> και </t>
        </r>
        <r>
          <rPr>
            <b/>
            <sz val="8"/>
            <color indexed="8"/>
            <rFont val="Tahoma"/>
            <family val="2"/>
            <charset val="161"/>
          </rPr>
          <t>L299,</t>
        </r>
        <r>
          <rPr>
            <sz val="8"/>
            <color indexed="8"/>
            <rFont val="Tahoma"/>
            <family val="2"/>
            <charset val="161"/>
          </rPr>
          <t xml:space="preserve"> είναι της μορφής… </t>
        </r>
        <r>
          <rPr>
            <b/>
            <sz val="8"/>
            <color indexed="8"/>
            <rFont val="Tahoma"/>
            <family val="2"/>
            <charset val="161"/>
          </rPr>
          <t>"aL",</t>
        </r>
        <r>
          <rPr>
            <sz val="8"/>
            <color indexed="8"/>
            <rFont val="Tahoma"/>
            <family val="2"/>
            <charset val="161"/>
          </rPr>
          <t xml:space="preserve"> όπου </t>
        </r>
        <r>
          <rPr>
            <b/>
            <sz val="8"/>
            <color indexed="8"/>
            <rFont val="Tahoma"/>
            <family val="2"/>
            <charset val="161"/>
          </rPr>
          <t>"a"</t>
        </r>
        <r>
          <rPr>
            <sz val="8"/>
            <color indexed="8"/>
            <rFont val="Tahoma"/>
            <family val="2"/>
            <charset val="161"/>
          </rPr>
          <t xml:space="preserve"> </t>
        </r>
        <r>
          <rPr>
            <b/>
            <sz val="8"/>
            <color indexed="8"/>
            <rFont val="Tahoma"/>
            <family val="2"/>
            <charset val="161"/>
          </rPr>
          <t>ακέραιος.</t>
        </r>
      </text>
    </comment>
    <comment ref="B302" authorId="0" shapeId="0">
      <text>
        <r>
          <rPr>
            <sz val="8"/>
            <color indexed="8"/>
            <rFont val="Tahoma"/>
            <family val="2"/>
            <charset val="161"/>
          </rPr>
          <t xml:space="preserve">
Η εγγραφή στο κελί </t>
        </r>
        <r>
          <rPr>
            <b/>
            <sz val="8"/>
            <color indexed="8"/>
            <rFont val="Tahoma"/>
            <family val="2"/>
            <charset val="161"/>
          </rPr>
          <t>H302</t>
        </r>
        <r>
          <rPr>
            <sz val="8"/>
            <color indexed="8"/>
            <rFont val="Tahoma"/>
            <family val="2"/>
            <charset val="161"/>
          </rPr>
          <t xml:space="preserve"> πρέπει να έχει τη μορφή… </t>
        </r>
        <r>
          <rPr>
            <b/>
            <sz val="8"/>
            <color indexed="8"/>
            <rFont val="Tahoma"/>
            <family val="2"/>
            <charset val="161"/>
          </rPr>
          <t>"x=kL",</t>
        </r>
        <r>
          <rPr>
            <sz val="8"/>
            <color indexed="8"/>
            <rFont val="Tahoma"/>
            <family val="2"/>
            <charset val="161"/>
          </rPr>
          <t xml:space="preserve"> όπου </t>
        </r>
        <r>
          <rPr>
            <b/>
            <sz val="8"/>
            <color indexed="8"/>
            <rFont val="Tahoma"/>
            <family val="2"/>
            <charset val="161"/>
          </rPr>
          <t>"k" ακέραιος,</t>
        </r>
        <r>
          <rPr>
            <sz val="8"/>
            <color indexed="8"/>
            <rFont val="Tahoma"/>
            <family val="2"/>
            <charset val="161"/>
          </rPr>
          <t xml:space="preserve"> και το </t>
        </r>
        <r>
          <rPr>
            <b/>
            <sz val="8"/>
            <color indexed="8"/>
            <rFont val="Tahoma"/>
            <family val="2"/>
            <charset val="161"/>
          </rPr>
          <t>x</t>
        </r>
        <r>
          <rPr>
            <sz val="8"/>
            <color indexed="8"/>
            <rFont val="Tahoma"/>
            <family val="2"/>
            <charset val="161"/>
          </rPr>
          <t xml:space="preserve"> να είναι </t>
        </r>
        <r>
          <rPr>
            <b/>
            <sz val="8"/>
            <color indexed="8"/>
            <rFont val="Tahoma"/>
            <family val="2"/>
            <charset val="161"/>
          </rPr>
          <t>λατινικό.</t>
        </r>
        <r>
          <rPr>
            <sz val="8"/>
            <color indexed="8"/>
            <rFont val="Tahoma"/>
            <family val="2"/>
            <charset val="161"/>
          </rPr>
          <t xml:space="preserve"> </t>
        </r>
      </text>
    </comment>
    <comment ref="F328" authorId="0" shapeId="0">
      <text>
        <r>
          <rPr>
            <sz val="8"/>
            <color indexed="81"/>
            <rFont val="Tahoma"/>
            <family val="2"/>
            <charset val="161"/>
          </rPr>
          <t xml:space="preserve">
Γράψε </t>
        </r>
        <r>
          <rPr>
            <b/>
            <sz val="8"/>
            <color indexed="81"/>
            <rFont val="Tahoma"/>
            <family val="2"/>
            <charset val="161"/>
          </rPr>
          <t>"ναι"</t>
        </r>
        <r>
          <rPr>
            <sz val="8"/>
            <color indexed="81"/>
            <rFont val="Tahoma"/>
            <family val="2"/>
            <charset val="161"/>
          </rPr>
          <t xml:space="preserve"> στο κελί </t>
        </r>
        <r>
          <rPr>
            <b/>
            <sz val="8"/>
            <color indexed="81"/>
            <rFont val="Tahoma"/>
            <family val="2"/>
            <charset val="161"/>
          </rPr>
          <t>F331</t>
        </r>
        <r>
          <rPr>
            <sz val="8"/>
            <color indexed="81"/>
            <rFont val="Tahoma"/>
            <family val="2"/>
            <charset val="161"/>
          </rPr>
          <t xml:space="preserve"> για να εμφανιστεί η λύση του προβλήματος </t>
        </r>
        <r>
          <rPr>
            <b/>
            <sz val="8"/>
            <color indexed="81"/>
            <rFont val="Tahoma"/>
            <family val="2"/>
            <charset val="161"/>
          </rPr>
          <t>4.</t>
        </r>
      </text>
    </comment>
    <comment ref="F350" authorId="0" shapeId="0">
      <text>
        <r>
          <rPr>
            <sz val="8"/>
            <color indexed="81"/>
            <rFont val="Tahoma"/>
            <family val="2"/>
            <charset val="161"/>
          </rPr>
          <t xml:space="preserve">
Γράψε </t>
        </r>
        <r>
          <rPr>
            <b/>
            <sz val="8"/>
            <color indexed="81"/>
            <rFont val="Tahoma"/>
            <family val="2"/>
            <charset val="161"/>
          </rPr>
          <t>"ναι"</t>
        </r>
        <r>
          <rPr>
            <sz val="8"/>
            <color indexed="81"/>
            <rFont val="Tahoma"/>
            <family val="2"/>
            <charset val="161"/>
          </rPr>
          <t xml:space="preserve"> στο κελί </t>
        </r>
        <r>
          <rPr>
            <b/>
            <sz val="8"/>
            <color indexed="81"/>
            <rFont val="Tahoma"/>
            <family val="2"/>
            <charset val="161"/>
          </rPr>
          <t>F353</t>
        </r>
        <r>
          <rPr>
            <sz val="8"/>
            <color indexed="81"/>
            <rFont val="Tahoma"/>
            <family val="2"/>
            <charset val="161"/>
          </rPr>
          <t xml:space="preserve"> για να εμφανιστεί η λύση του προβλήματος </t>
        </r>
        <r>
          <rPr>
            <b/>
            <sz val="8"/>
            <color indexed="81"/>
            <rFont val="Tahoma"/>
            <family val="2"/>
            <charset val="161"/>
          </rPr>
          <t>5.</t>
        </r>
      </text>
    </comment>
    <comment ref="B386" authorId="0" shapeId="0">
      <text>
        <r>
          <rPr>
            <sz val="8"/>
            <color indexed="8"/>
            <rFont val="Tahoma"/>
            <family val="2"/>
            <charset val="161"/>
          </rPr>
          <t xml:space="preserve">
Η απάντηση στα κελιά </t>
        </r>
        <r>
          <rPr>
            <b/>
            <sz val="8"/>
            <color indexed="8"/>
            <rFont val="Tahoma"/>
            <family val="2"/>
            <charset val="161"/>
          </rPr>
          <t>H386</t>
        </r>
        <r>
          <rPr>
            <sz val="8"/>
            <color indexed="8"/>
            <rFont val="Tahoma"/>
            <family val="2"/>
            <charset val="161"/>
          </rPr>
          <t xml:space="preserve"> και </t>
        </r>
        <r>
          <rPr>
            <b/>
            <sz val="8"/>
            <color indexed="8"/>
            <rFont val="Tahoma"/>
            <family val="2"/>
            <charset val="161"/>
          </rPr>
          <t>H389,</t>
        </r>
        <r>
          <rPr>
            <sz val="8"/>
            <color indexed="8"/>
            <rFont val="Tahoma"/>
            <family val="2"/>
            <charset val="161"/>
          </rPr>
          <t xml:space="preserve"> είναι της μορφής… </t>
        </r>
        <r>
          <rPr>
            <b/>
            <sz val="8"/>
            <color indexed="8"/>
            <rFont val="Tahoma"/>
            <family val="2"/>
            <charset val="161"/>
          </rPr>
          <t>"aL",</t>
        </r>
        <r>
          <rPr>
            <sz val="8"/>
            <color indexed="8"/>
            <rFont val="Tahoma"/>
            <family val="2"/>
            <charset val="161"/>
          </rPr>
          <t xml:space="preserve"> όπου </t>
        </r>
        <r>
          <rPr>
            <b/>
            <sz val="8"/>
            <color indexed="8"/>
            <rFont val="Tahoma"/>
            <family val="2"/>
            <charset val="161"/>
          </rPr>
          <t>"a" ακέραιος.</t>
        </r>
      </text>
    </comment>
    <comment ref="B394" authorId="0" shapeId="0">
      <text>
        <r>
          <rPr>
            <sz val="8"/>
            <color indexed="8"/>
            <rFont val="Tahoma"/>
            <family val="2"/>
            <charset val="161"/>
          </rPr>
          <t xml:space="preserve">
Η απάντηση στα κελιά </t>
        </r>
        <r>
          <rPr>
            <b/>
            <sz val="8"/>
            <color indexed="8"/>
            <rFont val="Tahoma"/>
            <family val="2"/>
            <charset val="161"/>
          </rPr>
          <t>G394</t>
        </r>
        <r>
          <rPr>
            <sz val="8"/>
            <color indexed="8"/>
            <rFont val="Tahoma"/>
            <family val="2"/>
            <charset val="161"/>
          </rPr>
          <t xml:space="preserve"> και </t>
        </r>
        <r>
          <rPr>
            <b/>
            <sz val="8"/>
            <color indexed="8"/>
            <rFont val="Tahoma"/>
            <family val="2"/>
            <charset val="161"/>
          </rPr>
          <t>K394,</t>
        </r>
        <r>
          <rPr>
            <sz val="8"/>
            <color indexed="8"/>
            <rFont val="Tahoma"/>
            <family val="2"/>
            <charset val="161"/>
          </rPr>
          <t xml:space="preserve"> είναι της μορφής… </t>
        </r>
        <r>
          <rPr>
            <b/>
            <sz val="8"/>
            <color indexed="8"/>
            <rFont val="Tahoma"/>
            <family val="2"/>
            <charset val="161"/>
          </rPr>
          <t>"aL",</t>
        </r>
        <r>
          <rPr>
            <sz val="8"/>
            <color indexed="8"/>
            <rFont val="Tahoma"/>
            <family val="2"/>
            <charset val="161"/>
          </rPr>
          <t xml:space="preserve"> όπου </t>
        </r>
        <r>
          <rPr>
            <b/>
            <sz val="8"/>
            <color indexed="8"/>
            <rFont val="Tahoma"/>
            <family val="2"/>
            <charset val="161"/>
          </rPr>
          <t>"a" ακέραιος.</t>
        </r>
      </text>
    </comment>
    <comment ref="B396" authorId="0" shapeId="0">
      <text>
        <r>
          <rPr>
            <sz val="8"/>
            <color indexed="8"/>
            <rFont val="Tahoma"/>
            <family val="2"/>
            <charset val="161"/>
          </rPr>
          <t xml:space="preserve">
Η απάντηση στα κελιά </t>
        </r>
        <r>
          <rPr>
            <b/>
            <sz val="8"/>
            <color indexed="8"/>
            <rFont val="Tahoma"/>
            <family val="2"/>
            <charset val="161"/>
          </rPr>
          <t>G396</t>
        </r>
        <r>
          <rPr>
            <sz val="8"/>
            <color indexed="8"/>
            <rFont val="Tahoma"/>
            <family val="2"/>
            <charset val="161"/>
          </rPr>
          <t xml:space="preserve"> και </t>
        </r>
        <r>
          <rPr>
            <b/>
            <sz val="8"/>
            <color indexed="8"/>
            <rFont val="Tahoma"/>
            <family val="2"/>
            <charset val="161"/>
          </rPr>
          <t>G399</t>
        </r>
        <r>
          <rPr>
            <sz val="8"/>
            <color indexed="8"/>
            <rFont val="Tahoma"/>
            <family val="2"/>
            <charset val="161"/>
          </rPr>
          <t xml:space="preserve"> είναι </t>
        </r>
        <r>
          <rPr>
            <b/>
            <sz val="8"/>
            <color indexed="8"/>
            <rFont val="Tahoma"/>
            <family val="2"/>
            <charset val="161"/>
          </rPr>
          <t>ακέραιος</t>
        </r>
        <r>
          <rPr>
            <sz val="8"/>
            <color indexed="8"/>
            <rFont val="Tahoma"/>
            <family val="2"/>
            <charset val="161"/>
          </rPr>
          <t xml:space="preserve"> αριθμός.</t>
        </r>
      </text>
    </comment>
    <comment ref="B402" authorId="0" shapeId="0">
      <text>
        <r>
          <rPr>
            <sz val="8"/>
            <color indexed="8"/>
            <rFont val="Tahoma"/>
            <family val="2"/>
            <charset val="161"/>
          </rPr>
          <t xml:space="preserve">
Στο κελί </t>
        </r>
        <r>
          <rPr>
            <b/>
            <sz val="8"/>
            <color indexed="8"/>
            <rFont val="Tahoma"/>
            <family val="2"/>
            <charset val="161"/>
          </rPr>
          <t>G402</t>
        </r>
        <r>
          <rPr>
            <sz val="8"/>
            <color indexed="8"/>
            <rFont val="Tahoma"/>
            <family val="2"/>
            <charset val="161"/>
          </rPr>
          <t xml:space="preserve"> να γραφεί το όνομα του </t>
        </r>
        <r>
          <rPr>
            <b/>
            <sz val="8"/>
            <color indexed="8"/>
            <rFont val="Tahoma"/>
            <family val="2"/>
            <charset val="161"/>
          </rPr>
          <t>Υ/Α</t>
        </r>
        <r>
          <rPr>
            <sz val="8"/>
            <color indexed="8"/>
            <rFont val="Tahoma"/>
            <family val="2"/>
            <charset val="161"/>
          </rPr>
          <t xml:space="preserve"> με </t>
        </r>
        <r>
          <rPr>
            <b/>
            <sz val="8"/>
            <color indexed="8"/>
            <rFont val="Tahoma"/>
            <family val="2"/>
            <charset val="161"/>
          </rPr>
          <t xml:space="preserve">ελληνικά </t>
        </r>
        <r>
          <rPr>
            <sz val="8"/>
            <color indexed="8"/>
            <rFont val="Tahoma"/>
            <family val="2"/>
            <charset val="161"/>
          </rPr>
          <t xml:space="preserve">γράμματα. </t>
        </r>
        <r>
          <rPr>
            <b/>
            <sz val="8"/>
            <color indexed="8"/>
            <rFont val="Tahoma"/>
            <family val="2"/>
            <charset val="161"/>
          </rPr>
          <t>Προσοχή στην ορθογραφία.</t>
        </r>
      </text>
    </comment>
    <comment ref="F414" authorId="0" shapeId="0">
      <text>
        <r>
          <rPr>
            <sz val="8"/>
            <color indexed="81"/>
            <rFont val="Tahoma"/>
            <family val="2"/>
            <charset val="161"/>
          </rPr>
          <t xml:space="preserve">
Γράψε </t>
        </r>
        <r>
          <rPr>
            <b/>
            <sz val="8"/>
            <color indexed="81"/>
            <rFont val="Tahoma"/>
            <family val="2"/>
            <charset val="161"/>
          </rPr>
          <t>"ναι"</t>
        </r>
        <r>
          <rPr>
            <sz val="8"/>
            <color indexed="81"/>
            <rFont val="Tahoma"/>
            <family val="2"/>
            <charset val="161"/>
          </rPr>
          <t xml:space="preserve"> στο κελί </t>
        </r>
        <r>
          <rPr>
            <b/>
            <sz val="8"/>
            <color indexed="81"/>
            <rFont val="Tahoma"/>
            <family val="2"/>
            <charset val="161"/>
          </rPr>
          <t>F417</t>
        </r>
        <r>
          <rPr>
            <sz val="8"/>
            <color indexed="81"/>
            <rFont val="Tahoma"/>
            <family val="2"/>
            <charset val="161"/>
          </rPr>
          <t xml:space="preserve"> για να εμφανιστεί η λύση του προβλήματος </t>
        </r>
        <r>
          <rPr>
            <b/>
            <sz val="8"/>
            <color indexed="81"/>
            <rFont val="Tahoma"/>
            <family val="2"/>
            <charset val="161"/>
          </rPr>
          <t xml:space="preserve">8. </t>
        </r>
      </text>
    </comment>
    <comment ref="B455" authorId="0" shapeId="0">
      <text>
        <r>
          <rPr>
            <sz val="8"/>
            <color indexed="8"/>
            <rFont val="Tahoma"/>
            <family val="2"/>
            <charset val="161"/>
          </rPr>
          <t xml:space="preserve">
Η απάντηση στα κελιά </t>
        </r>
        <r>
          <rPr>
            <b/>
            <sz val="8"/>
            <color indexed="8"/>
            <rFont val="Tahoma"/>
            <family val="2"/>
            <charset val="161"/>
          </rPr>
          <t>H455</t>
        </r>
        <r>
          <rPr>
            <sz val="8"/>
            <color indexed="8"/>
            <rFont val="Tahoma"/>
            <family val="2"/>
            <charset val="161"/>
          </rPr>
          <t xml:space="preserve"> και </t>
        </r>
        <r>
          <rPr>
            <b/>
            <sz val="8"/>
            <color indexed="8"/>
            <rFont val="Tahoma"/>
            <family val="2"/>
            <charset val="161"/>
          </rPr>
          <t>H458,</t>
        </r>
        <r>
          <rPr>
            <sz val="8"/>
            <color indexed="8"/>
            <rFont val="Tahoma"/>
            <family val="2"/>
            <charset val="161"/>
          </rPr>
          <t xml:space="preserve"> είναι της μορφής… </t>
        </r>
        <r>
          <rPr>
            <b/>
            <sz val="8"/>
            <color indexed="8"/>
            <rFont val="Tahoma"/>
            <family val="2"/>
            <charset val="161"/>
          </rPr>
          <t>"aL",</t>
        </r>
        <r>
          <rPr>
            <sz val="8"/>
            <color indexed="8"/>
            <rFont val="Tahoma"/>
            <family val="2"/>
            <charset val="161"/>
          </rPr>
          <t xml:space="preserve"> όπου </t>
        </r>
        <r>
          <rPr>
            <b/>
            <sz val="8"/>
            <color indexed="8"/>
            <rFont val="Tahoma"/>
            <family val="2"/>
            <charset val="161"/>
          </rPr>
          <t>"a" ακέραιος.</t>
        </r>
      </text>
    </comment>
    <comment ref="B463" authorId="0" shapeId="0">
      <text>
        <r>
          <rPr>
            <sz val="8"/>
            <color indexed="8"/>
            <rFont val="Tahoma"/>
            <family val="2"/>
            <charset val="161"/>
          </rPr>
          <t xml:space="preserve">
Η απάντηση στα κελιά </t>
        </r>
        <r>
          <rPr>
            <b/>
            <sz val="8"/>
            <color indexed="8"/>
            <rFont val="Tahoma"/>
            <family val="2"/>
            <charset val="161"/>
          </rPr>
          <t>G463</t>
        </r>
        <r>
          <rPr>
            <sz val="8"/>
            <color indexed="8"/>
            <rFont val="Tahoma"/>
            <family val="2"/>
            <charset val="161"/>
          </rPr>
          <t xml:space="preserve"> και </t>
        </r>
        <r>
          <rPr>
            <b/>
            <sz val="8"/>
            <color indexed="8"/>
            <rFont val="Tahoma"/>
            <family val="2"/>
            <charset val="161"/>
          </rPr>
          <t>L463,</t>
        </r>
        <r>
          <rPr>
            <sz val="8"/>
            <color indexed="8"/>
            <rFont val="Tahoma"/>
            <family val="2"/>
            <charset val="161"/>
          </rPr>
          <t xml:space="preserve"> είναι της μορφής… </t>
        </r>
        <r>
          <rPr>
            <b/>
            <sz val="8"/>
            <color indexed="8"/>
            <rFont val="Tahoma"/>
            <family val="2"/>
            <charset val="161"/>
          </rPr>
          <t>"aL",</t>
        </r>
        <r>
          <rPr>
            <sz val="8"/>
            <color indexed="8"/>
            <rFont val="Tahoma"/>
            <family val="2"/>
            <charset val="161"/>
          </rPr>
          <t xml:space="preserve"> όπου </t>
        </r>
        <r>
          <rPr>
            <b/>
            <sz val="8"/>
            <color indexed="8"/>
            <rFont val="Tahoma"/>
            <family val="2"/>
            <charset val="161"/>
          </rPr>
          <t>"a" ακέραιος.</t>
        </r>
      </text>
    </comment>
    <comment ref="B465" authorId="0" shapeId="0">
      <text>
        <r>
          <rPr>
            <sz val="8"/>
            <color indexed="8"/>
            <rFont val="Tahoma"/>
            <family val="2"/>
            <charset val="161"/>
          </rPr>
          <t xml:space="preserve">
Η απάντηση στα κελιά </t>
        </r>
        <r>
          <rPr>
            <b/>
            <sz val="8"/>
            <color indexed="8"/>
            <rFont val="Tahoma"/>
            <family val="2"/>
            <charset val="161"/>
          </rPr>
          <t>G465</t>
        </r>
        <r>
          <rPr>
            <sz val="8"/>
            <color indexed="8"/>
            <rFont val="Tahoma"/>
            <family val="2"/>
            <charset val="161"/>
          </rPr>
          <t xml:space="preserve"> και </t>
        </r>
        <r>
          <rPr>
            <b/>
            <sz val="8"/>
            <color indexed="8"/>
            <rFont val="Tahoma"/>
            <family val="2"/>
            <charset val="161"/>
          </rPr>
          <t>G468</t>
        </r>
        <r>
          <rPr>
            <sz val="8"/>
            <color indexed="8"/>
            <rFont val="Tahoma"/>
            <family val="2"/>
            <charset val="161"/>
          </rPr>
          <t xml:space="preserve"> είναι </t>
        </r>
        <r>
          <rPr>
            <b/>
            <sz val="8"/>
            <color indexed="8"/>
            <rFont val="Tahoma"/>
            <family val="2"/>
            <charset val="161"/>
          </rPr>
          <t>ακέραιος</t>
        </r>
        <r>
          <rPr>
            <sz val="8"/>
            <color indexed="8"/>
            <rFont val="Tahoma"/>
            <family val="2"/>
            <charset val="161"/>
          </rPr>
          <t xml:space="preserve"> αριθμός.</t>
        </r>
      </text>
    </comment>
    <comment ref="B471" authorId="0" shapeId="0">
      <text>
        <r>
          <rPr>
            <sz val="8"/>
            <color indexed="8"/>
            <rFont val="Tahoma"/>
            <family val="2"/>
            <charset val="161"/>
          </rPr>
          <t xml:space="preserve">
Στο κελί </t>
        </r>
        <r>
          <rPr>
            <b/>
            <sz val="8"/>
            <color indexed="8"/>
            <rFont val="Tahoma"/>
            <family val="2"/>
            <charset val="161"/>
          </rPr>
          <t>G471</t>
        </r>
        <r>
          <rPr>
            <sz val="8"/>
            <color indexed="8"/>
            <rFont val="Tahoma"/>
            <family val="2"/>
            <charset val="161"/>
          </rPr>
          <t xml:space="preserve"> να γραφεί το όνομα του </t>
        </r>
        <r>
          <rPr>
            <b/>
            <sz val="8"/>
            <color indexed="8"/>
            <rFont val="Tahoma"/>
            <family val="2"/>
            <charset val="161"/>
          </rPr>
          <t>Υ/Α</t>
        </r>
        <r>
          <rPr>
            <sz val="8"/>
            <color indexed="8"/>
            <rFont val="Tahoma"/>
            <family val="2"/>
            <charset val="161"/>
          </rPr>
          <t xml:space="preserve"> με </t>
        </r>
        <r>
          <rPr>
            <b/>
            <sz val="8"/>
            <color indexed="8"/>
            <rFont val="Tahoma"/>
            <family val="2"/>
            <charset val="161"/>
          </rPr>
          <t xml:space="preserve">ελληνικά </t>
        </r>
        <r>
          <rPr>
            <sz val="8"/>
            <color indexed="8"/>
            <rFont val="Tahoma"/>
            <family val="2"/>
            <charset val="161"/>
          </rPr>
          <t xml:space="preserve">γράμματα. </t>
        </r>
        <r>
          <rPr>
            <b/>
            <sz val="8"/>
            <color indexed="8"/>
            <rFont val="Tahoma"/>
            <family val="2"/>
            <charset val="161"/>
          </rPr>
          <t>Προσοχή στην ορθογραφία.</t>
        </r>
      </text>
    </comment>
    <comment ref="B486" authorId="0" shapeId="0">
      <text>
        <r>
          <rPr>
            <sz val="8"/>
            <color indexed="8"/>
            <rFont val="Tahoma"/>
            <family val="2"/>
            <charset val="161"/>
          </rPr>
          <t xml:space="preserve">
Η απάντηση στα κελιά </t>
        </r>
        <r>
          <rPr>
            <b/>
            <sz val="8"/>
            <color indexed="8"/>
            <rFont val="Tahoma"/>
            <family val="2"/>
            <charset val="161"/>
          </rPr>
          <t>H486,</t>
        </r>
        <r>
          <rPr>
            <sz val="8"/>
            <color indexed="8"/>
            <rFont val="Tahoma"/>
            <family val="2"/>
            <charset val="161"/>
          </rPr>
          <t xml:space="preserve"> </t>
        </r>
        <r>
          <rPr>
            <b/>
            <sz val="8"/>
            <color indexed="8"/>
            <rFont val="Tahoma"/>
            <family val="2"/>
            <charset val="161"/>
          </rPr>
          <t>H489,</t>
        </r>
        <r>
          <rPr>
            <sz val="8"/>
            <color indexed="8"/>
            <rFont val="Tahoma"/>
            <family val="2"/>
            <charset val="161"/>
          </rPr>
          <t xml:space="preserve"> και </t>
        </r>
        <r>
          <rPr>
            <b/>
            <sz val="8"/>
            <color indexed="8"/>
            <rFont val="Tahoma"/>
            <family val="2"/>
            <charset val="161"/>
          </rPr>
          <t>H492,</t>
        </r>
        <r>
          <rPr>
            <sz val="8"/>
            <color indexed="8"/>
            <rFont val="Tahoma"/>
            <family val="2"/>
            <charset val="161"/>
          </rPr>
          <t xml:space="preserve"> είναι της μορφής… </t>
        </r>
        <r>
          <rPr>
            <b/>
            <sz val="8"/>
            <color indexed="8"/>
            <rFont val="Tahoma"/>
            <family val="2"/>
            <charset val="161"/>
          </rPr>
          <t>"aL",</t>
        </r>
        <r>
          <rPr>
            <sz val="8"/>
            <color indexed="8"/>
            <rFont val="Tahoma"/>
            <family val="2"/>
            <charset val="161"/>
          </rPr>
          <t xml:space="preserve"> όπου </t>
        </r>
        <r>
          <rPr>
            <b/>
            <sz val="8"/>
            <color indexed="8"/>
            <rFont val="Tahoma"/>
            <family val="2"/>
            <charset val="161"/>
          </rPr>
          <t>"a" ακέραιος.</t>
        </r>
      </text>
    </comment>
    <comment ref="B495" authorId="0" shapeId="0">
      <text>
        <r>
          <rPr>
            <sz val="8"/>
            <color indexed="8"/>
            <rFont val="Tahoma"/>
            <family val="2"/>
            <charset val="161"/>
          </rPr>
          <t xml:space="preserve">
Στα κελιά </t>
        </r>
        <r>
          <rPr>
            <b/>
            <sz val="8"/>
            <color indexed="8"/>
            <rFont val="Tahoma"/>
            <family val="2"/>
            <charset val="161"/>
          </rPr>
          <t>I495,</t>
        </r>
        <r>
          <rPr>
            <sz val="8"/>
            <color indexed="8"/>
            <rFont val="Tahoma"/>
            <family val="2"/>
            <charset val="161"/>
          </rPr>
          <t xml:space="preserve"> </t>
        </r>
        <r>
          <rPr>
            <b/>
            <sz val="8"/>
            <color indexed="8"/>
            <rFont val="Tahoma"/>
            <family val="2"/>
            <charset val="161"/>
          </rPr>
          <t>I496, I497</t>
        </r>
        <r>
          <rPr>
            <sz val="8"/>
            <color indexed="8"/>
            <rFont val="Tahoma"/>
            <family val="2"/>
            <charset val="161"/>
          </rPr>
          <t xml:space="preserve"> και </t>
        </r>
        <r>
          <rPr>
            <b/>
            <sz val="8"/>
            <color indexed="8"/>
            <rFont val="Tahoma"/>
            <family val="2"/>
            <charset val="161"/>
          </rPr>
          <t>I498</t>
        </r>
        <r>
          <rPr>
            <sz val="8"/>
            <color indexed="8"/>
            <rFont val="Tahoma"/>
            <family val="2"/>
            <charset val="161"/>
          </rPr>
          <t xml:space="preserve"> πρέπει να γραφεί το γράμμα </t>
        </r>
        <r>
          <rPr>
            <b/>
            <sz val="8"/>
            <color indexed="8"/>
            <rFont val="Tahoma"/>
            <family val="2"/>
            <charset val="161"/>
          </rPr>
          <t>"Σ" (σωστό)</t>
        </r>
        <r>
          <rPr>
            <sz val="8"/>
            <color indexed="8"/>
            <rFont val="Tahoma"/>
            <family val="2"/>
            <charset val="161"/>
          </rPr>
          <t xml:space="preserve"> ή το γράμμα </t>
        </r>
        <r>
          <rPr>
            <b/>
            <sz val="8"/>
            <color indexed="8"/>
            <rFont val="Tahoma"/>
            <family val="2"/>
            <charset val="161"/>
          </rPr>
          <t>"Λ", (λάθος).</t>
        </r>
        <r>
          <rPr>
            <sz val="8"/>
            <color indexed="8"/>
            <rFont val="Tahoma"/>
            <family val="2"/>
            <charset val="161"/>
          </rPr>
          <t xml:space="preserve">
Η εγγραφή σε κάθε ένα από τα κελιά </t>
        </r>
        <r>
          <rPr>
            <b/>
            <sz val="8"/>
            <color indexed="8"/>
            <rFont val="Tahoma"/>
            <family val="2"/>
            <charset val="161"/>
          </rPr>
          <t>J495, J496, J497</t>
        </r>
        <r>
          <rPr>
            <sz val="8"/>
            <color indexed="8"/>
            <rFont val="Tahoma"/>
            <family val="2"/>
            <charset val="161"/>
          </rPr>
          <t xml:space="preserve"> και </t>
        </r>
        <r>
          <rPr>
            <b/>
            <sz val="8"/>
            <color indexed="8"/>
            <rFont val="Tahoma"/>
            <family val="2"/>
            <charset val="161"/>
          </rPr>
          <t>J498,</t>
        </r>
        <r>
          <rPr>
            <sz val="8"/>
            <color indexed="8"/>
            <rFont val="Tahoma"/>
            <family val="2"/>
            <charset val="161"/>
          </rPr>
          <t xml:space="preserve"> πρέπει να έχει τη μορφή… </t>
        </r>
        <r>
          <rPr>
            <b/>
            <sz val="8"/>
            <color indexed="8"/>
            <rFont val="Tahoma"/>
            <family val="2"/>
            <charset val="161"/>
          </rPr>
          <t>"aL",</t>
        </r>
        <r>
          <rPr>
            <sz val="8"/>
            <color indexed="8"/>
            <rFont val="Tahoma"/>
            <family val="2"/>
            <charset val="161"/>
          </rPr>
          <t xml:space="preserve"> όπου </t>
        </r>
        <r>
          <rPr>
            <b/>
            <sz val="8"/>
            <color indexed="8"/>
            <rFont val="Tahoma"/>
            <family val="2"/>
            <charset val="161"/>
          </rPr>
          <t>a ακέραιος.</t>
        </r>
        <r>
          <rPr>
            <sz val="8"/>
            <color indexed="8"/>
            <rFont val="Tahoma"/>
            <family val="2"/>
            <charset val="161"/>
          </rPr>
          <t xml:space="preserve"> Για κάποιο από τα αναγραφόμενα αέρια, που δε βρίσκεται τελικά, στα καυσαέρια, θα είναι προφανώς </t>
        </r>
        <r>
          <rPr>
            <b/>
            <sz val="8"/>
            <color indexed="8"/>
            <rFont val="Tahoma"/>
            <family val="2"/>
            <charset val="161"/>
          </rPr>
          <t xml:space="preserve">a=0, </t>
        </r>
        <r>
          <rPr>
            <sz val="8"/>
            <color indexed="8"/>
            <rFont val="Tahoma"/>
            <family val="2"/>
            <charset val="161"/>
          </rPr>
          <t>άρα στο αντίστοιχο κελί θα πρέπει να γραφεί</t>
        </r>
        <r>
          <rPr>
            <b/>
            <sz val="8"/>
            <color indexed="8"/>
            <rFont val="Tahoma"/>
            <family val="2"/>
            <charset val="161"/>
          </rPr>
          <t xml:space="preserve"> "0L".</t>
        </r>
        <r>
          <rPr>
            <sz val="8"/>
            <color indexed="8"/>
            <rFont val="Tahoma"/>
            <family val="2"/>
            <charset val="161"/>
          </rPr>
          <t xml:space="preserve"> </t>
        </r>
      </text>
    </comment>
    <comment ref="B500" authorId="0" shapeId="0">
      <text>
        <r>
          <rPr>
            <sz val="8"/>
            <color indexed="8"/>
            <rFont val="Tahoma"/>
            <family val="2"/>
            <charset val="161"/>
          </rPr>
          <t xml:space="preserve">
Η απάντηση στα κελιά </t>
        </r>
        <r>
          <rPr>
            <b/>
            <sz val="8"/>
            <color indexed="8"/>
            <rFont val="Tahoma"/>
            <family val="2"/>
            <charset val="161"/>
          </rPr>
          <t>H500,</t>
        </r>
        <r>
          <rPr>
            <sz val="8"/>
            <color indexed="8"/>
            <rFont val="Tahoma"/>
            <family val="2"/>
            <charset val="161"/>
          </rPr>
          <t xml:space="preserve"> </t>
        </r>
        <r>
          <rPr>
            <b/>
            <sz val="8"/>
            <color indexed="8"/>
            <rFont val="Tahoma"/>
            <family val="2"/>
            <charset val="161"/>
          </rPr>
          <t>G505,</t>
        </r>
        <r>
          <rPr>
            <sz val="8"/>
            <color indexed="8"/>
            <rFont val="Tahoma"/>
            <family val="2"/>
            <charset val="161"/>
          </rPr>
          <t xml:space="preserve"> και </t>
        </r>
        <r>
          <rPr>
            <b/>
            <sz val="8"/>
            <color indexed="8"/>
            <rFont val="Tahoma"/>
            <family val="2"/>
            <charset val="161"/>
          </rPr>
          <t>L505,</t>
        </r>
        <r>
          <rPr>
            <sz val="8"/>
            <color indexed="8"/>
            <rFont val="Tahoma"/>
            <family val="2"/>
            <charset val="161"/>
          </rPr>
          <t xml:space="preserve"> είναι της μορφής… </t>
        </r>
        <r>
          <rPr>
            <b/>
            <sz val="8"/>
            <color indexed="8"/>
            <rFont val="Tahoma"/>
            <family val="2"/>
            <charset val="161"/>
          </rPr>
          <t xml:space="preserve">"aL", </t>
        </r>
        <r>
          <rPr>
            <sz val="8"/>
            <color indexed="8"/>
            <rFont val="Tahoma"/>
            <family val="2"/>
            <charset val="161"/>
          </rPr>
          <t>όπου</t>
        </r>
        <r>
          <rPr>
            <b/>
            <sz val="8"/>
            <color indexed="8"/>
            <rFont val="Tahoma"/>
            <family val="2"/>
            <charset val="161"/>
          </rPr>
          <t xml:space="preserve"> "a" ακέραιος.</t>
        </r>
      </text>
    </comment>
    <comment ref="B507" authorId="0" shapeId="0">
      <text>
        <r>
          <rPr>
            <sz val="8"/>
            <color indexed="8"/>
            <rFont val="Tahoma"/>
            <family val="2"/>
            <charset val="161"/>
          </rPr>
          <t xml:space="preserve">
Η απάντηση στα κελιά </t>
        </r>
        <r>
          <rPr>
            <b/>
            <sz val="8"/>
            <color indexed="8"/>
            <rFont val="Tahoma"/>
            <family val="2"/>
            <charset val="161"/>
          </rPr>
          <t>G507</t>
        </r>
        <r>
          <rPr>
            <sz val="8"/>
            <color indexed="8"/>
            <rFont val="Tahoma"/>
            <family val="2"/>
            <charset val="161"/>
          </rPr>
          <t xml:space="preserve"> και </t>
        </r>
        <r>
          <rPr>
            <b/>
            <sz val="8"/>
            <color indexed="8"/>
            <rFont val="Tahoma"/>
            <family val="2"/>
            <charset val="161"/>
          </rPr>
          <t>G510</t>
        </r>
        <r>
          <rPr>
            <sz val="8"/>
            <color indexed="8"/>
            <rFont val="Tahoma"/>
            <family val="2"/>
            <charset val="161"/>
          </rPr>
          <t xml:space="preserve"> είναι </t>
        </r>
        <r>
          <rPr>
            <b/>
            <sz val="8"/>
            <color indexed="8"/>
            <rFont val="Tahoma"/>
            <family val="2"/>
            <charset val="161"/>
          </rPr>
          <t>ακέραιος</t>
        </r>
        <r>
          <rPr>
            <sz val="8"/>
            <color indexed="8"/>
            <rFont val="Tahoma"/>
            <family val="2"/>
            <charset val="161"/>
          </rPr>
          <t xml:space="preserve"> αριθμός.</t>
        </r>
      </text>
    </comment>
    <comment ref="B513" authorId="0" shapeId="0">
      <text>
        <r>
          <rPr>
            <sz val="8"/>
            <color indexed="8"/>
            <rFont val="Tahoma"/>
            <family val="2"/>
            <charset val="161"/>
          </rPr>
          <t xml:space="preserve">
Η απάντηση στο κελί </t>
        </r>
        <r>
          <rPr>
            <b/>
            <sz val="8"/>
            <color indexed="8"/>
            <rFont val="Tahoma"/>
            <family val="2"/>
            <charset val="161"/>
          </rPr>
          <t>G513</t>
        </r>
        <r>
          <rPr>
            <sz val="8"/>
            <color indexed="8"/>
            <rFont val="Tahoma"/>
            <family val="2"/>
            <charset val="161"/>
          </rPr>
          <t xml:space="preserve"> έχει τη μορφή… </t>
        </r>
        <r>
          <rPr>
            <b/>
            <sz val="8"/>
            <color indexed="8"/>
            <rFont val="Tahoma"/>
            <family val="2"/>
            <charset val="161"/>
          </rPr>
          <t>"aL",</t>
        </r>
        <r>
          <rPr>
            <sz val="8"/>
            <color indexed="8"/>
            <rFont val="Tahoma"/>
            <family val="2"/>
            <charset val="161"/>
          </rPr>
          <t xml:space="preserve"> όπου </t>
        </r>
        <r>
          <rPr>
            <b/>
            <sz val="8"/>
            <color indexed="8"/>
            <rFont val="Tahoma"/>
            <family val="2"/>
            <charset val="161"/>
          </rPr>
          <t>a ακέραιος.</t>
        </r>
      </text>
    </comment>
    <comment ref="F525" authorId="0" shapeId="0">
      <text>
        <r>
          <rPr>
            <sz val="8"/>
            <color indexed="81"/>
            <rFont val="Tahoma"/>
            <family val="2"/>
            <charset val="161"/>
          </rPr>
          <t xml:space="preserve">
Γράψε </t>
        </r>
        <r>
          <rPr>
            <b/>
            <sz val="8"/>
            <color indexed="81"/>
            <rFont val="Tahoma"/>
            <family val="2"/>
            <charset val="161"/>
          </rPr>
          <t>"ναι"</t>
        </r>
        <r>
          <rPr>
            <sz val="8"/>
            <color indexed="81"/>
            <rFont val="Tahoma"/>
            <family val="2"/>
            <charset val="161"/>
          </rPr>
          <t xml:space="preserve"> στο κελί </t>
        </r>
        <r>
          <rPr>
            <b/>
            <sz val="8"/>
            <color indexed="81"/>
            <rFont val="Tahoma"/>
            <family val="2"/>
            <charset val="161"/>
          </rPr>
          <t>F528</t>
        </r>
        <r>
          <rPr>
            <sz val="8"/>
            <color indexed="81"/>
            <rFont val="Tahoma"/>
            <family val="2"/>
            <charset val="161"/>
          </rPr>
          <t xml:space="preserve"> για να εμφανιστεί η λύση του προβλήματος </t>
        </r>
        <r>
          <rPr>
            <b/>
            <sz val="8"/>
            <color indexed="81"/>
            <rFont val="Tahoma"/>
            <family val="2"/>
            <charset val="161"/>
          </rPr>
          <t>12.</t>
        </r>
      </text>
    </comment>
    <comment ref="F614" authorId="0" shapeId="0">
      <text>
        <r>
          <rPr>
            <sz val="8"/>
            <color indexed="8"/>
            <rFont val="Tahoma"/>
            <family val="2"/>
            <charset val="161"/>
          </rPr>
          <t xml:space="preserve">
Για να δεις τη λύση του προβλήματος </t>
        </r>
        <r>
          <rPr>
            <b/>
            <sz val="8"/>
            <color indexed="8"/>
            <rFont val="Tahoma"/>
            <family val="2"/>
            <charset val="161"/>
          </rPr>
          <t>14,</t>
        </r>
        <r>
          <rPr>
            <sz val="8"/>
            <color indexed="8"/>
            <rFont val="Tahoma"/>
            <family val="2"/>
            <charset val="161"/>
          </rPr>
          <t xml:space="preserve"> γράψε στο κελί </t>
        </r>
        <r>
          <rPr>
            <b/>
            <sz val="8"/>
            <color indexed="8"/>
            <rFont val="Tahoma"/>
            <family val="2"/>
            <charset val="161"/>
          </rPr>
          <t>F617</t>
        </r>
        <r>
          <rPr>
            <sz val="8"/>
            <color indexed="8"/>
            <rFont val="Tahoma"/>
            <family val="2"/>
            <charset val="161"/>
          </rPr>
          <t xml:space="preserve"> τη λέξη </t>
        </r>
        <r>
          <rPr>
            <b/>
            <sz val="8"/>
            <color indexed="8"/>
            <rFont val="Tahoma"/>
            <family val="2"/>
            <charset val="161"/>
          </rPr>
          <t>"ναι".</t>
        </r>
      </text>
    </comment>
    <comment ref="F643" authorId="0" shapeId="0">
      <text>
        <r>
          <rPr>
            <sz val="8"/>
            <color indexed="8"/>
            <rFont val="Tahoma"/>
            <family val="2"/>
            <charset val="161"/>
          </rPr>
          <t xml:space="preserve">
Για να δεις τη λύση του προβλήματος </t>
        </r>
        <r>
          <rPr>
            <b/>
            <sz val="8"/>
            <color indexed="8"/>
            <rFont val="Tahoma"/>
            <family val="2"/>
            <charset val="161"/>
          </rPr>
          <t>15,</t>
        </r>
        <r>
          <rPr>
            <sz val="8"/>
            <color indexed="8"/>
            <rFont val="Tahoma"/>
            <family val="2"/>
            <charset val="161"/>
          </rPr>
          <t xml:space="preserve"> γράψε στο κελί </t>
        </r>
        <r>
          <rPr>
            <b/>
            <sz val="8"/>
            <color indexed="8"/>
            <rFont val="Tahoma"/>
            <family val="2"/>
            <charset val="161"/>
          </rPr>
          <t>F646</t>
        </r>
        <r>
          <rPr>
            <sz val="8"/>
            <color indexed="8"/>
            <rFont val="Tahoma"/>
            <family val="2"/>
            <charset val="161"/>
          </rPr>
          <t xml:space="preserve"> τη λέξη </t>
        </r>
        <r>
          <rPr>
            <b/>
            <sz val="8"/>
            <color indexed="8"/>
            <rFont val="Tahoma"/>
            <family val="2"/>
            <charset val="161"/>
          </rPr>
          <t>"ναι".</t>
        </r>
      </text>
    </comment>
    <comment ref="F676" authorId="0" shapeId="0">
      <text>
        <r>
          <rPr>
            <sz val="8"/>
            <color indexed="8"/>
            <rFont val="Tahoma"/>
            <family val="2"/>
            <charset val="161"/>
          </rPr>
          <t xml:space="preserve">
Για να δεις τη λύση του προβλήματος </t>
        </r>
        <r>
          <rPr>
            <b/>
            <sz val="8"/>
            <color indexed="8"/>
            <rFont val="Tahoma"/>
            <family val="2"/>
            <charset val="161"/>
          </rPr>
          <t>16,</t>
        </r>
        <r>
          <rPr>
            <sz val="8"/>
            <color indexed="8"/>
            <rFont val="Tahoma"/>
            <family val="2"/>
            <charset val="161"/>
          </rPr>
          <t xml:space="preserve"> γράψε στο κελί </t>
        </r>
        <r>
          <rPr>
            <b/>
            <sz val="8"/>
            <color indexed="8"/>
            <rFont val="Tahoma"/>
            <family val="2"/>
            <charset val="161"/>
          </rPr>
          <t>F679,</t>
        </r>
        <r>
          <rPr>
            <sz val="8"/>
            <color indexed="8"/>
            <rFont val="Tahoma"/>
            <family val="2"/>
            <charset val="161"/>
          </rPr>
          <t xml:space="preserve"> τη λέξη </t>
        </r>
        <r>
          <rPr>
            <b/>
            <sz val="8"/>
            <color indexed="8"/>
            <rFont val="Tahoma"/>
            <family val="2"/>
            <charset val="161"/>
          </rPr>
          <t>"ναι".</t>
        </r>
      </text>
    </comment>
  </commentList>
</comments>
</file>

<file path=xl/comments6.xml><?xml version="1.0" encoding="utf-8"?>
<comments xmlns="http://schemas.openxmlformats.org/spreadsheetml/2006/main">
  <authors>
    <author>ΜΗΝΑΣ</author>
  </authors>
  <commentList>
    <comment ref="F406" authorId="0" shapeId="0">
      <text>
        <r>
          <rPr>
            <sz val="8"/>
            <color indexed="8"/>
            <rFont val="Tahoma"/>
            <family val="2"/>
            <charset val="161"/>
          </rPr>
          <t xml:space="preserve">
Για να δεις τη λύση του προβλήματος </t>
        </r>
        <r>
          <rPr>
            <b/>
            <sz val="8"/>
            <color indexed="8"/>
            <rFont val="Tahoma"/>
            <family val="2"/>
            <charset val="161"/>
          </rPr>
          <t>4,</t>
        </r>
        <r>
          <rPr>
            <sz val="8"/>
            <color indexed="8"/>
            <rFont val="Tahoma"/>
            <family val="2"/>
            <charset val="161"/>
          </rPr>
          <t xml:space="preserve"> γράψε στο κελί </t>
        </r>
        <r>
          <rPr>
            <b/>
            <sz val="8"/>
            <color indexed="8"/>
            <rFont val="Tahoma"/>
            <family val="2"/>
            <charset val="161"/>
          </rPr>
          <t>F409,</t>
        </r>
        <r>
          <rPr>
            <sz val="8"/>
            <color indexed="8"/>
            <rFont val="Tahoma"/>
            <family val="2"/>
            <charset val="161"/>
          </rPr>
          <t xml:space="preserve"> τη λέξη </t>
        </r>
        <r>
          <rPr>
            <b/>
            <sz val="8"/>
            <color indexed="8"/>
            <rFont val="Tahoma"/>
            <family val="2"/>
            <charset val="161"/>
          </rPr>
          <t>"ναι".</t>
        </r>
      </text>
    </comment>
    <comment ref="C421" authorId="0" shapeId="0">
      <text>
        <r>
          <rPr>
            <sz val="8"/>
            <color indexed="8"/>
            <rFont val="Tahoma"/>
            <family val="2"/>
            <charset val="161"/>
          </rPr>
          <t xml:space="preserve">
Στο κελί </t>
        </r>
        <r>
          <rPr>
            <b/>
            <sz val="8"/>
            <color indexed="8"/>
            <rFont val="Tahoma"/>
            <family val="2"/>
            <charset val="161"/>
          </rPr>
          <t>H421</t>
        </r>
        <r>
          <rPr>
            <sz val="8"/>
            <color indexed="8"/>
            <rFont val="Tahoma"/>
            <family val="2"/>
            <charset val="161"/>
          </rPr>
          <t xml:space="preserve"> να γραφούν τα </t>
        </r>
        <r>
          <rPr>
            <b/>
            <sz val="8"/>
            <color indexed="8"/>
            <rFont val="Tahoma"/>
            <family val="2"/>
            <charset val="161"/>
          </rPr>
          <t>μικρά ελληνικά</t>
        </r>
        <r>
          <rPr>
            <sz val="8"/>
            <color indexed="8"/>
            <rFont val="Tahoma"/>
            <family val="2"/>
            <charset val="161"/>
          </rPr>
          <t xml:space="preserve"> </t>
        </r>
        <r>
          <rPr>
            <b/>
            <sz val="8"/>
            <color indexed="8"/>
            <rFont val="Tahoma"/>
            <family val="2"/>
            <charset val="161"/>
          </rPr>
          <t>γράμματα</t>
        </r>
        <r>
          <rPr>
            <sz val="8"/>
            <color indexed="8"/>
            <rFont val="Tahoma"/>
            <family val="2"/>
            <charset val="161"/>
          </rPr>
          <t xml:space="preserve"> από το </t>
        </r>
        <r>
          <rPr>
            <b/>
            <sz val="8"/>
            <color indexed="8"/>
            <rFont val="Tahoma"/>
            <family val="2"/>
            <charset val="161"/>
          </rPr>
          <t>"α"</t>
        </r>
        <r>
          <rPr>
            <sz val="8"/>
            <color indexed="8"/>
            <rFont val="Tahoma"/>
            <family val="2"/>
            <charset val="161"/>
          </rPr>
          <t xml:space="preserve"> έως το </t>
        </r>
        <r>
          <rPr>
            <b/>
            <sz val="8"/>
            <color indexed="8"/>
            <rFont val="Tahoma"/>
            <family val="2"/>
            <charset val="161"/>
          </rPr>
          <t>"ζ",</t>
        </r>
        <r>
          <rPr>
            <sz val="8"/>
            <color indexed="8"/>
            <rFont val="Tahoma"/>
            <family val="2"/>
            <charset val="161"/>
          </rPr>
          <t xml:space="preserve"> διαχωριζόμενα μεταξύ τους με </t>
        </r>
        <r>
          <rPr>
            <b/>
            <sz val="8"/>
            <color indexed="8"/>
            <rFont val="Tahoma"/>
            <family val="2"/>
            <charset val="161"/>
          </rPr>
          <t>κόμμα,</t>
        </r>
        <r>
          <rPr>
            <sz val="8"/>
            <color indexed="8"/>
            <rFont val="Tahoma"/>
            <family val="2"/>
            <charset val="161"/>
          </rPr>
          <t xml:space="preserve"> που αντιστοιχούν στα ζητούμενα αλκένια, π.χ. το γράμμα </t>
        </r>
        <r>
          <rPr>
            <b/>
            <sz val="8"/>
            <color indexed="8"/>
            <rFont val="Tahoma"/>
            <family val="2"/>
            <charset val="161"/>
          </rPr>
          <t>"β"</t>
        </r>
        <r>
          <rPr>
            <sz val="8"/>
            <color indexed="8"/>
            <rFont val="Tahoma"/>
            <family val="2"/>
            <charset val="161"/>
          </rPr>
          <t xml:space="preserve"> αντιστοιχεί στο </t>
        </r>
        <r>
          <rPr>
            <b/>
            <sz val="8"/>
            <color indexed="8"/>
            <rFont val="Tahoma"/>
            <family val="2"/>
            <charset val="161"/>
          </rPr>
          <t>"προπένιο".</t>
        </r>
      </text>
    </comment>
    <comment ref="H438" authorId="0" shapeId="0">
      <text>
        <r>
          <rPr>
            <sz val="8"/>
            <color indexed="8"/>
            <rFont val="Tahoma"/>
            <family val="2"/>
            <charset val="161"/>
          </rPr>
          <t xml:space="preserve">
Στα πορτοκαλόχρωμα κελιά </t>
        </r>
        <r>
          <rPr>
            <b/>
            <sz val="8"/>
            <color indexed="8"/>
            <rFont val="Tahoma"/>
            <family val="2"/>
            <charset val="161"/>
          </rPr>
          <t>I440,</t>
        </r>
        <r>
          <rPr>
            <sz val="8"/>
            <color indexed="8"/>
            <rFont val="Tahoma"/>
            <family val="2"/>
            <charset val="161"/>
          </rPr>
          <t xml:space="preserve"> </t>
        </r>
        <r>
          <rPr>
            <b/>
            <sz val="8"/>
            <color indexed="8"/>
            <rFont val="Tahoma"/>
            <family val="2"/>
            <charset val="161"/>
          </rPr>
          <t>I442</t>
        </r>
        <r>
          <rPr>
            <sz val="8"/>
            <color indexed="8"/>
            <rFont val="Tahoma"/>
            <family val="2"/>
            <charset val="161"/>
          </rPr>
          <t xml:space="preserve"> και </t>
        </r>
        <r>
          <rPr>
            <b/>
            <sz val="8"/>
            <color indexed="8"/>
            <rFont val="Tahoma"/>
            <family val="2"/>
            <charset val="161"/>
          </rPr>
          <t>I444</t>
        </r>
        <r>
          <rPr>
            <sz val="8"/>
            <color indexed="8"/>
            <rFont val="Tahoma"/>
            <family val="2"/>
            <charset val="161"/>
          </rPr>
          <t xml:space="preserve"> να γραφεί ο όγκος του αερίου που αναφέρεται στο διπλανό κελί, εκφρασμένος σε </t>
        </r>
        <r>
          <rPr>
            <b/>
            <sz val="8"/>
            <color indexed="8"/>
            <rFont val="Tahoma"/>
            <family val="2"/>
            <charset val="161"/>
          </rPr>
          <t>mL.</t>
        </r>
        <r>
          <rPr>
            <sz val="8"/>
            <color indexed="8"/>
            <rFont val="Tahoma"/>
            <family val="2"/>
            <charset val="161"/>
          </rPr>
          <t xml:space="preserve"> Γενικά η απάντηση είναι της μορφής </t>
        </r>
        <r>
          <rPr>
            <b/>
            <sz val="8"/>
            <color indexed="8"/>
            <rFont val="Tahoma"/>
            <family val="2"/>
            <charset val="161"/>
          </rPr>
          <t xml:space="preserve">"αmL", ("α": ακέραιος). </t>
        </r>
        <r>
          <rPr>
            <sz val="8"/>
            <color indexed="8"/>
            <rFont val="Tahoma"/>
            <family val="2"/>
            <charset val="161"/>
          </rPr>
          <t xml:space="preserve">Αν κάποιο από τα αναφερόμενα αέρια δε βρίσκεται στο αέριο μίγμα, να γραφεί </t>
        </r>
        <r>
          <rPr>
            <b/>
            <sz val="8"/>
            <color indexed="8"/>
            <rFont val="Tahoma"/>
            <family val="2"/>
            <charset val="161"/>
          </rPr>
          <t xml:space="preserve">"0mL".
</t>
        </r>
        <r>
          <rPr>
            <sz val="8"/>
            <color indexed="8"/>
            <rFont val="Tahoma"/>
            <family val="2"/>
            <charset val="161"/>
          </rPr>
          <t>Τα ίδια ισχύουν και για τις δύο επόμενες περιπτώσεις.</t>
        </r>
      </text>
    </comment>
    <comment ref="C483" authorId="0" shapeId="0">
      <text>
        <r>
          <rPr>
            <sz val="8"/>
            <color indexed="8"/>
            <rFont val="Tahoma"/>
            <family val="2"/>
            <charset val="161"/>
          </rPr>
          <t xml:space="preserve">
Στο κελί </t>
        </r>
        <r>
          <rPr>
            <b/>
            <sz val="8"/>
            <color indexed="8"/>
            <rFont val="Tahoma"/>
            <family val="2"/>
            <charset val="161"/>
          </rPr>
          <t>H483</t>
        </r>
        <r>
          <rPr>
            <sz val="8"/>
            <color indexed="8"/>
            <rFont val="Tahoma"/>
            <family val="2"/>
            <charset val="161"/>
          </rPr>
          <t xml:space="preserve"> πρέπει να γραφεί το όνομα του </t>
        </r>
        <r>
          <rPr>
            <b/>
            <sz val="8"/>
            <color indexed="8"/>
            <rFont val="Tahoma"/>
            <family val="2"/>
            <charset val="161"/>
          </rPr>
          <t>αλκανίου</t>
        </r>
        <r>
          <rPr>
            <sz val="8"/>
            <color indexed="8"/>
            <rFont val="Tahoma"/>
            <family val="2"/>
            <charset val="161"/>
          </rPr>
          <t xml:space="preserve"> </t>
        </r>
        <r>
          <rPr>
            <b/>
            <sz val="8"/>
            <color indexed="8"/>
            <rFont val="Tahoma"/>
            <family val="2"/>
            <charset val="161"/>
          </rPr>
          <t>(γράμματα ελληνικά).</t>
        </r>
      </text>
    </comment>
    <comment ref="C486" authorId="0" shapeId="0">
      <text>
        <r>
          <rPr>
            <sz val="8"/>
            <color indexed="8"/>
            <rFont val="Tahoma"/>
            <family val="2"/>
            <charset val="161"/>
          </rPr>
          <t xml:space="preserve">
Στο κελί </t>
        </r>
        <r>
          <rPr>
            <b/>
            <sz val="8"/>
            <color indexed="8"/>
            <rFont val="Tahoma"/>
            <family val="2"/>
            <charset val="161"/>
          </rPr>
          <t>H486</t>
        </r>
        <r>
          <rPr>
            <sz val="8"/>
            <color indexed="8"/>
            <rFont val="Tahoma"/>
            <family val="2"/>
            <charset val="161"/>
          </rPr>
          <t xml:space="preserve"> πρέπει να γραφεί με </t>
        </r>
        <r>
          <rPr>
            <b/>
            <sz val="8"/>
            <color indexed="8"/>
            <rFont val="Tahoma"/>
            <family val="2"/>
            <charset val="161"/>
          </rPr>
          <t>ελληνικά γράμματα,</t>
        </r>
        <r>
          <rPr>
            <sz val="8"/>
            <color indexed="8"/>
            <rFont val="Tahoma"/>
            <family val="2"/>
            <charset val="161"/>
          </rPr>
          <t xml:space="preserve"> το όνομα της ένωσης </t>
        </r>
        <r>
          <rPr>
            <b/>
            <sz val="8"/>
            <color indexed="8"/>
            <rFont val="Tahoma"/>
            <family val="2"/>
            <charset val="161"/>
          </rPr>
          <t>Θ.</t>
        </r>
      </text>
    </comment>
    <comment ref="C489" authorId="0" shapeId="0">
      <text>
        <r>
          <rPr>
            <sz val="8"/>
            <color indexed="8"/>
            <rFont val="Tahoma"/>
            <family val="2"/>
            <charset val="161"/>
          </rPr>
          <t xml:space="preserve">
Στα κελιά </t>
        </r>
        <r>
          <rPr>
            <b/>
            <sz val="8"/>
            <color indexed="8"/>
            <rFont val="Tahoma"/>
            <family val="2"/>
            <charset val="161"/>
          </rPr>
          <t>H489</t>
        </r>
        <r>
          <rPr>
            <sz val="8"/>
            <color indexed="8"/>
            <rFont val="Tahoma"/>
            <family val="2"/>
            <charset val="161"/>
          </rPr>
          <t xml:space="preserve"> και </t>
        </r>
        <r>
          <rPr>
            <b/>
            <sz val="8"/>
            <color indexed="8"/>
            <rFont val="Tahoma"/>
            <family val="2"/>
            <charset val="161"/>
          </rPr>
          <t>H492</t>
        </r>
        <r>
          <rPr>
            <sz val="8"/>
            <color indexed="8"/>
            <rFont val="Tahoma"/>
            <family val="2"/>
            <charset val="161"/>
          </rPr>
          <t xml:space="preserve"> η ζητούμενη απάντηση είναι </t>
        </r>
        <r>
          <rPr>
            <b/>
            <sz val="8"/>
            <color indexed="8"/>
            <rFont val="Tahoma"/>
            <family val="2"/>
            <charset val="161"/>
          </rPr>
          <t>θετικός</t>
        </r>
        <r>
          <rPr>
            <sz val="8"/>
            <color indexed="8"/>
            <rFont val="Tahoma"/>
            <family val="2"/>
            <charset val="161"/>
          </rPr>
          <t xml:space="preserve"> </t>
        </r>
        <r>
          <rPr>
            <b/>
            <sz val="8"/>
            <color indexed="8"/>
            <rFont val="Tahoma"/>
            <family val="2"/>
            <charset val="161"/>
          </rPr>
          <t>ακέραιος</t>
        </r>
        <r>
          <rPr>
            <sz val="8"/>
            <color indexed="8"/>
            <rFont val="Tahoma"/>
            <family val="2"/>
            <charset val="161"/>
          </rPr>
          <t xml:space="preserve"> αριθμός.</t>
        </r>
      </text>
    </comment>
    <comment ref="F516" authorId="0" shapeId="0">
      <text>
        <r>
          <rPr>
            <sz val="8"/>
            <color indexed="8"/>
            <rFont val="Tahoma"/>
            <family val="2"/>
            <charset val="161"/>
          </rPr>
          <t xml:space="preserve">
Για να δεις τη λύση του προβλήματος </t>
        </r>
        <r>
          <rPr>
            <b/>
            <sz val="8"/>
            <color indexed="8"/>
            <rFont val="Tahoma"/>
            <family val="2"/>
            <charset val="161"/>
          </rPr>
          <t>8,</t>
        </r>
        <r>
          <rPr>
            <sz val="8"/>
            <color indexed="8"/>
            <rFont val="Tahoma"/>
            <family val="2"/>
            <charset val="161"/>
          </rPr>
          <t xml:space="preserve"> γράψε στο κελί </t>
        </r>
        <r>
          <rPr>
            <b/>
            <sz val="8"/>
            <color indexed="8"/>
            <rFont val="Tahoma"/>
            <family val="2"/>
            <charset val="161"/>
          </rPr>
          <t>F519,</t>
        </r>
        <r>
          <rPr>
            <sz val="8"/>
            <color indexed="8"/>
            <rFont val="Tahoma"/>
            <family val="2"/>
            <charset val="161"/>
          </rPr>
          <t xml:space="preserve"> τη λέξη </t>
        </r>
        <r>
          <rPr>
            <b/>
            <sz val="8"/>
            <color indexed="8"/>
            <rFont val="Tahoma"/>
            <family val="2"/>
            <charset val="161"/>
          </rPr>
          <t>"ναι".</t>
        </r>
      </text>
    </comment>
  </commentList>
</comments>
</file>

<file path=xl/comments7.xml><?xml version="1.0" encoding="utf-8"?>
<comments xmlns="http://schemas.openxmlformats.org/spreadsheetml/2006/main">
  <authors>
    <author>ΜΗΝΑΣ</author>
  </authors>
  <commentList>
    <comment ref="C314" authorId="0" shapeId="0">
      <text>
        <r>
          <rPr>
            <sz val="8"/>
            <color indexed="8"/>
            <rFont val="Tahoma"/>
            <family val="2"/>
            <charset val="161"/>
          </rPr>
          <t xml:space="preserve">
Από τις τρεις επιλογές που δίνονται για την ταυτότητα της ένωσης </t>
        </r>
        <r>
          <rPr>
            <b/>
            <sz val="8"/>
            <color indexed="8"/>
            <rFont val="Tahoma"/>
            <family val="2"/>
            <charset val="161"/>
          </rPr>
          <t>Α,</t>
        </r>
        <r>
          <rPr>
            <sz val="8"/>
            <color indexed="8"/>
            <rFont val="Tahoma"/>
            <family val="2"/>
            <charset val="161"/>
          </rPr>
          <t xml:space="preserve"> να επιλεγεί η κατά τη γνώμη σου ορθή, αναγράφωντας </t>
        </r>
        <r>
          <rPr>
            <b/>
            <sz val="8"/>
            <color indexed="8"/>
            <rFont val="Tahoma"/>
            <family val="2"/>
            <charset val="161"/>
          </rPr>
          <t>"Σ"</t>
        </r>
        <r>
          <rPr>
            <sz val="8"/>
            <color indexed="8"/>
            <rFont val="Tahoma"/>
            <family val="2"/>
            <charset val="161"/>
          </rPr>
          <t xml:space="preserve"> στο δι-πλανό κελί, με το πορτοκαλί χρώμα. Τα άλλα δύο κελιά ναμείνουν κενά.
Το ίδιο να γίνει παρακάτω και για τις ενώσεις </t>
        </r>
        <r>
          <rPr>
            <b/>
            <sz val="8"/>
            <color indexed="8"/>
            <rFont val="Tahoma"/>
            <family val="2"/>
            <charset val="161"/>
          </rPr>
          <t>Β, Δ</t>
        </r>
        <r>
          <rPr>
            <sz val="8"/>
            <color indexed="8"/>
            <rFont val="Tahoma"/>
            <family val="2"/>
            <charset val="161"/>
          </rPr>
          <t xml:space="preserve"> και </t>
        </r>
        <r>
          <rPr>
            <b/>
            <sz val="8"/>
            <color indexed="8"/>
            <rFont val="Tahoma"/>
            <family val="2"/>
            <charset val="161"/>
          </rPr>
          <t>Ε.</t>
        </r>
      </text>
    </comment>
    <comment ref="C330" authorId="0" shapeId="0">
      <text>
        <r>
          <rPr>
            <sz val="8"/>
            <color indexed="8"/>
            <rFont val="Tahoma"/>
            <family val="2"/>
            <charset val="161"/>
          </rPr>
          <t xml:space="preserve">
Οι ζητούμενες ονομασίες, να αναγραφούν στα αντίστοιχα κελιά, που έχουν πορτοκαλί χρώμα, με </t>
        </r>
        <r>
          <rPr>
            <b/>
            <sz val="8"/>
            <color indexed="8"/>
            <rFont val="Tahoma"/>
            <family val="2"/>
            <charset val="161"/>
          </rPr>
          <t xml:space="preserve">ελληνικά </t>
        </r>
        <r>
          <rPr>
            <sz val="8"/>
            <color indexed="8"/>
            <rFont val="Tahoma"/>
            <family val="2"/>
            <charset val="161"/>
          </rPr>
          <t>γράμμα-τα και αν είναι απαραίτητη η χρήση αριθμών, αυτοί  να συνδέονται με το υπόλοιπο μέρος της ονομασίας με παύλες.</t>
        </r>
      </text>
    </comment>
    <comment ref="H396" authorId="0" shapeId="0">
      <text>
        <r>
          <rPr>
            <sz val="8"/>
            <color indexed="8"/>
            <rFont val="Tahoma"/>
            <family val="2"/>
            <charset val="161"/>
          </rPr>
          <t xml:space="preserve">
Στα πορτοκαλόχρωμα κελιά </t>
        </r>
        <r>
          <rPr>
            <b/>
            <sz val="8"/>
            <color indexed="8"/>
            <rFont val="Tahoma"/>
            <family val="2"/>
            <charset val="161"/>
          </rPr>
          <t>I398,</t>
        </r>
        <r>
          <rPr>
            <sz val="8"/>
            <color indexed="8"/>
            <rFont val="Tahoma"/>
            <family val="2"/>
            <charset val="161"/>
          </rPr>
          <t xml:space="preserve"> </t>
        </r>
        <r>
          <rPr>
            <b/>
            <sz val="8"/>
            <color indexed="8"/>
            <rFont val="Tahoma"/>
            <family val="2"/>
            <charset val="161"/>
          </rPr>
          <t>I400, Ι402</t>
        </r>
        <r>
          <rPr>
            <sz val="8"/>
            <color indexed="8"/>
            <rFont val="Tahoma"/>
            <family val="2"/>
            <charset val="161"/>
          </rPr>
          <t xml:space="preserve"> και </t>
        </r>
        <r>
          <rPr>
            <b/>
            <sz val="8"/>
            <color indexed="8"/>
            <rFont val="Tahoma"/>
            <family val="2"/>
            <charset val="161"/>
          </rPr>
          <t>I404</t>
        </r>
        <r>
          <rPr>
            <sz val="8"/>
            <color indexed="8"/>
            <rFont val="Tahoma"/>
            <family val="2"/>
            <charset val="161"/>
          </rPr>
          <t xml:space="preserve"> να γραφεί ο όγκος του αερίου που αναφέρεται στο διπλανό κελί, εκφρασμένος σε </t>
        </r>
        <r>
          <rPr>
            <b/>
            <sz val="8"/>
            <color indexed="8"/>
            <rFont val="Tahoma"/>
            <family val="2"/>
            <charset val="161"/>
          </rPr>
          <t>L.</t>
        </r>
        <r>
          <rPr>
            <sz val="8"/>
            <color indexed="8"/>
            <rFont val="Tahoma"/>
            <family val="2"/>
            <charset val="161"/>
          </rPr>
          <t xml:space="preserve"> Γενικά η απάντηση είναι της μορφής </t>
        </r>
        <r>
          <rPr>
            <b/>
            <sz val="8"/>
            <color indexed="8"/>
            <rFont val="Tahoma"/>
            <family val="2"/>
            <charset val="161"/>
          </rPr>
          <t xml:space="preserve">"αL", ("α": ακέραιος). </t>
        </r>
        <r>
          <rPr>
            <sz val="8"/>
            <color indexed="8"/>
            <rFont val="Tahoma"/>
            <family val="2"/>
            <charset val="161"/>
          </rPr>
          <t xml:space="preserve">Αν κάποιο από τα αναφερόμενα αέρια δε βρίσκεται στο αέριο μίγμα, να γραφεί </t>
        </r>
        <r>
          <rPr>
            <b/>
            <sz val="8"/>
            <color indexed="8"/>
            <rFont val="Tahoma"/>
            <family val="2"/>
            <charset val="161"/>
          </rPr>
          <t xml:space="preserve">"0L".
</t>
        </r>
        <r>
          <rPr>
            <sz val="8"/>
            <color indexed="8"/>
            <rFont val="Tahoma"/>
            <family val="2"/>
            <charset val="161"/>
          </rPr>
          <t>Τα ίδια ισχύουν και για τις  επόμε-νες τέσσερις περιπτώσεις.</t>
        </r>
      </text>
    </comment>
    <comment ref="C467" authorId="0" shapeId="0">
      <text>
        <r>
          <rPr>
            <sz val="8"/>
            <color indexed="8"/>
            <rFont val="Tahoma"/>
            <family val="2"/>
            <charset val="161"/>
          </rPr>
          <t xml:space="preserve">
Στο κελί </t>
        </r>
        <r>
          <rPr>
            <b/>
            <sz val="8"/>
            <color indexed="8"/>
            <rFont val="Tahoma"/>
            <family val="2"/>
            <charset val="161"/>
          </rPr>
          <t>H467</t>
        </r>
        <r>
          <rPr>
            <sz val="8"/>
            <color indexed="8"/>
            <rFont val="Tahoma"/>
            <family val="2"/>
            <charset val="161"/>
          </rPr>
          <t xml:space="preserve"> πρέπει να γραφεί το όνομα της ένω-σης </t>
        </r>
        <r>
          <rPr>
            <b/>
            <sz val="8"/>
            <color indexed="8"/>
            <rFont val="Tahoma"/>
            <family val="2"/>
            <charset val="161"/>
          </rPr>
          <t>Φ,</t>
        </r>
        <r>
          <rPr>
            <sz val="8"/>
            <color indexed="8"/>
            <rFont val="Tahoma"/>
            <family val="2"/>
            <charset val="161"/>
          </rPr>
          <t xml:space="preserve"> με </t>
        </r>
        <r>
          <rPr>
            <b/>
            <sz val="8"/>
            <color indexed="8"/>
            <rFont val="Tahoma"/>
            <family val="2"/>
            <charset val="161"/>
          </rPr>
          <t>ελληνικά</t>
        </r>
        <r>
          <rPr>
            <sz val="8"/>
            <color indexed="8"/>
            <rFont val="Tahoma"/>
            <family val="2"/>
            <charset val="161"/>
          </rPr>
          <t xml:space="preserve"> </t>
        </r>
        <r>
          <rPr>
            <b/>
            <sz val="8"/>
            <color indexed="8"/>
            <rFont val="Tahoma"/>
            <family val="2"/>
            <charset val="161"/>
          </rPr>
          <t>γράμματα.</t>
        </r>
      </text>
    </comment>
    <comment ref="C470" authorId="0" shapeId="0">
      <text>
        <r>
          <rPr>
            <sz val="8"/>
            <color indexed="8"/>
            <rFont val="Tahoma"/>
            <family val="2"/>
            <charset val="161"/>
          </rPr>
          <t xml:space="preserve">
Στο κελί </t>
        </r>
        <r>
          <rPr>
            <b/>
            <sz val="8"/>
            <color indexed="8"/>
            <rFont val="Tahoma"/>
            <family val="2"/>
            <charset val="161"/>
          </rPr>
          <t>H470</t>
        </r>
        <r>
          <rPr>
            <sz val="8"/>
            <color indexed="8"/>
            <rFont val="Tahoma"/>
            <family val="2"/>
            <charset val="161"/>
          </rPr>
          <t xml:space="preserve"> πρέπει να γραφεί με </t>
        </r>
        <r>
          <rPr>
            <b/>
            <sz val="8"/>
            <color indexed="8"/>
            <rFont val="Tahoma"/>
            <family val="2"/>
            <charset val="161"/>
          </rPr>
          <t>ελληνικά γράμματα,</t>
        </r>
        <r>
          <rPr>
            <sz val="8"/>
            <color indexed="8"/>
            <rFont val="Tahoma"/>
            <family val="2"/>
            <charset val="161"/>
          </rPr>
          <t xml:space="preserve"> το όνομα του </t>
        </r>
        <r>
          <rPr>
            <b/>
            <sz val="8"/>
            <color indexed="8"/>
            <rFont val="Tahoma"/>
            <family val="2"/>
            <charset val="161"/>
          </rPr>
          <t>αλκινίου.</t>
        </r>
      </text>
    </comment>
    <comment ref="C473" authorId="0" shapeId="0">
      <text>
        <r>
          <rPr>
            <sz val="8"/>
            <color indexed="8"/>
            <rFont val="Tahoma"/>
            <family val="2"/>
            <charset val="161"/>
          </rPr>
          <t xml:space="preserve">
Στο κελί </t>
        </r>
        <r>
          <rPr>
            <b/>
            <sz val="8"/>
            <color indexed="8"/>
            <rFont val="Tahoma"/>
            <family val="2"/>
            <charset val="161"/>
          </rPr>
          <t>H473</t>
        </r>
        <r>
          <rPr>
            <sz val="8"/>
            <color indexed="8"/>
            <rFont val="Tahoma"/>
            <family val="2"/>
            <charset val="161"/>
          </rPr>
          <t xml:space="preserve"> πρέπει να γραφεί με </t>
        </r>
        <r>
          <rPr>
            <b/>
            <sz val="8"/>
            <color indexed="8"/>
            <rFont val="Tahoma"/>
            <family val="2"/>
            <charset val="161"/>
          </rPr>
          <t>ελληνικά γράμματα,</t>
        </r>
        <r>
          <rPr>
            <sz val="8"/>
            <color indexed="8"/>
            <rFont val="Tahoma"/>
            <family val="2"/>
            <charset val="161"/>
          </rPr>
          <t xml:space="preserve"> το όνομα του </t>
        </r>
        <r>
          <rPr>
            <b/>
            <sz val="8"/>
            <color indexed="8"/>
            <rFont val="Tahoma"/>
            <family val="2"/>
            <charset val="161"/>
          </rPr>
          <t>αλκενίου.</t>
        </r>
      </text>
    </comment>
    <comment ref="C476" authorId="0" shapeId="0">
      <text>
        <r>
          <rPr>
            <sz val="8"/>
            <color indexed="8"/>
            <rFont val="Tahoma"/>
            <family val="2"/>
            <charset val="161"/>
          </rPr>
          <t xml:space="preserve">
Στα κελιά </t>
        </r>
        <r>
          <rPr>
            <b/>
            <sz val="8"/>
            <color indexed="8"/>
            <rFont val="Tahoma"/>
            <family val="2"/>
            <charset val="161"/>
          </rPr>
          <t>H476,</t>
        </r>
        <r>
          <rPr>
            <sz val="8"/>
            <color indexed="8"/>
            <rFont val="Tahoma"/>
            <family val="2"/>
            <charset val="161"/>
          </rPr>
          <t xml:space="preserve"> </t>
        </r>
        <r>
          <rPr>
            <b/>
            <sz val="8"/>
            <color indexed="8"/>
            <rFont val="Tahoma"/>
            <family val="2"/>
            <charset val="161"/>
          </rPr>
          <t>H479</t>
        </r>
        <r>
          <rPr>
            <sz val="8"/>
            <color indexed="8"/>
            <rFont val="Tahoma"/>
            <family val="2"/>
            <charset val="161"/>
          </rPr>
          <t xml:space="preserve"> και </t>
        </r>
        <r>
          <rPr>
            <b/>
            <sz val="8"/>
            <color indexed="8"/>
            <rFont val="Tahoma"/>
            <family val="2"/>
            <charset val="161"/>
          </rPr>
          <t>H482,</t>
        </r>
        <r>
          <rPr>
            <sz val="8"/>
            <color indexed="8"/>
            <rFont val="Tahoma"/>
            <family val="2"/>
            <charset val="161"/>
          </rPr>
          <t xml:space="preserve"> η ζητούμενη απάντηση είναι </t>
        </r>
        <r>
          <rPr>
            <b/>
            <sz val="8"/>
            <color indexed="8"/>
            <rFont val="Tahoma"/>
            <family val="2"/>
            <charset val="161"/>
          </rPr>
          <t>θετικός</t>
        </r>
        <r>
          <rPr>
            <sz val="8"/>
            <color indexed="8"/>
            <rFont val="Tahoma"/>
            <family val="2"/>
            <charset val="161"/>
          </rPr>
          <t xml:space="preserve"> </t>
        </r>
        <r>
          <rPr>
            <b/>
            <sz val="8"/>
            <color indexed="8"/>
            <rFont val="Tahoma"/>
            <family val="2"/>
            <charset val="161"/>
          </rPr>
          <t>ακέραιος</t>
        </r>
        <r>
          <rPr>
            <sz val="8"/>
            <color indexed="8"/>
            <rFont val="Tahoma"/>
            <family val="2"/>
            <charset val="161"/>
          </rPr>
          <t xml:space="preserve"> αριθμός.</t>
        </r>
      </text>
    </comment>
    <comment ref="C504" authorId="0" shapeId="0">
      <text>
        <r>
          <rPr>
            <sz val="8"/>
            <color indexed="8"/>
            <rFont val="Tahoma"/>
            <family val="2"/>
            <charset val="161"/>
          </rPr>
          <t xml:space="preserve">
Η απάντηση στο κελί </t>
        </r>
        <r>
          <rPr>
            <b/>
            <sz val="8"/>
            <color indexed="8"/>
            <rFont val="Tahoma"/>
            <family val="2"/>
            <charset val="161"/>
          </rPr>
          <t>H504</t>
        </r>
        <r>
          <rPr>
            <sz val="8"/>
            <color indexed="8"/>
            <rFont val="Tahoma"/>
            <family val="2"/>
            <charset val="161"/>
          </rPr>
          <t xml:space="preserve"> πρέπει να είναι της μορφής </t>
        </r>
        <r>
          <rPr>
            <b/>
            <sz val="8"/>
            <color indexed="8"/>
            <rFont val="Tahoma"/>
            <family val="2"/>
            <charset val="161"/>
          </rPr>
          <t>"axL",</t>
        </r>
        <r>
          <rPr>
            <sz val="8"/>
            <color indexed="8"/>
            <rFont val="Tahoma"/>
            <family val="2"/>
            <charset val="161"/>
          </rPr>
          <t xml:space="preserve"> όπου</t>
        </r>
        <r>
          <rPr>
            <b/>
            <sz val="8"/>
            <color indexed="8"/>
            <rFont val="Tahoma"/>
            <family val="2"/>
            <charset val="161"/>
          </rPr>
          <t xml:space="preserve"> "a":ακέραιος, (λατινικό αλφάβητο).
</t>
        </r>
        <r>
          <rPr>
            <sz val="8"/>
            <color indexed="8"/>
            <rFont val="Tahoma"/>
            <family val="2"/>
            <charset val="161"/>
          </rPr>
          <t xml:space="preserve">Το ίδιο ισχύει και για το κελί </t>
        </r>
        <r>
          <rPr>
            <b/>
            <sz val="8"/>
            <color indexed="8"/>
            <rFont val="Tahoma"/>
            <family val="2"/>
            <charset val="161"/>
          </rPr>
          <t>H508.</t>
        </r>
        <r>
          <rPr>
            <sz val="8"/>
            <color indexed="8"/>
            <rFont val="Tahoma"/>
            <family val="2"/>
            <charset val="161"/>
          </rPr>
          <t xml:space="preserve"> Αν σε κάποια περίπτωση είναι </t>
        </r>
        <r>
          <rPr>
            <b/>
            <sz val="8"/>
            <color indexed="8"/>
            <rFont val="Tahoma"/>
            <family val="2"/>
            <charset val="161"/>
          </rPr>
          <t>a=1,</t>
        </r>
        <r>
          <rPr>
            <sz val="8"/>
            <color indexed="8"/>
            <rFont val="Tahoma"/>
            <family val="2"/>
            <charset val="161"/>
          </rPr>
          <t xml:space="preserve"> τότε το </t>
        </r>
        <r>
          <rPr>
            <b/>
            <sz val="8"/>
            <color indexed="8"/>
            <rFont val="Tahoma"/>
            <family val="2"/>
            <charset val="161"/>
          </rPr>
          <t>a</t>
        </r>
        <r>
          <rPr>
            <sz val="8"/>
            <color indexed="8"/>
            <rFont val="Tahoma"/>
            <family val="2"/>
            <charset val="161"/>
          </rPr>
          <t xml:space="preserve"> μπορεί να παραληφθεί.</t>
        </r>
      </text>
    </comment>
    <comment ref="C512" authorId="0" shapeId="0">
      <text>
        <r>
          <rPr>
            <sz val="8"/>
            <color indexed="8"/>
            <rFont val="Tahoma"/>
            <family val="2"/>
            <charset val="161"/>
          </rPr>
          <t xml:space="preserve">
Η απάντηση στο κελί </t>
        </r>
        <r>
          <rPr>
            <b/>
            <sz val="8"/>
            <color indexed="8"/>
            <rFont val="Tahoma"/>
            <family val="2"/>
            <charset val="161"/>
          </rPr>
          <t>H512</t>
        </r>
        <r>
          <rPr>
            <sz val="8"/>
            <color indexed="8"/>
            <rFont val="Tahoma"/>
            <family val="2"/>
            <charset val="161"/>
          </rPr>
          <t xml:space="preserve"> πρέπει να είναι της μορφής </t>
        </r>
        <r>
          <rPr>
            <b/>
            <sz val="8"/>
            <color indexed="8"/>
            <rFont val="Tahoma"/>
            <family val="2"/>
            <charset val="161"/>
          </rPr>
          <t>"f(x)L",</t>
        </r>
        <r>
          <rPr>
            <sz val="8"/>
            <color indexed="8"/>
            <rFont val="Tahoma"/>
            <family val="2"/>
            <charset val="161"/>
          </rPr>
          <t xml:space="preserve"> δηλαδή ο ζητούμενος όγκος θα αποδοθεί συναρτήσει του </t>
        </r>
        <r>
          <rPr>
            <b/>
            <sz val="8"/>
            <color indexed="8"/>
            <rFont val="Tahoma"/>
            <family val="2"/>
            <charset val="161"/>
          </rPr>
          <t>x,</t>
        </r>
        <r>
          <rPr>
            <sz val="8"/>
            <color indexed="8"/>
            <rFont val="Tahoma"/>
            <family val="2"/>
            <charset val="161"/>
          </rPr>
          <t xml:space="preserve"> π.χ. </t>
        </r>
        <r>
          <rPr>
            <b/>
            <sz val="8"/>
            <color indexed="8"/>
            <rFont val="Tahoma"/>
            <family val="2"/>
            <charset val="161"/>
          </rPr>
          <t xml:space="preserve">(345-5x)L. </t>
        </r>
      </text>
    </comment>
    <comment ref="C516" authorId="0" shapeId="0">
      <text>
        <r>
          <rPr>
            <sz val="8"/>
            <color indexed="8"/>
            <rFont val="Tahoma"/>
            <family val="2"/>
            <charset val="161"/>
          </rPr>
          <t xml:space="preserve">
Η απάντηση στο κελί </t>
        </r>
        <r>
          <rPr>
            <b/>
            <sz val="8"/>
            <color indexed="8"/>
            <rFont val="Tahoma"/>
            <family val="2"/>
            <charset val="161"/>
          </rPr>
          <t>H516</t>
        </r>
        <r>
          <rPr>
            <sz val="8"/>
            <color indexed="8"/>
            <rFont val="Tahoma"/>
            <family val="2"/>
            <charset val="161"/>
          </rPr>
          <t xml:space="preserve"> είναι ακέραιος αριθμός.</t>
        </r>
      </text>
    </comment>
    <comment ref="C520" authorId="0" shapeId="0">
      <text>
        <r>
          <rPr>
            <sz val="8"/>
            <color indexed="8"/>
            <rFont val="Tahoma"/>
            <family val="2"/>
            <charset val="161"/>
          </rPr>
          <t xml:space="preserve">
Στο κελί </t>
        </r>
        <r>
          <rPr>
            <b/>
            <sz val="8"/>
            <color indexed="8"/>
            <rFont val="Tahoma"/>
            <family val="2"/>
            <charset val="161"/>
          </rPr>
          <t>F520</t>
        </r>
        <r>
          <rPr>
            <sz val="8"/>
            <color indexed="8"/>
            <rFont val="Tahoma"/>
            <family val="2"/>
            <charset val="161"/>
          </rPr>
          <t xml:space="preserve"> να γραφεί το </t>
        </r>
        <r>
          <rPr>
            <b/>
            <sz val="8"/>
            <color indexed="8"/>
            <rFont val="Tahoma"/>
            <family val="2"/>
            <charset val="161"/>
          </rPr>
          <t>όνομα</t>
        </r>
        <r>
          <rPr>
            <sz val="8"/>
            <color indexed="8"/>
            <rFont val="Tahoma"/>
            <family val="2"/>
            <charset val="161"/>
          </rPr>
          <t xml:space="preserve"> του συστατικού που περιέχεται στα αέρια της εξόδου του νικέλινου σωλήνα, με το </t>
        </r>
        <r>
          <rPr>
            <b/>
            <sz val="8"/>
            <color indexed="8"/>
            <rFont val="Tahoma"/>
            <family val="2"/>
            <charset val="161"/>
          </rPr>
          <t>μεγαλύτερο</t>
        </r>
        <r>
          <rPr>
            <sz val="8"/>
            <color indexed="8"/>
            <rFont val="Tahoma"/>
            <family val="2"/>
            <charset val="161"/>
          </rPr>
          <t xml:space="preserve"> </t>
        </r>
        <r>
          <rPr>
            <b/>
            <sz val="8"/>
            <color indexed="8"/>
            <rFont val="Tahoma"/>
            <family val="2"/>
            <charset val="161"/>
          </rPr>
          <t>Mr</t>
        </r>
        <r>
          <rPr>
            <sz val="8"/>
            <color indexed="8"/>
            <rFont val="Tahoma"/>
            <family val="2"/>
            <charset val="161"/>
          </rPr>
          <t xml:space="preserve"> και στο κελί </t>
        </r>
        <r>
          <rPr>
            <b/>
            <sz val="8"/>
            <color indexed="8"/>
            <rFont val="Tahoma"/>
            <family val="2"/>
            <charset val="161"/>
          </rPr>
          <t>F522</t>
        </r>
        <r>
          <rPr>
            <sz val="8"/>
            <color indexed="8"/>
            <rFont val="Tahoma"/>
            <family val="2"/>
            <charset val="161"/>
          </rPr>
          <t xml:space="preserve"> το </t>
        </r>
        <r>
          <rPr>
            <b/>
            <sz val="8"/>
            <color indexed="8"/>
            <rFont val="Tahoma"/>
            <family val="2"/>
            <charset val="161"/>
          </rPr>
          <t>όνομα</t>
        </r>
        <r>
          <rPr>
            <sz val="8"/>
            <color indexed="8"/>
            <rFont val="Tahoma"/>
            <family val="2"/>
            <charset val="161"/>
          </rPr>
          <t xml:space="preserve"> του άλλου συστατικού. Στα διπλανά κελιά, δηλαδή τα </t>
        </r>
        <r>
          <rPr>
            <b/>
            <sz val="8"/>
            <color indexed="8"/>
            <rFont val="Tahoma"/>
            <family val="2"/>
            <charset val="161"/>
          </rPr>
          <t>H520</t>
        </r>
        <r>
          <rPr>
            <sz val="8"/>
            <color indexed="8"/>
            <rFont val="Tahoma"/>
            <family val="2"/>
            <charset val="161"/>
          </rPr>
          <t xml:space="preserve"> και </t>
        </r>
        <r>
          <rPr>
            <b/>
            <sz val="8"/>
            <color indexed="8"/>
            <rFont val="Tahoma"/>
            <family val="2"/>
            <charset val="161"/>
          </rPr>
          <t>H522</t>
        </r>
        <r>
          <rPr>
            <sz val="8"/>
            <color indexed="8"/>
            <rFont val="Tahoma"/>
            <family val="2"/>
            <charset val="161"/>
          </rPr>
          <t xml:space="preserve"> να γραφούν αντίστοιχα, οι ποσότητες των δύο συστατικών, σε</t>
        </r>
        <r>
          <rPr>
            <b/>
            <sz val="8"/>
            <color indexed="8"/>
            <rFont val="Tahoma"/>
            <family val="2"/>
            <charset val="161"/>
          </rPr>
          <t xml:space="preserve"> L,</t>
        </r>
        <r>
          <rPr>
            <sz val="8"/>
            <color indexed="8"/>
            <rFont val="Tahoma"/>
            <family val="2"/>
            <charset val="161"/>
          </rPr>
          <t xml:space="preserve"> π.χ. </t>
        </r>
        <r>
          <rPr>
            <b/>
            <sz val="8"/>
            <color indexed="8"/>
            <rFont val="Tahoma"/>
            <family val="2"/>
            <charset val="161"/>
          </rPr>
          <t>"45L".</t>
        </r>
      </text>
    </comment>
    <comment ref="F533" authorId="0" shapeId="0">
      <text>
        <r>
          <rPr>
            <sz val="8"/>
            <color indexed="8"/>
            <rFont val="Tahoma"/>
            <family val="2"/>
            <charset val="161"/>
          </rPr>
          <t xml:space="preserve">
Για να δεις τη λύση του προβλήματος </t>
        </r>
        <r>
          <rPr>
            <b/>
            <sz val="8"/>
            <color indexed="8"/>
            <rFont val="Tahoma"/>
            <family val="2"/>
            <charset val="161"/>
          </rPr>
          <t>6,</t>
        </r>
        <r>
          <rPr>
            <sz val="8"/>
            <color indexed="8"/>
            <rFont val="Tahoma"/>
            <family val="2"/>
            <charset val="161"/>
          </rPr>
          <t xml:space="preserve"> γράψε στο κελί </t>
        </r>
        <r>
          <rPr>
            <b/>
            <sz val="8"/>
            <color indexed="8"/>
            <rFont val="Tahoma"/>
            <family val="2"/>
            <charset val="161"/>
          </rPr>
          <t>F536,</t>
        </r>
        <r>
          <rPr>
            <sz val="8"/>
            <color indexed="8"/>
            <rFont val="Tahoma"/>
            <family val="2"/>
            <charset val="161"/>
          </rPr>
          <t xml:space="preserve"> τη λέξη </t>
        </r>
        <r>
          <rPr>
            <b/>
            <sz val="8"/>
            <color indexed="8"/>
            <rFont val="Tahoma"/>
            <family val="2"/>
            <charset val="161"/>
          </rPr>
          <t>"ναι".</t>
        </r>
      </text>
    </comment>
  </commentList>
</comments>
</file>

<file path=xl/sharedStrings.xml><?xml version="1.0" encoding="utf-8"?>
<sst xmlns="http://schemas.openxmlformats.org/spreadsheetml/2006/main" count="1921" uniqueCount="1362">
  <si>
    <r>
      <t xml:space="preserve">Άρα ο </t>
    </r>
    <r>
      <rPr>
        <b/>
        <sz val="12"/>
        <color indexed="52"/>
        <rFont val="Arial"/>
        <family val="2"/>
        <charset val="161"/>
      </rPr>
      <t>ΜΤ</t>
    </r>
    <r>
      <rPr>
        <sz val="12"/>
        <color indexed="43"/>
        <rFont val="Arial"/>
        <family val="2"/>
      </rPr>
      <t xml:space="preserve"> του αλκανίου θα είναι… </t>
    </r>
    <r>
      <rPr>
        <b/>
        <sz val="12"/>
        <color indexed="52"/>
        <rFont val="Arial"/>
        <family val="2"/>
        <charset val="161"/>
      </rPr>
      <t>C</t>
    </r>
    <r>
      <rPr>
        <b/>
        <vertAlign val="subscript"/>
        <sz val="12"/>
        <color indexed="52"/>
        <rFont val="Arial"/>
        <family val="2"/>
        <charset val="161"/>
      </rPr>
      <t>4</t>
    </r>
    <r>
      <rPr>
        <b/>
        <sz val="12"/>
        <color indexed="52"/>
        <rFont val="Arial"/>
        <family val="2"/>
        <charset val="161"/>
      </rPr>
      <t>H</t>
    </r>
    <r>
      <rPr>
        <b/>
        <vertAlign val="subscript"/>
        <sz val="12"/>
        <color indexed="52"/>
        <rFont val="Arial"/>
        <family val="2"/>
        <charset val="161"/>
      </rPr>
      <t>10</t>
    </r>
    <r>
      <rPr>
        <b/>
        <sz val="12"/>
        <color indexed="52"/>
        <rFont val="Arial"/>
        <family val="2"/>
        <charset val="161"/>
      </rPr>
      <t>.</t>
    </r>
  </si>
  <si>
    <t>ακόρ. εν. με 1δδ και 1τδ</t>
  </si>
  <si>
    <t>ακόρ. εν. με 3δδ και 2τδ</t>
  </si>
  <si>
    <t>Υ/Α</t>
  </si>
  <si>
    <t>αλκοόλη</t>
  </si>
  <si>
    <t>κετόνη</t>
  </si>
  <si>
    <t>αλδεΰδη</t>
  </si>
  <si>
    <t>καρβοξυλικό οξύ</t>
  </si>
  <si>
    <t xml:space="preserve">        *</t>
  </si>
  <si>
    <r>
      <t xml:space="preserve">Παρακάτω αναπτύσσεται διεξοδικότερα το θέμα της </t>
    </r>
    <r>
      <rPr>
        <b/>
        <sz val="12"/>
        <color indexed="52"/>
        <rFont val="Arial"/>
        <family val="2"/>
        <charset val="161"/>
      </rPr>
      <t>συντακτικής ισομέρειας (ΣΙ).</t>
    </r>
  </si>
  <si>
    <t>Συντακτική ισομέρεια ανθρακικής αλυσίδας.</t>
  </si>
  <si>
    <t>Επειδή οι δύο δδ είναι συμμετρικά τοποθετημένοι στην ανθρακική αλυσίδα, η αρίθμησή της ξεκινά από το ά-κρο της το πλησιέστερο στη διακλάδωση μεθυλίου.</t>
  </si>
  <si>
    <r>
      <t>… ΜΤ: C</t>
    </r>
    <r>
      <rPr>
        <b/>
        <vertAlign val="subscript"/>
        <sz val="12"/>
        <color indexed="52"/>
        <rFont val="Arial"/>
        <family val="2"/>
        <charset val="161"/>
      </rPr>
      <t>5</t>
    </r>
    <r>
      <rPr>
        <b/>
        <sz val="12"/>
        <color indexed="52"/>
        <rFont val="Arial"/>
        <family val="2"/>
        <charset val="161"/>
      </rPr>
      <t>H</t>
    </r>
    <r>
      <rPr>
        <b/>
        <vertAlign val="subscript"/>
        <sz val="12"/>
        <color indexed="52"/>
        <rFont val="Arial"/>
        <family val="2"/>
        <charset val="161"/>
      </rPr>
      <t>12</t>
    </r>
    <r>
      <rPr>
        <sz val="12"/>
        <color indexed="43"/>
        <rFont val="Arial"/>
        <family val="2"/>
      </rPr>
      <t xml:space="preserve"> και…</t>
    </r>
  </si>
  <si>
    <r>
      <t>…ΜΤ: C</t>
    </r>
    <r>
      <rPr>
        <b/>
        <vertAlign val="subscript"/>
        <sz val="12"/>
        <color indexed="52"/>
        <rFont val="Arial"/>
        <family val="2"/>
        <charset val="161"/>
      </rPr>
      <t>6</t>
    </r>
    <r>
      <rPr>
        <b/>
        <sz val="12"/>
        <color indexed="52"/>
        <rFont val="Arial"/>
        <family val="2"/>
        <charset val="161"/>
      </rPr>
      <t>H</t>
    </r>
    <r>
      <rPr>
        <b/>
        <vertAlign val="subscript"/>
        <sz val="12"/>
        <color indexed="52"/>
        <rFont val="Arial"/>
        <family val="2"/>
        <charset val="161"/>
      </rPr>
      <t>14</t>
    </r>
    <r>
      <rPr>
        <b/>
        <sz val="12"/>
        <color indexed="52"/>
        <rFont val="Arial"/>
        <family val="2"/>
        <charset val="161"/>
      </rPr>
      <t>.</t>
    </r>
  </si>
  <si>
    <t>Ακολουθεί σχετικό πρόβλημα - παράδειγμα.</t>
  </si>
  <si>
    <r>
      <t xml:space="preserve">Παρατηρούμε ότι μια ανθρακική αλυσίδα μπορεί να είναι </t>
    </r>
    <r>
      <rPr>
        <b/>
        <sz val="10"/>
        <color indexed="52"/>
        <rFont val="Arial"/>
        <family val="2"/>
        <charset val="161"/>
      </rPr>
      <t>ανοικτή</t>
    </r>
    <r>
      <rPr>
        <sz val="10"/>
        <color indexed="43"/>
        <rFont val="Arial"/>
        <family val="2"/>
      </rPr>
      <t xml:space="preserve"> </t>
    </r>
    <r>
      <rPr>
        <sz val="10"/>
        <color indexed="48"/>
        <rFont val="Arial"/>
        <family val="2"/>
        <charset val="161"/>
      </rPr>
      <t>(ευθύγραμμη ή διακλαδισμένη)</t>
    </r>
    <r>
      <rPr>
        <sz val="10"/>
        <color indexed="43"/>
        <rFont val="Arial"/>
        <family val="2"/>
      </rPr>
      <t xml:space="preserve"> ή </t>
    </r>
    <r>
      <rPr>
        <b/>
        <sz val="10"/>
        <color indexed="52"/>
        <rFont val="Arial"/>
        <family val="2"/>
        <charset val="161"/>
      </rPr>
      <t>κλειστή.</t>
    </r>
    <r>
      <rPr>
        <sz val="10"/>
        <color indexed="43"/>
        <rFont val="Arial"/>
        <family val="2"/>
      </rPr>
      <t xml:space="preserve"> Στην πραγματικότητα, φαίνεται να γίνεται αποδεκτό οτιδήποτε παράγει η φαντασία μας, πάντα βέβαια λαμβάνοντας υπόψη, ότι ένα ανθρακοάτομο μπορεί να ενωθεί το πολύ με άλλα τέσσερα άτομα</t>
    </r>
    <r>
      <rPr>
        <b/>
        <sz val="10"/>
        <color indexed="52"/>
        <rFont val="Arial"/>
        <family val="2"/>
        <charset val="161"/>
      </rPr>
      <t xml:space="preserve"> C</t>
    </r>
    <r>
      <rPr>
        <sz val="10"/>
        <color indexed="43"/>
        <rFont val="Arial"/>
        <family val="2"/>
      </rPr>
      <t>.</t>
    </r>
  </si>
  <si>
    <r>
      <t xml:space="preserve">                C</t>
    </r>
    <r>
      <rPr>
        <b/>
        <sz val="12"/>
        <color indexed="50"/>
        <rFont val="Arial"/>
        <family val="2"/>
        <charset val="161"/>
      </rPr>
      <t>–</t>
    </r>
    <r>
      <rPr>
        <b/>
        <sz val="12"/>
        <color indexed="52"/>
        <rFont val="Arial"/>
        <family val="2"/>
        <charset val="161"/>
      </rPr>
      <t>C</t>
    </r>
    <r>
      <rPr>
        <b/>
        <sz val="12"/>
        <color indexed="50"/>
        <rFont val="Arial"/>
        <family val="2"/>
        <charset val="161"/>
      </rPr>
      <t>–</t>
    </r>
    <r>
      <rPr>
        <b/>
        <sz val="12"/>
        <color indexed="52"/>
        <rFont val="Arial"/>
        <family val="2"/>
        <charset val="161"/>
      </rPr>
      <t>C</t>
    </r>
    <r>
      <rPr>
        <b/>
        <sz val="12"/>
        <color indexed="50"/>
        <rFont val="Arial"/>
        <family val="2"/>
        <charset val="161"/>
      </rPr>
      <t>–</t>
    </r>
    <r>
      <rPr>
        <b/>
        <sz val="12"/>
        <color indexed="52"/>
        <rFont val="Arial"/>
        <family val="2"/>
        <charset val="161"/>
      </rPr>
      <t>C         C</t>
    </r>
    <r>
      <rPr>
        <b/>
        <sz val="12"/>
        <color indexed="50"/>
        <rFont val="Arial"/>
        <family val="2"/>
        <charset val="161"/>
      </rPr>
      <t>–</t>
    </r>
    <r>
      <rPr>
        <b/>
        <sz val="12"/>
        <color indexed="52"/>
        <rFont val="Arial"/>
        <family val="2"/>
        <charset val="161"/>
      </rPr>
      <t>C</t>
    </r>
    <r>
      <rPr>
        <b/>
        <sz val="12"/>
        <color indexed="50"/>
        <rFont val="Arial"/>
        <family val="2"/>
        <charset val="161"/>
      </rPr>
      <t>–</t>
    </r>
    <r>
      <rPr>
        <b/>
        <sz val="12"/>
        <color indexed="52"/>
        <rFont val="Arial"/>
        <family val="2"/>
        <charset val="161"/>
      </rPr>
      <t>C        C</t>
    </r>
    <r>
      <rPr>
        <b/>
        <sz val="12"/>
        <color indexed="50"/>
        <rFont val="Arial"/>
        <family val="2"/>
        <charset val="161"/>
      </rPr>
      <t>–</t>
    </r>
    <r>
      <rPr>
        <b/>
        <sz val="12"/>
        <color indexed="52"/>
        <rFont val="Arial"/>
        <family val="2"/>
        <charset val="161"/>
      </rPr>
      <t>C          C</t>
    </r>
    <r>
      <rPr>
        <b/>
        <sz val="12"/>
        <color indexed="50"/>
        <rFont val="Arial"/>
        <family val="2"/>
        <charset val="161"/>
      </rPr>
      <t>–</t>
    </r>
    <r>
      <rPr>
        <b/>
        <sz val="12"/>
        <color indexed="52"/>
        <rFont val="Arial"/>
        <family val="2"/>
        <charset val="161"/>
      </rPr>
      <t>C</t>
    </r>
  </si>
  <si>
    <r>
      <t xml:space="preserve">Από την εκφώνηση προκύπτει ότι ο όγκος των </t>
    </r>
    <r>
      <rPr>
        <b/>
        <sz val="12"/>
        <color indexed="52"/>
        <rFont val="Arial"/>
        <family val="2"/>
        <charset val="161"/>
      </rPr>
      <t>υδρα-τμών</t>
    </r>
    <r>
      <rPr>
        <sz val="12"/>
        <color indexed="43"/>
        <rFont val="Arial"/>
        <family val="2"/>
      </rPr>
      <t xml:space="preserve"> που περιέχονται στα καυσαέρια, ισούται με…</t>
    </r>
  </si>
  <si>
    <r>
      <t xml:space="preserve"> 1L Υ/Α</t>
    </r>
    <r>
      <rPr>
        <sz val="12"/>
        <color indexed="43"/>
        <rFont val="Arial"/>
        <family val="2"/>
      </rPr>
      <t xml:space="preserve">      </t>
    </r>
    <r>
      <rPr>
        <sz val="11"/>
        <color indexed="43"/>
        <rFont val="Arial"/>
        <family val="2"/>
        <charset val="161"/>
      </rPr>
      <t xml:space="preserve">καιόμενο, δίνει όγκο </t>
    </r>
    <r>
      <rPr>
        <b/>
        <sz val="11"/>
        <color indexed="52"/>
        <rFont val="Arial"/>
        <family val="2"/>
        <charset val="161"/>
      </rPr>
      <t>CO</t>
    </r>
    <r>
      <rPr>
        <b/>
        <vertAlign val="subscript"/>
        <sz val="11"/>
        <color indexed="52"/>
        <rFont val="Arial"/>
        <family val="2"/>
        <charset val="161"/>
      </rPr>
      <t>2</t>
    </r>
    <r>
      <rPr>
        <sz val="11"/>
        <color indexed="43"/>
        <rFont val="Arial"/>
        <family val="2"/>
        <charset val="161"/>
      </rPr>
      <t xml:space="preserve"> ίσο με...</t>
    </r>
    <r>
      <rPr>
        <sz val="12"/>
        <color indexed="43"/>
        <rFont val="Arial"/>
        <family val="2"/>
      </rPr>
      <t xml:space="preserve"> </t>
    </r>
  </si>
  <si>
    <r>
      <t xml:space="preserve">και όγκο </t>
    </r>
    <r>
      <rPr>
        <b/>
        <sz val="11"/>
        <color indexed="52"/>
        <rFont val="Arial"/>
        <family val="2"/>
        <charset val="161"/>
      </rPr>
      <t>υδρατμού</t>
    </r>
    <r>
      <rPr>
        <sz val="11"/>
        <color indexed="43"/>
        <rFont val="Arial"/>
        <family val="2"/>
      </rPr>
      <t xml:space="preserve"> ίσο με…</t>
    </r>
  </si>
  <si>
    <r>
      <t>20L Υ/Α</t>
    </r>
    <r>
      <rPr>
        <sz val="12"/>
        <color indexed="43"/>
        <rFont val="Arial"/>
        <family val="2"/>
      </rPr>
      <t xml:space="preserve">   </t>
    </r>
    <r>
      <rPr>
        <sz val="11"/>
        <color indexed="43"/>
        <rFont val="Arial"/>
        <family val="2"/>
        <charset val="161"/>
      </rPr>
      <t xml:space="preserve">καιόμενα, δίνουν όγκο </t>
    </r>
    <r>
      <rPr>
        <b/>
        <sz val="11"/>
        <color indexed="52"/>
        <rFont val="Arial"/>
        <family val="2"/>
        <charset val="161"/>
      </rPr>
      <t>CO</t>
    </r>
    <r>
      <rPr>
        <b/>
        <vertAlign val="subscript"/>
        <sz val="11"/>
        <color indexed="52"/>
        <rFont val="Arial"/>
        <family val="2"/>
        <charset val="161"/>
      </rPr>
      <t>2</t>
    </r>
    <r>
      <rPr>
        <sz val="11"/>
        <color indexed="43"/>
        <rFont val="Arial"/>
        <family val="2"/>
        <charset val="161"/>
      </rPr>
      <t xml:space="preserve"> ίσο με...</t>
    </r>
    <r>
      <rPr>
        <sz val="12"/>
        <color indexed="43"/>
        <rFont val="Arial"/>
        <family val="2"/>
      </rPr>
      <t xml:space="preserve"> </t>
    </r>
  </si>
  <si>
    <r>
      <t xml:space="preserve">Για να καεί </t>
    </r>
    <r>
      <rPr>
        <b/>
        <sz val="12"/>
        <color indexed="52"/>
        <rFont val="Arial"/>
        <family val="2"/>
        <charset val="161"/>
      </rPr>
      <t>πλήρως</t>
    </r>
    <r>
      <rPr>
        <sz val="12"/>
        <color indexed="43"/>
        <rFont val="Arial"/>
        <family val="2"/>
        <charset val="161"/>
      </rPr>
      <t xml:space="preserve"> ορισμένος όγκος </t>
    </r>
    <r>
      <rPr>
        <b/>
        <sz val="12"/>
        <color indexed="52"/>
        <rFont val="Arial"/>
        <family val="2"/>
        <charset val="161"/>
      </rPr>
      <t>Υ/Α,</t>
    </r>
    <r>
      <rPr>
        <sz val="12"/>
        <color indexed="43"/>
        <rFont val="Arial"/>
        <family val="2"/>
        <charset val="161"/>
      </rPr>
      <t xml:space="preserve"> που βρί-σκεται σε αέρια κατάσταση, απαιτεί </t>
    </r>
    <r>
      <rPr>
        <b/>
        <sz val="12"/>
        <color indexed="52"/>
        <rFont val="Arial"/>
        <family val="2"/>
        <charset val="161"/>
      </rPr>
      <t>65L O</t>
    </r>
    <r>
      <rPr>
        <b/>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Αν από την καύση παράγονται </t>
    </r>
    <r>
      <rPr>
        <b/>
        <sz val="12"/>
        <color indexed="52"/>
        <rFont val="Arial"/>
        <family val="2"/>
        <charset val="161"/>
      </rPr>
      <t>40L CO</t>
    </r>
    <r>
      <rPr>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να προσδιοριστούν ο </t>
    </r>
    <r>
      <rPr>
        <b/>
        <sz val="12"/>
        <color indexed="52"/>
        <rFont val="Arial"/>
        <family val="2"/>
        <charset val="161"/>
      </rPr>
      <t>ΜΤ</t>
    </r>
    <r>
      <rPr>
        <sz val="12"/>
        <color indexed="43"/>
        <rFont val="Arial"/>
        <family val="2"/>
        <charset val="161"/>
      </rPr>
      <t xml:space="preserve"> και η ποσότητα του </t>
    </r>
    <r>
      <rPr>
        <b/>
        <sz val="12"/>
        <color indexed="52"/>
        <rFont val="Arial"/>
        <family val="2"/>
        <charset val="161"/>
      </rPr>
      <t xml:space="preserve">Υ/Α, </t>
    </r>
    <r>
      <rPr>
        <sz val="12"/>
        <color indexed="43"/>
        <rFont val="Arial"/>
        <family val="2"/>
        <charset val="161"/>
      </rPr>
      <t>που κάηκε.</t>
    </r>
  </si>
  <si>
    <r>
      <t xml:space="preserve">Να εμφανιστεί η λύση του προβλήματος </t>
    </r>
    <r>
      <rPr>
        <b/>
        <sz val="11"/>
        <color indexed="52"/>
        <rFont val="Arial"/>
        <family val="2"/>
        <charset val="161"/>
      </rPr>
      <t>8;</t>
    </r>
  </si>
  <si>
    <r>
      <t>(απ.:  C</t>
    </r>
    <r>
      <rPr>
        <vertAlign val="subscript"/>
        <sz val="12"/>
        <color indexed="48"/>
        <rFont val="Arial"/>
        <family val="2"/>
        <charset val="161"/>
      </rPr>
      <t>4</t>
    </r>
    <r>
      <rPr>
        <sz val="12"/>
        <color indexed="48"/>
        <rFont val="Arial"/>
        <family val="2"/>
        <charset val="161"/>
      </rPr>
      <t>H</t>
    </r>
    <r>
      <rPr>
        <vertAlign val="subscript"/>
        <sz val="12"/>
        <color indexed="48"/>
        <rFont val="Arial"/>
        <family val="2"/>
        <charset val="161"/>
      </rPr>
      <t>10</t>
    </r>
    <r>
      <rPr>
        <sz val="12"/>
        <color indexed="48"/>
        <rFont val="Arial"/>
        <family val="2"/>
        <charset val="161"/>
      </rPr>
      <t xml:space="preserve"> - 10L)</t>
    </r>
  </si>
  <si>
    <r>
      <t xml:space="preserve">Ισχύει και εδώ η υπόδειξη του προβλήματος </t>
    </r>
    <r>
      <rPr>
        <b/>
        <sz val="11"/>
        <color indexed="52"/>
        <rFont val="Arial"/>
        <family val="2"/>
        <charset val="161"/>
      </rPr>
      <t>7.</t>
    </r>
  </si>
  <si>
    <r>
      <t>ε.</t>
    </r>
    <r>
      <rPr>
        <b/>
        <sz val="12"/>
        <color indexed="43"/>
        <rFont val="Arial"/>
        <family val="2"/>
        <charset val="161"/>
      </rPr>
      <t xml:space="preserve"> μέθυλο-
    βουτενόνη </t>
    </r>
  </si>
  <si>
    <r>
      <t>ζ.</t>
    </r>
    <r>
      <rPr>
        <b/>
        <sz val="12"/>
        <color indexed="43"/>
        <rFont val="Arial"/>
        <family val="2"/>
        <charset val="161"/>
      </rPr>
      <t xml:space="preserve"> μέθυλο-προ-
 </t>
    </r>
    <r>
      <rPr>
        <b/>
        <vertAlign val="subscript"/>
        <sz val="12"/>
        <color indexed="43"/>
        <rFont val="Arial"/>
        <family val="2"/>
        <charset val="161"/>
      </rPr>
      <t xml:space="preserve"> </t>
    </r>
    <r>
      <rPr>
        <b/>
        <sz val="12"/>
        <color indexed="43"/>
        <rFont val="Arial"/>
        <family val="2"/>
        <charset val="161"/>
      </rPr>
      <t xml:space="preserve">  πενικό οξύ</t>
    </r>
  </si>
  <si>
    <r>
      <t>η.</t>
    </r>
    <r>
      <rPr>
        <b/>
        <sz val="12"/>
        <color indexed="43"/>
        <rFont val="Arial"/>
        <family val="2"/>
        <charset val="161"/>
      </rPr>
      <t xml:space="preserve"> πεντανάλη</t>
    </r>
  </si>
  <si>
    <r>
      <t>θ.</t>
    </r>
    <r>
      <rPr>
        <b/>
        <sz val="12"/>
        <color indexed="43"/>
        <rFont val="Arial"/>
        <family val="2"/>
        <charset val="161"/>
      </rPr>
      <t xml:space="preserve"> βουτενόνη</t>
    </r>
  </si>
  <si>
    <t xml:space="preserve">… άρα 1mol του αλκανίου θα ζυγίζει… (14·ν+2)g. </t>
  </si>
  <si>
    <r>
      <t xml:space="preserve">… οπότε από το σύστημα των σχέσεων </t>
    </r>
    <r>
      <rPr>
        <b/>
        <sz val="12"/>
        <color indexed="52"/>
        <rFont val="Arial"/>
        <family val="2"/>
        <charset val="161"/>
      </rPr>
      <t>1</t>
    </r>
    <r>
      <rPr>
        <sz val="12"/>
        <color indexed="43"/>
        <rFont val="Arial"/>
        <family val="2"/>
        <charset val="161"/>
      </rPr>
      <t xml:space="preserve"> και </t>
    </r>
    <r>
      <rPr>
        <b/>
        <sz val="12"/>
        <color indexed="52"/>
        <rFont val="Arial"/>
        <family val="2"/>
        <charset val="161"/>
      </rPr>
      <t>4</t>
    </r>
    <r>
      <rPr>
        <sz val="12"/>
        <color indexed="43"/>
        <rFont val="Arial"/>
        <family val="2"/>
        <charset val="161"/>
      </rPr>
      <t xml:space="preserve"> προκύπτει, ότι είναι…</t>
    </r>
  </si>
  <si>
    <r>
      <t xml:space="preserve">Στο μόριο του </t>
    </r>
    <r>
      <rPr>
        <b/>
        <sz val="10"/>
        <color indexed="52"/>
        <rFont val="Arial"/>
        <family val="2"/>
        <charset val="161"/>
      </rPr>
      <t>αιθινίου,</t>
    </r>
    <r>
      <rPr>
        <sz val="10"/>
        <color indexed="43"/>
        <rFont val="Arial"/>
        <family val="2"/>
      </rPr>
      <t xml:space="preserve"> του </t>
    </r>
    <r>
      <rPr>
        <b/>
        <sz val="10"/>
        <color indexed="52"/>
        <rFont val="Arial"/>
        <family val="2"/>
        <charset val="161"/>
      </rPr>
      <t>προπινίου</t>
    </r>
    <r>
      <rPr>
        <sz val="10"/>
        <color indexed="43"/>
        <rFont val="Arial"/>
        <family val="2"/>
      </rPr>
      <t xml:space="preserve"> και του </t>
    </r>
    <r>
      <rPr>
        <b/>
        <sz val="10"/>
        <color indexed="52"/>
        <rFont val="Arial"/>
        <family val="2"/>
        <charset val="161"/>
      </rPr>
      <t>2-βουτινίου,</t>
    </r>
    <r>
      <rPr>
        <sz val="10"/>
        <color indexed="43"/>
        <rFont val="Arial"/>
        <family val="2"/>
      </rPr>
      <t xml:space="preserve"> όλα τα περιεχόμενα ανθρακοάτομα είναι συνευθειακά. 
Δε συμβαίνει όμως το ίδιο στην περίπτωση του </t>
    </r>
    <r>
      <rPr>
        <b/>
        <sz val="10"/>
        <color indexed="52"/>
        <rFont val="Arial"/>
        <family val="2"/>
        <charset val="161"/>
      </rPr>
      <t>1-βουτίνιου,</t>
    </r>
    <r>
      <rPr>
        <sz val="10"/>
        <color indexed="43"/>
        <rFont val="Arial"/>
        <family val="2"/>
      </rPr>
      <t xml:space="preserve"> καθώς οι δεσμοί που συνδέουν το </t>
    </r>
    <r>
      <rPr>
        <b/>
        <sz val="10"/>
        <color indexed="52"/>
        <rFont val="Arial"/>
        <family val="2"/>
        <charset val="161"/>
      </rPr>
      <t>3ο</t>
    </r>
    <r>
      <rPr>
        <sz val="10"/>
        <color indexed="43"/>
        <rFont val="Arial"/>
        <family val="2"/>
      </rPr>
      <t xml:space="preserve"> ανθρακοάτομο με τα γειτο-νικά προς αυτό ανθρακοάτομα, σχηματί-ζουν γωνία περίπου ίση με </t>
    </r>
    <r>
      <rPr>
        <b/>
        <sz val="10"/>
        <color indexed="52"/>
        <rFont val="Arial"/>
        <family val="2"/>
        <charset val="161"/>
      </rPr>
      <t>109,5°,</t>
    </r>
    <r>
      <rPr>
        <sz val="10"/>
        <color indexed="43"/>
        <rFont val="Arial"/>
        <family val="2"/>
      </rPr>
      <t xml:space="preserve"> όπως άλλωστε συμβαίνει κάθε φορά με τους δεσμούς ενός ανθρακοατόμου, που συν-δέεται με τέσσερα άτομα στο περιβάλλον του.</t>
    </r>
  </si>
  <si>
    <t>προπένιο</t>
  </si>
  <si>
    <r>
      <t>C</t>
    </r>
    <r>
      <rPr>
        <vertAlign val="subscript"/>
        <sz val="16"/>
        <color indexed="16"/>
        <rFont val="Arial"/>
        <family val="2"/>
        <charset val="161"/>
      </rPr>
      <t>ω</t>
    </r>
    <r>
      <rPr>
        <b/>
        <sz val="12"/>
        <color indexed="16"/>
        <rFont val="Arial"/>
        <family val="2"/>
        <charset val="161"/>
      </rPr>
      <t>H</t>
    </r>
    <r>
      <rPr>
        <vertAlign val="subscript"/>
        <sz val="16"/>
        <color indexed="16"/>
        <rFont val="Arial"/>
        <family val="2"/>
        <charset val="161"/>
      </rPr>
      <t>2ω+1</t>
    </r>
    <r>
      <rPr>
        <b/>
        <sz val="12"/>
        <color indexed="16"/>
        <rFont val="Arial"/>
        <family val="2"/>
        <charset val="161"/>
      </rPr>
      <t>–</t>
    </r>
  </si>
  <si>
    <t>… τότε ο τύπος της κμ αλδεΰδης γράφεται…</t>
  </si>
  <si>
    <r>
      <t>C</t>
    </r>
    <r>
      <rPr>
        <vertAlign val="subscript"/>
        <sz val="12"/>
        <color indexed="43"/>
        <rFont val="Arial"/>
        <family val="2"/>
        <charset val="161"/>
      </rPr>
      <t>ω</t>
    </r>
    <r>
      <rPr>
        <sz val="12"/>
        <color indexed="43"/>
        <rFont val="Arial"/>
        <family val="2"/>
        <charset val="161"/>
      </rPr>
      <t>H</t>
    </r>
    <r>
      <rPr>
        <vertAlign val="subscript"/>
        <sz val="12"/>
        <color indexed="43"/>
        <rFont val="Arial"/>
        <family val="2"/>
        <charset val="161"/>
      </rPr>
      <t>2ω+1</t>
    </r>
    <r>
      <rPr>
        <sz val="12"/>
        <color indexed="43"/>
        <rFont val="Arial"/>
        <family val="2"/>
        <charset val="161"/>
      </rPr>
      <t>–CH=O</t>
    </r>
  </si>
  <si>
    <r>
      <t>C</t>
    </r>
    <r>
      <rPr>
        <vertAlign val="subscript"/>
        <sz val="12"/>
        <color indexed="43"/>
        <rFont val="Arial"/>
        <family val="2"/>
        <charset val="161"/>
      </rPr>
      <t>(ω+1)</t>
    </r>
    <r>
      <rPr>
        <sz val="12"/>
        <color indexed="43"/>
        <rFont val="Arial"/>
        <family val="2"/>
        <charset val="161"/>
      </rPr>
      <t>H</t>
    </r>
    <r>
      <rPr>
        <vertAlign val="subscript"/>
        <sz val="12"/>
        <color indexed="43"/>
        <rFont val="Arial"/>
        <family val="2"/>
        <charset val="161"/>
      </rPr>
      <t>2(ω+1)</t>
    </r>
    <r>
      <rPr>
        <sz val="12"/>
        <color indexed="43"/>
        <rFont val="Arial"/>
        <family val="2"/>
        <charset val="161"/>
      </rPr>
      <t>Ο</t>
    </r>
  </si>
  <si>
    <r>
      <t xml:space="preserve">… ενώ το δεύτερο μέλος της σειράς που ονομάζεται </t>
    </r>
    <r>
      <rPr>
        <b/>
        <sz val="12"/>
        <color indexed="52"/>
        <rFont val="Arial"/>
        <family val="2"/>
        <charset val="161"/>
      </rPr>
      <t>αιθανικό οξύ,</t>
    </r>
    <r>
      <rPr>
        <sz val="12"/>
        <color indexed="43"/>
        <rFont val="Arial"/>
        <family val="2"/>
        <charset val="161"/>
      </rPr>
      <t xml:space="preserve"> έχει </t>
    </r>
    <r>
      <rPr>
        <b/>
        <sz val="12"/>
        <color indexed="52"/>
        <rFont val="Arial"/>
        <family val="2"/>
        <charset val="161"/>
      </rPr>
      <t>ΣΤ...</t>
    </r>
  </si>
  <si>
    <t xml:space="preserve">Εστέρες των κμ οξέων με τις κμ αλκοόλες </t>
  </si>
  <si>
    <t>Κορεσμένα μονοκαρβοξυλικά οξέα (κμ οξέα)</t>
  </si>
  <si>
    <t>Να ονομαστούν οι οργανικές ενώσεις αν οι ΣΤ τους είναι οι παρακάτω…</t>
  </si>
  <si>
    <t>αλκίνιο</t>
  </si>
  <si>
    <t>αλκαδιένιο</t>
  </si>
  <si>
    <r>
      <t>C</t>
    </r>
    <r>
      <rPr>
        <vertAlign val="subscript"/>
        <sz val="20"/>
        <color indexed="43"/>
        <rFont val="Arial"/>
        <family val="2"/>
        <charset val="161"/>
      </rPr>
      <t>5</t>
    </r>
    <r>
      <rPr>
        <sz val="20"/>
        <color indexed="43"/>
        <rFont val="Arial"/>
        <family val="2"/>
        <charset val="161"/>
      </rPr>
      <t>H</t>
    </r>
    <r>
      <rPr>
        <vertAlign val="subscript"/>
        <sz val="20"/>
        <color indexed="43"/>
        <rFont val="Arial"/>
        <family val="2"/>
        <charset val="161"/>
      </rPr>
      <t>ω</t>
    </r>
  </si>
  <si>
    <t>Υπόδειξη</t>
  </si>
  <si>
    <r>
      <t>C</t>
    </r>
    <r>
      <rPr>
        <b/>
        <vertAlign val="subscript"/>
        <sz val="11"/>
        <color indexed="43"/>
        <rFont val="Arial"/>
        <family val="2"/>
        <charset val="161"/>
      </rPr>
      <t>x</t>
    </r>
    <r>
      <rPr>
        <b/>
        <sz val="11"/>
        <color indexed="43"/>
        <rFont val="Arial"/>
        <family val="2"/>
      </rPr>
      <t>H</t>
    </r>
    <r>
      <rPr>
        <b/>
        <vertAlign val="subscript"/>
        <sz val="11"/>
        <color indexed="43"/>
        <rFont val="Arial"/>
        <family val="2"/>
        <charset val="161"/>
      </rPr>
      <t>y(g)</t>
    </r>
    <r>
      <rPr>
        <b/>
        <sz val="11"/>
        <color indexed="43"/>
        <rFont val="Arial"/>
        <family val="2"/>
      </rPr>
      <t xml:space="preserve">  </t>
    </r>
    <r>
      <rPr>
        <b/>
        <sz val="11"/>
        <color indexed="10"/>
        <rFont val="Arial"/>
        <family val="2"/>
        <charset val="161"/>
      </rPr>
      <t>+</t>
    </r>
    <r>
      <rPr>
        <b/>
        <sz val="11"/>
        <color indexed="43"/>
        <rFont val="Arial"/>
        <family val="2"/>
      </rPr>
      <t xml:space="preserve">  </t>
    </r>
    <r>
      <rPr>
        <b/>
        <sz val="11"/>
        <color indexed="48"/>
        <rFont val="Arial"/>
        <family val="2"/>
        <charset val="161"/>
      </rPr>
      <t>(4x+y)/4</t>
    </r>
    <r>
      <rPr>
        <b/>
        <sz val="11"/>
        <color indexed="43"/>
        <rFont val="Arial"/>
        <family val="2"/>
      </rPr>
      <t xml:space="preserve"> O</t>
    </r>
    <r>
      <rPr>
        <b/>
        <vertAlign val="subscript"/>
        <sz val="11"/>
        <color indexed="43"/>
        <rFont val="Arial"/>
        <family val="2"/>
        <charset val="161"/>
      </rPr>
      <t>2(g)</t>
    </r>
    <r>
      <rPr>
        <b/>
        <sz val="11"/>
        <color indexed="43"/>
        <rFont val="Arial"/>
        <family val="2"/>
      </rPr>
      <t xml:space="preserve">  </t>
    </r>
    <r>
      <rPr>
        <b/>
        <sz val="11"/>
        <color indexed="10"/>
        <rFont val="Symbol"/>
        <family val="1"/>
        <charset val="2"/>
      </rPr>
      <t>®</t>
    </r>
    <r>
      <rPr>
        <b/>
        <sz val="11"/>
        <color indexed="43"/>
        <rFont val="Arial"/>
        <family val="2"/>
      </rPr>
      <t xml:space="preserve">  </t>
    </r>
    <r>
      <rPr>
        <b/>
        <sz val="11"/>
        <color indexed="48"/>
        <rFont val="Arial"/>
        <family val="2"/>
        <charset val="161"/>
      </rPr>
      <t>x</t>
    </r>
    <r>
      <rPr>
        <b/>
        <sz val="11"/>
        <color indexed="43"/>
        <rFont val="Arial"/>
        <family val="2"/>
      </rPr>
      <t xml:space="preserve"> CO</t>
    </r>
    <r>
      <rPr>
        <b/>
        <vertAlign val="subscript"/>
        <sz val="11"/>
        <color indexed="43"/>
        <rFont val="Arial"/>
        <family val="2"/>
        <charset val="161"/>
      </rPr>
      <t>2(g)</t>
    </r>
    <r>
      <rPr>
        <b/>
        <sz val="11"/>
        <color indexed="43"/>
        <rFont val="Arial"/>
        <family val="2"/>
      </rPr>
      <t xml:space="preserve">  </t>
    </r>
    <r>
      <rPr>
        <b/>
        <sz val="11"/>
        <color indexed="10"/>
        <rFont val="Arial"/>
        <family val="2"/>
        <charset val="161"/>
      </rPr>
      <t>+</t>
    </r>
    <r>
      <rPr>
        <b/>
        <sz val="11"/>
        <color indexed="43"/>
        <rFont val="Arial"/>
        <family val="2"/>
      </rPr>
      <t xml:space="preserve">  </t>
    </r>
    <r>
      <rPr>
        <b/>
        <sz val="11"/>
        <color indexed="48"/>
        <rFont val="Arial"/>
        <family val="2"/>
        <charset val="161"/>
      </rPr>
      <t>y/2</t>
    </r>
    <r>
      <rPr>
        <b/>
        <sz val="11"/>
        <color indexed="43"/>
        <rFont val="Arial"/>
        <family val="2"/>
      </rPr>
      <t xml:space="preserve"> H</t>
    </r>
    <r>
      <rPr>
        <b/>
        <vertAlign val="subscript"/>
        <sz val="11"/>
        <color indexed="43"/>
        <rFont val="Arial"/>
        <family val="2"/>
        <charset val="161"/>
      </rPr>
      <t>2</t>
    </r>
    <r>
      <rPr>
        <b/>
        <sz val="11"/>
        <color indexed="43"/>
        <rFont val="Arial"/>
        <family val="2"/>
      </rPr>
      <t>O</t>
    </r>
    <r>
      <rPr>
        <b/>
        <vertAlign val="subscript"/>
        <sz val="11"/>
        <color indexed="43"/>
        <rFont val="Arial"/>
        <family val="2"/>
        <charset val="161"/>
      </rPr>
      <t>(g)</t>
    </r>
  </si>
  <si>
    <r>
      <t xml:space="preserve">… ενώ ο όγκος του </t>
    </r>
    <r>
      <rPr>
        <b/>
        <sz val="12"/>
        <color indexed="52"/>
        <rFont val="Arial"/>
        <family val="2"/>
        <charset val="161"/>
      </rPr>
      <t>CO</t>
    </r>
    <r>
      <rPr>
        <b/>
        <vertAlign val="subscript"/>
        <sz val="12"/>
        <color indexed="52"/>
        <rFont val="Arial"/>
        <family val="2"/>
        <charset val="161"/>
      </rPr>
      <t>2</t>
    </r>
    <r>
      <rPr>
        <b/>
        <sz val="12"/>
        <color indexed="52"/>
        <rFont val="Arial"/>
        <family val="2"/>
        <charset val="161"/>
      </rPr>
      <t>,</t>
    </r>
    <r>
      <rPr>
        <sz val="12"/>
        <color indexed="43"/>
        <rFont val="Arial"/>
        <family val="2"/>
      </rPr>
      <t xml:space="preserve"> που περιέχεται στα καυσαέρια, ισούται με…</t>
    </r>
  </si>
  <si>
    <t>Κάνουμε τη σχετική κατάστρωση.</t>
  </si>
  <si>
    <t>και όγκο υδρατμού ίσο με…</t>
  </si>
  <si>
    <t>y/2 L</t>
  </si>
  <si>
    <t>x L</t>
  </si>
  <si>
    <r>
      <t xml:space="preserve">Από την επίλυση της κατάστρωσης προκύπτει ότι το </t>
    </r>
    <r>
      <rPr>
        <b/>
        <sz val="12"/>
        <color indexed="52"/>
        <rFont val="Arial"/>
        <family val="2"/>
        <charset val="161"/>
      </rPr>
      <t>"x"</t>
    </r>
    <r>
      <rPr>
        <sz val="12"/>
        <color indexed="43"/>
        <rFont val="Arial"/>
        <family val="2"/>
      </rPr>
      <t xml:space="preserve"> είναι ίσο με…</t>
    </r>
  </si>
  <si>
    <t>(απ.:  100L)</t>
  </si>
  <si>
    <r>
      <t xml:space="preserve">Να εμφανιστεί η λύση του προβλήματος </t>
    </r>
    <r>
      <rPr>
        <b/>
        <sz val="11"/>
        <color indexed="52"/>
        <rFont val="Arial"/>
        <family val="2"/>
        <charset val="161"/>
      </rPr>
      <t>4;</t>
    </r>
  </si>
  <si>
    <r>
      <t xml:space="preserve">Η μικρότερη κμ αλκοόλη ονομάζεται </t>
    </r>
    <r>
      <rPr>
        <b/>
        <sz val="12"/>
        <color indexed="52"/>
        <rFont val="Arial"/>
        <family val="2"/>
        <charset val="161"/>
      </rPr>
      <t>μεθανόλη</t>
    </r>
    <r>
      <rPr>
        <sz val="12"/>
        <color indexed="43"/>
        <rFont val="Arial"/>
        <family val="2"/>
        <charset val="161"/>
      </rPr>
      <t xml:space="preserve"> και έχει </t>
    </r>
    <r>
      <rPr>
        <b/>
        <sz val="12"/>
        <color indexed="52"/>
        <rFont val="Arial"/>
        <family val="2"/>
        <charset val="161"/>
      </rPr>
      <t>ΣΤ...</t>
    </r>
  </si>
  <si>
    <r>
      <t xml:space="preserve">… ενώ το επόμενο μέλος της ομόλογης σειράς των κμ αλκοολών είναι η </t>
    </r>
    <r>
      <rPr>
        <b/>
        <sz val="12"/>
        <color indexed="52"/>
        <rFont val="Arial"/>
        <family val="2"/>
        <charset val="161"/>
      </rPr>
      <t>αιθανόλη,</t>
    </r>
    <r>
      <rPr>
        <sz val="12"/>
        <color indexed="43"/>
        <rFont val="Arial"/>
        <family val="2"/>
        <charset val="161"/>
      </rPr>
      <t xml:space="preserve"> το γνωστό </t>
    </r>
    <r>
      <rPr>
        <b/>
        <sz val="12"/>
        <color indexed="52"/>
        <rFont val="Arial"/>
        <family val="2"/>
        <charset val="161"/>
      </rPr>
      <t xml:space="preserve">οινόπνευμα, </t>
    </r>
    <r>
      <rPr>
        <sz val="12"/>
        <color indexed="43"/>
        <rFont val="Arial"/>
        <family val="2"/>
        <charset val="161"/>
      </rPr>
      <t>με</t>
    </r>
    <r>
      <rPr>
        <b/>
        <sz val="12"/>
        <color indexed="52"/>
        <rFont val="Arial"/>
        <family val="2"/>
        <charset val="161"/>
      </rPr>
      <t xml:space="preserve"> ΣΤ...</t>
    </r>
  </si>
  <si>
    <r>
      <t>ΓΜΤ</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53"/>
        <rFont val="Arial"/>
        <family val="2"/>
        <charset val="161"/>
      </rPr>
      <t>M</t>
    </r>
    <r>
      <rPr>
        <b/>
        <vertAlign val="subscript"/>
        <sz val="12"/>
        <color indexed="53"/>
        <rFont val="Arial"/>
        <family val="2"/>
        <charset val="161"/>
      </rPr>
      <t>r</t>
    </r>
    <r>
      <rPr>
        <b/>
        <sz val="12"/>
        <color indexed="43"/>
        <rFont val="Arial"/>
        <family val="2"/>
        <charset val="161"/>
      </rPr>
      <t xml:space="preserve">    </t>
    </r>
    <r>
      <rPr>
        <b/>
        <sz val="12"/>
        <color indexed="10"/>
        <rFont val="Symbol"/>
        <family val="1"/>
        <charset val="2"/>
      </rPr>
      <t>®</t>
    </r>
    <r>
      <rPr>
        <b/>
        <sz val="12"/>
        <color indexed="43"/>
        <rFont val="Arial"/>
        <family val="2"/>
        <charset val="161"/>
      </rPr>
      <t xml:space="preserve">    </t>
    </r>
    <r>
      <rPr>
        <b/>
        <sz val="12"/>
        <color indexed="53"/>
        <rFont val="Arial"/>
        <family val="2"/>
        <charset val="161"/>
      </rPr>
      <t>ΜΤ</t>
    </r>
  </si>
  <si>
    <t>Παράδειγμα</t>
  </si>
  <si>
    <t>Λύση</t>
  </si>
  <si>
    <t>Από τον τύπο…</t>
  </si>
  <si>
    <r>
      <t xml:space="preserve">Να εμφανιστεί η λύση του προβλήματος </t>
    </r>
    <r>
      <rPr>
        <b/>
        <sz val="11"/>
        <color indexed="52"/>
        <rFont val="Arial"/>
        <family val="2"/>
        <charset val="161"/>
      </rPr>
      <t>5;</t>
    </r>
  </si>
  <si>
    <t>(απ.:  0,2L)</t>
  </si>
  <si>
    <r>
      <t>C</t>
    </r>
    <r>
      <rPr>
        <vertAlign val="subscript"/>
        <sz val="16"/>
        <color indexed="43"/>
        <rFont val="Arial"/>
        <family val="2"/>
        <charset val="161"/>
      </rPr>
      <t>κ</t>
    </r>
    <r>
      <rPr>
        <sz val="16"/>
        <color indexed="43"/>
        <rFont val="Arial"/>
        <family val="2"/>
        <charset val="161"/>
      </rPr>
      <t>Η</t>
    </r>
    <r>
      <rPr>
        <vertAlign val="subscript"/>
        <sz val="16"/>
        <color indexed="43"/>
        <rFont val="Arial"/>
        <family val="2"/>
        <charset val="161"/>
      </rPr>
      <t>8</t>
    </r>
    <r>
      <rPr>
        <sz val="16"/>
        <color indexed="43"/>
        <rFont val="Arial"/>
        <family val="2"/>
        <charset val="161"/>
      </rPr>
      <t>Ο</t>
    </r>
    <r>
      <rPr>
        <vertAlign val="subscript"/>
        <sz val="16"/>
        <color indexed="43"/>
        <rFont val="Arial"/>
        <family val="2"/>
        <charset val="161"/>
      </rPr>
      <t>λ</t>
    </r>
  </si>
  <si>
    <r>
      <t>C</t>
    </r>
    <r>
      <rPr>
        <vertAlign val="subscript"/>
        <sz val="16"/>
        <color indexed="43"/>
        <rFont val="Arial"/>
        <family val="2"/>
        <charset val="161"/>
      </rPr>
      <t>3</t>
    </r>
    <r>
      <rPr>
        <sz val="16"/>
        <color indexed="43"/>
        <rFont val="Arial"/>
        <family val="2"/>
        <charset val="161"/>
      </rPr>
      <t>H</t>
    </r>
    <r>
      <rPr>
        <vertAlign val="subscript"/>
        <sz val="16"/>
        <color indexed="43"/>
        <rFont val="Arial"/>
        <family val="2"/>
        <charset val="161"/>
      </rPr>
      <t>λ</t>
    </r>
    <r>
      <rPr>
        <sz val="16"/>
        <color indexed="43"/>
        <rFont val="Arial"/>
        <family val="2"/>
        <charset val="161"/>
      </rPr>
      <t>Ο</t>
    </r>
    <r>
      <rPr>
        <vertAlign val="subscript"/>
        <sz val="16"/>
        <color indexed="43"/>
        <rFont val="Arial"/>
        <family val="2"/>
        <charset val="161"/>
      </rPr>
      <t>κ</t>
    </r>
  </si>
  <si>
    <r>
      <t>C</t>
    </r>
    <r>
      <rPr>
        <vertAlign val="subscript"/>
        <sz val="16"/>
        <color indexed="43"/>
        <rFont val="Arial"/>
        <family val="2"/>
        <charset val="161"/>
      </rPr>
      <t>λ</t>
    </r>
    <r>
      <rPr>
        <sz val="16"/>
        <color indexed="43"/>
        <rFont val="Arial"/>
        <family val="2"/>
        <charset val="161"/>
      </rPr>
      <t>H</t>
    </r>
    <r>
      <rPr>
        <vertAlign val="subscript"/>
        <sz val="16"/>
        <color indexed="43"/>
        <rFont val="Arial"/>
        <family val="2"/>
        <charset val="161"/>
      </rPr>
      <t>10</t>
    </r>
    <r>
      <rPr>
        <sz val="16"/>
        <color indexed="43"/>
        <rFont val="Arial"/>
        <family val="2"/>
        <charset val="161"/>
      </rPr>
      <t>Ο</t>
    </r>
    <r>
      <rPr>
        <vertAlign val="subscript"/>
        <sz val="16"/>
        <color indexed="43"/>
        <rFont val="Arial"/>
        <family val="2"/>
        <charset val="161"/>
      </rPr>
      <t>κ</t>
    </r>
  </si>
  <si>
    <r>
      <t>C</t>
    </r>
    <r>
      <rPr>
        <vertAlign val="subscript"/>
        <sz val="16"/>
        <color indexed="43"/>
        <rFont val="Arial"/>
        <family val="2"/>
        <charset val="161"/>
      </rPr>
      <t>α</t>
    </r>
    <r>
      <rPr>
        <sz val="16"/>
        <color indexed="43"/>
        <rFont val="Arial"/>
        <family val="2"/>
        <charset val="161"/>
      </rPr>
      <t>Η</t>
    </r>
    <r>
      <rPr>
        <vertAlign val="subscript"/>
        <sz val="16"/>
        <color indexed="43"/>
        <rFont val="Arial"/>
        <family val="2"/>
        <charset val="161"/>
      </rPr>
      <t>κ</t>
    </r>
    <r>
      <rPr>
        <sz val="16"/>
        <color indexed="43"/>
        <rFont val="Arial"/>
        <family val="2"/>
        <charset val="161"/>
      </rPr>
      <t>Ο</t>
    </r>
    <r>
      <rPr>
        <vertAlign val="subscript"/>
        <sz val="16"/>
        <color indexed="43"/>
        <rFont val="Arial"/>
        <family val="2"/>
        <charset val="161"/>
      </rPr>
      <t>λ</t>
    </r>
  </si>
  <si>
    <r>
      <t>C</t>
    </r>
    <r>
      <rPr>
        <vertAlign val="subscript"/>
        <sz val="16"/>
        <color indexed="43"/>
        <rFont val="Arial"/>
        <family val="2"/>
        <charset val="161"/>
      </rPr>
      <t>5</t>
    </r>
    <r>
      <rPr>
        <sz val="16"/>
        <color indexed="43"/>
        <rFont val="Arial"/>
        <family val="2"/>
        <charset val="161"/>
      </rPr>
      <t>Η</t>
    </r>
    <r>
      <rPr>
        <vertAlign val="subscript"/>
        <sz val="16"/>
        <color indexed="43"/>
        <rFont val="Arial"/>
        <family val="2"/>
        <charset val="161"/>
      </rPr>
      <t>κ</t>
    </r>
    <r>
      <rPr>
        <sz val="16"/>
        <color indexed="43"/>
        <rFont val="Arial"/>
        <family val="2"/>
        <charset val="161"/>
      </rPr>
      <t>Ο</t>
    </r>
    <r>
      <rPr>
        <vertAlign val="subscript"/>
        <sz val="16"/>
        <color indexed="43"/>
        <rFont val="Arial"/>
        <family val="2"/>
        <charset val="161"/>
      </rPr>
      <t>λ</t>
    </r>
  </si>
  <si>
    <r>
      <t>C</t>
    </r>
    <r>
      <rPr>
        <vertAlign val="subscript"/>
        <sz val="16"/>
        <color indexed="43"/>
        <rFont val="Arial"/>
        <family val="2"/>
        <charset val="161"/>
      </rPr>
      <t>λ</t>
    </r>
    <r>
      <rPr>
        <sz val="16"/>
        <color indexed="43"/>
        <rFont val="Arial"/>
        <family val="2"/>
        <charset val="161"/>
      </rPr>
      <t>Η</t>
    </r>
    <r>
      <rPr>
        <vertAlign val="subscript"/>
        <sz val="16"/>
        <color indexed="43"/>
        <rFont val="Arial"/>
        <family val="2"/>
        <charset val="161"/>
      </rPr>
      <t>4</t>
    </r>
    <r>
      <rPr>
        <sz val="16"/>
        <color indexed="43"/>
        <rFont val="Arial"/>
        <family val="2"/>
        <charset val="161"/>
      </rPr>
      <t>Ο</t>
    </r>
    <r>
      <rPr>
        <vertAlign val="subscript"/>
        <sz val="16"/>
        <color indexed="43"/>
        <rFont val="Arial"/>
        <family val="2"/>
        <charset val="161"/>
      </rPr>
      <t>κ</t>
    </r>
  </si>
  <si>
    <r>
      <t>C</t>
    </r>
    <r>
      <rPr>
        <vertAlign val="subscript"/>
        <sz val="16"/>
        <color indexed="43"/>
        <rFont val="Arial"/>
        <family val="2"/>
        <charset val="161"/>
      </rPr>
      <t>φ</t>
    </r>
    <r>
      <rPr>
        <sz val="16"/>
        <color indexed="43"/>
        <rFont val="Arial"/>
        <family val="2"/>
        <charset val="161"/>
      </rPr>
      <t>H</t>
    </r>
    <r>
      <rPr>
        <vertAlign val="subscript"/>
        <sz val="16"/>
        <color indexed="43"/>
        <rFont val="Arial"/>
        <family val="2"/>
        <charset val="161"/>
      </rPr>
      <t>λ</t>
    </r>
    <r>
      <rPr>
        <sz val="16"/>
        <color indexed="43"/>
        <rFont val="Arial"/>
        <family val="2"/>
        <charset val="161"/>
      </rPr>
      <t>Ο</t>
    </r>
    <r>
      <rPr>
        <vertAlign val="subscript"/>
        <sz val="16"/>
        <color indexed="43"/>
        <rFont val="Arial"/>
        <family val="2"/>
        <charset val="161"/>
      </rPr>
      <t>κ</t>
    </r>
  </si>
  <si>
    <r>
      <t xml:space="preserve">Δίνεται η οργανική ένωση </t>
    </r>
    <r>
      <rPr>
        <b/>
        <sz val="12"/>
        <color indexed="52"/>
        <rFont val="Arial"/>
        <family val="2"/>
        <charset val="161"/>
      </rPr>
      <t>Ψ</t>
    </r>
    <r>
      <rPr>
        <sz val="12"/>
        <color indexed="43"/>
        <rFont val="Arial"/>
        <family val="2"/>
        <charset val="161"/>
      </rPr>
      <t xml:space="preserve"> με </t>
    </r>
    <r>
      <rPr>
        <b/>
        <sz val="12"/>
        <color indexed="52"/>
        <rFont val="Arial"/>
        <family val="2"/>
        <charset val="161"/>
      </rPr>
      <t>Μ.Τ.: C</t>
    </r>
    <r>
      <rPr>
        <b/>
        <vertAlign val="subscript"/>
        <sz val="12"/>
        <color indexed="52"/>
        <rFont val="Arial"/>
        <family val="2"/>
        <charset val="161"/>
      </rPr>
      <t>λ-3</t>
    </r>
    <r>
      <rPr>
        <b/>
        <sz val="12"/>
        <color indexed="52"/>
        <rFont val="Arial"/>
        <family val="2"/>
        <charset val="161"/>
      </rPr>
      <t>H</t>
    </r>
    <r>
      <rPr>
        <b/>
        <vertAlign val="subscript"/>
        <sz val="12"/>
        <color indexed="52"/>
        <rFont val="Arial"/>
        <family val="2"/>
        <charset val="161"/>
      </rPr>
      <t>λ+2</t>
    </r>
    <r>
      <rPr>
        <b/>
        <sz val="12"/>
        <color indexed="52"/>
        <rFont val="Arial"/>
        <family val="2"/>
        <charset val="161"/>
      </rPr>
      <t>O</t>
    </r>
    <r>
      <rPr>
        <b/>
        <vertAlign val="subscript"/>
        <sz val="12"/>
        <color indexed="52"/>
        <rFont val="Arial"/>
        <family val="2"/>
        <charset val="161"/>
      </rPr>
      <t>κ-λ</t>
    </r>
    <r>
      <rPr>
        <b/>
        <sz val="12"/>
        <color indexed="52"/>
        <rFont val="Arial"/>
        <family val="2"/>
        <charset val="161"/>
      </rPr>
      <t>.</t>
    </r>
    <r>
      <rPr>
        <sz val="12"/>
        <color indexed="43"/>
        <rFont val="Arial"/>
        <family val="2"/>
        <charset val="161"/>
      </rPr>
      <t xml:space="preserve"> Να προσδιοριστούν οι τιμές των παραμέτρων </t>
    </r>
    <r>
      <rPr>
        <b/>
        <sz val="12"/>
        <color indexed="52"/>
        <rFont val="Arial"/>
        <family val="2"/>
        <charset val="161"/>
      </rPr>
      <t>“κ”</t>
    </r>
    <r>
      <rPr>
        <sz val="12"/>
        <color indexed="43"/>
        <rFont val="Arial"/>
        <family val="2"/>
        <charset val="161"/>
      </rPr>
      <t xml:space="preserve"> και </t>
    </r>
    <r>
      <rPr>
        <b/>
        <sz val="12"/>
        <color indexed="52"/>
        <rFont val="Arial"/>
        <family val="2"/>
        <charset val="161"/>
      </rPr>
      <t>“λ”,</t>
    </r>
    <r>
      <rPr>
        <sz val="12"/>
        <color indexed="43"/>
        <rFont val="Arial"/>
        <family val="2"/>
        <charset val="161"/>
      </rPr>
      <t xml:space="preserve"> ώστε:
  </t>
    </r>
    <r>
      <rPr>
        <b/>
        <sz val="12"/>
        <color indexed="50"/>
        <rFont val="Arial"/>
        <family val="2"/>
        <charset val="161"/>
      </rPr>
      <t>α.</t>
    </r>
    <r>
      <rPr>
        <sz val="12"/>
        <color indexed="43"/>
        <rFont val="Arial"/>
        <family val="2"/>
        <charset val="161"/>
      </rPr>
      <t xml:space="preserve"> η ένωση </t>
    </r>
    <r>
      <rPr>
        <b/>
        <sz val="12"/>
        <color indexed="52"/>
        <rFont val="Arial"/>
        <family val="2"/>
        <charset val="161"/>
      </rPr>
      <t>Ψ</t>
    </r>
    <r>
      <rPr>
        <sz val="12"/>
        <color indexed="43"/>
        <rFont val="Arial"/>
        <family val="2"/>
        <charset val="161"/>
      </rPr>
      <t xml:space="preserve"> να είναι </t>
    </r>
    <r>
      <rPr>
        <b/>
        <sz val="12"/>
        <color indexed="52"/>
        <rFont val="Arial"/>
        <family val="2"/>
        <charset val="161"/>
      </rPr>
      <t>αλκάνιο,</t>
    </r>
    <r>
      <rPr>
        <sz val="12"/>
        <color indexed="43"/>
        <rFont val="Arial"/>
        <family val="2"/>
        <charset val="161"/>
      </rPr>
      <t xml:space="preserve">
  </t>
    </r>
    <r>
      <rPr>
        <b/>
        <sz val="12"/>
        <color indexed="50"/>
        <rFont val="Arial"/>
        <family val="2"/>
        <charset val="161"/>
      </rPr>
      <t>β.</t>
    </r>
    <r>
      <rPr>
        <sz val="12"/>
        <color indexed="43"/>
        <rFont val="Arial"/>
        <family val="2"/>
        <charset val="161"/>
      </rPr>
      <t xml:space="preserve"> η ένωση </t>
    </r>
    <r>
      <rPr>
        <b/>
        <sz val="12"/>
        <color indexed="52"/>
        <rFont val="Arial"/>
        <family val="2"/>
        <charset val="161"/>
      </rPr>
      <t>Ψ</t>
    </r>
    <r>
      <rPr>
        <sz val="12"/>
        <color indexed="43"/>
        <rFont val="Arial"/>
        <family val="2"/>
        <charset val="161"/>
      </rPr>
      <t xml:space="preserve"> να είναι </t>
    </r>
    <r>
      <rPr>
        <b/>
        <sz val="12"/>
        <color indexed="52"/>
        <rFont val="Arial"/>
        <family val="2"/>
        <charset val="161"/>
      </rPr>
      <t>κ. μ. αλκοόλη</t>
    </r>
    <r>
      <rPr>
        <sz val="12"/>
        <color indexed="43"/>
        <rFont val="Arial"/>
        <family val="2"/>
        <charset val="161"/>
      </rPr>
      <t xml:space="preserve"> και
  </t>
    </r>
    <r>
      <rPr>
        <b/>
        <sz val="12"/>
        <color indexed="50"/>
        <rFont val="Arial"/>
        <family val="2"/>
        <charset val="161"/>
      </rPr>
      <t>γ.</t>
    </r>
    <r>
      <rPr>
        <sz val="12"/>
        <color indexed="43"/>
        <rFont val="Arial"/>
        <family val="2"/>
        <charset val="161"/>
      </rPr>
      <t xml:space="preserve"> η ένωση </t>
    </r>
    <r>
      <rPr>
        <b/>
        <sz val="12"/>
        <color indexed="52"/>
        <rFont val="Arial"/>
        <family val="2"/>
        <charset val="161"/>
      </rPr>
      <t>Ψ</t>
    </r>
    <r>
      <rPr>
        <sz val="12"/>
        <color indexed="43"/>
        <rFont val="Arial"/>
        <family val="2"/>
        <charset val="161"/>
      </rPr>
      <t xml:space="preserve"> να είναι </t>
    </r>
    <r>
      <rPr>
        <b/>
        <sz val="12"/>
        <color indexed="52"/>
        <rFont val="Arial"/>
        <family val="2"/>
        <charset val="161"/>
      </rPr>
      <t>κ. μ. οξύ.</t>
    </r>
  </si>
  <si>
    <r>
      <t xml:space="preserve">Θέλεις να δεις τη λύση του προβλήματος </t>
    </r>
    <r>
      <rPr>
        <b/>
        <sz val="10"/>
        <color indexed="53"/>
        <rFont val="Arial"/>
        <family val="2"/>
        <charset val="161"/>
      </rPr>
      <t>11;</t>
    </r>
  </si>
  <si>
    <t>(απ.:  α.  κ=λ=6  –  β.  κ=7, λ=6  –  γ.  κ=10, λ=8)</t>
  </si>
  <si>
    <r>
      <t xml:space="preserve">Από την αφυδάτωση προς αλκένιο, </t>
    </r>
    <r>
      <rPr>
        <b/>
        <sz val="12"/>
        <color indexed="52"/>
        <rFont val="Arial"/>
        <family val="2"/>
        <charset val="161"/>
      </rPr>
      <t>14,8g 
2-βουτανόλης,</t>
    </r>
    <r>
      <rPr>
        <sz val="12"/>
        <color indexed="43"/>
        <rFont val="Arial"/>
        <family val="2"/>
      </rPr>
      <t xml:space="preserve"> θα σχηματιστούν…</t>
    </r>
  </si>
  <si>
    <t>(απ.:  11g)</t>
  </si>
  <si>
    <t>§</t>
  </si>
  <si>
    <t>ΠΡΟΣΟΧΗ!</t>
  </si>
  <si>
    <r>
      <t xml:space="preserve">Αφυδρογόνωση </t>
    </r>
    <r>
      <rPr>
        <b/>
        <sz val="12"/>
        <color indexed="53"/>
        <rFont val="Arial"/>
        <family val="2"/>
        <charset val="161"/>
      </rPr>
      <t>Ιταγούς</t>
    </r>
    <r>
      <rPr>
        <b/>
        <sz val="12"/>
        <color indexed="19"/>
        <rFont val="Arial"/>
        <family val="2"/>
        <charset val="161"/>
      </rPr>
      <t xml:space="preserve"> αλκοόλης</t>
    </r>
  </si>
  <si>
    <r>
      <t xml:space="preserve">Αφυδρογόνωση </t>
    </r>
    <r>
      <rPr>
        <b/>
        <sz val="12"/>
        <color indexed="53"/>
        <rFont val="Arial"/>
        <family val="2"/>
        <charset val="161"/>
      </rPr>
      <t>ΙΙταγούς</t>
    </r>
    <r>
      <rPr>
        <b/>
        <sz val="12"/>
        <color indexed="19"/>
        <rFont val="Arial"/>
        <family val="2"/>
        <charset val="161"/>
      </rPr>
      <t xml:space="preserve"> αλκοόλης</t>
    </r>
  </si>
  <si>
    <r>
      <t xml:space="preserve">Οι </t>
    </r>
    <r>
      <rPr>
        <b/>
        <sz val="12"/>
        <color indexed="52"/>
        <rFont val="Arial"/>
        <family val="2"/>
        <charset val="161"/>
      </rPr>
      <t>ΙΙΙταγείς</t>
    </r>
    <r>
      <rPr>
        <sz val="12"/>
        <color indexed="43"/>
        <rFont val="Arial"/>
        <family val="2"/>
        <charset val="161"/>
      </rPr>
      <t xml:space="preserve"> αλκοόλες </t>
    </r>
    <r>
      <rPr>
        <b/>
        <sz val="12"/>
        <color indexed="52"/>
        <rFont val="Arial"/>
        <family val="2"/>
        <charset val="161"/>
      </rPr>
      <t>δεν</t>
    </r>
    <r>
      <rPr>
        <sz val="12"/>
        <color indexed="43"/>
        <rFont val="Arial"/>
        <family val="2"/>
        <charset val="161"/>
      </rPr>
      <t xml:space="preserve"> αφυδρογονώνονται.</t>
    </r>
  </si>
  <si>
    <r>
      <t xml:space="preserve">Η </t>
    </r>
    <r>
      <rPr>
        <b/>
        <sz val="10"/>
        <color indexed="52"/>
        <rFont val="Arial"/>
        <family val="2"/>
        <charset val="161"/>
      </rPr>
      <t>γλυκόλη</t>
    </r>
    <r>
      <rPr>
        <sz val="10"/>
        <color indexed="43"/>
        <rFont val="Arial"/>
        <family val="2"/>
      </rPr>
      <t xml:space="preserve"> είναι μια </t>
    </r>
    <r>
      <rPr>
        <b/>
        <sz val="10"/>
        <color indexed="52"/>
        <rFont val="Arial"/>
        <family val="2"/>
        <charset val="161"/>
      </rPr>
      <t>δισθενής</t>
    </r>
    <r>
      <rPr>
        <sz val="10"/>
        <color indexed="43"/>
        <rFont val="Arial"/>
        <family val="2"/>
      </rPr>
      <t xml:space="preserve"> </t>
    </r>
    <r>
      <rPr>
        <b/>
        <sz val="10"/>
        <color indexed="52"/>
        <rFont val="Arial"/>
        <family val="2"/>
        <charset val="161"/>
      </rPr>
      <t>διπρωτοταγής</t>
    </r>
    <r>
      <rPr>
        <sz val="10"/>
        <color indexed="43"/>
        <rFont val="Arial"/>
        <family val="2"/>
      </rPr>
      <t xml:space="preserve"> αλκοόλη.</t>
    </r>
  </si>
  <si>
    <r>
      <t xml:space="preserve">Η απλούστερη </t>
    </r>
    <r>
      <rPr>
        <b/>
        <sz val="10"/>
        <color indexed="52"/>
        <rFont val="Arial"/>
        <family val="2"/>
        <charset val="161"/>
      </rPr>
      <t>ΙΙΙταγής</t>
    </r>
    <r>
      <rPr>
        <sz val="10"/>
        <color indexed="43"/>
        <rFont val="Arial"/>
        <family val="2"/>
      </rPr>
      <t xml:space="preserve"> αλκοόλη είναι η </t>
    </r>
    <r>
      <rPr>
        <b/>
        <sz val="10"/>
        <color indexed="52"/>
        <rFont val="Arial"/>
        <family val="2"/>
        <charset val="161"/>
      </rPr>
      <t>μέθυλο-2-προπανόλη.</t>
    </r>
  </si>
  <si>
    <r>
      <t>C</t>
    </r>
    <r>
      <rPr>
        <b/>
        <vertAlign val="subscript"/>
        <sz val="12"/>
        <color indexed="41"/>
        <rFont val="Arial"/>
        <family val="2"/>
        <charset val="161"/>
      </rPr>
      <t>v</t>
    </r>
    <r>
      <rPr>
        <b/>
        <sz val="12"/>
        <color indexed="41"/>
        <rFont val="Arial"/>
        <family val="2"/>
        <charset val="161"/>
      </rPr>
      <t>H</t>
    </r>
    <r>
      <rPr>
        <b/>
        <vertAlign val="subscript"/>
        <sz val="12"/>
        <color indexed="41"/>
        <rFont val="Arial"/>
        <family val="2"/>
        <charset val="161"/>
      </rPr>
      <t>2v+2</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(3v+1)/2</t>
    </r>
    <r>
      <rPr>
        <b/>
        <sz val="12"/>
        <color indexed="43"/>
        <rFont val="Arial"/>
        <family val="2"/>
        <charset val="161"/>
      </rPr>
      <t xml:space="preserve"> </t>
    </r>
    <r>
      <rPr>
        <b/>
        <sz val="12"/>
        <color indexed="41"/>
        <rFont val="Arial"/>
        <family val="2"/>
        <charset val="161"/>
      </rPr>
      <t>O</t>
    </r>
    <r>
      <rPr>
        <b/>
        <vertAlign val="subscript"/>
        <sz val="12"/>
        <color indexed="41"/>
        <rFont val="Arial"/>
        <family val="2"/>
        <charset val="161"/>
      </rPr>
      <t>2</t>
    </r>
    <r>
      <rPr>
        <b/>
        <sz val="12"/>
        <color indexed="43"/>
        <rFont val="Arial"/>
        <family val="2"/>
        <charset val="161"/>
      </rPr>
      <t xml:space="preserve">   </t>
    </r>
    <r>
      <rPr>
        <b/>
        <sz val="12"/>
        <color indexed="10"/>
        <rFont val="Symbol"/>
        <family val="1"/>
        <charset val="2"/>
      </rPr>
      <t>®</t>
    </r>
    <r>
      <rPr>
        <b/>
        <sz val="12"/>
        <color indexed="43"/>
        <rFont val="Arial"/>
        <family val="2"/>
        <charset val="161"/>
      </rPr>
      <t xml:space="preserve">   </t>
    </r>
    <r>
      <rPr>
        <b/>
        <sz val="12"/>
        <color indexed="48"/>
        <rFont val="Arial"/>
        <family val="2"/>
        <charset val="161"/>
      </rPr>
      <t xml:space="preserve">v </t>
    </r>
    <r>
      <rPr>
        <b/>
        <sz val="12"/>
        <color indexed="41"/>
        <rFont val="Arial"/>
        <family val="2"/>
        <charset val="161"/>
      </rPr>
      <t>CO</t>
    </r>
    <r>
      <rPr>
        <b/>
        <vertAlign val="subscript"/>
        <sz val="12"/>
        <color indexed="41"/>
        <rFont val="Arial"/>
        <family val="2"/>
        <charset val="161"/>
      </rPr>
      <t>2</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(v+1)</t>
    </r>
    <r>
      <rPr>
        <b/>
        <sz val="12"/>
        <color indexed="43"/>
        <rFont val="Arial"/>
        <family val="2"/>
        <charset val="161"/>
      </rPr>
      <t xml:space="preserve"> </t>
    </r>
    <r>
      <rPr>
        <b/>
        <sz val="12"/>
        <color indexed="41"/>
        <rFont val="Arial"/>
        <family val="2"/>
        <charset val="161"/>
      </rPr>
      <t>H</t>
    </r>
    <r>
      <rPr>
        <b/>
        <vertAlign val="subscript"/>
        <sz val="12"/>
        <color indexed="41"/>
        <rFont val="Arial"/>
        <family val="2"/>
        <charset val="161"/>
      </rPr>
      <t>2</t>
    </r>
    <r>
      <rPr>
        <b/>
        <sz val="12"/>
        <color indexed="41"/>
        <rFont val="Arial"/>
        <family val="2"/>
        <charset val="161"/>
      </rPr>
      <t>O</t>
    </r>
  </si>
  <si>
    <r>
      <t>C</t>
    </r>
    <r>
      <rPr>
        <b/>
        <vertAlign val="subscript"/>
        <sz val="12"/>
        <color indexed="41"/>
        <rFont val="Arial"/>
        <family val="2"/>
        <charset val="161"/>
      </rPr>
      <t>3</t>
    </r>
    <r>
      <rPr>
        <b/>
        <sz val="12"/>
        <color indexed="41"/>
        <rFont val="Arial"/>
        <family val="2"/>
        <charset val="161"/>
      </rPr>
      <t>H</t>
    </r>
    <r>
      <rPr>
        <b/>
        <vertAlign val="subscript"/>
        <sz val="12"/>
        <color indexed="41"/>
        <rFont val="Arial"/>
        <family val="2"/>
        <charset val="161"/>
      </rPr>
      <t>8</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5</t>
    </r>
    <r>
      <rPr>
        <b/>
        <sz val="12"/>
        <color indexed="43"/>
        <rFont val="Arial"/>
        <family val="2"/>
        <charset val="161"/>
      </rPr>
      <t xml:space="preserve"> </t>
    </r>
    <r>
      <rPr>
        <b/>
        <sz val="12"/>
        <color indexed="41"/>
        <rFont val="Arial"/>
        <family val="2"/>
        <charset val="161"/>
      </rPr>
      <t>O</t>
    </r>
    <r>
      <rPr>
        <b/>
        <vertAlign val="subscript"/>
        <sz val="12"/>
        <color indexed="41"/>
        <rFont val="Arial"/>
        <family val="2"/>
        <charset val="161"/>
      </rPr>
      <t>2</t>
    </r>
    <r>
      <rPr>
        <b/>
        <sz val="12"/>
        <color indexed="43"/>
        <rFont val="Arial"/>
        <family val="2"/>
        <charset val="161"/>
      </rPr>
      <t xml:space="preserve">   </t>
    </r>
    <r>
      <rPr>
        <b/>
        <sz val="12"/>
        <color indexed="10"/>
        <rFont val="Symbol"/>
        <family val="1"/>
        <charset val="2"/>
      </rPr>
      <t>®</t>
    </r>
    <r>
      <rPr>
        <b/>
        <sz val="12"/>
        <color indexed="43"/>
        <rFont val="Arial"/>
        <family val="2"/>
        <charset val="161"/>
      </rPr>
      <t xml:space="preserve">   </t>
    </r>
    <r>
      <rPr>
        <b/>
        <sz val="12"/>
        <color indexed="48"/>
        <rFont val="Arial"/>
        <family val="2"/>
        <charset val="161"/>
      </rPr>
      <t xml:space="preserve">3 </t>
    </r>
    <r>
      <rPr>
        <b/>
        <sz val="12"/>
        <color indexed="41"/>
        <rFont val="Arial"/>
        <family val="2"/>
        <charset val="161"/>
      </rPr>
      <t>CO</t>
    </r>
    <r>
      <rPr>
        <b/>
        <vertAlign val="subscript"/>
        <sz val="12"/>
        <color indexed="41"/>
        <rFont val="Arial"/>
        <family val="2"/>
        <charset val="161"/>
      </rPr>
      <t>2</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4</t>
    </r>
    <r>
      <rPr>
        <b/>
        <sz val="12"/>
        <color indexed="43"/>
        <rFont val="Arial"/>
        <family val="2"/>
        <charset val="161"/>
      </rPr>
      <t xml:space="preserve"> </t>
    </r>
    <r>
      <rPr>
        <b/>
        <sz val="12"/>
        <color indexed="41"/>
        <rFont val="Arial"/>
        <family val="2"/>
        <charset val="161"/>
      </rPr>
      <t>H</t>
    </r>
    <r>
      <rPr>
        <b/>
        <vertAlign val="subscript"/>
        <sz val="12"/>
        <color indexed="41"/>
        <rFont val="Arial"/>
        <family val="2"/>
        <charset val="161"/>
      </rPr>
      <t>2</t>
    </r>
    <r>
      <rPr>
        <b/>
        <sz val="12"/>
        <color indexed="41"/>
        <rFont val="Arial"/>
        <family val="2"/>
        <charset val="161"/>
      </rPr>
      <t>O</t>
    </r>
  </si>
  <si>
    <t>Από την ανάλυση του αέρα έχουμε…</t>
  </si>
  <si>
    <t>ΧΗΜΙΚΗ ΤΑΞΗ</t>
  </si>
  <si>
    <t>ΧΟ</t>
  </si>
  <si>
    <t>ΟΝΟΜΑ ΧΟ</t>
  </si>
  <si>
    <t>ΠΑΡΑΔΕΙΓΜΑ</t>
  </si>
  <si>
    <t>Αλκοόλες</t>
  </si>
  <si>
    <t>υδροξύλιο</t>
  </si>
  <si>
    <t>αλδεϋδομάδα</t>
  </si>
  <si>
    <t>κετονομάδα</t>
  </si>
  <si>
    <t>Αλδεΰδες</t>
  </si>
  <si>
    <t>Κετόνες</t>
  </si>
  <si>
    <r>
      <t>Οι κμ κετόνες γενικά, έχουν τύπο</t>
    </r>
    <r>
      <rPr>
        <vertAlign val="superscript"/>
        <sz val="11"/>
        <color indexed="10"/>
        <rFont val="Wingdings"/>
        <charset val="2"/>
      </rPr>
      <t>vv</t>
    </r>
    <r>
      <rPr>
        <sz val="12"/>
        <color indexed="43"/>
        <rFont val="Arial"/>
        <family val="2"/>
        <charset val="161"/>
      </rPr>
      <t>…</t>
    </r>
  </si>
  <si>
    <t>(4x+y)/4 L</t>
  </si>
  <si>
    <r>
      <t>CH</t>
    </r>
    <r>
      <rPr>
        <b/>
        <vertAlign val="subscript"/>
        <sz val="12"/>
        <color indexed="41"/>
        <rFont val="Arial"/>
        <family val="2"/>
        <charset val="161"/>
      </rPr>
      <t>4</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Cl</t>
    </r>
    <r>
      <rPr>
        <b/>
        <vertAlign val="subscript"/>
        <sz val="12"/>
        <color indexed="41"/>
        <rFont val="Arial"/>
        <family val="2"/>
        <charset val="161"/>
      </rPr>
      <t>2</t>
    </r>
    <r>
      <rPr>
        <b/>
        <sz val="12"/>
        <color indexed="43"/>
        <rFont val="Arial"/>
        <family val="2"/>
        <charset val="161"/>
      </rPr>
      <t xml:space="preserve">                                 </t>
    </r>
    <r>
      <rPr>
        <b/>
        <sz val="12"/>
        <color indexed="41"/>
        <rFont val="Arial"/>
        <family val="2"/>
        <charset val="161"/>
      </rPr>
      <t>CH</t>
    </r>
    <r>
      <rPr>
        <b/>
        <vertAlign val="subscript"/>
        <sz val="12"/>
        <color indexed="41"/>
        <rFont val="Arial"/>
        <family val="2"/>
        <charset val="161"/>
      </rPr>
      <t>3</t>
    </r>
    <r>
      <rPr>
        <b/>
        <sz val="12"/>
        <color indexed="41"/>
        <rFont val="Arial"/>
        <family val="2"/>
        <charset val="161"/>
      </rPr>
      <t>Cl</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HCl</t>
    </r>
  </si>
  <si>
    <r>
      <t>CH</t>
    </r>
    <r>
      <rPr>
        <b/>
        <vertAlign val="subscript"/>
        <sz val="12"/>
        <color indexed="41"/>
        <rFont val="Arial"/>
        <family val="2"/>
        <charset val="161"/>
      </rPr>
      <t>3</t>
    </r>
    <r>
      <rPr>
        <b/>
        <sz val="12"/>
        <color indexed="41"/>
        <rFont val="Arial"/>
        <family val="2"/>
        <charset val="161"/>
      </rPr>
      <t>Cl</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Cl</t>
    </r>
    <r>
      <rPr>
        <b/>
        <vertAlign val="subscript"/>
        <sz val="12"/>
        <color indexed="41"/>
        <rFont val="Arial"/>
        <family val="2"/>
        <charset val="161"/>
      </rPr>
      <t>2</t>
    </r>
    <r>
      <rPr>
        <b/>
        <sz val="12"/>
        <color indexed="43"/>
        <rFont val="Arial"/>
        <family val="2"/>
        <charset val="161"/>
      </rPr>
      <t xml:space="preserve">                                </t>
    </r>
    <r>
      <rPr>
        <b/>
        <sz val="12"/>
        <color indexed="41"/>
        <rFont val="Arial"/>
        <family val="2"/>
        <charset val="161"/>
      </rPr>
      <t>CH</t>
    </r>
    <r>
      <rPr>
        <b/>
        <vertAlign val="subscript"/>
        <sz val="12"/>
        <color indexed="41"/>
        <rFont val="Arial"/>
        <family val="2"/>
        <charset val="161"/>
      </rPr>
      <t>2</t>
    </r>
    <r>
      <rPr>
        <b/>
        <sz val="12"/>
        <color indexed="41"/>
        <rFont val="Arial"/>
        <family val="2"/>
        <charset val="161"/>
      </rPr>
      <t>Cl</t>
    </r>
    <r>
      <rPr>
        <b/>
        <vertAlign val="subscript"/>
        <sz val="12"/>
        <color indexed="41"/>
        <rFont val="Arial"/>
        <family val="2"/>
        <charset val="161"/>
      </rPr>
      <t>2</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HCl</t>
    </r>
  </si>
  <si>
    <r>
      <t>CH</t>
    </r>
    <r>
      <rPr>
        <b/>
        <vertAlign val="subscript"/>
        <sz val="12"/>
        <color indexed="41"/>
        <rFont val="Arial"/>
        <family val="2"/>
        <charset val="161"/>
      </rPr>
      <t>2</t>
    </r>
    <r>
      <rPr>
        <b/>
        <sz val="12"/>
        <color indexed="41"/>
        <rFont val="Arial"/>
        <family val="2"/>
        <charset val="161"/>
      </rPr>
      <t>Cl</t>
    </r>
    <r>
      <rPr>
        <b/>
        <vertAlign val="subscript"/>
        <sz val="12"/>
        <color indexed="41"/>
        <rFont val="Arial"/>
        <family val="2"/>
        <charset val="161"/>
      </rPr>
      <t>2</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Cl</t>
    </r>
    <r>
      <rPr>
        <b/>
        <vertAlign val="subscript"/>
        <sz val="12"/>
        <color indexed="41"/>
        <rFont val="Arial"/>
        <family val="2"/>
        <charset val="161"/>
      </rPr>
      <t>2</t>
    </r>
    <r>
      <rPr>
        <b/>
        <sz val="12"/>
        <color indexed="43"/>
        <rFont val="Arial"/>
        <family val="2"/>
        <charset val="161"/>
      </rPr>
      <t xml:space="preserve">                                </t>
    </r>
    <r>
      <rPr>
        <b/>
        <sz val="12"/>
        <color indexed="41"/>
        <rFont val="Arial"/>
        <family val="2"/>
        <charset val="161"/>
      </rPr>
      <t>CHCl</t>
    </r>
    <r>
      <rPr>
        <b/>
        <vertAlign val="subscript"/>
        <sz val="12"/>
        <color indexed="41"/>
        <rFont val="Arial"/>
        <family val="2"/>
        <charset val="161"/>
      </rPr>
      <t>3</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HCl</t>
    </r>
  </si>
  <si>
    <r>
      <t>CHCl</t>
    </r>
    <r>
      <rPr>
        <b/>
        <vertAlign val="subscript"/>
        <sz val="12"/>
        <color indexed="41"/>
        <rFont val="Arial"/>
        <family val="2"/>
        <charset val="161"/>
      </rPr>
      <t>3</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Cl</t>
    </r>
    <r>
      <rPr>
        <b/>
        <vertAlign val="subscript"/>
        <sz val="12"/>
        <color indexed="41"/>
        <rFont val="Arial"/>
        <family val="2"/>
        <charset val="161"/>
      </rPr>
      <t>2</t>
    </r>
    <r>
      <rPr>
        <b/>
        <sz val="12"/>
        <color indexed="43"/>
        <rFont val="Arial"/>
        <family val="2"/>
        <charset val="161"/>
      </rPr>
      <t xml:space="preserve">                                </t>
    </r>
    <r>
      <rPr>
        <b/>
        <sz val="12"/>
        <color indexed="41"/>
        <rFont val="Arial"/>
        <family val="2"/>
        <charset val="161"/>
      </rPr>
      <t>CCl</t>
    </r>
    <r>
      <rPr>
        <b/>
        <vertAlign val="subscript"/>
        <sz val="12"/>
        <color indexed="41"/>
        <rFont val="Arial"/>
        <family val="2"/>
        <charset val="161"/>
      </rPr>
      <t>4</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HCl</t>
    </r>
  </si>
  <si>
    <t>Η κύρια ανθρακική αλυσίδα πρέπει οπωσδήποτε να περιλαμβάνει τις ΧΟ και τους πολλαπλούς δεσμούς μεταξύ των ανθρακοατόμων, ακόμη και αν αυτό συνε-πάγεται, το μήκος της να προκύπτει μικρότερο από ό-σο θα μπορούσε να είναι, αν αδιαφορούσαμε για τους παραπάνω περιορισμούς.</t>
  </si>
  <si>
    <t>Ι.  Καύση οργανικής ένωσης με γνωστό ΜΤ.</t>
  </si>
  <si>
    <r>
      <t xml:space="preserve">Για παράδειγμα, τέτοιες ενώσεις, είναι η </t>
    </r>
    <r>
      <rPr>
        <b/>
        <sz val="12"/>
        <color indexed="52"/>
        <rFont val="Arial"/>
        <family val="2"/>
        <charset val="161"/>
      </rPr>
      <t>προπανάλη</t>
    </r>
    <r>
      <rPr>
        <sz val="12"/>
        <color indexed="43"/>
        <rFont val="Arial"/>
        <family val="2"/>
      </rPr>
      <t xml:space="preserve"> και η </t>
    </r>
    <r>
      <rPr>
        <b/>
        <sz val="12"/>
        <color indexed="52"/>
        <rFont val="Arial"/>
        <family val="2"/>
        <charset val="161"/>
      </rPr>
      <t>προπανόνη.</t>
    </r>
    <r>
      <rPr>
        <sz val="12"/>
        <color indexed="43"/>
        <rFont val="Arial"/>
        <family val="2"/>
      </rPr>
      <t xml:space="preserve"> Και οι δύο έχουν </t>
    </r>
    <r>
      <rPr>
        <b/>
        <sz val="12"/>
        <color indexed="52"/>
        <rFont val="Arial"/>
        <family val="2"/>
        <charset val="161"/>
      </rPr>
      <t>ΜΤ: C</t>
    </r>
    <r>
      <rPr>
        <b/>
        <vertAlign val="subscript"/>
        <sz val="12"/>
        <color indexed="52"/>
        <rFont val="Arial"/>
        <family val="2"/>
        <charset val="161"/>
      </rPr>
      <t>3</t>
    </r>
    <r>
      <rPr>
        <b/>
        <sz val="12"/>
        <color indexed="52"/>
        <rFont val="Arial"/>
        <family val="2"/>
        <charset val="161"/>
      </rPr>
      <t>H</t>
    </r>
    <r>
      <rPr>
        <b/>
        <vertAlign val="subscript"/>
        <sz val="12"/>
        <color indexed="52"/>
        <rFont val="Arial"/>
        <family val="2"/>
        <charset val="161"/>
      </rPr>
      <t>6</t>
    </r>
    <r>
      <rPr>
        <b/>
        <sz val="12"/>
        <color indexed="52"/>
        <rFont val="Arial"/>
        <family val="2"/>
        <charset val="161"/>
      </rPr>
      <t>O,</t>
    </r>
    <r>
      <rPr>
        <sz val="12"/>
        <color indexed="43"/>
        <rFont val="Arial"/>
        <family val="2"/>
      </rPr>
      <t xml:space="preserve"> ενώ οι </t>
    </r>
    <r>
      <rPr>
        <b/>
        <sz val="12"/>
        <color indexed="52"/>
        <rFont val="Arial"/>
        <family val="2"/>
        <charset val="161"/>
      </rPr>
      <t>ΣΤ</t>
    </r>
    <r>
      <rPr>
        <sz val="12"/>
        <color indexed="43"/>
        <rFont val="Arial"/>
        <family val="2"/>
      </rPr>
      <t xml:space="preserve"> αυτών είναι... </t>
    </r>
  </si>
  <si>
    <r>
      <t xml:space="preserve">Να ονομαστεί η ένωση που έχει </t>
    </r>
    <r>
      <rPr>
        <b/>
        <sz val="12"/>
        <color indexed="52"/>
        <rFont val="Arial"/>
        <family val="2"/>
        <charset val="161"/>
      </rPr>
      <t>ΣΤ:</t>
    </r>
    <r>
      <rPr>
        <sz val="12"/>
        <color indexed="43"/>
        <rFont val="Arial"/>
        <family val="2"/>
        <charset val="161"/>
      </rPr>
      <t xml:space="preserve">  CH</t>
    </r>
    <r>
      <rPr>
        <vertAlign val="subscript"/>
        <sz val="12"/>
        <color indexed="43"/>
        <rFont val="Arial"/>
        <family val="2"/>
        <charset val="161"/>
      </rPr>
      <t>3</t>
    </r>
    <r>
      <rPr>
        <sz val="12"/>
        <color indexed="43"/>
        <rFont val="Arial"/>
        <family val="2"/>
        <charset val="161"/>
      </rPr>
      <t>–CH</t>
    </r>
    <r>
      <rPr>
        <vertAlign val="subscript"/>
        <sz val="12"/>
        <color indexed="43"/>
        <rFont val="Arial"/>
        <family val="2"/>
        <charset val="161"/>
      </rPr>
      <t>2</t>
    </r>
    <r>
      <rPr>
        <sz val="12"/>
        <color indexed="43"/>
        <rFont val="Arial"/>
        <family val="2"/>
        <charset val="161"/>
      </rPr>
      <t>–C–CH</t>
    </r>
    <r>
      <rPr>
        <vertAlign val="subscript"/>
        <sz val="12"/>
        <color indexed="43"/>
        <rFont val="Arial"/>
        <family val="2"/>
        <charset val="161"/>
      </rPr>
      <t>3</t>
    </r>
  </si>
  <si>
    <t>Για τη συγκεκριμένη ένωση θα είναι…</t>
  </si>
  <si>
    <t>αιθανόλη</t>
  </si>
  <si>
    <t>1-προπανόλη</t>
  </si>
  <si>
    <t>1-βουτανόλη</t>
  </si>
  <si>
    <t>2-βουτανόλη</t>
  </si>
  <si>
    <t>2-πεντανόλη</t>
  </si>
  <si>
    <t>3-πεντανόλη</t>
  </si>
  <si>
    <t>3,3-διμέθυλο-2-βουτανόλη</t>
  </si>
  <si>
    <r>
      <t xml:space="preserve">Υποδεικνύεται, αφού δεν είναι γνωστή η ομόλογη σειρά στην οποία ανήκει ο </t>
    </r>
    <r>
      <rPr>
        <b/>
        <sz val="12"/>
        <color indexed="52"/>
        <rFont val="Arial"/>
        <family val="2"/>
        <charset val="161"/>
      </rPr>
      <t>Υ/Α,</t>
    </r>
    <r>
      <rPr>
        <sz val="12"/>
        <color indexed="43"/>
        <rFont val="Arial"/>
        <family val="2"/>
        <charset val="161"/>
      </rPr>
      <t xml:space="preserve"> αυτός να παρασταθεί με τον τύπο… </t>
    </r>
    <r>
      <rPr>
        <b/>
        <sz val="12"/>
        <color indexed="52"/>
        <rFont val="Arial"/>
        <family val="2"/>
        <charset val="161"/>
      </rPr>
      <t>C</t>
    </r>
    <r>
      <rPr>
        <b/>
        <vertAlign val="subscript"/>
        <sz val="12"/>
        <color indexed="52"/>
        <rFont val="Arial"/>
        <family val="2"/>
        <charset val="161"/>
      </rPr>
      <t>x</t>
    </r>
    <r>
      <rPr>
        <b/>
        <sz val="12"/>
        <color indexed="52"/>
        <rFont val="Arial"/>
        <family val="2"/>
        <charset val="161"/>
      </rPr>
      <t>H</t>
    </r>
    <r>
      <rPr>
        <b/>
        <vertAlign val="subscript"/>
        <sz val="12"/>
        <color indexed="52"/>
        <rFont val="Arial"/>
        <family val="2"/>
        <charset val="161"/>
      </rPr>
      <t>y</t>
    </r>
    <r>
      <rPr>
        <b/>
        <sz val="12"/>
        <color indexed="52"/>
        <rFont val="Arial"/>
        <family val="2"/>
        <charset val="161"/>
      </rPr>
      <t>.</t>
    </r>
    <r>
      <rPr>
        <sz val="12"/>
        <color indexed="43"/>
        <rFont val="Arial"/>
        <family val="2"/>
        <charset val="161"/>
      </rPr>
      <t xml:space="preserve"> </t>
    </r>
  </si>
  <si>
    <r>
      <t xml:space="preserve">Σύμφωνα με την εκφώνηση, τα </t>
    </r>
    <r>
      <rPr>
        <b/>
        <sz val="12"/>
        <color indexed="52"/>
        <rFont val="Arial"/>
        <family val="2"/>
        <charset val="161"/>
      </rPr>
      <t>"x"</t>
    </r>
    <r>
      <rPr>
        <sz val="12"/>
        <color indexed="43"/>
        <rFont val="Arial"/>
        <family val="2"/>
        <charset val="161"/>
      </rPr>
      <t xml:space="preserve"> και </t>
    </r>
    <r>
      <rPr>
        <b/>
        <sz val="12"/>
        <color indexed="52"/>
        <rFont val="Arial"/>
        <family val="2"/>
        <charset val="161"/>
      </rPr>
      <t>"y"</t>
    </r>
    <r>
      <rPr>
        <sz val="12"/>
        <color indexed="43"/>
        <rFont val="Arial"/>
        <family val="2"/>
        <charset val="161"/>
      </rPr>
      <t xml:space="preserve"> συνδέονται με τη σχέση…</t>
    </r>
  </si>
  <si>
    <r>
      <t xml:space="preserve">Αν ο </t>
    </r>
    <r>
      <rPr>
        <b/>
        <sz val="12"/>
        <color indexed="52"/>
        <rFont val="Arial"/>
        <family val="2"/>
        <charset val="161"/>
      </rPr>
      <t>Υ/Α</t>
    </r>
    <r>
      <rPr>
        <sz val="12"/>
        <color indexed="43"/>
        <rFont val="Arial"/>
        <family val="2"/>
        <charset val="161"/>
      </rPr>
      <t xml:space="preserve"> είναι </t>
    </r>
    <r>
      <rPr>
        <b/>
        <sz val="12"/>
        <color indexed="52"/>
        <rFont val="Arial"/>
        <family val="2"/>
        <charset val="161"/>
      </rPr>
      <t>αλκάνιο,</t>
    </r>
    <r>
      <rPr>
        <sz val="12"/>
        <color indexed="43"/>
        <rFont val="Arial"/>
        <family val="2"/>
        <charset val="161"/>
      </rPr>
      <t xml:space="preserve"> τότε τα </t>
    </r>
    <r>
      <rPr>
        <b/>
        <sz val="12"/>
        <color indexed="52"/>
        <rFont val="Arial"/>
        <family val="2"/>
        <charset val="161"/>
      </rPr>
      <t>"x"</t>
    </r>
    <r>
      <rPr>
        <sz val="12"/>
        <color indexed="43"/>
        <rFont val="Arial"/>
        <family val="2"/>
        <charset val="161"/>
      </rPr>
      <t xml:space="preserve"> και </t>
    </r>
    <r>
      <rPr>
        <b/>
        <sz val="12"/>
        <color indexed="52"/>
        <rFont val="Arial"/>
        <family val="2"/>
        <charset val="161"/>
      </rPr>
      <t>"y"</t>
    </r>
    <r>
      <rPr>
        <sz val="12"/>
        <color indexed="43"/>
        <rFont val="Arial"/>
        <family val="2"/>
        <charset val="161"/>
      </rPr>
      <t xml:space="preserve"> συνδέονται μεταξύ τους και με τη σχέση…</t>
    </r>
  </si>
  <si>
    <t>x=…</t>
  </si>
  <si>
    <t>y=…</t>
  </si>
  <si>
    <r>
      <t xml:space="preserve">Αν ο </t>
    </r>
    <r>
      <rPr>
        <b/>
        <sz val="12"/>
        <color indexed="52"/>
        <rFont val="Arial"/>
        <family val="2"/>
        <charset val="161"/>
      </rPr>
      <t>Υ/Α</t>
    </r>
    <r>
      <rPr>
        <sz val="12"/>
        <color indexed="43"/>
        <rFont val="Arial"/>
        <family val="2"/>
        <charset val="161"/>
      </rPr>
      <t xml:space="preserve"> είναι </t>
    </r>
    <r>
      <rPr>
        <b/>
        <sz val="12"/>
        <color indexed="52"/>
        <rFont val="Arial"/>
        <family val="2"/>
        <charset val="161"/>
      </rPr>
      <t>αλκένιο,</t>
    </r>
    <r>
      <rPr>
        <sz val="12"/>
        <color indexed="43"/>
        <rFont val="Arial"/>
        <family val="2"/>
        <charset val="161"/>
      </rPr>
      <t xml:space="preserve"> τότε τα </t>
    </r>
    <r>
      <rPr>
        <b/>
        <sz val="12"/>
        <color indexed="52"/>
        <rFont val="Arial"/>
        <family val="2"/>
        <charset val="161"/>
      </rPr>
      <t>"x"</t>
    </r>
    <r>
      <rPr>
        <sz val="12"/>
        <color indexed="43"/>
        <rFont val="Arial"/>
        <family val="2"/>
        <charset val="161"/>
      </rPr>
      <t xml:space="preserve"> και </t>
    </r>
    <r>
      <rPr>
        <b/>
        <sz val="12"/>
        <color indexed="52"/>
        <rFont val="Arial"/>
        <family val="2"/>
        <charset val="161"/>
      </rPr>
      <t>"y"</t>
    </r>
    <r>
      <rPr>
        <sz val="12"/>
        <color indexed="43"/>
        <rFont val="Arial"/>
        <family val="2"/>
        <charset val="161"/>
      </rPr>
      <t xml:space="preserve"> συνδέονται μεταξύ τους και με τη σχέση…</t>
    </r>
  </si>
  <si>
    <r>
      <t xml:space="preserve">Σε ένα πιο συγκεκριμένο παράδειγμα, ας δούμε πως αντιδρά το </t>
    </r>
    <r>
      <rPr>
        <b/>
        <sz val="12"/>
        <color indexed="52"/>
        <rFont val="Arial"/>
        <family val="2"/>
        <charset val="161"/>
      </rPr>
      <t>αιθανικό οξύ</t>
    </r>
    <r>
      <rPr>
        <sz val="12"/>
        <color indexed="43"/>
        <rFont val="Arial"/>
        <family val="2"/>
      </rPr>
      <t xml:space="preserve"> με τη </t>
    </r>
    <r>
      <rPr>
        <b/>
        <sz val="12"/>
        <color indexed="52"/>
        <rFont val="Arial"/>
        <family val="2"/>
        <charset val="161"/>
      </rPr>
      <t>2-προπανόλη</t>
    </r>
    <r>
      <rPr>
        <b/>
        <sz val="12"/>
        <color indexed="10"/>
        <rFont val="Arial"/>
        <family val="2"/>
        <charset val="161"/>
      </rPr>
      <t>*</t>
    </r>
    <r>
      <rPr>
        <b/>
        <sz val="12"/>
        <color indexed="52"/>
        <rFont val="Arial"/>
        <family val="2"/>
        <charset val="161"/>
      </rPr>
      <t>.</t>
    </r>
  </si>
  <si>
    <t>Παρατήρηση</t>
  </si>
  <si>
    <r>
      <t xml:space="preserve">Από τη </t>
    </r>
    <r>
      <rPr>
        <sz val="12"/>
        <color indexed="48"/>
        <rFont val="Arial"/>
        <family val="2"/>
        <charset val="161"/>
      </rPr>
      <t>μορφή ΙΙ</t>
    </r>
    <r>
      <rPr>
        <sz val="12"/>
        <color indexed="43"/>
        <rFont val="Arial"/>
        <family val="2"/>
      </rPr>
      <t xml:space="preserve"> της ανθρακικής αλυσίδας προκύπτουν δύο αλδεΰδες</t>
    </r>
    <r>
      <rPr>
        <sz val="12"/>
        <color indexed="10"/>
        <rFont val="Arial"/>
        <family val="2"/>
        <charset val="161"/>
      </rPr>
      <t>*</t>
    </r>
    <r>
      <rPr>
        <sz val="12"/>
        <color indexed="43"/>
        <rFont val="Arial"/>
        <family val="2"/>
      </rPr>
      <t>, με τους παρακάτω ΣΤ…</t>
    </r>
  </si>
  <si>
    <t>κ. μ. κετόνη</t>
  </si>
  <si>
    <t>κ. μ. αλκοόλη</t>
  </si>
  <si>
    <t>κ. μ. αιθέρας</t>
  </si>
  <si>
    <t>κ. μ. οξύ</t>
  </si>
  <si>
    <t>κ. μ. αλδεΰδη</t>
  </si>
  <si>
    <r>
      <t>C</t>
    </r>
    <r>
      <rPr>
        <vertAlign val="subscript"/>
        <sz val="16"/>
        <color indexed="43"/>
        <rFont val="Arial"/>
        <family val="2"/>
        <charset val="161"/>
      </rPr>
      <t>2</t>
    </r>
    <r>
      <rPr>
        <sz val="16"/>
        <color indexed="43"/>
        <rFont val="Arial"/>
        <family val="2"/>
        <charset val="161"/>
      </rPr>
      <t>H</t>
    </r>
    <r>
      <rPr>
        <vertAlign val="subscript"/>
        <sz val="16"/>
        <color indexed="43"/>
        <rFont val="Arial"/>
        <family val="2"/>
        <charset val="161"/>
      </rPr>
      <t>4</t>
    </r>
    <r>
      <rPr>
        <sz val="16"/>
        <color indexed="43"/>
        <rFont val="Arial"/>
        <family val="2"/>
        <charset val="161"/>
      </rPr>
      <t>O</t>
    </r>
  </si>
  <si>
    <r>
      <t>C</t>
    </r>
    <r>
      <rPr>
        <vertAlign val="subscript"/>
        <sz val="16"/>
        <color indexed="43"/>
        <rFont val="Arial"/>
        <family val="2"/>
        <charset val="161"/>
      </rPr>
      <t>4</t>
    </r>
    <r>
      <rPr>
        <sz val="16"/>
        <color indexed="43"/>
        <rFont val="Arial"/>
        <family val="2"/>
        <charset val="161"/>
      </rPr>
      <t>H</t>
    </r>
    <r>
      <rPr>
        <vertAlign val="subscript"/>
        <sz val="16"/>
        <color indexed="43"/>
        <rFont val="Arial"/>
        <family val="2"/>
        <charset val="161"/>
      </rPr>
      <t>8</t>
    </r>
    <r>
      <rPr>
        <sz val="16"/>
        <color indexed="43"/>
        <rFont val="Arial"/>
        <family val="2"/>
        <charset val="161"/>
      </rPr>
      <t>O</t>
    </r>
    <r>
      <rPr>
        <vertAlign val="subscript"/>
        <sz val="16"/>
        <color indexed="43"/>
        <rFont val="Arial"/>
        <family val="2"/>
        <charset val="161"/>
      </rPr>
      <t>2</t>
    </r>
  </si>
  <si>
    <r>
      <t>C</t>
    </r>
    <r>
      <rPr>
        <vertAlign val="subscript"/>
        <sz val="16"/>
        <color indexed="43"/>
        <rFont val="Arial"/>
        <family val="2"/>
        <charset val="161"/>
      </rPr>
      <t>2</t>
    </r>
    <r>
      <rPr>
        <sz val="16"/>
        <color indexed="43"/>
        <rFont val="Arial"/>
        <family val="2"/>
        <charset val="161"/>
      </rPr>
      <t>H</t>
    </r>
    <r>
      <rPr>
        <vertAlign val="subscript"/>
        <sz val="16"/>
        <color indexed="43"/>
        <rFont val="Arial"/>
        <family val="2"/>
        <charset val="161"/>
      </rPr>
      <t>2</t>
    </r>
  </si>
  <si>
    <r>
      <t xml:space="preserve">Από την άλλη μεριά, το οξινισμένο με </t>
    </r>
    <r>
      <rPr>
        <b/>
        <sz val="10"/>
        <color indexed="52"/>
        <rFont val="Arial"/>
        <family val="2"/>
        <charset val="161"/>
      </rPr>
      <t>H</t>
    </r>
    <r>
      <rPr>
        <b/>
        <vertAlign val="subscript"/>
        <sz val="10"/>
        <color indexed="52"/>
        <rFont val="Arial"/>
        <family val="2"/>
        <charset val="161"/>
      </rPr>
      <t>2</t>
    </r>
    <r>
      <rPr>
        <b/>
        <sz val="10"/>
        <color indexed="52"/>
        <rFont val="Arial"/>
        <family val="2"/>
        <charset val="161"/>
      </rPr>
      <t>SO</t>
    </r>
    <r>
      <rPr>
        <b/>
        <vertAlign val="subscript"/>
        <sz val="10"/>
        <color indexed="52"/>
        <rFont val="Arial"/>
        <family val="2"/>
        <charset val="161"/>
      </rPr>
      <t>4</t>
    </r>
    <r>
      <rPr>
        <sz val="10"/>
        <color indexed="43"/>
        <rFont val="Arial"/>
        <family val="2"/>
      </rPr>
      <t xml:space="preserve"> υδατικό διάλυμα του </t>
    </r>
    <r>
      <rPr>
        <b/>
        <sz val="10"/>
        <color indexed="52"/>
        <rFont val="Arial"/>
        <family val="2"/>
        <charset val="161"/>
      </rPr>
      <t>K</t>
    </r>
    <r>
      <rPr>
        <b/>
        <vertAlign val="subscript"/>
        <sz val="10"/>
        <color indexed="52"/>
        <rFont val="Arial"/>
        <family val="2"/>
        <charset val="161"/>
      </rPr>
      <t>2</t>
    </r>
    <r>
      <rPr>
        <b/>
        <sz val="10"/>
        <color indexed="52"/>
        <rFont val="Arial"/>
        <family val="2"/>
        <charset val="161"/>
      </rPr>
      <t>Cr</t>
    </r>
    <r>
      <rPr>
        <b/>
        <vertAlign val="subscript"/>
        <sz val="10"/>
        <color indexed="52"/>
        <rFont val="Arial"/>
        <family val="2"/>
        <charset val="161"/>
      </rPr>
      <t>2</t>
    </r>
    <r>
      <rPr>
        <b/>
        <sz val="10"/>
        <color indexed="52"/>
        <rFont val="Arial"/>
        <family val="2"/>
        <charset val="161"/>
      </rPr>
      <t>O</t>
    </r>
    <r>
      <rPr>
        <b/>
        <vertAlign val="subscript"/>
        <sz val="10"/>
        <color indexed="52"/>
        <rFont val="Arial"/>
        <family val="2"/>
        <charset val="161"/>
      </rPr>
      <t>7</t>
    </r>
    <r>
      <rPr>
        <b/>
        <sz val="10"/>
        <color indexed="52"/>
        <rFont val="Arial"/>
        <family val="2"/>
        <charset val="161"/>
      </rPr>
      <t>,</t>
    </r>
    <r>
      <rPr>
        <sz val="10"/>
        <color indexed="43"/>
        <rFont val="Arial"/>
        <family val="2"/>
      </rPr>
      <t xml:space="preserve"> έχει χρώμα πορτοκαλί, που ο-φείλεται στα </t>
    </r>
    <r>
      <rPr>
        <b/>
        <sz val="10"/>
        <color indexed="52"/>
        <rFont val="Arial"/>
        <family val="2"/>
        <charset val="161"/>
      </rPr>
      <t>διχρωμικά</t>
    </r>
    <r>
      <rPr>
        <sz val="10"/>
        <color indexed="43"/>
        <rFont val="Arial"/>
        <family val="2"/>
      </rPr>
      <t xml:space="preserve"> ιόντα, </t>
    </r>
    <r>
      <rPr>
        <b/>
        <sz val="10"/>
        <color indexed="52"/>
        <rFont val="Arial"/>
        <family val="2"/>
        <charset val="161"/>
      </rPr>
      <t>Cr</t>
    </r>
    <r>
      <rPr>
        <b/>
        <vertAlign val="subscript"/>
        <sz val="10"/>
        <color indexed="52"/>
        <rFont val="Arial"/>
        <family val="2"/>
        <charset val="161"/>
      </rPr>
      <t>2</t>
    </r>
    <r>
      <rPr>
        <b/>
        <sz val="10"/>
        <color indexed="52"/>
        <rFont val="Arial"/>
        <family val="2"/>
        <charset val="161"/>
      </rPr>
      <t>O</t>
    </r>
    <r>
      <rPr>
        <b/>
        <vertAlign val="subscript"/>
        <sz val="10"/>
        <color indexed="52"/>
        <rFont val="Arial"/>
        <family val="2"/>
        <charset val="161"/>
      </rPr>
      <t>7</t>
    </r>
    <r>
      <rPr>
        <b/>
        <vertAlign val="superscript"/>
        <sz val="10"/>
        <color indexed="52"/>
        <rFont val="Arial"/>
        <family val="2"/>
        <charset val="161"/>
      </rPr>
      <t>2–</t>
    </r>
    <r>
      <rPr>
        <b/>
        <sz val="10"/>
        <color indexed="52"/>
        <rFont val="Arial"/>
        <family val="2"/>
        <charset val="161"/>
      </rPr>
      <t>.</t>
    </r>
    <r>
      <rPr>
        <sz val="10"/>
        <color indexed="43"/>
        <rFont val="Arial"/>
        <family val="2"/>
      </rPr>
      <t xml:space="preserve"> Τα ιόντα αυτά όταν δράσουν οξειδωτικά, ανάγονται στα πράσινου χρώματος ιόντα </t>
    </r>
    <r>
      <rPr>
        <b/>
        <sz val="10"/>
        <color indexed="52"/>
        <rFont val="Arial"/>
        <family val="2"/>
        <charset val="161"/>
      </rPr>
      <t>Cr</t>
    </r>
    <r>
      <rPr>
        <b/>
        <vertAlign val="superscript"/>
        <sz val="10"/>
        <color indexed="52"/>
        <rFont val="Arial"/>
        <family val="2"/>
        <charset val="161"/>
      </rPr>
      <t>3+</t>
    </r>
    <r>
      <rPr>
        <b/>
        <sz val="10"/>
        <color indexed="52"/>
        <rFont val="Arial"/>
        <family val="2"/>
        <charset val="161"/>
      </rPr>
      <t>.</t>
    </r>
    <r>
      <rPr>
        <sz val="10"/>
        <color indexed="43"/>
        <rFont val="Arial"/>
        <family val="2"/>
      </rPr>
      <t xml:space="preserve">
Σχετικό είναι το σχήμα που ακολουθεί.</t>
    </r>
  </si>
  <si>
    <r>
      <t xml:space="preserve">Στα παραπάνω σχήματα, το </t>
    </r>
    <r>
      <rPr>
        <b/>
        <sz val="10"/>
        <color indexed="23"/>
        <rFont val="Arial"/>
        <family val="2"/>
        <charset val="161"/>
      </rPr>
      <t>ΙΗΙ</t>
    </r>
    <r>
      <rPr>
        <sz val="10"/>
        <color indexed="43"/>
        <rFont val="Arial"/>
        <family val="2"/>
      </rPr>
      <t xml:space="preserve"> συμβολίζει τη διαδικα-σία </t>
    </r>
    <r>
      <rPr>
        <b/>
        <sz val="10"/>
        <color indexed="52"/>
        <rFont val="Arial"/>
        <family val="2"/>
        <charset val="161"/>
      </rPr>
      <t>αναγωγής</t>
    </r>
    <r>
      <rPr>
        <sz val="10"/>
        <color indexed="43"/>
        <rFont val="Arial"/>
        <family val="2"/>
      </rPr>
      <t xml:space="preserve"> των οξειδωτικών μέσων.</t>
    </r>
  </si>
  <si>
    <t>Κάποιες από τις αντιδράσεις προσθήκης των αλκενίων είναι οι παρακάτω.</t>
  </si>
  <si>
    <r>
      <t>Προσθήκη υδρογόνου (Η</t>
    </r>
    <r>
      <rPr>
        <b/>
        <vertAlign val="subscript"/>
        <sz val="12"/>
        <color indexed="16"/>
        <rFont val="Arial"/>
        <family val="2"/>
        <charset val="161"/>
      </rPr>
      <t>2</t>
    </r>
    <r>
      <rPr>
        <b/>
        <sz val="12"/>
        <color indexed="16"/>
        <rFont val="Arial"/>
        <family val="2"/>
        <charset val="161"/>
      </rPr>
      <t>)</t>
    </r>
  </si>
  <si>
    <r>
      <t>Προσθήκη αλογόνου (συνήθως Cl</t>
    </r>
    <r>
      <rPr>
        <b/>
        <vertAlign val="subscript"/>
        <sz val="12"/>
        <color indexed="16"/>
        <rFont val="Arial"/>
        <family val="2"/>
        <charset val="161"/>
      </rPr>
      <t>2</t>
    </r>
    <r>
      <rPr>
        <b/>
        <sz val="12"/>
        <color indexed="16"/>
        <rFont val="Arial"/>
        <family val="2"/>
        <charset val="161"/>
      </rPr>
      <t xml:space="preserve"> ή Br</t>
    </r>
    <r>
      <rPr>
        <b/>
        <vertAlign val="subscript"/>
        <sz val="12"/>
        <color indexed="16"/>
        <rFont val="Arial"/>
        <family val="2"/>
        <charset val="161"/>
      </rPr>
      <t>2</t>
    </r>
    <r>
      <rPr>
        <b/>
        <sz val="12"/>
        <color indexed="16"/>
        <rFont val="Arial"/>
        <family val="2"/>
        <charset val="161"/>
      </rPr>
      <t>)</t>
    </r>
  </si>
  <si>
    <t>Όλα τα παραπάνω είναι συγκεντρωμένα, στον πίνακα που ακολουθεί.</t>
  </si>
  <si>
    <t xml:space="preserve">κορεσμένη ένωση </t>
  </si>
  <si>
    <t>ακόρ. εν. με 1δδ</t>
  </si>
  <si>
    <t>ακόρ. εν. με 1τδ</t>
  </si>
  <si>
    <t>ακόρ. εν. με 2δδ</t>
  </si>
  <si>
    <t>Χημικός τύπος</t>
  </si>
  <si>
    <t>Ομόλογη σειρά</t>
  </si>
  <si>
    <t>Τιμή του ω</t>
  </si>
  <si>
    <t>αλκάνιο</t>
  </si>
  <si>
    <t>αλκένιο</t>
  </si>
  <si>
    <r>
      <t xml:space="preserve">οξύ  </t>
    </r>
    <r>
      <rPr>
        <b/>
        <sz val="12"/>
        <color indexed="10"/>
        <rFont val="Arial"/>
        <family val="2"/>
        <charset val="161"/>
      </rPr>
      <t>+</t>
    </r>
    <r>
      <rPr>
        <b/>
        <sz val="12"/>
        <color indexed="43"/>
        <rFont val="Arial"/>
        <family val="2"/>
      </rPr>
      <t xml:space="preserve">  αλκοόλη   </t>
    </r>
    <r>
      <rPr>
        <b/>
        <sz val="12"/>
        <color indexed="10"/>
        <rFont val="Symbol"/>
        <family val="1"/>
        <charset val="2"/>
      </rPr>
      <t>®</t>
    </r>
    <r>
      <rPr>
        <b/>
        <sz val="12"/>
        <color indexed="43"/>
        <rFont val="Arial"/>
        <family val="2"/>
      </rPr>
      <t xml:space="preserve">   </t>
    </r>
    <r>
      <rPr>
        <b/>
        <sz val="12"/>
        <color indexed="52"/>
        <rFont val="Arial"/>
        <family val="2"/>
        <charset val="161"/>
      </rPr>
      <t>εστέρας</t>
    </r>
    <r>
      <rPr>
        <b/>
        <sz val="12"/>
        <color indexed="43"/>
        <rFont val="Arial"/>
        <family val="2"/>
      </rPr>
      <t xml:space="preserve">  +  νερό</t>
    </r>
  </si>
  <si>
    <t>ι.</t>
  </si>
  <si>
    <t>κ.</t>
  </si>
  <si>
    <t>Κορεσμένοι μονοαιθέρες (κμ αιθέρες)</t>
  </si>
  <si>
    <t>R–O–R΄</t>
  </si>
  <si>
    <t>… τότε ο κμ αιθέρας θα έχει τύπο…</t>
  </si>
  <si>
    <r>
      <t>C</t>
    </r>
    <r>
      <rPr>
        <vertAlign val="subscript"/>
        <sz val="12"/>
        <color indexed="43"/>
        <rFont val="Arial"/>
        <family val="2"/>
        <charset val="161"/>
      </rPr>
      <t>κ</t>
    </r>
    <r>
      <rPr>
        <sz val="12"/>
        <color indexed="43"/>
        <rFont val="Arial"/>
        <family val="2"/>
        <charset val="161"/>
      </rPr>
      <t>H</t>
    </r>
    <r>
      <rPr>
        <vertAlign val="subscript"/>
        <sz val="12"/>
        <color indexed="43"/>
        <rFont val="Arial"/>
        <family val="2"/>
        <charset val="161"/>
      </rPr>
      <t>2κ+1</t>
    </r>
    <r>
      <rPr>
        <sz val="12"/>
        <color indexed="43"/>
        <rFont val="Arial"/>
        <family val="2"/>
        <charset val="161"/>
      </rPr>
      <t>–Ο–C</t>
    </r>
    <r>
      <rPr>
        <vertAlign val="subscript"/>
        <sz val="12"/>
        <color indexed="43"/>
        <rFont val="Arial"/>
        <family val="2"/>
        <charset val="161"/>
      </rPr>
      <t>λ</t>
    </r>
    <r>
      <rPr>
        <sz val="12"/>
        <color indexed="43"/>
        <rFont val="Arial"/>
        <family val="2"/>
        <charset val="161"/>
      </rPr>
      <t>H</t>
    </r>
    <r>
      <rPr>
        <vertAlign val="subscript"/>
        <sz val="12"/>
        <color indexed="43"/>
        <rFont val="Arial"/>
        <family val="2"/>
        <charset val="161"/>
      </rPr>
      <t>2λ+1</t>
    </r>
  </si>
  <si>
    <r>
      <t xml:space="preserve">Αν ο δακτύλιος της </t>
    </r>
    <r>
      <rPr>
        <b/>
        <sz val="11"/>
        <color indexed="52"/>
        <rFont val="Arial"/>
        <family val="2"/>
        <charset val="161"/>
      </rPr>
      <t>κυκλικής</t>
    </r>
    <r>
      <rPr>
        <sz val="11"/>
        <color indexed="43"/>
        <rFont val="Arial"/>
        <family val="2"/>
      </rPr>
      <t xml:space="preserve"> ένωσης σχηματίζεται αποκλειστικά από άτομα </t>
    </r>
    <r>
      <rPr>
        <b/>
        <sz val="11"/>
        <color indexed="52"/>
        <rFont val="Arial"/>
        <family val="2"/>
        <charset val="161"/>
      </rPr>
      <t>C,</t>
    </r>
    <r>
      <rPr>
        <sz val="11"/>
        <color indexed="43"/>
        <rFont val="Arial"/>
        <family val="2"/>
      </rPr>
      <t xml:space="preserve"> τότε αυτή ονομάζεται </t>
    </r>
    <r>
      <rPr>
        <b/>
        <sz val="11"/>
        <color indexed="52"/>
        <rFont val="Arial"/>
        <family val="2"/>
        <charset val="161"/>
      </rPr>
      <t>ισοκυκλική.</t>
    </r>
  </si>
  <si>
    <r>
      <t xml:space="preserve">Σχετικά είναι τα </t>
    </r>
    <r>
      <rPr>
        <sz val="11"/>
        <color indexed="48"/>
        <rFont val="Arial"/>
        <family val="2"/>
        <charset val="161"/>
      </rPr>
      <t>παρακάτω παραδείγματα.</t>
    </r>
  </si>
  <si>
    <t>… με βάση τη μορφή της ανθρακικής αλυσίδας, που σχηματίζουν κατά τη μεταξύ τους ένωση τα ανθρακοάτομα.</t>
  </si>
  <si>
    <r>
      <t xml:space="preserve">… με βάση τη </t>
    </r>
    <r>
      <rPr>
        <b/>
        <sz val="12"/>
        <color indexed="16"/>
        <rFont val="Arial"/>
        <family val="2"/>
        <charset val="161"/>
      </rPr>
      <t>χαρακτηριστική ομάδα</t>
    </r>
    <r>
      <rPr>
        <b/>
        <sz val="12"/>
        <color indexed="50"/>
        <rFont val="Arial"/>
        <family val="2"/>
        <charset val="161"/>
      </rPr>
      <t>***</t>
    </r>
    <r>
      <rPr>
        <b/>
        <sz val="12"/>
        <color indexed="16"/>
        <rFont val="Arial"/>
        <family val="2"/>
        <charset val="161"/>
      </rPr>
      <t xml:space="preserve"> (ΧΟ),</t>
    </r>
    <r>
      <rPr>
        <b/>
        <sz val="12"/>
        <color indexed="53"/>
        <rFont val="Arial"/>
        <family val="2"/>
        <charset val="161"/>
      </rPr>
      <t xml:space="preserve"> που περιέχεται στο μόριο της ένωσης.</t>
    </r>
  </si>
  <si>
    <t>***</t>
  </si>
  <si>
    <r>
      <t xml:space="preserve">ΚΑΡΒΟΝΥΛΙΚΕΣ ΕΝΩΣΕΙΣ </t>
    </r>
    <r>
      <rPr>
        <b/>
        <sz val="14"/>
        <color indexed="10"/>
        <rFont val="Arial"/>
        <family val="2"/>
        <charset val="161"/>
      </rPr>
      <t>*</t>
    </r>
  </si>
  <si>
    <r>
      <t xml:space="preserve">Να εμφανιστεί η λύση του προβλήματος </t>
    </r>
    <r>
      <rPr>
        <b/>
        <sz val="11"/>
        <color indexed="52"/>
        <rFont val="Arial"/>
        <family val="2"/>
        <charset val="161"/>
      </rPr>
      <t>15;</t>
    </r>
  </si>
  <si>
    <r>
      <t xml:space="preserve">Το παραγόμενο μονοχλωροπαράγωγο είναι το </t>
    </r>
    <r>
      <rPr>
        <b/>
        <sz val="12"/>
        <color indexed="52"/>
        <rFont val="Arial"/>
        <family val="2"/>
        <charset val="161"/>
      </rPr>
      <t>χλώρο-διμέθυλο-προπάνιο.</t>
    </r>
  </si>
  <si>
    <r>
      <t xml:space="preserve">Ακόμη, ποιος είναι ο </t>
    </r>
    <r>
      <rPr>
        <b/>
        <sz val="12"/>
        <color indexed="52"/>
        <rFont val="Arial"/>
        <family val="2"/>
        <charset val="161"/>
      </rPr>
      <t>Υ/Α;</t>
    </r>
  </si>
  <si>
    <r>
      <t>(απ.:  90L CO</t>
    </r>
    <r>
      <rPr>
        <vertAlign val="subscript"/>
        <sz val="12"/>
        <color indexed="48"/>
        <rFont val="Arial"/>
        <family val="2"/>
        <charset val="161"/>
      </rPr>
      <t>2</t>
    </r>
    <r>
      <rPr>
        <sz val="12"/>
        <color indexed="48"/>
        <rFont val="Arial"/>
        <family val="2"/>
        <charset val="161"/>
      </rPr>
      <t xml:space="preserve"> - 90L CH</t>
    </r>
    <r>
      <rPr>
        <vertAlign val="subscript"/>
        <sz val="12"/>
        <color indexed="48"/>
        <rFont val="Arial"/>
        <family val="2"/>
        <charset val="161"/>
      </rPr>
      <t>4</t>
    </r>
    <r>
      <rPr>
        <sz val="12"/>
        <color indexed="48"/>
        <rFont val="Arial"/>
        <family val="2"/>
        <charset val="161"/>
      </rPr>
      <t>)</t>
    </r>
  </si>
  <si>
    <r>
      <t xml:space="preserve">… ενώ το επόμενο μέλος της σειράς, ονομάζεται </t>
    </r>
    <r>
      <rPr>
        <b/>
        <sz val="12"/>
        <color indexed="52"/>
        <rFont val="Arial"/>
        <family val="2"/>
        <charset val="161"/>
      </rPr>
      <t>αίθυλ-μέθυλ-αιθέρας</t>
    </r>
    <r>
      <rPr>
        <sz val="12"/>
        <color indexed="43"/>
        <rFont val="Arial"/>
        <family val="2"/>
        <charset val="161"/>
      </rPr>
      <t xml:space="preserve"> και έχει </t>
    </r>
    <r>
      <rPr>
        <b/>
        <sz val="12"/>
        <color indexed="52"/>
        <rFont val="Arial"/>
        <family val="2"/>
        <charset val="161"/>
      </rPr>
      <t>ΣΤ…</t>
    </r>
  </si>
  <si>
    <r>
      <t>3,36L αλκανίου Α,</t>
    </r>
    <r>
      <rPr>
        <sz val="12"/>
        <color indexed="43"/>
        <rFont val="Arial"/>
        <family val="2"/>
      </rPr>
      <t xml:space="preserve"> σε αέρια κατάσταση και μετρημένα σε </t>
    </r>
    <r>
      <rPr>
        <b/>
        <sz val="12"/>
        <color indexed="52"/>
        <rFont val="Arial"/>
        <family val="2"/>
        <charset val="161"/>
      </rPr>
      <t>stp,</t>
    </r>
    <r>
      <rPr>
        <sz val="12"/>
        <color indexed="43"/>
        <rFont val="Arial"/>
        <family val="2"/>
      </rPr>
      <t xml:space="preserve"> ζυγίζουν </t>
    </r>
    <r>
      <rPr>
        <b/>
        <sz val="12"/>
        <color indexed="52"/>
        <rFont val="Arial"/>
        <family val="2"/>
        <charset val="161"/>
      </rPr>
      <t>8,7g.</t>
    </r>
    <r>
      <rPr>
        <sz val="12"/>
        <color indexed="43"/>
        <rFont val="Arial"/>
        <family val="2"/>
      </rPr>
      <t xml:space="preserve"> Να προσδιοριστεί η ταυτότητα του αλκανίου, αν είναι γνωστό ότι από αυτό είναι δυνατό να σχηματιστούν </t>
    </r>
    <r>
      <rPr>
        <b/>
        <sz val="12"/>
        <color indexed="52"/>
        <rFont val="Arial"/>
        <family val="2"/>
        <charset val="161"/>
      </rPr>
      <t>τρία</t>
    </r>
    <r>
      <rPr>
        <sz val="12"/>
        <color indexed="43"/>
        <rFont val="Arial"/>
        <family val="2"/>
      </rPr>
      <t xml:space="preserve"> διαφορετικά </t>
    </r>
    <r>
      <rPr>
        <b/>
        <sz val="12"/>
        <color indexed="52"/>
        <rFont val="Arial"/>
        <family val="2"/>
        <charset val="161"/>
      </rPr>
      <t>διχλωροπαράγωγα.</t>
    </r>
  </si>
  <si>
    <r>
      <t>C</t>
    </r>
    <r>
      <rPr>
        <vertAlign val="subscript"/>
        <sz val="16"/>
        <color indexed="43"/>
        <rFont val="Arial"/>
        <family val="2"/>
        <charset val="161"/>
      </rPr>
      <t>4</t>
    </r>
    <r>
      <rPr>
        <sz val="16"/>
        <color indexed="43"/>
        <rFont val="Arial"/>
        <family val="2"/>
        <charset val="161"/>
      </rPr>
      <t>H</t>
    </r>
    <r>
      <rPr>
        <vertAlign val="subscript"/>
        <sz val="16"/>
        <color indexed="43"/>
        <rFont val="Arial"/>
        <family val="2"/>
        <charset val="161"/>
      </rPr>
      <t>κ</t>
    </r>
    <r>
      <rPr>
        <sz val="16"/>
        <color indexed="43"/>
        <rFont val="Arial"/>
        <family val="2"/>
        <charset val="161"/>
      </rPr>
      <t>Ο</t>
    </r>
    <r>
      <rPr>
        <vertAlign val="subscript"/>
        <sz val="16"/>
        <color indexed="43"/>
        <rFont val="Arial"/>
        <family val="2"/>
        <charset val="161"/>
      </rPr>
      <t>λ</t>
    </r>
  </si>
  <si>
    <t>Αλκαδιένιο</t>
  </si>
  <si>
    <r>
      <t>C</t>
    </r>
    <r>
      <rPr>
        <vertAlign val="subscript"/>
        <sz val="16"/>
        <color indexed="43"/>
        <rFont val="Arial"/>
        <family val="2"/>
        <charset val="161"/>
      </rPr>
      <t>6</t>
    </r>
    <r>
      <rPr>
        <sz val="16"/>
        <color indexed="43"/>
        <rFont val="Arial"/>
        <family val="2"/>
        <charset val="161"/>
      </rPr>
      <t>H</t>
    </r>
    <r>
      <rPr>
        <vertAlign val="subscript"/>
        <sz val="16"/>
        <color indexed="43"/>
        <rFont val="Arial"/>
        <family val="2"/>
        <charset val="161"/>
      </rPr>
      <t>μ</t>
    </r>
  </si>
  <si>
    <r>
      <t>C</t>
    </r>
    <r>
      <rPr>
        <vertAlign val="subscript"/>
        <sz val="16"/>
        <color indexed="43"/>
        <rFont val="Arial"/>
        <family val="2"/>
        <charset val="161"/>
      </rPr>
      <t>μ</t>
    </r>
    <r>
      <rPr>
        <sz val="16"/>
        <color indexed="43"/>
        <rFont val="Arial"/>
        <family val="2"/>
        <charset val="161"/>
      </rPr>
      <t>Η</t>
    </r>
    <r>
      <rPr>
        <vertAlign val="subscript"/>
        <sz val="16"/>
        <color indexed="43"/>
        <rFont val="Arial"/>
        <family val="2"/>
        <charset val="161"/>
      </rPr>
      <t>6</t>
    </r>
  </si>
  <si>
    <r>
      <t>C</t>
    </r>
    <r>
      <rPr>
        <vertAlign val="subscript"/>
        <sz val="16"/>
        <color indexed="43"/>
        <rFont val="Arial"/>
        <family val="2"/>
        <charset val="161"/>
      </rPr>
      <t>9</t>
    </r>
    <r>
      <rPr>
        <sz val="16"/>
        <color indexed="43"/>
        <rFont val="Arial"/>
        <family val="2"/>
        <charset val="161"/>
      </rPr>
      <t>H</t>
    </r>
    <r>
      <rPr>
        <vertAlign val="subscript"/>
        <sz val="16"/>
        <color indexed="43"/>
        <rFont val="Arial"/>
        <family val="2"/>
        <charset val="161"/>
      </rPr>
      <t>μ</t>
    </r>
  </si>
  <si>
    <r>
      <t>C</t>
    </r>
    <r>
      <rPr>
        <vertAlign val="subscript"/>
        <sz val="16"/>
        <color indexed="43"/>
        <rFont val="Arial"/>
        <family val="2"/>
        <charset val="161"/>
      </rPr>
      <t>4</t>
    </r>
    <r>
      <rPr>
        <sz val="16"/>
        <color indexed="43"/>
        <rFont val="Arial"/>
        <family val="2"/>
        <charset val="161"/>
      </rPr>
      <t>H</t>
    </r>
    <r>
      <rPr>
        <vertAlign val="subscript"/>
        <sz val="16"/>
        <color indexed="43"/>
        <rFont val="Arial"/>
        <family val="2"/>
        <charset val="161"/>
      </rPr>
      <t>μ</t>
    </r>
  </si>
  <si>
    <r>
      <t>C</t>
    </r>
    <r>
      <rPr>
        <vertAlign val="subscript"/>
        <sz val="16"/>
        <color indexed="43"/>
        <rFont val="Arial"/>
        <family val="2"/>
        <charset val="161"/>
      </rPr>
      <t>μ</t>
    </r>
    <r>
      <rPr>
        <sz val="16"/>
        <color indexed="43"/>
        <rFont val="Arial"/>
        <family val="2"/>
        <charset val="161"/>
      </rPr>
      <t>Η</t>
    </r>
    <r>
      <rPr>
        <vertAlign val="subscript"/>
        <sz val="16"/>
        <color indexed="43"/>
        <rFont val="Arial"/>
        <family val="2"/>
        <charset val="161"/>
      </rPr>
      <t>8</t>
    </r>
  </si>
  <si>
    <r>
      <t>C</t>
    </r>
    <r>
      <rPr>
        <vertAlign val="subscript"/>
        <sz val="16"/>
        <color indexed="43"/>
        <rFont val="Arial"/>
        <family val="2"/>
        <charset val="161"/>
      </rPr>
      <t>3</t>
    </r>
    <r>
      <rPr>
        <sz val="16"/>
        <color indexed="43"/>
        <rFont val="Arial"/>
        <family val="2"/>
        <charset val="161"/>
      </rPr>
      <t>Η</t>
    </r>
    <r>
      <rPr>
        <vertAlign val="subscript"/>
        <sz val="16"/>
        <color indexed="43"/>
        <rFont val="Arial"/>
        <family val="2"/>
        <charset val="161"/>
      </rPr>
      <t>μ</t>
    </r>
  </si>
  <si>
    <r>
      <t>C</t>
    </r>
    <r>
      <rPr>
        <vertAlign val="subscript"/>
        <sz val="16"/>
        <color indexed="43"/>
        <rFont val="Arial"/>
        <family val="2"/>
        <charset val="161"/>
      </rPr>
      <t>α</t>
    </r>
    <r>
      <rPr>
        <sz val="16"/>
        <color indexed="43"/>
        <rFont val="Arial"/>
        <family val="2"/>
        <charset val="161"/>
      </rPr>
      <t>H</t>
    </r>
    <r>
      <rPr>
        <vertAlign val="subscript"/>
        <sz val="16"/>
        <color indexed="43"/>
        <rFont val="Arial"/>
        <family val="2"/>
        <charset val="161"/>
      </rPr>
      <t>μ</t>
    </r>
  </si>
  <si>
    <r>
      <t>C</t>
    </r>
    <r>
      <rPr>
        <vertAlign val="subscript"/>
        <sz val="16"/>
        <color indexed="43"/>
        <rFont val="Arial"/>
        <family val="2"/>
        <charset val="161"/>
      </rPr>
      <t>μ</t>
    </r>
    <r>
      <rPr>
        <sz val="16"/>
        <color indexed="43"/>
        <rFont val="Arial"/>
        <family val="2"/>
        <charset val="161"/>
      </rPr>
      <t>H</t>
    </r>
    <r>
      <rPr>
        <vertAlign val="subscript"/>
        <sz val="16"/>
        <color indexed="43"/>
        <rFont val="Arial"/>
        <family val="2"/>
        <charset val="161"/>
      </rPr>
      <t>β</t>
    </r>
  </si>
  <si>
    <r>
      <t xml:space="preserve">Το μικρότερο αλκαδιένιο ονομάζεται </t>
    </r>
    <r>
      <rPr>
        <b/>
        <sz val="12"/>
        <color indexed="52"/>
        <rFont val="Arial"/>
        <family val="2"/>
        <charset val="161"/>
      </rPr>
      <t>προπαδιένιο</t>
    </r>
    <r>
      <rPr>
        <sz val="12"/>
        <color indexed="43"/>
        <rFont val="Arial"/>
        <family val="2"/>
        <charset val="161"/>
      </rPr>
      <t xml:space="preserve"> και έχει </t>
    </r>
    <r>
      <rPr>
        <b/>
        <sz val="12"/>
        <color indexed="52"/>
        <rFont val="Arial"/>
        <family val="2"/>
        <charset val="161"/>
      </rPr>
      <t>ΣΤ...</t>
    </r>
  </si>
  <si>
    <t>Κορεσμένες (άκυκλες) μονοσθενείς (κμ) αλκοόλες</t>
  </si>
  <si>
    <r>
      <t xml:space="preserve">Από τους παραπάνω τύπους, σε </t>
    </r>
    <r>
      <rPr>
        <b/>
        <sz val="12"/>
        <color indexed="52"/>
        <rFont val="Arial"/>
        <family val="2"/>
        <charset val="161"/>
      </rPr>
      <t>αλκένιο</t>
    </r>
    <r>
      <rPr>
        <sz val="12"/>
        <color indexed="43"/>
        <rFont val="Arial"/>
        <family val="2"/>
        <charset val="161"/>
      </rPr>
      <t xml:space="preserve"> μπορεί να αντιστοιχεί ο τύπος, (ή να αντιστοιχούν οι τύποι)…</t>
    </r>
  </si>
  <si>
    <r>
      <t xml:space="preserve">Από τους παραπάνω τύπους, σε </t>
    </r>
    <r>
      <rPr>
        <b/>
        <sz val="12"/>
        <color indexed="52"/>
        <rFont val="Arial"/>
        <family val="2"/>
        <charset val="161"/>
      </rPr>
      <t>αλκίνιο</t>
    </r>
    <r>
      <rPr>
        <sz val="12"/>
        <color indexed="43"/>
        <rFont val="Arial"/>
        <family val="2"/>
        <charset val="161"/>
      </rPr>
      <t xml:space="preserve"> αντιστοιχεί ή μπορεί να αντιστοιχεί ο τύπος, (ή ... οι τύποι)…</t>
    </r>
  </si>
  <si>
    <r>
      <t xml:space="preserve">Από τους παραπάνω τύπους, σε </t>
    </r>
    <r>
      <rPr>
        <b/>
        <sz val="12"/>
        <color indexed="52"/>
        <rFont val="Arial"/>
        <family val="2"/>
        <charset val="161"/>
      </rPr>
      <t>αλκαδιένιο</t>
    </r>
    <r>
      <rPr>
        <sz val="12"/>
        <color indexed="43"/>
        <rFont val="Arial"/>
        <family val="2"/>
        <charset val="161"/>
      </rPr>
      <t xml:space="preserve"> μπορεί να αντιστοιχεί ο τύπος, (ή να αντιστοιχούν οι τύποι)…</t>
    </r>
  </si>
  <si>
    <r>
      <t xml:space="preserve">Γενικά οι ενώσεις του άνθρακα με τα μέταλλα ονομάζο-νται </t>
    </r>
    <r>
      <rPr>
        <b/>
        <sz val="10"/>
        <color indexed="53"/>
        <rFont val="Arial"/>
        <family val="2"/>
        <charset val="161"/>
      </rPr>
      <t>καρβίδια.</t>
    </r>
    <r>
      <rPr>
        <sz val="10"/>
        <color indexed="43"/>
        <rFont val="Arial"/>
        <family val="2"/>
      </rPr>
      <t xml:space="preserve"> Εκείνα τα καρβίδια, στα οποία τα αν-θρακοάτομα ενώνονται μεταξύ τους με </t>
    </r>
    <r>
      <rPr>
        <b/>
        <sz val="10"/>
        <color indexed="52"/>
        <rFont val="Arial"/>
        <family val="2"/>
        <charset val="161"/>
      </rPr>
      <t>τ.δ.,</t>
    </r>
    <r>
      <rPr>
        <sz val="10"/>
        <color indexed="43"/>
        <rFont val="Arial"/>
        <family val="2"/>
      </rPr>
      <t xml:space="preserve"> ονομάζο-νται </t>
    </r>
    <r>
      <rPr>
        <b/>
        <sz val="10"/>
        <color indexed="53"/>
        <rFont val="Arial"/>
        <family val="2"/>
        <charset val="161"/>
      </rPr>
      <t>ακετυλενίδια,</t>
    </r>
    <r>
      <rPr>
        <sz val="10"/>
        <color indexed="43"/>
        <rFont val="Arial"/>
        <family val="2"/>
      </rPr>
      <t xml:space="preserve"> όπως είναι για παράδειγμα το ακε-τυλενίδιο του </t>
    </r>
    <r>
      <rPr>
        <b/>
        <sz val="10"/>
        <color indexed="52"/>
        <rFont val="Arial"/>
        <family val="2"/>
        <charset val="161"/>
      </rPr>
      <t>Na</t>
    </r>
    <r>
      <rPr>
        <sz val="10"/>
        <color indexed="43"/>
        <rFont val="Arial"/>
        <family val="2"/>
      </rPr>
      <t xml:space="preserve"> ή του </t>
    </r>
    <r>
      <rPr>
        <b/>
        <sz val="10"/>
        <color indexed="52"/>
        <rFont val="Arial"/>
        <family val="2"/>
        <charset val="161"/>
      </rPr>
      <t>K,</t>
    </r>
    <r>
      <rPr>
        <sz val="10"/>
        <color indexed="43"/>
        <rFont val="Arial"/>
        <family val="2"/>
      </rPr>
      <t xml:space="preserve"> ή του </t>
    </r>
    <r>
      <rPr>
        <b/>
        <sz val="10"/>
        <color indexed="52"/>
        <rFont val="Arial"/>
        <family val="2"/>
        <charset val="161"/>
      </rPr>
      <t>Ag,</t>
    </r>
    <r>
      <rPr>
        <sz val="10"/>
        <color indexed="43"/>
        <rFont val="Arial"/>
        <family val="2"/>
      </rPr>
      <t xml:space="preserve"> κλπ. </t>
    </r>
  </si>
  <si>
    <t>ΙΙ.  Καύση οργανικής ένωσης με άγνωστο ΜΤ.</t>
  </si>
  <si>
    <t>(απ.:  προπάνιο)</t>
  </si>
  <si>
    <t>Άκυκλοι ακόρεστοι υδρογονάνθρακες με ένα δδ ή αλκένια</t>
  </si>
  <si>
    <r>
      <t xml:space="preserve">Οι αντιδράσεις μεταξύ του </t>
    </r>
    <r>
      <rPr>
        <b/>
        <sz val="12"/>
        <color indexed="52"/>
        <rFont val="Arial"/>
        <family val="2"/>
        <charset val="161"/>
      </rPr>
      <t>αιθινίου</t>
    </r>
    <r>
      <rPr>
        <sz val="12"/>
        <color indexed="43"/>
        <rFont val="Arial"/>
        <family val="2"/>
      </rPr>
      <t xml:space="preserve"> και του </t>
    </r>
    <r>
      <rPr>
        <b/>
        <sz val="12"/>
        <color indexed="52"/>
        <rFont val="Arial"/>
        <family val="2"/>
        <charset val="161"/>
      </rPr>
      <t>Η</t>
    </r>
    <r>
      <rPr>
        <b/>
        <vertAlign val="subscript"/>
        <sz val="12"/>
        <color indexed="52"/>
        <rFont val="Arial"/>
        <family val="2"/>
        <charset val="161"/>
      </rPr>
      <t>2</t>
    </r>
    <r>
      <rPr>
        <sz val="12"/>
        <color indexed="43"/>
        <rFont val="Arial"/>
        <family val="2"/>
      </rPr>
      <t xml:space="preserve"> μπορεί να έχουν τη μορφή... </t>
    </r>
  </si>
  <si>
    <r>
      <t xml:space="preserve">                    C</t>
    </r>
    <r>
      <rPr>
        <b/>
        <vertAlign val="subscript"/>
        <sz val="12"/>
        <color indexed="41"/>
        <rFont val="Arial"/>
        <family val="2"/>
        <charset val="161"/>
      </rPr>
      <t>2</t>
    </r>
    <r>
      <rPr>
        <b/>
        <sz val="12"/>
        <color indexed="41"/>
        <rFont val="Arial"/>
        <family val="2"/>
        <charset val="161"/>
      </rPr>
      <t>H</t>
    </r>
    <r>
      <rPr>
        <b/>
        <vertAlign val="subscript"/>
        <sz val="12"/>
        <color indexed="41"/>
        <rFont val="Arial"/>
        <family val="2"/>
        <charset val="161"/>
      </rPr>
      <t>2</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H</t>
    </r>
    <r>
      <rPr>
        <b/>
        <vertAlign val="subscript"/>
        <sz val="12"/>
        <color indexed="41"/>
        <rFont val="Arial"/>
        <family val="2"/>
        <charset val="161"/>
      </rPr>
      <t>2</t>
    </r>
    <r>
      <rPr>
        <b/>
        <sz val="12"/>
        <color indexed="43"/>
        <rFont val="Arial"/>
        <family val="2"/>
        <charset val="161"/>
      </rPr>
      <t xml:space="preserve">                   </t>
    </r>
    <r>
      <rPr>
        <b/>
        <sz val="12"/>
        <color indexed="41"/>
        <rFont val="Arial"/>
        <family val="2"/>
        <charset val="161"/>
      </rPr>
      <t>C</t>
    </r>
    <r>
      <rPr>
        <b/>
        <vertAlign val="subscript"/>
        <sz val="12"/>
        <color indexed="41"/>
        <rFont val="Arial"/>
        <family val="2"/>
        <charset val="161"/>
      </rPr>
      <t>2</t>
    </r>
    <r>
      <rPr>
        <b/>
        <sz val="12"/>
        <color indexed="41"/>
        <rFont val="Arial"/>
        <family val="2"/>
        <charset val="161"/>
      </rPr>
      <t>H</t>
    </r>
    <r>
      <rPr>
        <b/>
        <vertAlign val="subscript"/>
        <sz val="12"/>
        <color indexed="41"/>
        <rFont val="Arial"/>
        <family val="2"/>
        <charset val="161"/>
      </rPr>
      <t xml:space="preserve">4                        </t>
    </r>
    <r>
      <rPr>
        <b/>
        <sz val="12"/>
        <color indexed="41"/>
        <rFont val="Arial"/>
        <family val="2"/>
        <charset val="161"/>
      </rPr>
      <t>C</t>
    </r>
    <r>
      <rPr>
        <b/>
        <vertAlign val="subscript"/>
        <sz val="12"/>
        <color indexed="41"/>
        <rFont val="Arial"/>
        <family val="2"/>
        <charset val="161"/>
      </rPr>
      <t>2</t>
    </r>
    <r>
      <rPr>
        <b/>
        <sz val="12"/>
        <color indexed="41"/>
        <rFont val="Arial"/>
        <family val="2"/>
        <charset val="161"/>
      </rPr>
      <t>H</t>
    </r>
    <r>
      <rPr>
        <b/>
        <vertAlign val="subscript"/>
        <sz val="12"/>
        <color indexed="41"/>
        <rFont val="Arial"/>
        <family val="2"/>
        <charset val="161"/>
      </rPr>
      <t xml:space="preserve">6       </t>
    </r>
    <r>
      <rPr>
        <sz val="12"/>
        <color indexed="43"/>
        <rFont val="Arial"/>
        <family val="2"/>
        <charset val="161"/>
      </rPr>
      <t>ή συνολικά…</t>
    </r>
    <r>
      <rPr>
        <b/>
        <sz val="12"/>
        <color indexed="41"/>
        <rFont val="Arial"/>
        <family val="2"/>
        <charset val="161"/>
      </rPr>
      <t xml:space="preserve">
                                            C</t>
    </r>
    <r>
      <rPr>
        <b/>
        <vertAlign val="subscript"/>
        <sz val="12"/>
        <color indexed="41"/>
        <rFont val="Arial"/>
        <family val="2"/>
        <charset val="161"/>
      </rPr>
      <t>2</t>
    </r>
    <r>
      <rPr>
        <b/>
        <sz val="12"/>
        <color indexed="41"/>
        <rFont val="Arial"/>
        <family val="2"/>
        <charset val="161"/>
      </rPr>
      <t>H</t>
    </r>
    <r>
      <rPr>
        <b/>
        <vertAlign val="subscript"/>
        <sz val="12"/>
        <color indexed="41"/>
        <rFont val="Arial"/>
        <family val="2"/>
        <charset val="161"/>
      </rPr>
      <t>2</t>
    </r>
    <r>
      <rPr>
        <b/>
        <sz val="12"/>
        <color indexed="41"/>
        <rFont val="Arial"/>
        <family val="2"/>
        <charset val="161"/>
      </rPr>
      <t xml:space="preserve">  </t>
    </r>
    <r>
      <rPr>
        <b/>
        <sz val="12"/>
        <color indexed="10"/>
        <rFont val="Arial"/>
        <family val="2"/>
        <charset val="161"/>
      </rPr>
      <t>+</t>
    </r>
    <r>
      <rPr>
        <b/>
        <sz val="12"/>
        <color indexed="41"/>
        <rFont val="Arial"/>
        <family val="2"/>
        <charset val="161"/>
      </rPr>
      <t xml:space="preserve">  </t>
    </r>
    <r>
      <rPr>
        <b/>
        <sz val="12"/>
        <color indexed="53"/>
        <rFont val="Arial"/>
        <family val="2"/>
        <charset val="161"/>
      </rPr>
      <t xml:space="preserve">2 </t>
    </r>
    <r>
      <rPr>
        <b/>
        <sz val="12"/>
        <color indexed="41"/>
        <rFont val="Arial"/>
        <family val="2"/>
        <charset val="161"/>
      </rPr>
      <t>H</t>
    </r>
    <r>
      <rPr>
        <b/>
        <vertAlign val="subscript"/>
        <sz val="12"/>
        <color indexed="41"/>
        <rFont val="Arial"/>
        <family val="2"/>
        <charset val="161"/>
      </rPr>
      <t>2</t>
    </r>
    <r>
      <rPr>
        <b/>
        <sz val="12"/>
        <color indexed="41"/>
        <rFont val="Arial"/>
        <family val="2"/>
        <charset val="161"/>
      </rPr>
      <t xml:space="preserve">                   C</t>
    </r>
    <r>
      <rPr>
        <b/>
        <vertAlign val="subscript"/>
        <sz val="12"/>
        <color indexed="41"/>
        <rFont val="Arial"/>
        <family val="2"/>
        <charset val="161"/>
      </rPr>
      <t>2</t>
    </r>
    <r>
      <rPr>
        <b/>
        <sz val="12"/>
        <color indexed="41"/>
        <rFont val="Arial"/>
        <family val="2"/>
        <charset val="161"/>
      </rPr>
      <t>H</t>
    </r>
    <r>
      <rPr>
        <b/>
        <vertAlign val="subscript"/>
        <sz val="12"/>
        <color indexed="41"/>
        <rFont val="Arial"/>
        <family val="2"/>
        <charset val="161"/>
      </rPr>
      <t>6</t>
    </r>
  </si>
  <si>
    <t xml:space="preserve">Προσθήκη υδραλογόνου </t>
  </si>
  <si>
    <r>
      <t xml:space="preserve">Να γραφεί ο </t>
    </r>
    <r>
      <rPr>
        <b/>
        <sz val="12"/>
        <color indexed="52"/>
        <rFont val="Arial"/>
        <family val="2"/>
        <charset val="161"/>
      </rPr>
      <t>ΣΤ</t>
    </r>
    <r>
      <rPr>
        <sz val="12"/>
        <color indexed="43"/>
        <rFont val="Arial"/>
        <family val="2"/>
      </rPr>
      <t xml:space="preserve"> και το όνομα των </t>
    </r>
    <r>
      <rPr>
        <b/>
        <sz val="12"/>
        <color indexed="52"/>
        <rFont val="Arial"/>
        <family val="2"/>
        <charset val="161"/>
      </rPr>
      <t>καρβονυλικών</t>
    </r>
    <r>
      <rPr>
        <sz val="12"/>
        <color indexed="43"/>
        <rFont val="Arial"/>
        <family val="2"/>
      </rPr>
      <t xml:space="preserve"> ενώσεων που έχουν…</t>
    </r>
  </si>
  <si>
    <t>(απ.: 4 συντακτικά ισομερή)</t>
  </si>
  <si>
    <r>
      <t xml:space="preserve">… σχέση </t>
    </r>
    <r>
      <rPr>
        <b/>
        <sz val="12"/>
        <color indexed="52"/>
        <rFont val="Arial"/>
        <family val="2"/>
        <charset val="161"/>
      </rPr>
      <t>ΣΙ ανθρακικής αλυσίδας</t>
    </r>
    <r>
      <rPr>
        <sz val="12"/>
        <color indexed="43"/>
        <rFont val="Arial"/>
        <family val="2"/>
      </rPr>
      <t xml:space="preserve"> με το </t>
    </r>
    <r>
      <rPr>
        <b/>
        <sz val="12"/>
        <color indexed="52"/>
        <rFont val="Arial"/>
        <family val="2"/>
        <charset val="161"/>
      </rPr>
      <t>μέθυλο-προπάνιο.</t>
    </r>
  </si>
  <si>
    <r>
      <t xml:space="preserve">… σχέση </t>
    </r>
    <r>
      <rPr>
        <b/>
        <sz val="12"/>
        <color indexed="52"/>
        <rFont val="Arial"/>
        <family val="2"/>
        <charset val="161"/>
      </rPr>
      <t>ΣΙ θέσης</t>
    </r>
    <r>
      <rPr>
        <sz val="12"/>
        <color indexed="43"/>
        <rFont val="Arial"/>
        <family val="2"/>
      </rPr>
      <t xml:space="preserve"> με τη </t>
    </r>
    <r>
      <rPr>
        <b/>
        <sz val="12"/>
        <color indexed="52"/>
        <rFont val="Arial"/>
        <family val="2"/>
        <charset val="161"/>
      </rPr>
      <t>3-μέθυλο-2-εξανόνη.</t>
    </r>
  </si>
  <si>
    <r>
      <t xml:space="preserve">… σχέση </t>
    </r>
    <r>
      <rPr>
        <b/>
        <sz val="12"/>
        <color indexed="52"/>
        <rFont val="Arial"/>
        <family val="2"/>
        <charset val="161"/>
      </rPr>
      <t>ΣΙ ομόλογης σειράς</t>
    </r>
    <r>
      <rPr>
        <sz val="12"/>
        <color indexed="43"/>
        <rFont val="Arial"/>
        <family val="2"/>
      </rPr>
      <t xml:space="preserve"> με τη </t>
    </r>
    <r>
      <rPr>
        <b/>
        <sz val="12"/>
        <color indexed="52"/>
        <rFont val="Arial"/>
        <family val="2"/>
        <charset val="161"/>
      </rPr>
      <t>βουτανόνη.</t>
    </r>
  </si>
  <si>
    <r>
      <t xml:space="preserve">Συνολικά υπάρχουν τρεις διαφορετικές περιπτώσεις </t>
    </r>
    <r>
      <rPr>
        <b/>
        <sz val="12"/>
        <color indexed="52"/>
        <rFont val="Arial"/>
        <family val="2"/>
        <charset val="161"/>
      </rPr>
      <t>ΣΙ.</t>
    </r>
    <r>
      <rPr>
        <sz val="12"/>
        <color indexed="43"/>
        <rFont val="Arial"/>
        <family val="2"/>
      </rPr>
      <t xml:space="preserve"> Αυτές είναι... </t>
    </r>
  </si>
  <si>
    <r>
      <t>C</t>
    </r>
    <r>
      <rPr>
        <b/>
        <vertAlign val="subscript"/>
        <sz val="12"/>
        <color indexed="43"/>
        <rFont val="Arial"/>
        <family val="2"/>
        <charset val="161"/>
      </rPr>
      <t>2</t>
    </r>
    <r>
      <rPr>
        <b/>
        <sz val="12"/>
        <color indexed="43"/>
        <rFont val="Arial"/>
        <family val="2"/>
        <charset val="161"/>
      </rPr>
      <t>H</t>
    </r>
    <r>
      <rPr>
        <b/>
        <vertAlign val="subscript"/>
        <sz val="12"/>
        <color indexed="43"/>
        <rFont val="Arial"/>
        <family val="2"/>
        <charset val="161"/>
      </rPr>
      <t>2</t>
    </r>
  </si>
  <si>
    <t>4η περίπτωση</t>
  </si>
  <si>
    <t>5η περίπτωση</t>
  </si>
  <si>
    <r>
      <t>(απ.:  Α: προπίνιο</t>
    </r>
    <r>
      <rPr>
        <sz val="12"/>
        <color indexed="48"/>
        <rFont val="Arial"/>
        <family val="2"/>
        <charset val="161"/>
      </rPr>
      <t>)</t>
    </r>
  </si>
  <si>
    <r>
      <t xml:space="preserve">Να εμφανιστεί η λύση του προβλήματος </t>
    </r>
    <r>
      <rPr>
        <b/>
        <sz val="11"/>
        <color indexed="52"/>
        <rFont val="Arial"/>
        <family val="2"/>
        <charset val="161"/>
      </rPr>
      <t>6;</t>
    </r>
  </si>
  <si>
    <r>
      <t xml:space="preserve">Η </t>
    </r>
    <r>
      <rPr>
        <b/>
        <sz val="12"/>
        <color indexed="52"/>
        <rFont val="Arial"/>
        <family val="2"/>
        <charset val="161"/>
      </rPr>
      <t>Ιταγής</t>
    </r>
    <r>
      <rPr>
        <sz val="12"/>
        <color indexed="43"/>
        <rFont val="Arial"/>
        <family val="2"/>
      </rPr>
      <t xml:space="preserve"> αλκοόλη δεν μπορεί παρά να είναι η…</t>
    </r>
  </si>
  <si>
    <r>
      <t xml:space="preserve">Η ένωση </t>
    </r>
    <r>
      <rPr>
        <b/>
        <sz val="12"/>
        <color indexed="52"/>
        <rFont val="Arial"/>
        <family val="2"/>
        <charset val="161"/>
      </rPr>
      <t>Δ</t>
    </r>
    <r>
      <rPr>
        <sz val="12"/>
        <color indexed="43"/>
        <rFont val="Arial"/>
        <family val="2"/>
      </rPr>
      <t xml:space="preserve"> είναι το…</t>
    </r>
  </si>
  <si>
    <r>
      <t xml:space="preserve">Τέλος, η ένωση </t>
    </r>
    <r>
      <rPr>
        <b/>
        <sz val="12"/>
        <color indexed="52"/>
        <rFont val="Arial"/>
        <family val="2"/>
        <charset val="161"/>
      </rPr>
      <t>Ε</t>
    </r>
    <r>
      <rPr>
        <sz val="12"/>
        <color indexed="43"/>
        <rFont val="Arial"/>
        <family val="2"/>
      </rPr>
      <t xml:space="preserve"> είναι η…</t>
    </r>
  </si>
  <si>
    <t>**</t>
  </si>
  <si>
    <r>
      <t xml:space="preserve">Θέλεις να δεις μια άλλη λύση του προβλήματος </t>
    </r>
    <r>
      <rPr>
        <b/>
        <sz val="10"/>
        <color indexed="53"/>
        <rFont val="Arial"/>
        <family val="2"/>
        <charset val="161"/>
      </rPr>
      <t>6;</t>
    </r>
  </si>
  <si>
    <t>7.</t>
  </si>
  <si>
    <t>8.</t>
  </si>
  <si>
    <r>
      <t xml:space="preserve">Να συμπληρωθούν τα κελιά με το πορτοκάλί χρώμα με τις τιμές του </t>
    </r>
    <r>
      <rPr>
        <b/>
        <sz val="12"/>
        <color indexed="52"/>
        <rFont val="Arial"/>
        <family val="2"/>
        <charset val="161"/>
      </rPr>
      <t>“μ”</t>
    </r>
    <r>
      <rPr>
        <sz val="12"/>
        <color indexed="43"/>
        <rFont val="Arial"/>
        <family val="2"/>
        <charset val="161"/>
      </rPr>
      <t xml:space="preserve"> που λεί-πουν, στον πίνακα που ακολουθεί, για όλες τις περιπτώσεις υδρογονανθράκων (Υ/Α), που αναφέρονται σ’ αυτόν.</t>
    </r>
  </si>
  <si>
    <t>Είδος Υ/Α</t>
  </si>
  <si>
    <t>Μοριακός τύπος Υ/Α</t>
  </si>
  <si>
    <t>Τιμή του μ</t>
  </si>
  <si>
    <t>Αλκένιο</t>
  </si>
  <si>
    <t>Αλκίνιο</t>
  </si>
  <si>
    <t>Αλκάνιο</t>
  </si>
  <si>
    <t>Τιμή του λ</t>
  </si>
  <si>
    <r>
      <t>C</t>
    </r>
    <r>
      <rPr>
        <vertAlign val="subscript"/>
        <sz val="12"/>
        <color indexed="43"/>
        <rFont val="Arial"/>
        <family val="2"/>
        <charset val="161"/>
      </rPr>
      <t>6</t>
    </r>
    <r>
      <rPr>
        <sz val="12"/>
        <color indexed="43"/>
        <rFont val="Arial"/>
        <family val="2"/>
      </rPr>
      <t>H</t>
    </r>
    <r>
      <rPr>
        <vertAlign val="subscript"/>
        <sz val="12"/>
        <color indexed="43"/>
        <rFont val="Arial"/>
        <family val="2"/>
        <charset val="161"/>
      </rPr>
      <t>12</t>
    </r>
    <r>
      <rPr>
        <sz val="12"/>
        <color indexed="43"/>
        <rFont val="Arial"/>
        <family val="2"/>
      </rPr>
      <t>O</t>
    </r>
    <r>
      <rPr>
        <vertAlign val="subscript"/>
        <sz val="12"/>
        <color indexed="43"/>
        <rFont val="Arial"/>
        <family val="2"/>
        <charset val="161"/>
      </rPr>
      <t>6</t>
    </r>
    <r>
      <rPr>
        <sz val="12"/>
        <color indexed="43"/>
        <rFont val="Arial"/>
        <family val="2"/>
      </rPr>
      <t xml:space="preserve">                           </t>
    </r>
    <r>
      <rPr>
        <b/>
        <sz val="12"/>
        <color indexed="53"/>
        <rFont val="Arial"/>
        <family val="2"/>
        <charset val="161"/>
      </rPr>
      <t>2</t>
    </r>
    <r>
      <rPr>
        <sz val="12"/>
        <color indexed="43"/>
        <rFont val="Arial"/>
        <family val="2"/>
      </rPr>
      <t xml:space="preserve">                              </t>
    </r>
    <r>
      <rPr>
        <b/>
        <sz val="12"/>
        <color indexed="53"/>
        <rFont val="Arial"/>
        <family val="2"/>
        <charset val="161"/>
      </rPr>
      <t>2</t>
    </r>
    <r>
      <rPr>
        <sz val="12"/>
        <color indexed="43"/>
        <rFont val="Arial"/>
        <family val="2"/>
      </rPr>
      <t xml:space="preserve"> CO</t>
    </r>
    <r>
      <rPr>
        <vertAlign val="subscript"/>
        <sz val="12"/>
        <color indexed="43"/>
        <rFont val="Arial"/>
        <family val="2"/>
        <charset val="161"/>
      </rPr>
      <t>2</t>
    </r>
  </si>
  <si>
    <r>
      <t xml:space="preserve">Να γραφεί ο </t>
    </r>
    <r>
      <rPr>
        <b/>
        <sz val="12"/>
        <color indexed="52"/>
        <rFont val="Arial"/>
        <family val="2"/>
        <charset val="161"/>
      </rPr>
      <t>ΣΤ</t>
    </r>
    <r>
      <rPr>
        <sz val="12"/>
        <color indexed="43"/>
        <rFont val="Arial"/>
        <family val="2"/>
      </rPr>
      <t xml:space="preserve"> μιας </t>
    </r>
    <r>
      <rPr>
        <b/>
        <sz val="12"/>
        <color indexed="52"/>
        <rFont val="Arial"/>
        <family val="2"/>
        <charset val="161"/>
      </rPr>
      <t>κορεσμένης</t>
    </r>
    <r>
      <rPr>
        <sz val="12"/>
        <color indexed="43"/>
        <rFont val="Arial"/>
        <family val="2"/>
      </rPr>
      <t xml:space="preserve"> οργανικής ένωσης, η οποία να φέρει στο μόριό της </t>
    </r>
    <r>
      <rPr>
        <sz val="12"/>
        <color indexed="43"/>
        <rFont val="Arial"/>
        <family val="2"/>
        <charset val="161"/>
      </rPr>
      <t>πέντε</t>
    </r>
    <r>
      <rPr>
        <sz val="12"/>
        <color indexed="43"/>
        <rFont val="Arial"/>
        <family val="2"/>
      </rPr>
      <t xml:space="preserve"> άτομα </t>
    </r>
    <r>
      <rPr>
        <b/>
        <sz val="12"/>
        <color indexed="52"/>
        <rFont val="Arial"/>
        <family val="2"/>
        <charset val="161"/>
      </rPr>
      <t xml:space="preserve">C, </t>
    </r>
    <r>
      <rPr>
        <sz val="12"/>
        <color indexed="43"/>
        <rFont val="Arial"/>
        <family val="2"/>
        <charset val="161"/>
      </rPr>
      <t>ένα</t>
    </r>
    <r>
      <rPr>
        <sz val="12"/>
        <color indexed="43"/>
        <rFont val="Arial"/>
        <family val="2"/>
      </rPr>
      <t xml:space="preserve"> άτομο </t>
    </r>
    <r>
      <rPr>
        <b/>
        <sz val="12"/>
        <color indexed="52"/>
        <rFont val="Arial"/>
        <family val="2"/>
        <charset val="161"/>
      </rPr>
      <t xml:space="preserve">Ν, </t>
    </r>
    <r>
      <rPr>
        <sz val="12"/>
        <color indexed="43"/>
        <rFont val="Arial"/>
        <family val="2"/>
        <charset val="161"/>
      </rPr>
      <t>δύο</t>
    </r>
    <r>
      <rPr>
        <sz val="12"/>
        <color indexed="43"/>
        <rFont val="Arial"/>
        <family val="2"/>
      </rPr>
      <t xml:space="preserve"> άτομα </t>
    </r>
    <r>
      <rPr>
        <b/>
        <sz val="12"/>
        <color indexed="52"/>
        <rFont val="Arial"/>
        <family val="2"/>
        <charset val="161"/>
      </rPr>
      <t>Ο,</t>
    </r>
    <r>
      <rPr>
        <sz val="12"/>
        <color indexed="43"/>
        <rFont val="Arial"/>
        <family val="2"/>
      </rPr>
      <t xml:space="preserve"> ένα </t>
    </r>
    <r>
      <rPr>
        <b/>
        <sz val="12"/>
        <color indexed="52"/>
        <rFont val="Arial"/>
        <family val="2"/>
        <charset val="161"/>
      </rPr>
      <t>διπλό</t>
    </r>
    <r>
      <rPr>
        <sz val="12"/>
        <color indexed="43"/>
        <rFont val="Arial"/>
        <family val="2"/>
      </rPr>
      <t xml:space="preserve"> δεσμό </t>
    </r>
    <r>
      <rPr>
        <b/>
        <sz val="12"/>
        <color indexed="52"/>
        <rFont val="Arial"/>
        <family val="2"/>
        <charset val="161"/>
      </rPr>
      <t>(δδ)</t>
    </r>
    <r>
      <rPr>
        <sz val="12"/>
        <color indexed="43"/>
        <rFont val="Arial"/>
        <family val="2"/>
      </rPr>
      <t xml:space="preserve"> και ένα </t>
    </r>
    <r>
      <rPr>
        <b/>
        <sz val="12"/>
        <color indexed="52"/>
        <rFont val="Arial"/>
        <family val="2"/>
        <charset val="161"/>
      </rPr>
      <t>τριπλό</t>
    </r>
    <r>
      <rPr>
        <sz val="12"/>
        <color indexed="43"/>
        <rFont val="Arial"/>
        <family val="2"/>
      </rPr>
      <t xml:space="preserve"> δεσμό </t>
    </r>
    <r>
      <rPr>
        <b/>
        <sz val="12"/>
        <color indexed="52"/>
        <rFont val="Arial"/>
        <family val="2"/>
        <charset val="161"/>
      </rPr>
      <t>(τδ).</t>
    </r>
    <r>
      <rPr>
        <sz val="12"/>
        <color indexed="43"/>
        <rFont val="Arial"/>
        <family val="2"/>
      </rPr>
      <t xml:space="preserve">   </t>
    </r>
  </si>
  <si>
    <r>
      <t xml:space="preserve">Ποιος είναι ο μοριακός τύπος </t>
    </r>
    <r>
      <rPr>
        <b/>
        <sz val="12"/>
        <color indexed="52"/>
        <rFont val="Arial"/>
        <family val="2"/>
        <charset val="161"/>
      </rPr>
      <t>(ΜΤ)</t>
    </r>
    <r>
      <rPr>
        <sz val="12"/>
        <color indexed="43"/>
        <rFont val="Arial"/>
        <family val="2"/>
      </rPr>
      <t xml:space="preserve"> για κάθε μία από τις παραπάνω ενώσεις;</t>
    </r>
  </si>
  <si>
    <t>12.</t>
  </si>
  <si>
    <r>
      <t>(απ.:  CH</t>
    </r>
    <r>
      <rPr>
        <vertAlign val="subscript"/>
        <sz val="12"/>
        <color indexed="48"/>
        <rFont val="Arial"/>
        <family val="2"/>
        <charset val="161"/>
      </rPr>
      <t>3</t>
    </r>
    <r>
      <rPr>
        <sz val="12"/>
        <color indexed="48"/>
        <rFont val="Arial"/>
        <family val="2"/>
        <charset val="161"/>
      </rPr>
      <t>–CH</t>
    </r>
    <r>
      <rPr>
        <vertAlign val="subscript"/>
        <sz val="12"/>
        <color indexed="48"/>
        <rFont val="Arial"/>
        <family val="2"/>
        <charset val="161"/>
      </rPr>
      <t>3</t>
    </r>
    <r>
      <rPr>
        <sz val="12"/>
        <color indexed="48"/>
        <rFont val="Arial"/>
        <family val="2"/>
        <charset val="161"/>
      </rPr>
      <t>)</t>
    </r>
  </si>
  <si>
    <r>
      <t xml:space="preserve">Να εμφανιστεί η λύση του προβλήματος </t>
    </r>
    <r>
      <rPr>
        <b/>
        <sz val="11"/>
        <color indexed="52"/>
        <rFont val="Arial"/>
        <family val="2"/>
        <charset val="161"/>
      </rPr>
      <t>12;</t>
    </r>
  </si>
  <si>
    <t>Η γενική μορφή της εξίσωσης ατελούς καύσης ενός αλκανίου είναι…</t>
  </si>
  <si>
    <t>Ακολουθούν, ως παράδειγμα, τα μοριακά μοντέλα κά-ποιων κυκλο-αλκανίων.</t>
  </si>
  <si>
    <t>κ. μ. αλδεΰδες</t>
  </si>
  <si>
    <t>κ. μ. οξέα</t>
  </si>
  <si>
    <t>κ. μ. αλκοόλες</t>
  </si>
  <si>
    <t>αλκίνια</t>
  </si>
  <si>
    <t>κ. μ. αιθέρες</t>
  </si>
  <si>
    <t>κ. μ. κετόνες</t>
  </si>
  <si>
    <r>
      <t xml:space="preserve">Για το </t>
    </r>
    <r>
      <rPr>
        <b/>
        <sz val="12"/>
        <color indexed="52"/>
        <rFont val="Arial"/>
        <family val="2"/>
        <charset val="161"/>
      </rPr>
      <t>γενικό μοριακό τύπο</t>
    </r>
    <r>
      <rPr>
        <sz val="12"/>
        <color indexed="43"/>
        <rFont val="Arial"/>
        <family val="2"/>
      </rPr>
      <t xml:space="preserve"> των αλκενίων, ισχύει...</t>
    </r>
  </si>
  <si>
    <r>
      <t xml:space="preserve">Αν ο τύπος του αλκυλίου </t>
    </r>
    <r>
      <rPr>
        <b/>
        <sz val="12"/>
        <color indexed="52"/>
        <rFont val="Arial"/>
        <family val="2"/>
        <charset val="161"/>
      </rPr>
      <t>R–</t>
    </r>
    <r>
      <rPr>
        <sz val="12"/>
        <color indexed="43"/>
        <rFont val="Arial"/>
        <family val="2"/>
        <charset val="161"/>
      </rPr>
      <t xml:space="preserve"> πάρει την αναλυτική μορφή του, π.χ….</t>
    </r>
  </si>
  <si>
    <r>
      <t xml:space="preserve">… και ότι το </t>
    </r>
    <r>
      <rPr>
        <b/>
        <sz val="12"/>
        <color indexed="52"/>
        <rFont val="Arial"/>
        <family val="2"/>
        <charset val="161"/>
      </rPr>
      <t>"y"</t>
    </r>
    <r>
      <rPr>
        <sz val="12"/>
        <color indexed="43"/>
        <rFont val="Arial"/>
        <family val="2"/>
      </rPr>
      <t xml:space="preserve"> είναι ίσο με…</t>
    </r>
  </si>
  <si>
    <r>
      <t xml:space="preserve">Άρα ο άγνωστος </t>
    </r>
    <r>
      <rPr>
        <b/>
        <sz val="12"/>
        <color indexed="52"/>
        <rFont val="Arial"/>
        <family val="2"/>
        <charset val="161"/>
      </rPr>
      <t>Υ/Α</t>
    </r>
    <r>
      <rPr>
        <sz val="12"/>
        <color indexed="43"/>
        <rFont val="Arial"/>
        <family val="2"/>
      </rPr>
      <t xml:space="preserve"> είναι το…</t>
    </r>
  </si>
  <si>
    <r>
      <t>C</t>
    </r>
    <r>
      <rPr>
        <b/>
        <vertAlign val="subscript"/>
        <sz val="12"/>
        <color indexed="43"/>
        <rFont val="Arial"/>
        <family val="2"/>
        <charset val="161"/>
      </rPr>
      <t>x</t>
    </r>
    <r>
      <rPr>
        <b/>
        <sz val="12"/>
        <color indexed="43"/>
        <rFont val="Arial"/>
        <family val="2"/>
        <charset val="161"/>
      </rPr>
      <t>H</t>
    </r>
    <r>
      <rPr>
        <b/>
        <vertAlign val="subscript"/>
        <sz val="12"/>
        <color indexed="43"/>
        <rFont val="Arial"/>
        <family val="2"/>
        <charset val="161"/>
      </rPr>
      <t>y(g)</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(4x+y)/4</t>
    </r>
    <r>
      <rPr>
        <b/>
        <sz val="12"/>
        <color indexed="43"/>
        <rFont val="Arial"/>
        <family val="2"/>
        <charset val="161"/>
      </rPr>
      <t xml:space="preserve"> O</t>
    </r>
    <r>
      <rPr>
        <b/>
        <vertAlign val="subscript"/>
        <sz val="12"/>
        <color indexed="43"/>
        <rFont val="Arial"/>
        <family val="2"/>
        <charset val="161"/>
      </rPr>
      <t>2(g)</t>
    </r>
    <r>
      <rPr>
        <b/>
        <sz val="12"/>
        <color indexed="43"/>
        <rFont val="Arial"/>
        <family val="2"/>
        <charset val="161"/>
      </rPr>
      <t xml:space="preserve"> </t>
    </r>
    <r>
      <rPr>
        <b/>
        <sz val="12"/>
        <color indexed="10"/>
        <rFont val="Symbol"/>
        <family val="1"/>
        <charset val="2"/>
      </rPr>
      <t>®</t>
    </r>
    <r>
      <rPr>
        <b/>
        <sz val="12"/>
        <color indexed="43"/>
        <rFont val="Arial"/>
        <family val="2"/>
        <charset val="161"/>
      </rPr>
      <t xml:space="preserve"> </t>
    </r>
    <r>
      <rPr>
        <b/>
        <sz val="12"/>
        <color indexed="48"/>
        <rFont val="Arial"/>
        <family val="2"/>
        <charset val="161"/>
      </rPr>
      <t>x</t>
    </r>
    <r>
      <rPr>
        <b/>
        <sz val="12"/>
        <color indexed="43"/>
        <rFont val="Arial"/>
        <family val="2"/>
        <charset val="161"/>
      </rPr>
      <t xml:space="preserve"> CO</t>
    </r>
    <r>
      <rPr>
        <b/>
        <vertAlign val="subscript"/>
        <sz val="12"/>
        <color indexed="43"/>
        <rFont val="Arial"/>
        <family val="2"/>
        <charset val="161"/>
      </rPr>
      <t>2(g)</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y/2</t>
    </r>
    <r>
      <rPr>
        <b/>
        <sz val="12"/>
        <color indexed="43"/>
        <rFont val="Arial"/>
        <family val="2"/>
        <charset val="161"/>
      </rPr>
      <t xml:space="preserve"> H</t>
    </r>
    <r>
      <rPr>
        <b/>
        <vertAlign val="subscript"/>
        <sz val="12"/>
        <color indexed="43"/>
        <rFont val="Arial"/>
        <family val="2"/>
        <charset val="161"/>
      </rPr>
      <t>2</t>
    </r>
    <r>
      <rPr>
        <b/>
        <sz val="12"/>
        <color indexed="43"/>
        <rFont val="Arial"/>
        <family val="2"/>
        <charset val="161"/>
      </rPr>
      <t>O</t>
    </r>
    <r>
      <rPr>
        <b/>
        <vertAlign val="subscript"/>
        <sz val="12"/>
        <color indexed="43"/>
        <rFont val="Arial"/>
        <family val="2"/>
        <charset val="161"/>
      </rPr>
      <t>(g)</t>
    </r>
  </si>
  <si>
    <r>
      <t xml:space="preserve">Καύση </t>
    </r>
    <r>
      <rPr>
        <b/>
        <sz val="12"/>
        <color indexed="16"/>
        <rFont val="Arial"/>
        <family val="2"/>
        <charset val="161"/>
      </rPr>
      <t>άγνωστης οξυγονούχου ένωσης:</t>
    </r>
  </si>
  <si>
    <r>
      <t>C</t>
    </r>
    <r>
      <rPr>
        <b/>
        <vertAlign val="subscript"/>
        <sz val="12"/>
        <color indexed="43"/>
        <rFont val="Arial"/>
        <family val="2"/>
        <charset val="161"/>
      </rPr>
      <t>x</t>
    </r>
    <r>
      <rPr>
        <b/>
        <sz val="12"/>
        <color indexed="43"/>
        <rFont val="Arial"/>
        <family val="2"/>
        <charset val="161"/>
      </rPr>
      <t>H</t>
    </r>
    <r>
      <rPr>
        <b/>
        <vertAlign val="subscript"/>
        <sz val="12"/>
        <color indexed="43"/>
        <rFont val="Arial"/>
        <family val="2"/>
        <charset val="161"/>
      </rPr>
      <t>y</t>
    </r>
    <r>
      <rPr>
        <b/>
        <sz val="12"/>
        <color indexed="43"/>
        <rFont val="Arial"/>
        <family val="2"/>
        <charset val="161"/>
      </rPr>
      <t>O</t>
    </r>
    <r>
      <rPr>
        <b/>
        <vertAlign val="subscript"/>
        <sz val="12"/>
        <color indexed="43"/>
        <rFont val="Arial"/>
        <family val="2"/>
        <charset val="161"/>
      </rPr>
      <t>z(g)</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(4x+y–2z)/4</t>
    </r>
    <r>
      <rPr>
        <b/>
        <sz val="12"/>
        <color indexed="43"/>
        <rFont val="Arial"/>
        <family val="2"/>
        <charset val="161"/>
      </rPr>
      <t xml:space="preserve"> O</t>
    </r>
    <r>
      <rPr>
        <b/>
        <vertAlign val="subscript"/>
        <sz val="12"/>
        <color indexed="43"/>
        <rFont val="Arial"/>
        <family val="2"/>
        <charset val="161"/>
      </rPr>
      <t>2(g)</t>
    </r>
    <r>
      <rPr>
        <b/>
        <sz val="12"/>
        <color indexed="43"/>
        <rFont val="Arial"/>
        <family val="2"/>
        <charset val="161"/>
      </rPr>
      <t xml:space="preserve"> </t>
    </r>
    <r>
      <rPr>
        <b/>
        <sz val="12"/>
        <color indexed="10"/>
        <rFont val="Symbol"/>
        <family val="1"/>
        <charset val="2"/>
      </rPr>
      <t>®</t>
    </r>
    <r>
      <rPr>
        <b/>
        <sz val="12"/>
        <color indexed="43"/>
        <rFont val="Arial"/>
        <family val="2"/>
        <charset val="161"/>
      </rPr>
      <t xml:space="preserve"> </t>
    </r>
    <r>
      <rPr>
        <b/>
        <sz val="12"/>
        <color indexed="48"/>
        <rFont val="Arial"/>
        <family val="2"/>
        <charset val="161"/>
      </rPr>
      <t>x</t>
    </r>
    <r>
      <rPr>
        <b/>
        <sz val="12"/>
        <color indexed="43"/>
        <rFont val="Arial"/>
        <family val="2"/>
        <charset val="161"/>
      </rPr>
      <t xml:space="preserve"> CO</t>
    </r>
    <r>
      <rPr>
        <b/>
        <vertAlign val="subscript"/>
        <sz val="12"/>
        <color indexed="43"/>
        <rFont val="Arial"/>
        <family val="2"/>
        <charset val="161"/>
      </rPr>
      <t>2(g)</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y/2</t>
    </r>
    <r>
      <rPr>
        <b/>
        <sz val="12"/>
        <color indexed="43"/>
        <rFont val="Arial"/>
        <family val="2"/>
        <charset val="161"/>
      </rPr>
      <t xml:space="preserve"> H</t>
    </r>
    <r>
      <rPr>
        <b/>
        <vertAlign val="subscript"/>
        <sz val="12"/>
        <color indexed="43"/>
        <rFont val="Arial"/>
        <family val="2"/>
        <charset val="161"/>
      </rPr>
      <t>2</t>
    </r>
    <r>
      <rPr>
        <b/>
        <sz val="12"/>
        <color indexed="43"/>
        <rFont val="Arial"/>
        <family val="2"/>
        <charset val="161"/>
      </rPr>
      <t>O</t>
    </r>
    <r>
      <rPr>
        <b/>
        <vertAlign val="subscript"/>
        <sz val="12"/>
        <color indexed="43"/>
        <rFont val="Arial"/>
        <family val="2"/>
        <charset val="161"/>
      </rPr>
      <t>(g)</t>
    </r>
  </si>
  <si>
    <t>ν+ν+2=2ν+2</t>
  </si>
  <si>
    <r>
      <t>1ο μέρος:</t>
    </r>
    <r>
      <rPr>
        <sz val="12"/>
        <color indexed="43"/>
        <rFont val="Arial"/>
        <family val="2"/>
        <charset val="161"/>
      </rPr>
      <t xml:space="preserve">  την ανθρακική αλυσίδα συγκροτούν </t>
    </r>
    <r>
      <rPr>
        <b/>
        <sz val="12"/>
        <color indexed="52"/>
        <rFont val="Arial"/>
        <family val="2"/>
        <charset val="161"/>
      </rPr>
      <t>4</t>
    </r>
    <r>
      <rPr>
        <sz val="12"/>
        <color indexed="43"/>
        <rFont val="Arial"/>
        <family val="2"/>
        <charset val="161"/>
      </rPr>
      <t xml:space="preserve"> άτομα </t>
    </r>
    <r>
      <rPr>
        <b/>
        <sz val="12"/>
        <color indexed="52"/>
        <rFont val="Arial"/>
        <family val="2"/>
        <charset val="161"/>
      </rPr>
      <t>C,</t>
    </r>
    <r>
      <rPr>
        <sz val="12"/>
        <color indexed="43"/>
        <rFont val="Arial"/>
        <family val="2"/>
        <charset val="161"/>
      </rPr>
      <t xml:space="preserve"> άρα… </t>
    </r>
    <r>
      <rPr>
        <b/>
        <sz val="12"/>
        <color indexed="53"/>
        <rFont val="Arial"/>
        <family val="2"/>
        <charset val="161"/>
      </rPr>
      <t>"βουτ-".</t>
    </r>
  </si>
  <si>
    <r>
      <t xml:space="preserve">Τώρα μπορούμε να σχηματίσουμε το </t>
    </r>
    <r>
      <rPr>
        <b/>
        <sz val="12"/>
        <color indexed="52"/>
        <rFont val="Arial"/>
        <family val="2"/>
        <charset val="161"/>
      </rPr>
      <t>ΣΤ</t>
    </r>
    <r>
      <rPr>
        <sz val="12"/>
        <color indexed="43"/>
        <rFont val="Arial"/>
        <family val="2"/>
        <charset val="161"/>
      </rPr>
      <t xml:space="preserve"> της ένωσης.</t>
    </r>
  </si>
  <si>
    <r>
      <t>CH</t>
    </r>
    <r>
      <rPr>
        <vertAlign val="subscript"/>
        <sz val="12"/>
        <color indexed="43"/>
        <rFont val="Arial"/>
        <family val="2"/>
        <charset val="161"/>
      </rPr>
      <t>2</t>
    </r>
    <r>
      <rPr>
        <sz val="12"/>
        <color indexed="43"/>
        <rFont val="Arial"/>
        <family val="2"/>
        <charset val="161"/>
      </rPr>
      <t xml:space="preserve">   CH–C–OH</t>
    </r>
  </si>
  <si>
    <r>
      <t>C</t>
    </r>
    <r>
      <rPr>
        <vertAlign val="subscript"/>
        <sz val="16"/>
        <color indexed="43"/>
        <rFont val="Arial"/>
        <family val="2"/>
        <charset val="161"/>
      </rPr>
      <t>5</t>
    </r>
    <r>
      <rPr>
        <sz val="16"/>
        <color indexed="43"/>
        <rFont val="Arial"/>
        <family val="2"/>
        <charset val="161"/>
      </rPr>
      <t>H</t>
    </r>
    <r>
      <rPr>
        <vertAlign val="subscript"/>
        <sz val="16"/>
        <color indexed="43"/>
        <rFont val="Arial"/>
        <family val="2"/>
        <charset val="161"/>
      </rPr>
      <t>12</t>
    </r>
  </si>
  <si>
    <r>
      <t>CH</t>
    </r>
    <r>
      <rPr>
        <vertAlign val="subscript"/>
        <sz val="16"/>
        <color indexed="43"/>
        <rFont val="Arial"/>
        <family val="2"/>
        <charset val="161"/>
      </rPr>
      <t>4</t>
    </r>
    <r>
      <rPr>
        <sz val="16"/>
        <color indexed="43"/>
        <rFont val="Arial"/>
        <family val="2"/>
        <charset val="161"/>
      </rPr>
      <t>O</t>
    </r>
  </si>
  <si>
    <r>
      <t>(απ.:  C</t>
    </r>
    <r>
      <rPr>
        <vertAlign val="subscript"/>
        <sz val="12"/>
        <color indexed="48"/>
        <rFont val="Arial"/>
        <family val="2"/>
        <charset val="161"/>
      </rPr>
      <t>5</t>
    </r>
    <r>
      <rPr>
        <sz val="12"/>
        <color indexed="48"/>
        <rFont val="Arial"/>
        <family val="2"/>
        <charset val="161"/>
      </rPr>
      <t>H</t>
    </r>
    <r>
      <rPr>
        <vertAlign val="subscript"/>
        <sz val="12"/>
        <color indexed="48"/>
        <rFont val="Arial"/>
        <family val="2"/>
        <charset val="161"/>
      </rPr>
      <t>12</t>
    </r>
    <r>
      <rPr>
        <sz val="12"/>
        <color indexed="48"/>
        <rFont val="Arial"/>
        <family val="2"/>
        <charset val="161"/>
      </rPr>
      <t>)</t>
    </r>
  </si>
  <si>
    <t>14.</t>
  </si>
  <si>
    <r>
      <t xml:space="preserve">Παρακάτω δίνονται οι </t>
    </r>
    <r>
      <rPr>
        <b/>
        <sz val="12"/>
        <color indexed="52"/>
        <rFont val="Arial"/>
        <family val="2"/>
        <charset val="161"/>
      </rPr>
      <t>ΣΤ</t>
    </r>
    <r>
      <rPr>
        <sz val="12"/>
        <color indexed="43"/>
        <rFont val="Arial"/>
        <family val="2"/>
      </rPr>
      <t xml:space="preserve"> κάποιων οργανικών ενώσεων.</t>
    </r>
  </si>
  <si>
    <t>Τουκμενίδης Μηνάς - 3ο ΓΕΛ Αμπελοκήπων - Θεσσαλονίκη</t>
  </si>
  <si>
    <t>… στην αρχή της σελίδας</t>
  </si>
  <si>
    <r>
      <t xml:space="preserve">Δίνονται παρακάτω οι </t>
    </r>
    <r>
      <rPr>
        <b/>
        <sz val="12"/>
        <color indexed="52"/>
        <rFont val="Arial"/>
        <family val="2"/>
        <charset val="161"/>
      </rPr>
      <t>ΣΤ</t>
    </r>
    <r>
      <rPr>
        <sz val="12"/>
        <color indexed="43"/>
        <rFont val="Arial"/>
        <family val="2"/>
      </rPr>
      <t xml:space="preserve"> κάποιων οργανικών ενώσεων. </t>
    </r>
  </si>
  <si>
    <r>
      <t xml:space="preserve">… ενώ τo επόμενο μέλος της σειράς είναι το </t>
    </r>
    <r>
      <rPr>
        <b/>
        <sz val="12"/>
        <color indexed="52"/>
        <rFont val="Arial"/>
        <family val="2"/>
        <charset val="161"/>
      </rPr>
      <t>προπένιο,</t>
    </r>
    <r>
      <rPr>
        <sz val="12"/>
        <color indexed="43"/>
        <rFont val="Arial"/>
        <family val="2"/>
        <charset val="161"/>
      </rPr>
      <t xml:space="preserve"> με </t>
    </r>
    <r>
      <rPr>
        <b/>
        <sz val="12"/>
        <color indexed="52"/>
        <rFont val="Arial"/>
        <family val="2"/>
        <charset val="161"/>
      </rPr>
      <t>ΣΤ...</t>
    </r>
  </si>
  <si>
    <r>
      <t xml:space="preserve">Άρα ο </t>
    </r>
    <r>
      <rPr>
        <b/>
        <sz val="12"/>
        <color indexed="52"/>
        <rFont val="Arial"/>
        <family val="2"/>
        <charset val="161"/>
      </rPr>
      <t>ΓΜΤ</t>
    </r>
    <r>
      <rPr>
        <sz val="12"/>
        <color indexed="43"/>
        <rFont val="Arial"/>
        <family val="2"/>
        <charset val="161"/>
      </rPr>
      <t xml:space="preserve"> των </t>
    </r>
    <r>
      <rPr>
        <b/>
        <sz val="12"/>
        <color indexed="52"/>
        <rFont val="Arial"/>
        <family val="2"/>
        <charset val="161"/>
      </rPr>
      <t>αλκινίων</t>
    </r>
    <r>
      <rPr>
        <sz val="12"/>
        <color indexed="43"/>
        <rFont val="Arial"/>
        <family val="2"/>
        <charset val="161"/>
      </rPr>
      <t xml:space="preserve"> θα είναι…</t>
    </r>
  </si>
  <si>
    <r>
      <t>(απ.:  ΜΤ: C</t>
    </r>
    <r>
      <rPr>
        <vertAlign val="subscript"/>
        <sz val="12"/>
        <color indexed="48"/>
        <rFont val="Arial"/>
        <family val="2"/>
        <charset val="161"/>
      </rPr>
      <t>4</t>
    </r>
    <r>
      <rPr>
        <sz val="12"/>
        <color indexed="48"/>
        <rFont val="Arial"/>
        <family val="2"/>
        <charset val="161"/>
      </rPr>
      <t>H</t>
    </r>
    <r>
      <rPr>
        <vertAlign val="subscript"/>
        <sz val="12"/>
        <color indexed="48"/>
        <rFont val="Arial"/>
        <family val="2"/>
        <charset val="161"/>
      </rPr>
      <t>8</t>
    </r>
    <r>
      <rPr>
        <sz val="12"/>
        <color indexed="48"/>
        <rFont val="Arial"/>
        <family val="2"/>
        <charset val="161"/>
      </rPr>
      <t>)</t>
    </r>
  </si>
  <si>
    <t>13.</t>
  </si>
  <si>
    <r>
      <t>C</t>
    </r>
    <r>
      <rPr>
        <vertAlign val="subscript"/>
        <sz val="16"/>
        <color indexed="43"/>
        <rFont val="Arial"/>
        <family val="2"/>
        <charset val="161"/>
      </rPr>
      <t>7</t>
    </r>
    <r>
      <rPr>
        <sz val="16"/>
        <color indexed="43"/>
        <rFont val="Arial"/>
        <family val="2"/>
        <charset val="161"/>
      </rPr>
      <t>H</t>
    </r>
    <r>
      <rPr>
        <vertAlign val="subscript"/>
        <sz val="16"/>
        <color indexed="43"/>
        <rFont val="Arial"/>
        <family val="2"/>
        <charset val="161"/>
      </rPr>
      <t>14</t>
    </r>
  </si>
  <si>
    <r>
      <t>C</t>
    </r>
    <r>
      <rPr>
        <vertAlign val="subscript"/>
        <sz val="16"/>
        <color indexed="43"/>
        <rFont val="Arial"/>
        <family val="2"/>
        <charset val="161"/>
      </rPr>
      <t>4</t>
    </r>
    <r>
      <rPr>
        <sz val="16"/>
        <color indexed="43"/>
        <rFont val="Arial"/>
        <family val="2"/>
        <charset val="161"/>
      </rPr>
      <t>H</t>
    </r>
    <r>
      <rPr>
        <vertAlign val="subscript"/>
        <sz val="16"/>
        <color indexed="43"/>
        <rFont val="Arial"/>
        <family val="2"/>
        <charset val="161"/>
      </rPr>
      <t>8</t>
    </r>
    <r>
      <rPr>
        <sz val="16"/>
        <color indexed="43"/>
        <rFont val="Arial"/>
        <family val="2"/>
        <charset val="161"/>
      </rPr>
      <t>O</t>
    </r>
  </si>
  <si>
    <r>
      <t>C</t>
    </r>
    <r>
      <rPr>
        <vertAlign val="subscript"/>
        <sz val="16"/>
        <color indexed="43"/>
        <rFont val="Arial"/>
        <family val="2"/>
        <charset val="161"/>
      </rPr>
      <t>3</t>
    </r>
    <r>
      <rPr>
        <sz val="16"/>
        <color indexed="43"/>
        <rFont val="Arial"/>
        <family val="2"/>
        <charset val="161"/>
      </rPr>
      <t>H</t>
    </r>
    <r>
      <rPr>
        <vertAlign val="subscript"/>
        <sz val="16"/>
        <color indexed="43"/>
        <rFont val="Arial"/>
        <family val="2"/>
        <charset val="161"/>
      </rPr>
      <t>8</t>
    </r>
    <r>
      <rPr>
        <sz val="16"/>
        <color indexed="43"/>
        <rFont val="Arial"/>
        <family val="2"/>
        <charset val="161"/>
      </rPr>
      <t>O</t>
    </r>
  </si>
  <si>
    <r>
      <t>C</t>
    </r>
    <r>
      <rPr>
        <vertAlign val="subscript"/>
        <sz val="16"/>
        <color indexed="43"/>
        <rFont val="Arial"/>
        <family val="2"/>
        <charset val="161"/>
      </rPr>
      <t>6</t>
    </r>
    <r>
      <rPr>
        <sz val="16"/>
        <color indexed="43"/>
        <rFont val="Arial"/>
        <family val="2"/>
        <charset val="161"/>
      </rPr>
      <t>H</t>
    </r>
    <r>
      <rPr>
        <vertAlign val="subscript"/>
        <sz val="16"/>
        <color indexed="43"/>
        <rFont val="Arial"/>
        <family val="2"/>
        <charset val="161"/>
      </rPr>
      <t>10</t>
    </r>
  </si>
  <si>
    <r>
      <t xml:space="preserve">Προφανώς ο </t>
    </r>
    <r>
      <rPr>
        <b/>
        <sz val="12"/>
        <color indexed="52"/>
        <rFont val="Arial"/>
        <family val="2"/>
        <charset val="161"/>
      </rPr>
      <t>ΓΜΤ</t>
    </r>
    <r>
      <rPr>
        <sz val="12"/>
        <color indexed="43"/>
        <rFont val="Arial"/>
        <family val="2"/>
        <charset val="161"/>
      </rPr>
      <t xml:space="preserve"> των </t>
    </r>
    <r>
      <rPr>
        <b/>
        <sz val="12"/>
        <color indexed="52"/>
        <rFont val="Arial"/>
        <family val="2"/>
        <charset val="161"/>
      </rPr>
      <t>αλκενίων</t>
    </r>
    <r>
      <rPr>
        <sz val="12"/>
        <color indexed="43"/>
        <rFont val="Arial"/>
        <family val="2"/>
        <charset val="161"/>
      </rPr>
      <t xml:space="preserve"> θα είναι…</t>
    </r>
  </si>
  <si>
    <r>
      <t>Άκυκλοι κορεσμένοι υδρογονάνθρακες ή αλκάνια</t>
    </r>
    <r>
      <rPr>
        <b/>
        <sz val="12"/>
        <color indexed="10"/>
        <rFont val="Arial"/>
        <family val="2"/>
        <charset val="161"/>
      </rPr>
      <t>***</t>
    </r>
  </si>
  <si>
    <t>Από τα παραπάνω προκύπτει ότι μια κμ αλκοόλη γενικά έχει τύπο…</t>
  </si>
  <si>
    <t>R–OH</t>
  </si>
  <si>
    <r>
      <t xml:space="preserve">… ενώ εύκολα καταλαβαίνουμε ότι ο </t>
    </r>
    <r>
      <rPr>
        <b/>
        <sz val="12"/>
        <color indexed="52"/>
        <rFont val="Arial"/>
        <family val="2"/>
        <charset val="161"/>
      </rPr>
      <t>ΓΜΤ</t>
    </r>
    <r>
      <rPr>
        <sz val="12"/>
        <color indexed="43"/>
        <rFont val="Arial"/>
        <family val="2"/>
        <charset val="161"/>
      </rPr>
      <t xml:space="preserve"> των κμ αλκοολών είναι...</t>
    </r>
  </si>
  <si>
    <r>
      <t>C</t>
    </r>
    <r>
      <rPr>
        <vertAlign val="subscript"/>
        <sz val="16"/>
        <color indexed="16"/>
        <rFont val="Arial"/>
        <family val="2"/>
        <charset val="161"/>
      </rPr>
      <t>v</t>
    </r>
    <r>
      <rPr>
        <b/>
        <sz val="12"/>
        <color indexed="16"/>
        <rFont val="Arial"/>
        <family val="2"/>
        <charset val="161"/>
      </rPr>
      <t>H</t>
    </r>
    <r>
      <rPr>
        <vertAlign val="subscript"/>
        <sz val="16"/>
        <color indexed="16"/>
        <rFont val="Arial"/>
        <family val="2"/>
        <charset val="161"/>
      </rPr>
      <t>2v+1</t>
    </r>
    <r>
      <rPr>
        <b/>
        <sz val="12"/>
        <color indexed="16"/>
        <rFont val="Arial"/>
        <family val="2"/>
        <charset val="161"/>
      </rPr>
      <t>–</t>
    </r>
  </si>
  <si>
    <t>Αλκυλαλογονίδια</t>
  </si>
  <si>
    <r>
      <t xml:space="preserve">Να εμφανιστεί η λύση του προβλήματος </t>
    </r>
    <r>
      <rPr>
        <b/>
        <sz val="11"/>
        <color indexed="52"/>
        <rFont val="Arial"/>
        <family val="2"/>
        <charset val="161"/>
      </rPr>
      <t>16;</t>
    </r>
  </si>
  <si>
    <r>
      <t xml:space="preserve">Αν η παραπάνω προσθήκη οδηγεί στο σχηματισμό δύο αλκοολών, το κύριο προϊόν καθορίζεται, κατά τα γνωστά, από τον κανόνα του </t>
    </r>
    <r>
      <rPr>
        <b/>
        <sz val="12"/>
        <color indexed="52"/>
        <rFont val="Arial"/>
        <family val="2"/>
        <charset val="161"/>
      </rPr>
      <t>Markovnikov.</t>
    </r>
  </si>
  <si>
    <r>
      <t xml:space="preserve">Το </t>
    </r>
    <r>
      <rPr>
        <b/>
        <sz val="10"/>
        <color indexed="52"/>
        <rFont val="Arial"/>
        <family val="2"/>
        <charset val="161"/>
      </rPr>
      <t>φαινύλιο</t>
    </r>
    <r>
      <rPr>
        <sz val="10"/>
        <color indexed="43"/>
        <rFont val="Arial"/>
        <family val="2"/>
      </rPr>
      <t xml:space="preserve"> είναι η ομάδα που προκύπτει, όταν από το μόριο του </t>
    </r>
    <r>
      <rPr>
        <b/>
        <sz val="10"/>
        <color indexed="52"/>
        <rFont val="Arial"/>
        <family val="2"/>
        <charset val="161"/>
      </rPr>
      <t>βενζολίου</t>
    </r>
    <r>
      <rPr>
        <sz val="10"/>
        <color indexed="43"/>
        <rFont val="Arial"/>
        <family val="2"/>
      </rPr>
      <t xml:space="preserve"> απομακρυνθεί ένα άτομο </t>
    </r>
    <r>
      <rPr>
        <b/>
        <sz val="10"/>
        <color indexed="52"/>
        <rFont val="Arial"/>
        <family val="2"/>
        <charset val="161"/>
      </rPr>
      <t>Η.</t>
    </r>
  </si>
  <si>
    <r>
      <t>χλωρο-αιθένιο</t>
    </r>
    <r>
      <rPr>
        <sz val="11"/>
        <color indexed="53"/>
        <rFont val="Arial"/>
        <family val="2"/>
      </rPr>
      <t>*</t>
    </r>
  </si>
  <si>
    <t>ταξινόμηση οργανικών ενώσεων - κετόνες</t>
  </si>
  <si>
    <t>Επιστροφή…</t>
  </si>
  <si>
    <t>Πού οφείλεται το μεγάλο πλήθος των οργανικών ενώσεων;</t>
  </si>
  <si>
    <t>ΟΜΑΔΑ –Α</t>
  </si>
  <si>
    <t>ΜΟΝΟΜΕΡΕΣ</t>
  </si>
  <si>
    <t>ΠΟΛΥΜΕΡΕΣ</t>
  </si>
  <si>
    <r>
      <t xml:space="preserve">… και θέτοντας στον τελευταίο τύπο, όπου </t>
    </r>
    <r>
      <rPr>
        <b/>
        <sz val="12"/>
        <color indexed="52"/>
        <rFont val="Arial"/>
        <family val="2"/>
        <charset val="161"/>
      </rPr>
      <t>"κ+λ=ν",</t>
    </r>
    <r>
      <rPr>
        <sz val="12"/>
        <color indexed="43"/>
        <rFont val="Arial"/>
        <family val="2"/>
        <charset val="161"/>
      </rPr>
      <t xml:space="preserve"> παίρνουμε το </t>
    </r>
    <r>
      <rPr>
        <b/>
        <sz val="12"/>
        <color indexed="52"/>
        <rFont val="Arial"/>
        <family val="2"/>
        <charset val="161"/>
      </rPr>
      <t>ΓΜΤ</t>
    </r>
    <r>
      <rPr>
        <sz val="12"/>
        <color indexed="43"/>
        <rFont val="Arial"/>
        <family val="2"/>
        <charset val="161"/>
      </rPr>
      <t xml:space="preserve"> των κμ αιθέρων, που είναι…</t>
    </r>
  </si>
  <si>
    <r>
      <t xml:space="preserve">Το μοριακό μοντέλο του </t>
    </r>
    <r>
      <rPr>
        <b/>
        <sz val="10"/>
        <color indexed="52"/>
        <rFont val="Arial"/>
        <family val="2"/>
        <charset val="161"/>
      </rPr>
      <t>μέθυλο-προπάνιου.</t>
    </r>
  </si>
  <si>
    <t>Τιμή του “x”</t>
  </si>
  <si>
    <t>Τιμή του “y”</t>
  </si>
  <si>
    <t>αλκαδιένια</t>
  </si>
  <si>
    <r>
      <t xml:space="preserve">Η χημική ένωση </t>
    </r>
    <r>
      <rPr>
        <b/>
        <sz val="12"/>
        <color indexed="52"/>
        <rFont val="Arial"/>
        <family val="2"/>
        <charset val="161"/>
      </rPr>
      <t>Φ</t>
    </r>
    <r>
      <rPr>
        <sz val="12"/>
        <color indexed="43"/>
        <rFont val="Arial"/>
        <family val="2"/>
      </rPr>
      <t xml:space="preserve"> είναι το…</t>
    </r>
  </si>
  <si>
    <r>
      <t xml:space="preserve">Το </t>
    </r>
    <r>
      <rPr>
        <b/>
        <sz val="12"/>
        <color indexed="52"/>
        <rFont val="Arial"/>
        <family val="2"/>
        <charset val="161"/>
      </rPr>
      <t>αλκίνιο</t>
    </r>
    <r>
      <rPr>
        <sz val="12"/>
        <color indexed="43"/>
        <rFont val="Arial"/>
        <family val="2"/>
      </rPr>
      <t xml:space="preserve"> δε μπορεί παρά να είναι το…</t>
    </r>
  </si>
  <si>
    <r>
      <t xml:space="preserve">Το </t>
    </r>
    <r>
      <rPr>
        <b/>
        <sz val="12"/>
        <color indexed="52"/>
        <rFont val="Arial"/>
        <family val="2"/>
        <charset val="161"/>
      </rPr>
      <t>αλκένιο</t>
    </r>
    <r>
      <rPr>
        <sz val="12"/>
        <color indexed="43"/>
        <rFont val="Arial"/>
        <family val="2"/>
      </rPr>
      <t xml:space="preserve"> δε μπορεί παρά να είναι το…</t>
    </r>
  </si>
  <si>
    <r>
      <t xml:space="preserve">Η τιμή του </t>
    </r>
    <r>
      <rPr>
        <b/>
        <sz val="12"/>
        <color indexed="52"/>
        <rFont val="Arial"/>
        <family val="2"/>
        <charset val="161"/>
      </rPr>
      <t>ω</t>
    </r>
    <r>
      <rPr>
        <sz val="12"/>
        <color indexed="43"/>
        <rFont val="Arial"/>
        <family val="2"/>
      </rPr>
      <t xml:space="preserve"> είναι ίση με…</t>
    </r>
  </si>
  <si>
    <r>
      <t xml:space="preserve">Επειδή στο συγκεκριμένο παράδειγμα, η </t>
    </r>
    <r>
      <rPr>
        <b/>
        <sz val="10"/>
        <color indexed="52"/>
        <rFont val="Arial"/>
        <family val="2"/>
        <charset val="161"/>
      </rPr>
      <t>ΧΟ</t>
    </r>
    <r>
      <rPr>
        <sz val="10"/>
        <color indexed="43"/>
        <rFont val="Arial"/>
        <family val="2"/>
        <charset val="161"/>
      </rPr>
      <t xml:space="preserve"> του υ-δροξυλίου υπάρχει στο μόριο δύο φορές, μπροστά α-πό το </t>
    </r>
    <r>
      <rPr>
        <b/>
        <sz val="10"/>
        <color indexed="52"/>
        <rFont val="Arial"/>
        <family val="2"/>
        <charset val="161"/>
      </rPr>
      <t>"-όλη"</t>
    </r>
    <r>
      <rPr>
        <sz val="10"/>
        <color indexed="43"/>
        <rFont val="Arial"/>
        <family val="2"/>
        <charset val="161"/>
      </rPr>
      <t xml:space="preserve"> μπαίνει το αριθμητικό πρόθεμα </t>
    </r>
    <r>
      <rPr>
        <b/>
        <sz val="10"/>
        <color indexed="52"/>
        <rFont val="Arial"/>
        <family val="2"/>
        <charset val="161"/>
      </rPr>
      <t>"δι-".</t>
    </r>
  </si>
  <si>
    <t>λ.</t>
  </si>
  <si>
    <t>ν.</t>
  </si>
  <si>
    <t>μ.</t>
  </si>
  <si>
    <t>ξ.</t>
  </si>
  <si>
    <t>διμέθυλο-προπανόλη</t>
  </si>
  <si>
    <t>μέθυλο-βουτανόνη</t>
  </si>
  <si>
    <t>μέθυλο-προπενικό οξύ</t>
  </si>
  <si>
    <t>2,4-διμέθυλο-πεντανόνη</t>
  </si>
  <si>
    <t>ο.</t>
  </si>
  <si>
    <t>π.</t>
  </si>
  <si>
    <t>ρ.</t>
  </si>
  <si>
    <t>σ.</t>
  </si>
  <si>
    <r>
      <t xml:space="preserve">Υπενθυμίζεται ότι στο μόριο μιας αλδεΰδης το ανθρα-κοάτομο του καρβονυλίου βρίσκεται πάντα στην άκρη της ανθρακικής αλυσίδας, ενώ στο μόριο μιας κετόνης το καρβονυλικό άτομο </t>
    </r>
    <r>
      <rPr>
        <b/>
        <sz val="10"/>
        <color indexed="52"/>
        <rFont val="Arial"/>
        <family val="2"/>
        <charset val="161"/>
      </rPr>
      <t>C,</t>
    </r>
    <r>
      <rPr>
        <sz val="10"/>
        <color indexed="43"/>
        <rFont val="Arial"/>
        <family val="2"/>
        <charset val="161"/>
      </rPr>
      <t xml:space="preserve"> το συναντούμε σε ενδιάμεση θέση στην ανθρακική αλυσίδα. </t>
    </r>
  </si>
  <si>
    <t>σχέση 2</t>
  </si>
  <si>
    <t>σχέση 3</t>
  </si>
  <si>
    <t>σχέση 4</t>
  </si>
  <si>
    <r>
      <t xml:space="preserve">… οπότε από το σύστημα των σχέσεων </t>
    </r>
    <r>
      <rPr>
        <b/>
        <sz val="12"/>
        <color indexed="52"/>
        <rFont val="Arial"/>
        <family val="2"/>
        <charset val="161"/>
      </rPr>
      <t>1</t>
    </r>
    <r>
      <rPr>
        <sz val="12"/>
        <color indexed="43"/>
        <rFont val="Arial"/>
        <family val="2"/>
        <charset val="161"/>
      </rPr>
      <t xml:space="preserve"> και </t>
    </r>
    <r>
      <rPr>
        <b/>
        <sz val="12"/>
        <color indexed="52"/>
        <rFont val="Arial"/>
        <family val="2"/>
        <charset val="161"/>
      </rPr>
      <t>2</t>
    </r>
    <r>
      <rPr>
        <sz val="12"/>
        <color indexed="43"/>
        <rFont val="Arial"/>
        <family val="2"/>
        <charset val="161"/>
      </rPr>
      <t xml:space="preserve"> προκύπτει, ότι είναι…</t>
    </r>
  </si>
  <si>
    <r>
      <t xml:space="preserve">… οπότε από το σύστημα των σχέσεων </t>
    </r>
    <r>
      <rPr>
        <b/>
        <sz val="12"/>
        <color indexed="52"/>
        <rFont val="Arial"/>
        <family val="2"/>
        <charset val="161"/>
      </rPr>
      <t>1</t>
    </r>
    <r>
      <rPr>
        <sz val="12"/>
        <color indexed="43"/>
        <rFont val="Arial"/>
        <family val="2"/>
        <charset val="161"/>
      </rPr>
      <t xml:space="preserve"> και </t>
    </r>
    <r>
      <rPr>
        <b/>
        <sz val="12"/>
        <color indexed="52"/>
        <rFont val="Arial"/>
        <family val="2"/>
        <charset val="161"/>
      </rPr>
      <t>3</t>
    </r>
    <r>
      <rPr>
        <sz val="12"/>
        <color indexed="43"/>
        <rFont val="Arial"/>
        <family val="2"/>
        <charset val="161"/>
      </rPr>
      <t xml:space="preserve"> προκύπτει, ότι είναι…</t>
    </r>
  </si>
  <si>
    <t>Δίνονται τα αλκένια…</t>
  </si>
  <si>
    <t>2-πεντένιο</t>
  </si>
  <si>
    <t>μέθυλο-προπένιο</t>
  </si>
  <si>
    <t>2,3-διμέθυλο-
-2-βουτένιο</t>
  </si>
  <si>
    <t>ομόλογες σειρές</t>
  </si>
  <si>
    <r>
      <t>Οι κμ αλδεΰδες γενικά, έχουν τύπο</t>
    </r>
    <r>
      <rPr>
        <vertAlign val="superscript"/>
        <sz val="11"/>
        <color indexed="10"/>
        <rFont val="Wingdings"/>
        <charset val="2"/>
      </rPr>
      <t>vv</t>
    </r>
    <r>
      <rPr>
        <sz val="12"/>
        <color indexed="43"/>
        <rFont val="Arial"/>
        <family val="2"/>
        <charset val="161"/>
      </rPr>
      <t>…</t>
    </r>
  </si>
  <si>
    <t>vv</t>
  </si>
  <si>
    <t>Τώρα μπορούμε να περιγράψουμε την ποσοτική σύσταση των καυσαερίων σε κάθε περίπτωση που ζητείται. Έτσι…</t>
  </si>
  <si>
    <r>
      <t xml:space="preserve">Γίνεται φανερό τώρα, ότι αφού είναι </t>
    </r>
    <r>
      <rPr>
        <b/>
        <sz val="12"/>
        <color indexed="52"/>
        <rFont val="Arial"/>
        <family val="2"/>
        <charset val="161"/>
      </rPr>
      <t>V</t>
    </r>
    <r>
      <rPr>
        <b/>
        <vertAlign val="subscript"/>
        <sz val="12"/>
        <color indexed="52"/>
        <rFont val="Arial"/>
        <family val="2"/>
        <charset val="161"/>
      </rPr>
      <t>απαιτ.</t>
    </r>
    <r>
      <rPr>
        <b/>
        <sz val="12"/>
        <color indexed="52"/>
        <rFont val="Arial"/>
        <family val="2"/>
        <charset val="161"/>
      </rPr>
      <t>&lt;V</t>
    </r>
    <r>
      <rPr>
        <b/>
        <vertAlign val="subscript"/>
        <sz val="12"/>
        <color indexed="52"/>
        <rFont val="Arial"/>
        <family val="2"/>
        <charset val="161"/>
      </rPr>
      <t>ολ.</t>
    </r>
    <r>
      <rPr>
        <b/>
        <sz val="12"/>
        <color indexed="52"/>
        <rFont val="Arial"/>
        <family val="2"/>
        <charset val="161"/>
      </rPr>
      <t xml:space="preserve">, </t>
    </r>
    <r>
      <rPr>
        <sz val="12"/>
        <color indexed="43"/>
        <rFont val="Arial"/>
        <family val="2"/>
      </rPr>
      <t xml:space="preserve">ένα μέρος του οξυγόνου περίσ-σεψε. Πιο συγκεκριμένα περίσσεψαν…
</t>
    </r>
    <r>
      <rPr>
        <b/>
        <sz val="12"/>
        <color indexed="52"/>
        <rFont val="Arial"/>
        <family val="2"/>
        <charset val="161"/>
      </rPr>
      <t>V</t>
    </r>
    <r>
      <rPr>
        <b/>
        <vertAlign val="subscript"/>
        <sz val="12"/>
        <color indexed="52"/>
        <rFont val="Arial"/>
        <family val="2"/>
        <charset val="161"/>
      </rPr>
      <t>περίσ.</t>
    </r>
    <r>
      <rPr>
        <b/>
        <sz val="12"/>
        <color indexed="52"/>
        <rFont val="Arial"/>
        <family val="2"/>
        <charset val="161"/>
      </rPr>
      <t>=V</t>
    </r>
    <r>
      <rPr>
        <b/>
        <vertAlign val="subscript"/>
        <sz val="12"/>
        <color indexed="52"/>
        <rFont val="Arial"/>
        <family val="2"/>
        <charset val="161"/>
      </rPr>
      <t>ολ.</t>
    </r>
    <r>
      <rPr>
        <b/>
        <sz val="12"/>
        <color indexed="52"/>
        <rFont val="Arial"/>
        <family val="2"/>
        <charset val="161"/>
      </rPr>
      <t>–V</t>
    </r>
    <r>
      <rPr>
        <b/>
        <vertAlign val="subscript"/>
        <sz val="12"/>
        <color indexed="52"/>
        <rFont val="Arial"/>
        <family val="2"/>
        <charset val="161"/>
      </rPr>
      <t>απαιτ.</t>
    </r>
    <r>
      <rPr>
        <b/>
        <sz val="12"/>
        <color indexed="52"/>
        <rFont val="Arial"/>
        <family val="2"/>
        <charset val="161"/>
      </rPr>
      <t>=32–30=2L.</t>
    </r>
    <r>
      <rPr>
        <sz val="12"/>
        <color indexed="43"/>
        <rFont val="Arial"/>
        <family val="2"/>
      </rPr>
      <t xml:space="preserve"> </t>
    </r>
  </si>
  <si>
    <r>
      <t xml:space="preserve">… αμέσως μετά την καύση, στα καυσαέρια περιέχονται…
</t>
    </r>
    <r>
      <rPr>
        <b/>
        <sz val="12"/>
        <color indexed="52"/>
        <rFont val="Arial"/>
        <family val="2"/>
        <charset val="161"/>
      </rPr>
      <t>… 18L CO</t>
    </r>
    <r>
      <rPr>
        <b/>
        <vertAlign val="subscript"/>
        <sz val="12"/>
        <color indexed="52"/>
        <rFont val="Arial"/>
        <family val="2"/>
        <charset val="161"/>
      </rPr>
      <t>2(g)</t>
    </r>
    <r>
      <rPr>
        <b/>
        <sz val="12"/>
        <color indexed="52"/>
        <rFont val="Arial"/>
        <family val="2"/>
        <charset val="161"/>
      </rPr>
      <t>, 24L Η</t>
    </r>
    <r>
      <rPr>
        <b/>
        <vertAlign val="subscript"/>
        <sz val="12"/>
        <color indexed="52"/>
        <rFont val="Arial"/>
        <family val="2"/>
        <charset val="161"/>
      </rPr>
      <t>2</t>
    </r>
    <r>
      <rPr>
        <b/>
        <sz val="12"/>
        <color indexed="52"/>
        <rFont val="Arial"/>
        <family val="2"/>
        <charset val="161"/>
      </rPr>
      <t>Ο</t>
    </r>
    <r>
      <rPr>
        <b/>
        <vertAlign val="subscript"/>
        <sz val="12"/>
        <color indexed="52"/>
        <rFont val="Arial"/>
        <family val="2"/>
        <charset val="161"/>
      </rPr>
      <t>(g)</t>
    </r>
    <r>
      <rPr>
        <b/>
        <sz val="12"/>
        <color indexed="52"/>
        <rFont val="Arial"/>
        <family val="2"/>
        <charset val="161"/>
      </rPr>
      <t>, 128L N</t>
    </r>
    <r>
      <rPr>
        <b/>
        <vertAlign val="subscript"/>
        <sz val="12"/>
        <color indexed="52"/>
        <rFont val="Arial"/>
        <family val="2"/>
        <charset val="161"/>
      </rPr>
      <t>2(g)</t>
    </r>
    <r>
      <rPr>
        <sz val="12"/>
        <color indexed="52"/>
        <rFont val="Arial"/>
        <family val="2"/>
        <charset val="161"/>
      </rPr>
      <t xml:space="preserve"> </t>
    </r>
    <r>
      <rPr>
        <sz val="12"/>
        <color indexed="43"/>
        <rFont val="Arial"/>
        <family val="2"/>
        <charset val="161"/>
      </rPr>
      <t>και</t>
    </r>
    <r>
      <rPr>
        <sz val="12"/>
        <color indexed="52"/>
        <rFont val="Arial"/>
        <family val="2"/>
        <charset val="161"/>
      </rPr>
      <t xml:space="preserve"> </t>
    </r>
    <r>
      <rPr>
        <b/>
        <sz val="12"/>
        <color indexed="52"/>
        <rFont val="Arial"/>
        <family val="2"/>
        <charset val="161"/>
      </rPr>
      <t>2L περίσσιο Ο</t>
    </r>
    <r>
      <rPr>
        <b/>
        <vertAlign val="subscript"/>
        <sz val="12"/>
        <color indexed="52"/>
        <rFont val="Arial"/>
        <family val="2"/>
        <charset val="161"/>
      </rPr>
      <t>2(g)</t>
    </r>
    <r>
      <rPr>
        <b/>
        <sz val="12"/>
        <color indexed="52"/>
        <rFont val="Arial"/>
        <family val="2"/>
        <charset val="161"/>
      </rPr>
      <t>.</t>
    </r>
  </si>
  <si>
    <r>
      <t>… αφού ψυχθούν</t>
    </r>
    <r>
      <rPr>
        <sz val="12"/>
        <color indexed="48"/>
        <rFont val="Arial"/>
        <family val="2"/>
        <charset val="161"/>
      </rPr>
      <t>*</t>
    </r>
    <r>
      <rPr>
        <sz val="12"/>
        <color indexed="43"/>
        <rFont val="Arial"/>
        <family val="2"/>
      </rPr>
      <t xml:space="preserve"> τα καυσαέρια περιέχουν…
</t>
    </r>
    <r>
      <rPr>
        <b/>
        <sz val="12"/>
        <color indexed="52"/>
        <rFont val="Arial"/>
        <family val="2"/>
        <charset val="161"/>
      </rPr>
      <t>… 18L CO</t>
    </r>
    <r>
      <rPr>
        <b/>
        <vertAlign val="subscript"/>
        <sz val="12"/>
        <color indexed="52"/>
        <rFont val="Arial"/>
        <family val="2"/>
        <charset val="161"/>
      </rPr>
      <t>2(g)</t>
    </r>
    <r>
      <rPr>
        <b/>
        <sz val="12"/>
        <color indexed="52"/>
        <rFont val="Arial"/>
        <family val="2"/>
        <charset val="161"/>
      </rPr>
      <t>, 128L N</t>
    </r>
    <r>
      <rPr>
        <b/>
        <vertAlign val="subscript"/>
        <sz val="12"/>
        <color indexed="52"/>
        <rFont val="Arial"/>
        <family val="2"/>
        <charset val="161"/>
      </rPr>
      <t>2(g)</t>
    </r>
    <r>
      <rPr>
        <sz val="12"/>
        <color indexed="52"/>
        <rFont val="Arial"/>
        <family val="2"/>
        <charset val="161"/>
      </rPr>
      <t xml:space="preserve"> </t>
    </r>
    <r>
      <rPr>
        <sz val="12"/>
        <color indexed="43"/>
        <rFont val="Arial"/>
        <family val="2"/>
        <charset val="161"/>
      </rPr>
      <t>και</t>
    </r>
    <r>
      <rPr>
        <sz val="12"/>
        <color indexed="52"/>
        <rFont val="Arial"/>
        <family val="2"/>
        <charset val="161"/>
      </rPr>
      <t xml:space="preserve"> </t>
    </r>
    <r>
      <rPr>
        <b/>
        <sz val="12"/>
        <color indexed="52"/>
        <rFont val="Arial"/>
        <family val="2"/>
        <charset val="161"/>
      </rPr>
      <t>2L περίσσιο Ο</t>
    </r>
    <r>
      <rPr>
        <b/>
        <vertAlign val="subscript"/>
        <sz val="12"/>
        <color indexed="52"/>
        <rFont val="Arial"/>
        <family val="2"/>
        <charset val="161"/>
      </rPr>
      <t>2(g)</t>
    </r>
    <r>
      <rPr>
        <b/>
        <sz val="12"/>
        <color indexed="52"/>
        <rFont val="Arial"/>
        <family val="2"/>
        <charset val="161"/>
      </rPr>
      <t>.</t>
    </r>
  </si>
  <si>
    <r>
      <t xml:space="preserve">… τα </t>
    </r>
    <r>
      <rPr>
        <b/>
        <sz val="12"/>
        <color indexed="52"/>
        <rFont val="Arial"/>
        <family val="2"/>
        <charset val="161"/>
      </rPr>
      <t>ψυχθέντα</t>
    </r>
    <r>
      <rPr>
        <sz val="12"/>
        <color indexed="43"/>
        <rFont val="Arial"/>
        <family val="2"/>
      </rPr>
      <t xml:space="preserve"> καυσαέρια μετά τη διέλευσή τους από διάλυμα βάσης, περιέχουν</t>
    </r>
    <r>
      <rPr>
        <sz val="12"/>
        <color indexed="48"/>
        <rFont val="Arial"/>
        <family val="2"/>
        <charset val="161"/>
      </rPr>
      <t>*</t>
    </r>
    <r>
      <rPr>
        <sz val="12"/>
        <color indexed="43"/>
        <rFont val="Arial"/>
        <family val="2"/>
      </rPr>
      <t xml:space="preserve">…
</t>
    </r>
    <r>
      <rPr>
        <b/>
        <sz val="12"/>
        <color indexed="52"/>
        <rFont val="Arial"/>
        <family val="2"/>
        <charset val="161"/>
      </rPr>
      <t>… 128L N</t>
    </r>
    <r>
      <rPr>
        <b/>
        <vertAlign val="subscript"/>
        <sz val="12"/>
        <color indexed="52"/>
        <rFont val="Arial"/>
        <family val="2"/>
        <charset val="161"/>
      </rPr>
      <t>2(g)</t>
    </r>
    <r>
      <rPr>
        <sz val="12"/>
        <color indexed="52"/>
        <rFont val="Arial"/>
        <family val="2"/>
        <charset val="161"/>
      </rPr>
      <t xml:space="preserve"> </t>
    </r>
    <r>
      <rPr>
        <sz val="12"/>
        <color indexed="43"/>
        <rFont val="Arial"/>
        <family val="2"/>
        <charset val="161"/>
      </rPr>
      <t>και</t>
    </r>
    <r>
      <rPr>
        <sz val="12"/>
        <color indexed="52"/>
        <rFont val="Arial"/>
        <family val="2"/>
        <charset val="161"/>
      </rPr>
      <t xml:space="preserve"> </t>
    </r>
    <r>
      <rPr>
        <b/>
        <sz val="12"/>
        <color indexed="52"/>
        <rFont val="Arial"/>
        <family val="2"/>
        <charset val="161"/>
      </rPr>
      <t>2L περίσσιο Ο</t>
    </r>
    <r>
      <rPr>
        <b/>
        <vertAlign val="subscript"/>
        <sz val="12"/>
        <color indexed="52"/>
        <rFont val="Arial"/>
        <family val="2"/>
        <charset val="161"/>
      </rPr>
      <t>2(g)</t>
    </r>
    <r>
      <rPr>
        <b/>
        <sz val="12"/>
        <color indexed="52"/>
        <rFont val="Arial"/>
        <family val="2"/>
        <charset val="161"/>
      </rPr>
      <t>.</t>
    </r>
  </si>
  <si>
    <t>… κατά ομόλογες σειρές.</t>
  </si>
  <si>
    <r>
      <t xml:space="preserve">… και θέτοντας στον τελευταίο τύπο, όπου </t>
    </r>
    <r>
      <rPr>
        <b/>
        <sz val="12"/>
        <color indexed="52"/>
        <rFont val="Arial"/>
        <family val="2"/>
        <charset val="161"/>
      </rPr>
      <t>"ω+1=ν",</t>
    </r>
    <r>
      <rPr>
        <sz val="12"/>
        <color indexed="43"/>
        <rFont val="Arial"/>
        <family val="2"/>
        <charset val="161"/>
      </rPr>
      <t xml:space="preserve"> παίρνουμε το </t>
    </r>
    <r>
      <rPr>
        <b/>
        <sz val="12"/>
        <color indexed="52"/>
        <rFont val="Arial"/>
        <family val="2"/>
        <charset val="161"/>
      </rPr>
      <t>ΓΜΤ</t>
    </r>
    <r>
      <rPr>
        <sz val="12"/>
        <color indexed="43"/>
        <rFont val="Arial"/>
        <family val="2"/>
        <charset val="161"/>
      </rPr>
      <t xml:space="preserve"> των κμ αλδεϋδών, που είναι…</t>
    </r>
  </si>
  <si>
    <r>
      <t xml:space="preserve">… ενώ το δεύτερο μέλος της σειράς, δηλαδή η </t>
    </r>
    <r>
      <rPr>
        <b/>
        <sz val="12"/>
        <color indexed="52"/>
        <rFont val="Arial"/>
        <family val="2"/>
        <charset val="161"/>
      </rPr>
      <t>αιθανάλη</t>
    </r>
    <r>
      <rPr>
        <sz val="12"/>
        <color indexed="43"/>
        <rFont val="Arial"/>
        <family val="2"/>
        <charset val="161"/>
      </rPr>
      <t xml:space="preserve"> ή </t>
    </r>
    <r>
      <rPr>
        <b/>
        <sz val="12"/>
        <color indexed="52"/>
        <rFont val="Arial"/>
        <family val="2"/>
        <charset val="161"/>
      </rPr>
      <t>ακεταλδεΰ-δη,</t>
    </r>
    <r>
      <rPr>
        <sz val="12"/>
        <color indexed="43"/>
        <rFont val="Arial"/>
        <family val="2"/>
        <charset val="161"/>
      </rPr>
      <t xml:space="preserve"> έχει </t>
    </r>
    <r>
      <rPr>
        <b/>
        <sz val="12"/>
        <color indexed="52"/>
        <rFont val="Arial"/>
        <family val="2"/>
        <charset val="161"/>
      </rPr>
      <t>ΣΤ…</t>
    </r>
  </si>
  <si>
    <t>Κορεσμένες μονοκαρβονυλικές κετόνες (κμ κετόνες)</t>
  </si>
  <si>
    <t>Προσθήκη υδροκυανίου (HCN)</t>
  </si>
  <si>
    <t>ζ.</t>
  </si>
  <si>
    <t>η.</t>
  </si>
  <si>
    <t>θ.</t>
  </si>
  <si>
    <r>
      <t>C</t>
    </r>
    <r>
      <rPr>
        <vertAlign val="subscript"/>
        <sz val="12"/>
        <color indexed="43"/>
        <rFont val="Arial"/>
        <family val="2"/>
        <charset val="161"/>
      </rPr>
      <t>4</t>
    </r>
    <r>
      <rPr>
        <sz val="12"/>
        <color indexed="43"/>
        <rFont val="Arial"/>
        <family val="2"/>
        <charset val="161"/>
      </rPr>
      <t>H</t>
    </r>
    <r>
      <rPr>
        <vertAlign val="subscript"/>
        <sz val="12"/>
        <color indexed="43"/>
        <rFont val="Arial"/>
        <family val="2"/>
        <charset val="161"/>
      </rPr>
      <t>6</t>
    </r>
  </si>
  <si>
    <r>
      <t>CH</t>
    </r>
    <r>
      <rPr>
        <vertAlign val="subscript"/>
        <sz val="12"/>
        <color indexed="43"/>
        <rFont val="Arial"/>
        <family val="2"/>
        <charset val="161"/>
      </rPr>
      <t>2</t>
    </r>
  </si>
  <si>
    <r>
      <t>C</t>
    </r>
    <r>
      <rPr>
        <vertAlign val="subscript"/>
        <sz val="12"/>
        <color indexed="43"/>
        <rFont val="Arial"/>
        <family val="2"/>
        <charset val="161"/>
      </rPr>
      <t>2</t>
    </r>
    <r>
      <rPr>
        <sz val="12"/>
        <color indexed="43"/>
        <rFont val="Arial"/>
        <family val="2"/>
        <charset val="161"/>
      </rPr>
      <t>H</t>
    </r>
    <r>
      <rPr>
        <vertAlign val="subscript"/>
        <sz val="12"/>
        <color indexed="43"/>
        <rFont val="Arial"/>
        <family val="2"/>
        <charset val="161"/>
      </rPr>
      <t>6</t>
    </r>
  </si>
  <si>
    <r>
      <t xml:space="preserve">… από την οποία προκύπτει με επίλυσή της, ότι το πλήθος </t>
    </r>
    <r>
      <rPr>
        <b/>
        <sz val="12"/>
        <color indexed="53"/>
        <rFont val="Arial"/>
        <family val="2"/>
        <charset val="161"/>
      </rPr>
      <t>"ν"</t>
    </r>
    <r>
      <rPr>
        <sz val="12"/>
        <color indexed="43"/>
        <rFont val="Arial"/>
        <family val="2"/>
        <charset val="161"/>
      </rPr>
      <t xml:space="preserve"> των ανθρακοατόμων που περιέχονται στο μόριο του αλκανίου, είναι ίσο με…</t>
    </r>
  </si>
  <si>
    <t>6.</t>
  </si>
  <si>
    <r>
      <t xml:space="preserve">Η αντίδραση μεταξύ του </t>
    </r>
    <r>
      <rPr>
        <b/>
        <sz val="12"/>
        <color indexed="52"/>
        <rFont val="Arial"/>
        <family val="2"/>
        <charset val="161"/>
      </rPr>
      <t>αιθενίου</t>
    </r>
    <r>
      <rPr>
        <sz val="12"/>
        <color indexed="43"/>
        <rFont val="Arial"/>
        <family val="2"/>
      </rPr>
      <t xml:space="preserve"> και του </t>
    </r>
    <r>
      <rPr>
        <b/>
        <sz val="12"/>
        <color indexed="52"/>
        <rFont val="Arial"/>
        <family val="2"/>
        <charset val="161"/>
      </rPr>
      <t>Η</t>
    </r>
    <r>
      <rPr>
        <b/>
        <vertAlign val="subscript"/>
        <sz val="12"/>
        <color indexed="52"/>
        <rFont val="Arial"/>
        <family val="2"/>
        <charset val="161"/>
      </rPr>
      <t>2</t>
    </r>
    <r>
      <rPr>
        <sz val="12"/>
        <color indexed="43"/>
        <rFont val="Arial"/>
        <family val="2"/>
      </rPr>
      <t xml:space="preserve"> δίνεται από την εξίσωση... </t>
    </r>
  </si>
  <si>
    <t>2η περίπτωση</t>
  </si>
  <si>
    <t>3η περίπτωση</t>
  </si>
  <si>
    <t>1.</t>
  </si>
  <si>
    <t>2.</t>
  </si>
  <si>
    <r>
      <t xml:space="preserve">… για το </t>
    </r>
    <r>
      <rPr>
        <b/>
        <sz val="12"/>
        <color indexed="52"/>
        <rFont val="Arial"/>
        <family val="2"/>
        <charset val="161"/>
      </rPr>
      <t>Ο</t>
    </r>
    <r>
      <rPr>
        <b/>
        <vertAlign val="subscript"/>
        <sz val="12"/>
        <color indexed="52"/>
        <rFont val="Arial"/>
        <family val="2"/>
        <charset val="161"/>
      </rPr>
      <t>2</t>
    </r>
    <r>
      <rPr>
        <b/>
        <sz val="12"/>
        <color indexed="52"/>
        <rFont val="Arial"/>
        <family val="2"/>
        <charset val="161"/>
      </rPr>
      <t>:</t>
    </r>
    <r>
      <rPr>
        <sz val="12"/>
        <color indexed="43"/>
        <rFont val="Arial"/>
        <family val="2"/>
      </rPr>
      <t xml:space="preserve"> </t>
    </r>
    <r>
      <rPr>
        <b/>
        <sz val="12"/>
        <color indexed="52"/>
        <rFont val="Arial"/>
        <family val="2"/>
        <charset val="161"/>
      </rPr>
      <t>V</t>
    </r>
    <r>
      <rPr>
        <b/>
        <vertAlign val="subscript"/>
        <sz val="12"/>
        <color indexed="52"/>
        <rFont val="Arial"/>
        <family val="2"/>
        <charset val="161"/>
      </rPr>
      <t>1</t>
    </r>
    <r>
      <rPr>
        <b/>
        <sz val="12"/>
        <color indexed="52"/>
        <rFont val="Arial"/>
        <family val="2"/>
        <charset val="161"/>
      </rPr>
      <t>=(20/100)·V</t>
    </r>
    <r>
      <rPr>
        <b/>
        <vertAlign val="subscript"/>
        <sz val="12"/>
        <color indexed="52"/>
        <rFont val="Arial"/>
        <family val="2"/>
        <charset val="161"/>
      </rPr>
      <t>αέρα</t>
    </r>
    <r>
      <rPr>
        <b/>
        <sz val="12"/>
        <color indexed="52"/>
        <rFont val="Arial"/>
        <family val="2"/>
        <charset val="161"/>
      </rPr>
      <t>=(20/100)·160=32L</t>
    </r>
    <r>
      <rPr>
        <sz val="12"/>
        <color indexed="43"/>
        <rFont val="Arial"/>
        <family val="2"/>
      </rPr>
      <t xml:space="preserve"> και…
… για το </t>
    </r>
    <r>
      <rPr>
        <b/>
        <sz val="12"/>
        <color indexed="52"/>
        <rFont val="Arial"/>
        <family val="2"/>
        <charset val="161"/>
      </rPr>
      <t>Ν</t>
    </r>
    <r>
      <rPr>
        <b/>
        <vertAlign val="subscript"/>
        <sz val="12"/>
        <color indexed="52"/>
        <rFont val="Arial"/>
        <family val="2"/>
        <charset val="161"/>
      </rPr>
      <t>2</t>
    </r>
    <r>
      <rPr>
        <b/>
        <sz val="12"/>
        <color indexed="52"/>
        <rFont val="Arial"/>
        <family val="2"/>
        <charset val="161"/>
      </rPr>
      <t>: V</t>
    </r>
    <r>
      <rPr>
        <b/>
        <vertAlign val="subscript"/>
        <sz val="12"/>
        <color indexed="52"/>
        <rFont val="Arial"/>
        <family val="2"/>
        <charset val="161"/>
      </rPr>
      <t>2</t>
    </r>
    <r>
      <rPr>
        <b/>
        <sz val="12"/>
        <color indexed="52"/>
        <rFont val="Arial"/>
        <family val="2"/>
        <charset val="161"/>
      </rPr>
      <t>=160–32=128L.</t>
    </r>
  </si>
  <si>
    <t>Μετατρέπουμε τη δοθείσα ποσότητα του αλκανίου σε mol. Θα είναι…</t>
  </si>
  <si>
    <r>
      <t xml:space="preserve">Τα άτομα </t>
    </r>
    <r>
      <rPr>
        <b/>
        <sz val="12"/>
        <color indexed="52"/>
        <rFont val="Arial"/>
        <family val="2"/>
        <charset val="161"/>
      </rPr>
      <t>C</t>
    </r>
    <r>
      <rPr>
        <sz val="12"/>
        <color indexed="43"/>
        <rFont val="Arial"/>
        <family val="2"/>
        <charset val="161"/>
      </rPr>
      <t xml:space="preserve"> αναπτύσσουν πάντα </t>
    </r>
    <r>
      <rPr>
        <b/>
        <sz val="12"/>
        <color indexed="52"/>
        <rFont val="Arial"/>
        <family val="2"/>
        <charset val="161"/>
      </rPr>
      <t>4</t>
    </r>
    <r>
      <rPr>
        <sz val="12"/>
        <color indexed="43"/>
        <rFont val="Arial"/>
        <family val="2"/>
        <charset val="161"/>
      </rPr>
      <t xml:space="preserve"> ομοιοπολικούς δεσμούς στο περιβάλλον τους και κατά συνέπεια η εικόνα για ένα άτομο </t>
    </r>
    <r>
      <rPr>
        <b/>
        <sz val="12"/>
        <color indexed="52"/>
        <rFont val="Arial"/>
        <family val="2"/>
        <charset val="161"/>
      </rPr>
      <t>C</t>
    </r>
    <r>
      <rPr>
        <sz val="12"/>
        <color indexed="43"/>
        <rFont val="Arial"/>
        <family val="2"/>
        <charset val="161"/>
      </rPr>
      <t xml:space="preserve"> και το χημικό περίγυρό του, στο ΣΤ κάποιας οργανικής ένωσης,  μπορεί να είναι η ακόλουθη…</t>
    </r>
  </si>
  <si>
    <t xml:space="preserve">    αιθανόλη</t>
  </si>
  <si>
    <t xml:space="preserve">   μεθανάλη</t>
  </si>
  <si>
    <t xml:space="preserve">   προπαδιένιο</t>
  </si>
  <si>
    <t xml:space="preserve">     αιθίνιο</t>
  </si>
  <si>
    <r>
      <t xml:space="preserve">… ενώ το επόμενο μέλος της σειράς είναι η </t>
    </r>
    <r>
      <rPr>
        <b/>
        <sz val="12"/>
        <color indexed="52"/>
        <rFont val="Arial"/>
        <family val="2"/>
        <charset val="161"/>
      </rPr>
      <t>βουτανόνη,</t>
    </r>
    <r>
      <rPr>
        <sz val="12"/>
        <color indexed="43"/>
        <rFont val="Arial"/>
        <family val="2"/>
        <charset val="161"/>
      </rPr>
      <t xml:space="preserve"> που έχει </t>
    </r>
    <r>
      <rPr>
        <b/>
        <sz val="12"/>
        <color indexed="52"/>
        <rFont val="Arial"/>
        <family val="2"/>
        <charset val="161"/>
      </rPr>
      <t>ΣΤ…</t>
    </r>
  </si>
  <si>
    <r>
      <t>Τα κμ οξέα γενικά, έχουν τύπο</t>
    </r>
    <r>
      <rPr>
        <sz val="12"/>
        <color indexed="43"/>
        <rFont val="Arial"/>
        <family val="2"/>
        <charset val="161"/>
      </rPr>
      <t>…</t>
    </r>
  </si>
  <si>
    <t>Απλούστερα ένα κμ οξύ μπορεί να αποδοθεί με τον τύπο…</t>
  </si>
  <si>
    <t>R–COOH</t>
  </si>
  <si>
    <t>προπινάλη</t>
  </si>
  <si>
    <t>1,3-προπανοδιόλη</t>
  </si>
  <si>
    <t>βουτενοδιικό οξύ</t>
  </si>
  <si>
    <t>προπανοδιάλη</t>
  </si>
  <si>
    <t>προπινικό οξύ</t>
  </si>
  <si>
    <t>βουτανοδιόνη</t>
  </si>
  <si>
    <t>βουταδιενικό οξύ</t>
  </si>
  <si>
    <r>
      <t xml:space="preserve">Αν το αλκύλιο </t>
    </r>
    <r>
      <rPr>
        <b/>
        <sz val="12"/>
        <color indexed="52"/>
        <rFont val="Arial"/>
        <family val="2"/>
        <charset val="161"/>
      </rPr>
      <t>R–</t>
    </r>
    <r>
      <rPr>
        <sz val="12"/>
        <color indexed="43"/>
        <rFont val="Arial"/>
        <family val="2"/>
        <charset val="161"/>
      </rPr>
      <t xml:space="preserve"> έχει τύπο… </t>
    </r>
    <r>
      <rPr>
        <b/>
        <sz val="12"/>
        <color indexed="52"/>
        <rFont val="Arial"/>
        <family val="2"/>
        <charset val="161"/>
      </rPr>
      <t>C</t>
    </r>
    <r>
      <rPr>
        <b/>
        <vertAlign val="subscript"/>
        <sz val="12"/>
        <color indexed="52"/>
        <rFont val="Arial"/>
        <family val="2"/>
        <charset val="161"/>
      </rPr>
      <t>κ</t>
    </r>
    <r>
      <rPr>
        <b/>
        <sz val="12"/>
        <color indexed="52"/>
        <rFont val="Arial"/>
        <family val="2"/>
        <charset val="161"/>
      </rPr>
      <t>H</t>
    </r>
    <r>
      <rPr>
        <b/>
        <vertAlign val="subscript"/>
        <sz val="12"/>
        <color indexed="52"/>
        <rFont val="Arial"/>
        <family val="2"/>
        <charset val="161"/>
      </rPr>
      <t>2κ+1</t>
    </r>
    <r>
      <rPr>
        <b/>
        <sz val="12"/>
        <color indexed="52"/>
        <rFont val="Arial"/>
        <family val="2"/>
        <charset val="161"/>
      </rPr>
      <t>–</t>
    </r>
    <r>
      <rPr>
        <sz val="12"/>
        <color indexed="43"/>
        <rFont val="Arial"/>
        <family val="2"/>
        <charset val="161"/>
      </rPr>
      <t xml:space="preserve"> …</t>
    </r>
  </si>
  <si>
    <r>
      <t xml:space="preserve">… και το αλκύλιο </t>
    </r>
    <r>
      <rPr>
        <b/>
        <sz val="12"/>
        <color indexed="52"/>
        <rFont val="Arial"/>
        <family val="2"/>
        <charset val="161"/>
      </rPr>
      <t>R΄</t>
    </r>
    <r>
      <rPr>
        <sz val="12"/>
        <color indexed="43"/>
        <rFont val="Arial"/>
        <family val="2"/>
        <charset val="161"/>
      </rPr>
      <t xml:space="preserve">   έχει τύπο… </t>
    </r>
    <r>
      <rPr>
        <b/>
        <sz val="12"/>
        <color indexed="52"/>
        <rFont val="Arial"/>
        <family val="2"/>
        <charset val="161"/>
      </rPr>
      <t>C</t>
    </r>
    <r>
      <rPr>
        <b/>
        <vertAlign val="subscript"/>
        <sz val="12"/>
        <color indexed="52"/>
        <rFont val="Arial"/>
        <family val="2"/>
        <charset val="161"/>
      </rPr>
      <t>λ</t>
    </r>
    <r>
      <rPr>
        <b/>
        <sz val="12"/>
        <color indexed="52"/>
        <rFont val="Arial"/>
        <family val="2"/>
        <charset val="161"/>
      </rPr>
      <t>H</t>
    </r>
    <r>
      <rPr>
        <b/>
        <vertAlign val="subscript"/>
        <sz val="12"/>
        <color indexed="52"/>
        <rFont val="Arial"/>
        <family val="2"/>
        <charset val="161"/>
      </rPr>
      <t>2λ+1</t>
    </r>
    <r>
      <rPr>
        <b/>
        <sz val="12"/>
        <color indexed="52"/>
        <rFont val="Arial"/>
        <family val="2"/>
        <charset val="161"/>
      </rPr>
      <t>–</t>
    </r>
    <r>
      <rPr>
        <sz val="12"/>
        <color indexed="43"/>
        <rFont val="Arial"/>
        <family val="2"/>
        <charset val="161"/>
      </rPr>
      <t xml:space="preserve"> …</t>
    </r>
  </si>
  <si>
    <t xml:space="preserve">κορεσμένες-ακόρεστες ενώσεις </t>
  </si>
  <si>
    <r>
      <t xml:space="preserve">Επομένως, η αλκοόλη θα έχει </t>
    </r>
    <r>
      <rPr>
        <b/>
        <sz val="11"/>
        <color indexed="16"/>
        <rFont val="Arial"/>
        <family val="2"/>
        <charset val="161"/>
      </rPr>
      <t>ΜΤ: C</t>
    </r>
    <r>
      <rPr>
        <b/>
        <vertAlign val="subscript"/>
        <sz val="11"/>
        <color indexed="16"/>
        <rFont val="Arial"/>
        <family val="2"/>
        <charset val="161"/>
      </rPr>
      <t>3</t>
    </r>
    <r>
      <rPr>
        <b/>
        <sz val="11"/>
        <color indexed="16"/>
        <rFont val="Arial"/>
        <family val="2"/>
        <charset val="161"/>
      </rPr>
      <t>H</t>
    </r>
    <r>
      <rPr>
        <b/>
        <vertAlign val="subscript"/>
        <sz val="11"/>
        <color indexed="16"/>
        <rFont val="Arial"/>
        <family val="2"/>
        <charset val="161"/>
      </rPr>
      <t>8</t>
    </r>
    <r>
      <rPr>
        <b/>
        <sz val="11"/>
        <color indexed="16"/>
        <rFont val="Arial"/>
        <family val="2"/>
        <charset val="161"/>
      </rPr>
      <t>O.</t>
    </r>
  </si>
  <si>
    <r>
      <t>C</t>
    </r>
    <r>
      <rPr>
        <b/>
        <vertAlign val="subscript"/>
        <sz val="14"/>
        <color indexed="16"/>
        <rFont val="Arial"/>
        <family val="2"/>
        <charset val="161"/>
      </rPr>
      <t>v</t>
    </r>
    <r>
      <rPr>
        <sz val="14"/>
        <color indexed="16"/>
        <rFont val="Arial"/>
        <family val="2"/>
        <charset val="161"/>
      </rPr>
      <t>H</t>
    </r>
    <r>
      <rPr>
        <b/>
        <vertAlign val="subscript"/>
        <sz val="14"/>
        <color indexed="16"/>
        <rFont val="Arial"/>
        <family val="2"/>
        <charset val="161"/>
      </rPr>
      <t>2v+2–2κ–4λ</t>
    </r>
    <r>
      <rPr>
        <b/>
        <sz val="12"/>
        <color indexed="16"/>
        <rFont val="Arial"/>
        <family val="2"/>
        <charset val="161"/>
      </rPr>
      <t>…..</t>
    </r>
  </si>
  <si>
    <t>τριμέθυλο-βουταδιονικό οξύ</t>
  </si>
  <si>
    <t>3,3-διμέθυλο-πεντανοδιόνη</t>
  </si>
  <si>
    <t>2,3-διμέθυλο-4-πεντενάλη</t>
  </si>
  <si>
    <t>τρίχλωρο-αιθανικό οξύ</t>
  </si>
  <si>
    <r>
      <t xml:space="preserve">Χημική εξίσωση καύσης του μεθανίου </t>
    </r>
    <r>
      <rPr>
        <b/>
        <sz val="12"/>
        <color indexed="52"/>
        <rFont val="Arial"/>
        <family val="2"/>
        <charset val="161"/>
      </rPr>
      <t>(CH</t>
    </r>
    <r>
      <rPr>
        <b/>
        <vertAlign val="subscript"/>
        <sz val="12"/>
        <color indexed="52"/>
        <rFont val="Arial"/>
        <family val="2"/>
        <charset val="161"/>
      </rPr>
      <t>4</t>
    </r>
    <r>
      <rPr>
        <b/>
        <sz val="12"/>
        <color indexed="52"/>
        <rFont val="Arial"/>
        <family val="2"/>
        <charset val="161"/>
      </rPr>
      <t>):</t>
    </r>
    <r>
      <rPr>
        <sz val="12"/>
        <color indexed="43"/>
        <rFont val="Arial"/>
        <family val="2"/>
        <charset val="161"/>
      </rPr>
      <t xml:space="preserve">
</t>
    </r>
    <r>
      <rPr>
        <b/>
        <sz val="12"/>
        <color indexed="43"/>
        <rFont val="Arial"/>
        <family val="2"/>
      </rPr>
      <t xml:space="preserve">                                 CH</t>
    </r>
    <r>
      <rPr>
        <b/>
        <vertAlign val="subscript"/>
        <sz val="12"/>
        <color indexed="43"/>
        <rFont val="Arial"/>
        <family val="2"/>
        <charset val="161"/>
      </rPr>
      <t>4(g)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a</t>
    </r>
    <r>
      <rPr>
        <b/>
        <sz val="12"/>
        <color indexed="43"/>
        <rFont val="Arial"/>
        <family val="2"/>
      </rPr>
      <t xml:space="preserve"> O</t>
    </r>
    <r>
      <rPr>
        <b/>
        <vertAlign val="subscript"/>
        <sz val="12"/>
        <color indexed="43"/>
        <rFont val="Arial"/>
        <family val="2"/>
        <charset val="161"/>
      </rPr>
      <t>2(g)</t>
    </r>
    <r>
      <rPr>
        <b/>
        <sz val="12"/>
        <color indexed="43"/>
        <rFont val="Arial"/>
        <family val="2"/>
      </rPr>
      <t xml:space="preserve">  </t>
    </r>
    <r>
      <rPr>
        <b/>
        <sz val="12"/>
        <color indexed="10"/>
        <rFont val="Symbol"/>
        <family val="1"/>
        <charset val="2"/>
      </rPr>
      <t>®</t>
    </r>
    <r>
      <rPr>
        <b/>
        <sz val="12"/>
        <color indexed="43"/>
        <rFont val="Arial"/>
        <family val="2"/>
      </rPr>
      <t xml:space="preserve">  </t>
    </r>
    <r>
      <rPr>
        <b/>
        <sz val="12"/>
        <color indexed="48"/>
        <rFont val="Arial"/>
        <family val="2"/>
        <charset val="161"/>
      </rPr>
      <t>b</t>
    </r>
    <r>
      <rPr>
        <b/>
        <sz val="12"/>
        <color indexed="43"/>
        <rFont val="Arial"/>
        <family val="2"/>
      </rPr>
      <t xml:space="preserve"> CO</t>
    </r>
    <r>
      <rPr>
        <b/>
        <vertAlign val="subscript"/>
        <sz val="12"/>
        <color indexed="43"/>
        <rFont val="Arial"/>
        <family val="2"/>
        <charset val="161"/>
      </rPr>
      <t>2(g)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c</t>
    </r>
    <r>
      <rPr>
        <b/>
        <sz val="12"/>
        <color indexed="43"/>
        <rFont val="Arial"/>
        <family val="2"/>
      </rPr>
      <t xml:space="preserve"> H</t>
    </r>
    <r>
      <rPr>
        <b/>
        <vertAlign val="subscript"/>
        <sz val="12"/>
        <color indexed="43"/>
        <rFont val="Arial"/>
        <family val="2"/>
        <charset val="161"/>
      </rPr>
      <t>2</t>
    </r>
    <r>
      <rPr>
        <b/>
        <sz val="12"/>
        <color indexed="43"/>
        <rFont val="Arial"/>
        <family val="2"/>
      </rPr>
      <t>O</t>
    </r>
    <r>
      <rPr>
        <b/>
        <vertAlign val="subscript"/>
        <sz val="12"/>
        <color indexed="43"/>
        <rFont val="Arial"/>
        <family val="2"/>
        <charset val="161"/>
      </rPr>
      <t>(g)</t>
    </r>
  </si>
  <si>
    <r>
      <t xml:space="preserve">Η κατάστρωση για τον υποπλογισμό του </t>
    </r>
    <r>
      <rPr>
        <b/>
        <sz val="12"/>
        <color indexed="52"/>
        <rFont val="Arial"/>
        <family val="2"/>
        <charset val="161"/>
      </rPr>
      <t>απαιτούμενου Ο</t>
    </r>
    <r>
      <rPr>
        <b/>
        <vertAlign val="subscript"/>
        <sz val="12"/>
        <color indexed="52"/>
        <rFont val="Arial"/>
        <family val="2"/>
        <charset val="161"/>
      </rPr>
      <t>2</t>
    </r>
    <r>
      <rPr>
        <sz val="12"/>
        <color indexed="43"/>
        <rFont val="Arial"/>
        <family val="2"/>
      </rPr>
      <t xml:space="preserve"> είναι η παρακάτω.</t>
    </r>
  </si>
  <si>
    <t>*</t>
  </si>
  <si>
    <t>ε.</t>
  </si>
  <si>
    <t>Ø</t>
  </si>
  <si>
    <t>Β΄ ΓΕΛ ΓΕΝ. ΠΑΙΔΕΙΑΣ</t>
  </si>
  <si>
    <t>Τι είναι η οργανική χημεία;</t>
  </si>
  <si>
    <r>
      <t xml:space="preserve">Επειδή τα δεδομένα του προβλήματος αναφέρονται σε μάζες (απαιτούμενου </t>
    </r>
    <r>
      <rPr>
        <b/>
        <sz val="11"/>
        <color indexed="52"/>
        <rFont val="Arial"/>
        <family val="2"/>
        <charset val="161"/>
      </rPr>
      <t>Ο</t>
    </r>
    <r>
      <rPr>
        <b/>
        <vertAlign val="subscript"/>
        <sz val="11"/>
        <color indexed="52"/>
        <rFont val="Arial"/>
        <family val="2"/>
        <charset val="161"/>
      </rPr>
      <t>2</t>
    </r>
    <r>
      <rPr>
        <sz val="11"/>
        <color indexed="43"/>
        <rFont val="Arial"/>
        <family val="2"/>
      </rPr>
      <t xml:space="preserve"> και </t>
    </r>
    <r>
      <rPr>
        <b/>
        <sz val="11"/>
        <color indexed="52"/>
        <rFont val="Arial"/>
        <family val="2"/>
        <charset val="161"/>
      </rPr>
      <t>CO</t>
    </r>
    <r>
      <rPr>
        <b/>
        <vertAlign val="subscript"/>
        <sz val="11"/>
        <color indexed="52"/>
        <rFont val="Arial"/>
        <family val="2"/>
        <charset val="161"/>
      </rPr>
      <t>2</t>
    </r>
    <r>
      <rPr>
        <sz val="11"/>
        <color indexed="43"/>
        <rFont val="Arial"/>
        <family val="2"/>
      </rPr>
      <t xml:space="preserve">), η κατάστρωση θα γίνει με </t>
    </r>
    <r>
      <rPr>
        <b/>
        <sz val="11"/>
        <color indexed="52"/>
        <rFont val="Arial"/>
        <family val="2"/>
        <charset val="161"/>
      </rPr>
      <t>mol.</t>
    </r>
  </si>
  <si>
    <r>
      <t>(απ.:  C</t>
    </r>
    <r>
      <rPr>
        <vertAlign val="subscript"/>
        <sz val="12"/>
        <color indexed="48"/>
        <rFont val="Arial"/>
        <family val="2"/>
        <charset val="161"/>
      </rPr>
      <t>4</t>
    </r>
    <r>
      <rPr>
        <sz val="12"/>
        <color indexed="48"/>
        <rFont val="Arial"/>
        <family val="2"/>
        <charset val="161"/>
      </rPr>
      <t>H</t>
    </r>
    <r>
      <rPr>
        <vertAlign val="subscript"/>
        <sz val="12"/>
        <color indexed="48"/>
        <rFont val="Arial"/>
        <family val="2"/>
        <charset val="161"/>
      </rPr>
      <t>6</t>
    </r>
    <r>
      <rPr>
        <sz val="12"/>
        <color indexed="48"/>
        <rFont val="Arial"/>
        <family val="2"/>
        <charset val="161"/>
      </rPr>
      <t xml:space="preserve"> - δύο ισομερή)</t>
    </r>
  </si>
  <si>
    <t>Η εξίσωση καύσης του Υ/Α είναι…</t>
  </si>
  <si>
    <r>
      <t>C</t>
    </r>
    <r>
      <rPr>
        <b/>
        <vertAlign val="subscript"/>
        <sz val="12"/>
        <color indexed="43"/>
        <rFont val="Arial"/>
        <family val="2"/>
        <charset val="161"/>
      </rPr>
      <t>x</t>
    </r>
    <r>
      <rPr>
        <b/>
        <sz val="12"/>
        <color indexed="43"/>
        <rFont val="Arial"/>
        <family val="2"/>
      </rPr>
      <t>H</t>
    </r>
    <r>
      <rPr>
        <b/>
        <vertAlign val="subscript"/>
        <sz val="12"/>
        <color indexed="43"/>
        <rFont val="Arial"/>
        <family val="2"/>
        <charset val="161"/>
      </rPr>
      <t>y(g)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(4x+y)/4</t>
    </r>
    <r>
      <rPr>
        <b/>
        <sz val="12"/>
        <color indexed="43"/>
        <rFont val="Arial"/>
        <family val="2"/>
      </rPr>
      <t xml:space="preserve"> O</t>
    </r>
    <r>
      <rPr>
        <b/>
        <vertAlign val="subscript"/>
        <sz val="12"/>
        <color indexed="43"/>
        <rFont val="Arial"/>
        <family val="2"/>
        <charset val="161"/>
      </rPr>
      <t>2(g)</t>
    </r>
    <r>
      <rPr>
        <b/>
        <sz val="12"/>
        <color indexed="43"/>
        <rFont val="Arial"/>
        <family val="2"/>
      </rPr>
      <t xml:space="preserve">  </t>
    </r>
    <r>
      <rPr>
        <b/>
        <sz val="12"/>
        <color indexed="10"/>
        <rFont val="Symbol"/>
        <family val="1"/>
        <charset val="2"/>
      </rPr>
      <t>®</t>
    </r>
    <r>
      <rPr>
        <b/>
        <sz val="12"/>
        <color indexed="43"/>
        <rFont val="Arial"/>
        <family val="2"/>
      </rPr>
      <t xml:space="preserve">  </t>
    </r>
    <r>
      <rPr>
        <b/>
        <sz val="12"/>
        <color indexed="48"/>
        <rFont val="Arial"/>
        <family val="2"/>
        <charset val="161"/>
      </rPr>
      <t>x</t>
    </r>
    <r>
      <rPr>
        <b/>
        <sz val="12"/>
        <color indexed="43"/>
        <rFont val="Arial"/>
        <family val="2"/>
      </rPr>
      <t xml:space="preserve"> CO</t>
    </r>
    <r>
      <rPr>
        <b/>
        <vertAlign val="subscript"/>
        <sz val="12"/>
        <color indexed="43"/>
        <rFont val="Arial"/>
        <family val="2"/>
        <charset val="161"/>
      </rPr>
      <t>2(g)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y/2</t>
    </r>
    <r>
      <rPr>
        <b/>
        <sz val="12"/>
        <color indexed="43"/>
        <rFont val="Arial"/>
        <family val="2"/>
      </rPr>
      <t xml:space="preserve"> H</t>
    </r>
    <r>
      <rPr>
        <b/>
        <vertAlign val="subscript"/>
        <sz val="12"/>
        <color indexed="43"/>
        <rFont val="Arial"/>
        <family val="2"/>
        <charset val="161"/>
      </rPr>
      <t>2</t>
    </r>
    <r>
      <rPr>
        <b/>
        <sz val="12"/>
        <color indexed="43"/>
        <rFont val="Arial"/>
        <family val="2"/>
      </rPr>
      <t>O</t>
    </r>
    <r>
      <rPr>
        <b/>
        <vertAlign val="subscript"/>
        <sz val="12"/>
        <color indexed="43"/>
        <rFont val="Arial"/>
        <family val="2"/>
        <charset val="161"/>
      </rPr>
      <t>(g)</t>
    </r>
  </si>
  <si>
    <r>
      <t xml:space="preserve">Από την εκφώνηση προκύπτει ότι η ποσότητα του </t>
    </r>
    <r>
      <rPr>
        <b/>
        <sz val="12"/>
        <color indexed="52"/>
        <rFont val="Arial"/>
        <family val="2"/>
        <charset val="161"/>
      </rPr>
      <t>CO</t>
    </r>
    <r>
      <rPr>
        <b/>
        <vertAlign val="subscript"/>
        <sz val="12"/>
        <color indexed="52"/>
        <rFont val="Arial"/>
        <family val="2"/>
        <charset val="161"/>
      </rPr>
      <t>2</t>
    </r>
    <r>
      <rPr>
        <b/>
        <sz val="12"/>
        <color indexed="52"/>
        <rFont val="Arial"/>
        <family val="2"/>
        <charset val="161"/>
      </rPr>
      <t>,</t>
    </r>
    <r>
      <rPr>
        <sz val="12"/>
        <color indexed="43"/>
        <rFont val="Arial"/>
        <family val="2"/>
      </rPr>
      <t xml:space="preserve"> που περιέχεται στα καυσαέρια, ισούται με…</t>
    </r>
  </si>
  <si>
    <r>
      <t xml:space="preserve">… και ότι η ποσότητα του </t>
    </r>
    <r>
      <rPr>
        <b/>
        <sz val="12"/>
        <color indexed="52"/>
        <rFont val="Arial"/>
        <family val="2"/>
        <charset val="161"/>
      </rPr>
      <t>O</t>
    </r>
    <r>
      <rPr>
        <b/>
        <vertAlign val="subscript"/>
        <sz val="12"/>
        <color indexed="52"/>
        <rFont val="Arial"/>
        <family val="2"/>
        <charset val="161"/>
      </rPr>
      <t>2</t>
    </r>
    <r>
      <rPr>
        <b/>
        <sz val="12"/>
        <color indexed="52"/>
        <rFont val="Arial"/>
        <family val="2"/>
        <charset val="161"/>
      </rPr>
      <t xml:space="preserve">, </t>
    </r>
    <r>
      <rPr>
        <sz val="12"/>
        <color indexed="43"/>
        <rFont val="Arial"/>
        <family val="2"/>
      </rPr>
      <t xml:space="preserve"> που απαιτήθηκε για να καεί ο Υ/Α ισούται με…</t>
    </r>
  </si>
  <si>
    <r>
      <t>50L Υ/Α</t>
    </r>
    <r>
      <rPr>
        <sz val="12"/>
        <color indexed="43"/>
        <rFont val="Arial"/>
        <family val="2"/>
      </rPr>
      <t xml:space="preserve"> </t>
    </r>
    <r>
      <rPr>
        <sz val="11"/>
        <color indexed="43"/>
        <rFont val="Arial"/>
        <family val="2"/>
        <charset val="161"/>
      </rPr>
      <t xml:space="preserve">απαιτούν για να καούν, όγκο </t>
    </r>
    <r>
      <rPr>
        <b/>
        <sz val="11"/>
        <color indexed="52"/>
        <rFont val="Arial"/>
        <family val="2"/>
        <charset val="161"/>
      </rPr>
      <t>O</t>
    </r>
    <r>
      <rPr>
        <b/>
        <vertAlign val="subscript"/>
        <sz val="11"/>
        <color indexed="52"/>
        <rFont val="Arial"/>
        <family val="2"/>
        <charset val="161"/>
      </rPr>
      <t>2</t>
    </r>
    <r>
      <rPr>
        <sz val="11"/>
        <color indexed="43"/>
        <rFont val="Arial"/>
        <family val="2"/>
        <charset val="161"/>
      </rPr>
      <t xml:space="preserve"> ίσο με</t>
    </r>
    <r>
      <rPr>
        <sz val="12"/>
        <color indexed="43"/>
        <rFont val="Arial"/>
        <family val="2"/>
      </rPr>
      <t xml:space="preserve"> </t>
    </r>
  </si>
  <si>
    <r>
      <t xml:space="preserve"> </t>
    </r>
    <r>
      <rPr>
        <b/>
        <sz val="11"/>
        <color indexed="52"/>
        <rFont val="Arial"/>
        <family val="2"/>
        <charset val="161"/>
      </rPr>
      <t>1L Υ/Α</t>
    </r>
    <r>
      <rPr>
        <sz val="11"/>
        <color indexed="43"/>
        <rFont val="Arial"/>
        <family val="2"/>
        <charset val="161"/>
      </rPr>
      <t xml:space="preserve">     απαιτεί για να καεί, όγκο </t>
    </r>
    <r>
      <rPr>
        <b/>
        <sz val="11"/>
        <color indexed="52"/>
        <rFont val="Arial"/>
        <family val="2"/>
        <charset val="161"/>
      </rPr>
      <t>O</t>
    </r>
    <r>
      <rPr>
        <b/>
        <vertAlign val="subscript"/>
        <sz val="11"/>
        <color indexed="52"/>
        <rFont val="Arial"/>
        <family val="2"/>
        <charset val="161"/>
      </rPr>
      <t>2</t>
    </r>
    <r>
      <rPr>
        <sz val="11"/>
        <color indexed="43"/>
        <rFont val="Arial"/>
        <family val="2"/>
        <charset val="161"/>
      </rPr>
      <t xml:space="preserve"> ίσο με</t>
    </r>
    <r>
      <rPr>
        <sz val="12"/>
        <color indexed="43"/>
        <rFont val="Arial"/>
        <family val="2"/>
      </rPr>
      <t xml:space="preserve"> </t>
    </r>
  </si>
  <si>
    <r>
      <t xml:space="preserve">και παράγεται όγκος </t>
    </r>
    <r>
      <rPr>
        <b/>
        <sz val="11"/>
        <color indexed="52"/>
        <rFont val="Arial"/>
        <family val="2"/>
        <charset val="161"/>
      </rPr>
      <t>CO</t>
    </r>
    <r>
      <rPr>
        <b/>
        <vertAlign val="subscript"/>
        <sz val="11"/>
        <color indexed="52"/>
        <rFont val="Arial"/>
        <family val="2"/>
        <charset val="161"/>
      </rPr>
      <t>2</t>
    </r>
    <r>
      <rPr>
        <sz val="11"/>
        <color indexed="43"/>
        <rFont val="Arial"/>
        <family val="2"/>
      </rPr>
      <t xml:space="preserve"> ίσος με</t>
    </r>
  </si>
  <si>
    <t>Γενικότερα μπορούμε να πούμε ότι ισχύουν τα παρακάτω…</t>
  </si>
  <si>
    <r>
      <t xml:space="preserve">Σε κάθε μόριο τα </t>
    </r>
    <r>
      <rPr>
        <b/>
        <sz val="10"/>
        <color indexed="52"/>
        <rFont val="Arial"/>
        <family val="2"/>
        <charset val="161"/>
      </rPr>
      <t>ισότιμα</t>
    </r>
    <r>
      <rPr>
        <sz val="10"/>
        <color indexed="43"/>
        <rFont val="Arial"/>
        <family val="2"/>
      </rPr>
      <t xml:space="preserve"> άτομα </t>
    </r>
    <r>
      <rPr>
        <b/>
        <sz val="10"/>
        <color indexed="52"/>
        <rFont val="Arial"/>
        <family val="2"/>
        <charset val="161"/>
      </rPr>
      <t>Η</t>
    </r>
    <r>
      <rPr>
        <sz val="10"/>
        <color indexed="43"/>
        <rFont val="Arial"/>
        <family val="2"/>
      </rPr>
      <t xml:space="preserve"> έχουν γραφεί με το </t>
    </r>
    <r>
      <rPr>
        <b/>
        <sz val="10"/>
        <color indexed="52"/>
        <rFont val="Arial"/>
        <family val="2"/>
        <charset val="161"/>
      </rPr>
      <t>ίδιο</t>
    </r>
    <r>
      <rPr>
        <sz val="10"/>
        <color indexed="43"/>
        <rFont val="Arial"/>
        <family val="2"/>
      </rPr>
      <t xml:space="preserve"> χρώμα.</t>
    </r>
  </si>
  <si>
    <t xml:space="preserve">Προσθήκη νερού (H–OH) </t>
  </si>
  <si>
    <r>
      <t xml:space="preserve">Στον </t>
    </r>
    <r>
      <rPr>
        <b/>
        <sz val="12"/>
        <color indexed="52"/>
        <rFont val="Arial"/>
        <family val="2"/>
        <charset val="161"/>
      </rPr>
      <t>αέρα</t>
    </r>
    <r>
      <rPr>
        <sz val="12"/>
        <color indexed="43"/>
        <rFont val="Arial"/>
        <family val="2"/>
      </rPr>
      <t xml:space="preserve"> που χρησιμοποιήθηκε για να καεί το </t>
    </r>
    <r>
      <rPr>
        <b/>
        <sz val="12"/>
        <color indexed="52"/>
        <rFont val="Arial"/>
        <family val="2"/>
        <charset val="161"/>
      </rPr>
      <t>αλκάνιο,</t>
    </r>
    <r>
      <rPr>
        <sz val="12"/>
        <color indexed="43"/>
        <rFont val="Arial"/>
        <family val="2"/>
      </rPr>
      <t xml:space="preserve"> το περιεχόμενο </t>
    </r>
    <r>
      <rPr>
        <b/>
        <sz val="12"/>
        <color indexed="52"/>
        <rFont val="Arial"/>
        <family val="2"/>
        <charset val="161"/>
      </rPr>
      <t>Ο</t>
    </r>
    <r>
      <rPr>
        <b/>
        <vertAlign val="subscript"/>
        <sz val="12"/>
        <color indexed="52"/>
        <rFont val="Arial"/>
        <family val="2"/>
        <charset val="161"/>
      </rPr>
      <t>2</t>
    </r>
    <r>
      <rPr>
        <sz val="12"/>
        <color indexed="43"/>
        <rFont val="Arial"/>
        <family val="2"/>
      </rPr>
      <t xml:space="preserve"> έχει όγκο ίσο με...</t>
    </r>
  </si>
  <si>
    <r>
      <t xml:space="preserve">… ενώ η αντίστοιχη ποσότητα του περιεχόμενου </t>
    </r>
    <r>
      <rPr>
        <b/>
        <sz val="12"/>
        <color indexed="52"/>
        <rFont val="Arial"/>
        <family val="2"/>
        <charset val="161"/>
      </rPr>
      <t>Ν</t>
    </r>
    <r>
      <rPr>
        <b/>
        <vertAlign val="subscript"/>
        <sz val="12"/>
        <color indexed="52"/>
        <rFont val="Arial"/>
        <family val="2"/>
        <charset val="161"/>
      </rPr>
      <t>2</t>
    </r>
    <r>
      <rPr>
        <sz val="12"/>
        <color indexed="43"/>
        <rFont val="Arial"/>
        <family val="2"/>
      </rPr>
      <t xml:space="preserve"> είναι ίση με…</t>
    </r>
  </si>
  <si>
    <t>Στην ποσότητα των καυσαερίων που απομένει τελικά και έχει όγκο ίσο με 126L, περιέχονται...</t>
  </si>
  <si>
    <r>
      <t>H</t>
    </r>
    <r>
      <rPr>
        <b/>
        <vertAlign val="subscript"/>
        <sz val="12"/>
        <color indexed="43"/>
        <rFont val="Arial"/>
        <family val="2"/>
        <charset val="161"/>
      </rPr>
      <t>2</t>
    </r>
    <r>
      <rPr>
        <b/>
        <sz val="12"/>
        <color indexed="43"/>
        <rFont val="Arial"/>
        <family val="2"/>
        <charset val="161"/>
      </rPr>
      <t>O</t>
    </r>
    <r>
      <rPr>
        <b/>
        <vertAlign val="subscript"/>
        <sz val="12"/>
        <color indexed="43"/>
        <rFont val="Arial"/>
        <family val="2"/>
        <charset val="161"/>
      </rPr>
      <t>(g)</t>
    </r>
  </si>
  <si>
    <r>
      <t>CO</t>
    </r>
    <r>
      <rPr>
        <b/>
        <vertAlign val="subscript"/>
        <sz val="12"/>
        <color indexed="43"/>
        <rFont val="Arial"/>
        <family val="2"/>
        <charset val="161"/>
      </rPr>
      <t>2(g)</t>
    </r>
  </si>
  <si>
    <r>
      <t>N</t>
    </r>
    <r>
      <rPr>
        <b/>
        <vertAlign val="subscript"/>
        <sz val="12"/>
        <color indexed="43"/>
        <rFont val="Arial"/>
        <family val="2"/>
        <charset val="161"/>
      </rPr>
      <t>2(g)</t>
    </r>
  </si>
  <si>
    <r>
      <t>O</t>
    </r>
    <r>
      <rPr>
        <b/>
        <vertAlign val="subscript"/>
        <sz val="12"/>
        <color indexed="43"/>
        <rFont val="Arial"/>
        <family val="2"/>
        <charset val="161"/>
      </rPr>
      <t>2(g)</t>
    </r>
  </si>
  <si>
    <r>
      <t xml:space="preserve">Από όλα τα παραπάνω προκύπτει, ότι ο όγκος του </t>
    </r>
    <r>
      <rPr>
        <b/>
        <sz val="12"/>
        <color indexed="52"/>
        <rFont val="Arial"/>
        <family val="2"/>
        <charset val="161"/>
      </rPr>
      <t>O</t>
    </r>
    <r>
      <rPr>
        <b/>
        <vertAlign val="subscript"/>
        <sz val="12"/>
        <color indexed="52"/>
        <rFont val="Arial"/>
        <family val="2"/>
        <charset val="161"/>
      </rPr>
      <t>2</t>
    </r>
    <r>
      <rPr>
        <b/>
        <sz val="12"/>
        <color indexed="52"/>
        <rFont val="Arial"/>
        <family val="2"/>
        <charset val="161"/>
      </rPr>
      <t xml:space="preserve">, </t>
    </r>
    <r>
      <rPr>
        <sz val="12"/>
        <color indexed="43"/>
        <rFont val="Arial"/>
        <family val="2"/>
      </rPr>
      <t xml:space="preserve"> που απαιτήθηκε για να καεί ο </t>
    </r>
    <r>
      <rPr>
        <b/>
        <sz val="12"/>
        <color indexed="52"/>
        <rFont val="Arial"/>
        <family val="2"/>
        <charset val="161"/>
      </rPr>
      <t>Υ/Α</t>
    </r>
    <r>
      <rPr>
        <sz val="12"/>
        <color indexed="43"/>
        <rFont val="Arial"/>
        <family val="2"/>
      </rPr>
      <t xml:space="preserve"> ισούται με…</t>
    </r>
  </si>
  <si>
    <t>Τώρα μπορούμε να κάνουμε τη σχετική κατάστρωση.</t>
  </si>
  <si>
    <t>(3v+1)/2 L</t>
  </si>
  <si>
    <t>v L</t>
  </si>
  <si>
    <r>
      <t xml:space="preserve">Οι ενώσεις </t>
    </r>
    <r>
      <rPr>
        <b/>
        <sz val="11"/>
        <color indexed="52"/>
        <rFont val="Arial"/>
        <family val="2"/>
        <charset val="161"/>
      </rPr>
      <t>α, β</t>
    </r>
    <r>
      <rPr>
        <sz val="11"/>
        <color indexed="43"/>
        <rFont val="Arial"/>
        <family val="2"/>
      </rPr>
      <t xml:space="preserve"> και </t>
    </r>
    <r>
      <rPr>
        <b/>
        <sz val="11"/>
        <color indexed="52"/>
        <rFont val="Arial"/>
        <family val="2"/>
        <charset val="161"/>
      </rPr>
      <t>γ</t>
    </r>
    <r>
      <rPr>
        <sz val="11"/>
        <color indexed="43"/>
        <rFont val="Arial"/>
        <family val="2"/>
      </rPr>
      <t xml:space="preserve"> είναι </t>
    </r>
    <r>
      <rPr>
        <b/>
        <sz val="11"/>
        <color indexed="52"/>
        <rFont val="Arial"/>
        <family val="2"/>
        <charset val="161"/>
      </rPr>
      <t>αλκοόλες.</t>
    </r>
    <r>
      <rPr>
        <sz val="11"/>
        <color indexed="43"/>
        <rFont val="Arial"/>
        <family val="2"/>
      </rPr>
      <t xml:space="preserve"> Από αυτές η </t>
    </r>
    <r>
      <rPr>
        <b/>
        <sz val="11"/>
        <color indexed="52"/>
        <rFont val="Arial"/>
        <family val="2"/>
        <charset val="161"/>
      </rPr>
      <t>α</t>
    </r>
    <r>
      <rPr>
        <sz val="11"/>
        <color indexed="43"/>
        <rFont val="Arial"/>
        <family val="2"/>
      </rPr>
      <t xml:space="preserve"> είναι </t>
    </r>
    <r>
      <rPr>
        <b/>
        <sz val="11"/>
        <color indexed="52"/>
        <rFont val="Arial"/>
        <family val="2"/>
        <charset val="161"/>
      </rPr>
      <t>άκυκλη</t>
    </r>
    <r>
      <rPr>
        <sz val="11"/>
        <color indexed="43"/>
        <rFont val="Arial"/>
        <family val="2"/>
      </rPr>
      <t xml:space="preserve"> ενώ οι </t>
    </r>
    <r>
      <rPr>
        <b/>
        <sz val="11"/>
        <color indexed="52"/>
        <rFont val="Arial"/>
        <family val="2"/>
        <charset val="161"/>
      </rPr>
      <t>β</t>
    </r>
    <r>
      <rPr>
        <sz val="11"/>
        <color indexed="43"/>
        <rFont val="Arial"/>
        <family val="2"/>
      </rPr>
      <t xml:space="preserve"> και </t>
    </r>
    <r>
      <rPr>
        <b/>
        <sz val="11"/>
        <color indexed="52"/>
        <rFont val="Arial"/>
        <family val="2"/>
        <charset val="161"/>
      </rPr>
      <t>γ</t>
    </r>
    <r>
      <rPr>
        <sz val="11"/>
        <color indexed="43"/>
        <rFont val="Arial"/>
        <family val="2"/>
      </rPr>
      <t xml:space="preserve"> είναι </t>
    </r>
    <r>
      <rPr>
        <b/>
        <sz val="11"/>
        <color indexed="52"/>
        <rFont val="Arial"/>
        <family val="2"/>
        <charset val="161"/>
      </rPr>
      <t>κυκλικές.</t>
    </r>
    <r>
      <rPr>
        <sz val="11"/>
        <color indexed="43"/>
        <rFont val="Arial"/>
        <family val="2"/>
      </rPr>
      <t xml:space="preserve"> Η </t>
    </r>
    <r>
      <rPr>
        <b/>
        <sz val="11"/>
        <color indexed="52"/>
        <rFont val="Arial"/>
        <family val="2"/>
        <charset val="161"/>
      </rPr>
      <t>β</t>
    </r>
    <r>
      <rPr>
        <sz val="11"/>
        <color indexed="43"/>
        <rFont val="Arial"/>
        <family val="2"/>
      </rPr>
      <t xml:space="preserve"> είναι </t>
    </r>
    <r>
      <rPr>
        <b/>
        <sz val="11"/>
        <color indexed="52"/>
        <rFont val="Arial"/>
        <family val="2"/>
        <charset val="161"/>
      </rPr>
      <t>αλεικυκλική</t>
    </r>
    <r>
      <rPr>
        <sz val="11"/>
        <color indexed="43"/>
        <rFont val="Arial"/>
        <family val="2"/>
      </rPr>
      <t xml:space="preserve"> και η </t>
    </r>
    <r>
      <rPr>
        <b/>
        <sz val="11"/>
        <color indexed="52"/>
        <rFont val="Arial"/>
        <family val="2"/>
        <charset val="161"/>
      </rPr>
      <t>γ,</t>
    </r>
    <r>
      <rPr>
        <sz val="11"/>
        <color indexed="43"/>
        <rFont val="Arial"/>
        <family val="2"/>
      </rPr>
      <t xml:space="preserve"> </t>
    </r>
    <r>
      <rPr>
        <b/>
        <sz val="11"/>
        <color indexed="52"/>
        <rFont val="Arial"/>
        <family val="2"/>
        <charset val="161"/>
      </rPr>
      <t>αρωματική.</t>
    </r>
    <r>
      <rPr>
        <sz val="11"/>
        <color indexed="43"/>
        <rFont val="Arial"/>
        <family val="2"/>
      </rPr>
      <t xml:space="preserve"> Οι ενώσεις </t>
    </r>
    <r>
      <rPr>
        <sz val="11"/>
        <color indexed="52"/>
        <rFont val="Arial"/>
        <family val="2"/>
        <charset val="161"/>
      </rPr>
      <t>δ</t>
    </r>
    <r>
      <rPr>
        <sz val="11"/>
        <color indexed="43"/>
        <rFont val="Arial"/>
        <family val="2"/>
      </rPr>
      <t xml:space="preserve"> και </t>
    </r>
    <r>
      <rPr>
        <b/>
        <sz val="11"/>
        <color indexed="52"/>
        <rFont val="Arial"/>
        <family val="2"/>
        <charset val="161"/>
      </rPr>
      <t>ε</t>
    </r>
    <r>
      <rPr>
        <sz val="11"/>
        <color indexed="43"/>
        <rFont val="Arial"/>
        <family val="2"/>
      </rPr>
      <t xml:space="preserve"> είναι </t>
    </r>
    <r>
      <rPr>
        <b/>
        <sz val="11"/>
        <color indexed="52"/>
        <rFont val="Arial"/>
        <family val="2"/>
        <charset val="161"/>
      </rPr>
      <t>φαινόλες.</t>
    </r>
    <r>
      <rPr>
        <sz val="11"/>
        <color indexed="43"/>
        <rFont val="Arial"/>
        <family val="2"/>
      </rPr>
      <t xml:space="preserve"> Η </t>
    </r>
    <r>
      <rPr>
        <b/>
        <sz val="11"/>
        <color indexed="52"/>
        <rFont val="Arial"/>
        <family val="2"/>
        <charset val="161"/>
      </rPr>
      <t>ε</t>
    </r>
    <r>
      <rPr>
        <sz val="11"/>
        <color indexed="43"/>
        <rFont val="Arial"/>
        <family val="2"/>
      </rPr>
      <t xml:space="preserve"> είναι η απλούστερη φαινόλη. Ονομάζεται </t>
    </r>
    <r>
      <rPr>
        <b/>
        <sz val="11"/>
        <color indexed="52"/>
        <rFont val="Arial"/>
        <family val="2"/>
        <charset val="161"/>
      </rPr>
      <t>"υδρόξυ-βενζόλιο"</t>
    </r>
    <r>
      <rPr>
        <sz val="11"/>
        <color indexed="43"/>
        <rFont val="Arial"/>
        <family val="2"/>
      </rPr>
      <t xml:space="preserve"> ή απλά </t>
    </r>
    <r>
      <rPr>
        <b/>
        <sz val="11"/>
        <color indexed="52"/>
        <rFont val="Arial"/>
        <family val="2"/>
        <charset val="161"/>
      </rPr>
      <t>"φαινόλη".</t>
    </r>
  </si>
  <si>
    <t>4.</t>
  </si>
  <si>
    <r>
      <t xml:space="preserve">Να γραφεί ο </t>
    </r>
    <r>
      <rPr>
        <b/>
        <sz val="12"/>
        <color indexed="52"/>
        <rFont val="Arial"/>
        <family val="2"/>
        <charset val="161"/>
      </rPr>
      <t>ΜΤ</t>
    </r>
    <r>
      <rPr>
        <sz val="12"/>
        <color indexed="43"/>
        <rFont val="Arial"/>
        <family val="2"/>
        <charset val="161"/>
      </rPr>
      <t xml:space="preserve"> του αλκανίου, που έχει </t>
    </r>
    <r>
      <rPr>
        <b/>
        <sz val="12"/>
        <color indexed="52"/>
        <rFont val="Arial"/>
        <family val="2"/>
        <charset val="161"/>
      </rPr>
      <t>M</t>
    </r>
    <r>
      <rPr>
        <b/>
        <vertAlign val="subscript"/>
        <sz val="12"/>
        <color indexed="52"/>
        <rFont val="Arial"/>
        <family val="2"/>
        <charset val="161"/>
      </rPr>
      <t>r</t>
    </r>
    <r>
      <rPr>
        <b/>
        <sz val="12"/>
        <color indexed="52"/>
        <rFont val="Arial"/>
        <family val="2"/>
        <charset val="161"/>
      </rPr>
      <t>=44.</t>
    </r>
  </si>
  <si>
    <r>
      <t>C</t>
    </r>
    <r>
      <rPr>
        <vertAlign val="subscript"/>
        <sz val="12"/>
        <color indexed="43"/>
        <rFont val="Arial"/>
        <family val="2"/>
        <charset val="161"/>
      </rPr>
      <t>6</t>
    </r>
    <r>
      <rPr>
        <sz val="12"/>
        <color indexed="43"/>
        <rFont val="Arial"/>
        <family val="2"/>
        <charset val="161"/>
      </rPr>
      <t>H</t>
    </r>
    <r>
      <rPr>
        <vertAlign val="subscript"/>
        <sz val="12"/>
        <color indexed="43"/>
        <rFont val="Arial"/>
        <family val="2"/>
        <charset val="161"/>
      </rPr>
      <t>16</t>
    </r>
  </si>
  <si>
    <r>
      <t>C</t>
    </r>
    <r>
      <rPr>
        <vertAlign val="subscript"/>
        <sz val="12"/>
        <color indexed="43"/>
        <rFont val="Arial"/>
        <family val="2"/>
        <charset val="161"/>
      </rPr>
      <t>3</t>
    </r>
    <r>
      <rPr>
        <sz val="12"/>
        <color indexed="43"/>
        <rFont val="Arial"/>
        <family val="2"/>
        <charset val="161"/>
      </rPr>
      <t>H</t>
    </r>
    <r>
      <rPr>
        <vertAlign val="subscript"/>
        <sz val="12"/>
        <color indexed="43"/>
        <rFont val="Arial"/>
        <family val="2"/>
        <charset val="161"/>
      </rPr>
      <t>7</t>
    </r>
  </si>
  <si>
    <r>
      <t>C</t>
    </r>
    <r>
      <rPr>
        <vertAlign val="subscript"/>
        <sz val="12"/>
        <color indexed="43"/>
        <rFont val="Arial"/>
        <family val="2"/>
        <charset val="161"/>
      </rPr>
      <t>2</t>
    </r>
    <r>
      <rPr>
        <sz val="12"/>
        <color indexed="43"/>
        <rFont val="Arial"/>
        <family val="2"/>
        <charset val="161"/>
      </rPr>
      <t>H</t>
    </r>
    <r>
      <rPr>
        <vertAlign val="subscript"/>
        <sz val="12"/>
        <color indexed="43"/>
        <rFont val="Arial"/>
        <family val="2"/>
        <charset val="161"/>
      </rPr>
      <t>2</t>
    </r>
  </si>
  <si>
    <r>
      <t xml:space="preserve">Ο </t>
    </r>
    <r>
      <rPr>
        <b/>
        <sz val="12"/>
        <color indexed="52"/>
        <rFont val="Arial"/>
        <family val="2"/>
        <charset val="161"/>
      </rPr>
      <t>MT: C</t>
    </r>
    <r>
      <rPr>
        <b/>
        <vertAlign val="subscript"/>
        <sz val="12"/>
        <color indexed="52"/>
        <rFont val="Arial"/>
        <family val="2"/>
        <charset val="161"/>
      </rPr>
      <t>5</t>
    </r>
    <r>
      <rPr>
        <b/>
        <sz val="12"/>
        <color indexed="52"/>
        <rFont val="Arial"/>
        <family val="2"/>
        <charset val="161"/>
      </rPr>
      <t>H</t>
    </r>
    <r>
      <rPr>
        <b/>
        <vertAlign val="subscript"/>
        <sz val="12"/>
        <color indexed="52"/>
        <rFont val="Arial"/>
        <family val="2"/>
        <charset val="161"/>
      </rPr>
      <t>14</t>
    </r>
    <r>
      <rPr>
        <sz val="12"/>
        <color indexed="43"/>
        <rFont val="Arial"/>
        <family val="2"/>
        <charset val="161"/>
      </rPr>
      <t xml:space="preserve"> παριστάνει </t>
    </r>
    <r>
      <rPr>
        <b/>
        <sz val="12"/>
        <color indexed="52"/>
        <rFont val="Arial"/>
        <family val="2"/>
        <charset val="161"/>
      </rPr>
      <t>αλκάνιο.</t>
    </r>
    <r>
      <rPr>
        <sz val="12"/>
        <color indexed="43"/>
        <rFont val="Arial"/>
        <family val="2"/>
        <charset val="161"/>
      </rPr>
      <t xml:space="preserve">                                                                        </t>
    </r>
  </si>
  <si>
    <r>
      <t xml:space="preserve">Το μικρότερο </t>
    </r>
    <r>
      <rPr>
        <b/>
        <sz val="12"/>
        <color indexed="52"/>
        <rFont val="Arial"/>
        <family val="2"/>
        <charset val="161"/>
      </rPr>
      <t>αλκένιο</t>
    </r>
    <r>
      <rPr>
        <sz val="12"/>
        <color indexed="43"/>
        <rFont val="Arial"/>
        <family val="2"/>
        <charset val="161"/>
      </rPr>
      <t xml:space="preserve"> έχει </t>
    </r>
    <r>
      <rPr>
        <b/>
        <sz val="12"/>
        <color indexed="52"/>
        <rFont val="Arial"/>
        <family val="2"/>
        <charset val="161"/>
      </rPr>
      <t>MT: CH</t>
    </r>
    <r>
      <rPr>
        <b/>
        <vertAlign val="subscript"/>
        <sz val="12"/>
        <color indexed="52"/>
        <rFont val="Arial"/>
        <family val="2"/>
        <charset val="161"/>
      </rPr>
      <t>2</t>
    </r>
    <r>
      <rPr>
        <b/>
        <sz val="12"/>
        <color indexed="52"/>
        <rFont val="Arial"/>
        <family val="2"/>
        <charset val="161"/>
      </rPr>
      <t xml:space="preserve">.  </t>
    </r>
    <r>
      <rPr>
        <sz val="12"/>
        <color indexed="43"/>
        <rFont val="Arial"/>
        <family val="2"/>
        <charset val="161"/>
      </rPr>
      <t xml:space="preserve">                                                                   </t>
    </r>
  </si>
  <si>
    <r>
      <t xml:space="preserve">Το μικρότερο </t>
    </r>
    <r>
      <rPr>
        <b/>
        <sz val="12"/>
        <color indexed="52"/>
        <rFont val="Arial"/>
        <family val="2"/>
        <charset val="161"/>
      </rPr>
      <t>αλκαδιένιο</t>
    </r>
    <r>
      <rPr>
        <sz val="12"/>
        <color indexed="43"/>
        <rFont val="Arial"/>
        <family val="2"/>
        <charset val="161"/>
      </rPr>
      <t xml:space="preserve"> έχει </t>
    </r>
    <r>
      <rPr>
        <b/>
        <sz val="12"/>
        <color indexed="52"/>
        <rFont val="Arial"/>
        <family val="2"/>
        <charset val="161"/>
      </rPr>
      <t>M</t>
    </r>
    <r>
      <rPr>
        <b/>
        <vertAlign val="subscript"/>
        <sz val="12"/>
        <color indexed="52"/>
        <rFont val="Arial"/>
        <family val="2"/>
        <charset val="161"/>
      </rPr>
      <t>r</t>
    </r>
    <r>
      <rPr>
        <b/>
        <sz val="12"/>
        <color indexed="52"/>
        <rFont val="Arial"/>
        <family val="2"/>
        <charset val="161"/>
      </rPr>
      <t xml:space="preserve">=40. </t>
    </r>
    <r>
      <rPr>
        <sz val="12"/>
        <color indexed="43"/>
        <rFont val="Arial"/>
        <family val="2"/>
        <charset val="161"/>
      </rPr>
      <t xml:space="preserve">                                    </t>
    </r>
  </si>
  <si>
    <r>
      <t xml:space="preserve">Οι </t>
    </r>
    <r>
      <rPr>
        <b/>
        <sz val="12"/>
        <color indexed="52"/>
        <rFont val="Arial"/>
        <family val="2"/>
        <charset val="161"/>
      </rPr>
      <t>κ. μ. αλκοόλες</t>
    </r>
    <r>
      <rPr>
        <sz val="12"/>
        <color indexed="43"/>
        <rFont val="Arial"/>
        <family val="2"/>
        <charset val="161"/>
      </rPr>
      <t xml:space="preserve"> έχουν </t>
    </r>
    <r>
      <rPr>
        <b/>
        <sz val="12"/>
        <color indexed="52"/>
        <rFont val="Arial"/>
        <family val="2"/>
        <charset val="161"/>
      </rPr>
      <t>ΓΜΤ: C</t>
    </r>
    <r>
      <rPr>
        <b/>
        <vertAlign val="subscript"/>
        <sz val="12"/>
        <color indexed="52"/>
        <rFont val="Arial"/>
        <family val="2"/>
        <charset val="161"/>
      </rPr>
      <t>x</t>
    </r>
    <r>
      <rPr>
        <b/>
        <sz val="12"/>
        <color indexed="52"/>
        <rFont val="Arial"/>
        <family val="2"/>
        <charset val="161"/>
      </rPr>
      <t>H</t>
    </r>
    <r>
      <rPr>
        <b/>
        <vertAlign val="subscript"/>
        <sz val="12"/>
        <color indexed="52"/>
        <rFont val="Arial"/>
        <family val="2"/>
        <charset val="161"/>
      </rPr>
      <t>2x+2</t>
    </r>
    <r>
      <rPr>
        <b/>
        <sz val="12"/>
        <color indexed="52"/>
        <rFont val="Arial"/>
        <family val="2"/>
        <charset val="161"/>
      </rPr>
      <t>O</t>
    </r>
    <r>
      <rPr>
        <b/>
        <vertAlign val="subscript"/>
        <sz val="12"/>
        <color indexed="52"/>
        <rFont val="Arial"/>
        <family val="2"/>
        <charset val="161"/>
      </rPr>
      <t>2</t>
    </r>
    <r>
      <rPr>
        <b/>
        <sz val="12"/>
        <color indexed="52"/>
        <rFont val="Arial"/>
        <family val="2"/>
        <charset val="161"/>
      </rPr>
      <t xml:space="preserve">.   </t>
    </r>
    <r>
      <rPr>
        <sz val="12"/>
        <color indexed="43"/>
        <rFont val="Arial"/>
        <family val="2"/>
        <charset val="161"/>
      </rPr>
      <t xml:space="preserve">                          </t>
    </r>
  </si>
  <si>
    <r>
      <t xml:space="preserve">Η </t>
    </r>
    <r>
      <rPr>
        <b/>
        <sz val="12"/>
        <color indexed="52"/>
        <rFont val="Arial"/>
        <family val="2"/>
        <charset val="161"/>
      </rPr>
      <t>ΧΟ</t>
    </r>
    <r>
      <rPr>
        <sz val="12"/>
        <color indexed="43"/>
        <rFont val="Arial"/>
        <family val="2"/>
        <charset val="161"/>
      </rPr>
      <t xml:space="preserve"> των </t>
    </r>
    <r>
      <rPr>
        <b/>
        <sz val="12"/>
        <color indexed="52"/>
        <rFont val="Arial"/>
        <family val="2"/>
        <charset val="161"/>
      </rPr>
      <t>αλδεϋδών</t>
    </r>
    <r>
      <rPr>
        <sz val="12"/>
        <color indexed="43"/>
        <rFont val="Arial"/>
        <family val="2"/>
        <charset val="161"/>
      </rPr>
      <t xml:space="preserve"> και των </t>
    </r>
    <r>
      <rPr>
        <b/>
        <sz val="12"/>
        <color indexed="52"/>
        <rFont val="Arial"/>
        <family val="2"/>
        <charset val="161"/>
      </rPr>
      <t>κετονών</t>
    </r>
    <r>
      <rPr>
        <sz val="12"/>
        <color indexed="43"/>
        <rFont val="Arial"/>
        <family val="2"/>
        <charset val="161"/>
      </rPr>
      <t xml:space="preserve"> είναι το </t>
    </r>
    <r>
      <rPr>
        <b/>
        <sz val="12"/>
        <color indexed="52"/>
        <rFont val="Arial"/>
        <family val="2"/>
        <charset val="161"/>
      </rPr>
      <t>καρ-βοξύλιο.</t>
    </r>
    <r>
      <rPr>
        <sz val="12"/>
        <color indexed="43"/>
        <rFont val="Arial"/>
        <family val="2"/>
        <charset val="161"/>
      </rPr>
      <t xml:space="preserve">   </t>
    </r>
  </si>
  <si>
    <r>
      <t xml:space="preserve">To μικρότερο </t>
    </r>
    <r>
      <rPr>
        <b/>
        <sz val="12"/>
        <color indexed="52"/>
        <rFont val="Arial"/>
        <family val="2"/>
        <charset val="161"/>
      </rPr>
      <t>αλκαδιένιο</t>
    </r>
    <r>
      <rPr>
        <sz val="12"/>
        <color indexed="43"/>
        <rFont val="Arial"/>
        <family val="2"/>
        <charset val="161"/>
      </rPr>
      <t xml:space="preserve"> έχει </t>
    </r>
    <r>
      <rPr>
        <b/>
        <sz val="12"/>
        <color indexed="52"/>
        <rFont val="Arial"/>
        <family val="2"/>
        <charset val="161"/>
      </rPr>
      <t>MT: C</t>
    </r>
    <r>
      <rPr>
        <b/>
        <vertAlign val="subscript"/>
        <sz val="12"/>
        <color indexed="52"/>
        <rFont val="Arial"/>
        <family val="2"/>
        <charset val="161"/>
      </rPr>
      <t>2</t>
    </r>
    <r>
      <rPr>
        <b/>
        <sz val="12"/>
        <color indexed="52"/>
        <rFont val="Arial"/>
        <family val="2"/>
        <charset val="161"/>
      </rPr>
      <t>H</t>
    </r>
    <r>
      <rPr>
        <b/>
        <vertAlign val="subscript"/>
        <sz val="12"/>
        <color indexed="52"/>
        <rFont val="Arial"/>
        <family val="2"/>
        <charset val="161"/>
      </rPr>
      <t>2</t>
    </r>
    <r>
      <rPr>
        <b/>
        <sz val="12"/>
        <color indexed="52"/>
        <rFont val="Arial"/>
        <family val="2"/>
        <charset val="161"/>
      </rPr>
      <t xml:space="preserve">.   </t>
    </r>
    <r>
      <rPr>
        <sz val="12"/>
        <color indexed="43"/>
        <rFont val="Arial"/>
        <family val="2"/>
        <charset val="161"/>
      </rPr>
      <t xml:space="preserve">  </t>
    </r>
    <r>
      <rPr>
        <sz val="12"/>
        <color indexed="43"/>
        <rFont val="Times New Roman"/>
        <family val="1"/>
        <charset val="161"/>
      </rPr>
      <t xml:space="preserve">                                                          </t>
    </r>
  </si>
  <si>
    <r>
      <t xml:space="preserve">Η </t>
    </r>
    <r>
      <rPr>
        <b/>
        <sz val="12"/>
        <color indexed="52"/>
        <rFont val="Arial"/>
        <family val="2"/>
        <charset val="161"/>
      </rPr>
      <t>μεθύλενο-ομάδα</t>
    </r>
    <r>
      <rPr>
        <sz val="12"/>
        <color indexed="43"/>
        <rFont val="Arial"/>
        <family val="2"/>
        <charset val="161"/>
      </rPr>
      <t xml:space="preserve"> έχει </t>
    </r>
    <r>
      <rPr>
        <b/>
        <sz val="12"/>
        <color indexed="52"/>
        <rFont val="Arial"/>
        <family val="2"/>
        <charset val="161"/>
      </rPr>
      <t>ΣΤ: CH</t>
    </r>
    <r>
      <rPr>
        <b/>
        <vertAlign val="subscript"/>
        <sz val="12"/>
        <color indexed="52"/>
        <rFont val="Arial"/>
        <family val="2"/>
        <charset val="161"/>
      </rPr>
      <t>3</t>
    </r>
    <r>
      <rPr>
        <b/>
        <sz val="12"/>
        <color indexed="52"/>
        <rFont val="Arial"/>
        <family val="2"/>
        <charset val="161"/>
      </rPr>
      <t xml:space="preserve">–.  </t>
    </r>
    <r>
      <rPr>
        <sz val="12"/>
        <color indexed="43"/>
        <rFont val="Arial"/>
        <family val="2"/>
        <charset val="161"/>
      </rPr>
      <t xml:space="preserve">                                                                      </t>
    </r>
  </si>
  <si>
    <t>Προσθήκη νερού (H–OH)</t>
  </si>
  <si>
    <r>
      <t xml:space="preserve">Χημική εξίσωση καύσης του αιθενίου </t>
    </r>
    <r>
      <rPr>
        <b/>
        <sz val="12"/>
        <color indexed="52"/>
        <rFont val="Arial"/>
        <family val="2"/>
        <charset val="161"/>
      </rPr>
      <t>(C</t>
    </r>
    <r>
      <rPr>
        <b/>
        <vertAlign val="subscript"/>
        <sz val="12"/>
        <color indexed="52"/>
        <rFont val="Arial"/>
        <family val="2"/>
        <charset val="161"/>
      </rPr>
      <t>2</t>
    </r>
    <r>
      <rPr>
        <b/>
        <sz val="12"/>
        <color indexed="52"/>
        <rFont val="Arial"/>
        <family val="2"/>
        <charset val="161"/>
      </rPr>
      <t>H</t>
    </r>
    <r>
      <rPr>
        <b/>
        <vertAlign val="subscript"/>
        <sz val="12"/>
        <color indexed="52"/>
        <rFont val="Arial"/>
        <family val="2"/>
        <charset val="161"/>
      </rPr>
      <t>4</t>
    </r>
    <r>
      <rPr>
        <b/>
        <sz val="12"/>
        <color indexed="52"/>
        <rFont val="Arial"/>
        <family val="2"/>
        <charset val="161"/>
      </rPr>
      <t>):</t>
    </r>
    <r>
      <rPr>
        <sz val="12"/>
        <color indexed="43"/>
        <rFont val="Arial"/>
        <family val="2"/>
        <charset val="161"/>
      </rPr>
      <t xml:space="preserve">
</t>
    </r>
    <r>
      <rPr>
        <b/>
        <sz val="12"/>
        <color indexed="43"/>
        <rFont val="Arial"/>
        <family val="2"/>
      </rPr>
      <t xml:space="preserve">                                 C</t>
    </r>
    <r>
      <rPr>
        <b/>
        <vertAlign val="subscript"/>
        <sz val="12"/>
        <color indexed="43"/>
        <rFont val="Arial"/>
        <family val="2"/>
        <charset val="161"/>
      </rPr>
      <t>2</t>
    </r>
    <r>
      <rPr>
        <b/>
        <sz val="12"/>
        <color indexed="43"/>
        <rFont val="Arial"/>
        <family val="2"/>
      </rPr>
      <t>H</t>
    </r>
    <r>
      <rPr>
        <b/>
        <vertAlign val="subscript"/>
        <sz val="12"/>
        <color indexed="43"/>
        <rFont val="Arial"/>
        <family val="2"/>
        <charset val="161"/>
      </rPr>
      <t>4(g)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d</t>
    </r>
    <r>
      <rPr>
        <b/>
        <sz val="12"/>
        <color indexed="43"/>
        <rFont val="Arial"/>
        <family val="2"/>
      </rPr>
      <t xml:space="preserve"> O</t>
    </r>
    <r>
      <rPr>
        <b/>
        <vertAlign val="subscript"/>
        <sz val="12"/>
        <color indexed="43"/>
        <rFont val="Arial"/>
        <family val="2"/>
        <charset val="161"/>
      </rPr>
      <t>2(g)</t>
    </r>
    <r>
      <rPr>
        <b/>
        <sz val="12"/>
        <color indexed="43"/>
        <rFont val="Arial"/>
        <family val="2"/>
      </rPr>
      <t xml:space="preserve">  </t>
    </r>
    <r>
      <rPr>
        <b/>
        <sz val="12"/>
        <color indexed="10"/>
        <rFont val="Symbol"/>
        <family val="1"/>
        <charset val="2"/>
      </rPr>
      <t>®</t>
    </r>
    <r>
      <rPr>
        <b/>
        <sz val="12"/>
        <color indexed="43"/>
        <rFont val="Arial"/>
        <family val="2"/>
      </rPr>
      <t xml:space="preserve">  </t>
    </r>
    <r>
      <rPr>
        <b/>
        <sz val="12"/>
        <color indexed="48"/>
        <rFont val="Arial"/>
        <family val="2"/>
        <charset val="161"/>
      </rPr>
      <t>e</t>
    </r>
    <r>
      <rPr>
        <b/>
        <sz val="12"/>
        <color indexed="43"/>
        <rFont val="Arial"/>
        <family val="2"/>
      </rPr>
      <t xml:space="preserve"> CO</t>
    </r>
    <r>
      <rPr>
        <b/>
        <vertAlign val="subscript"/>
        <sz val="12"/>
        <color indexed="43"/>
        <rFont val="Arial"/>
        <family val="2"/>
        <charset val="161"/>
      </rPr>
      <t>2(g)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f</t>
    </r>
    <r>
      <rPr>
        <b/>
        <sz val="12"/>
        <color indexed="43"/>
        <rFont val="Arial"/>
        <family val="2"/>
      </rPr>
      <t xml:space="preserve"> H</t>
    </r>
    <r>
      <rPr>
        <b/>
        <vertAlign val="subscript"/>
        <sz val="12"/>
        <color indexed="43"/>
        <rFont val="Arial"/>
        <family val="2"/>
        <charset val="161"/>
      </rPr>
      <t>2</t>
    </r>
    <r>
      <rPr>
        <b/>
        <sz val="12"/>
        <color indexed="43"/>
        <rFont val="Arial"/>
        <family val="2"/>
      </rPr>
      <t>O</t>
    </r>
    <r>
      <rPr>
        <b/>
        <vertAlign val="subscript"/>
        <sz val="12"/>
        <color indexed="43"/>
        <rFont val="Arial"/>
        <family val="2"/>
        <charset val="161"/>
      </rPr>
      <t>(g)</t>
    </r>
  </si>
  <si>
    <t>d</t>
  </si>
  <si>
    <t>e</t>
  </si>
  <si>
    <t>f</t>
  </si>
  <si>
    <r>
      <t xml:space="preserve">Οι τιμές των συντελεστών </t>
    </r>
    <r>
      <rPr>
        <b/>
        <sz val="12"/>
        <color indexed="52"/>
        <rFont val="Arial"/>
        <family val="2"/>
        <charset val="161"/>
      </rPr>
      <t>d, e</t>
    </r>
    <r>
      <rPr>
        <sz val="12"/>
        <color indexed="43"/>
        <rFont val="Arial"/>
        <family val="2"/>
      </rPr>
      <t xml:space="preserve"> και </t>
    </r>
    <r>
      <rPr>
        <b/>
        <sz val="12"/>
        <color indexed="52"/>
        <rFont val="Arial"/>
        <family val="2"/>
        <charset val="161"/>
      </rPr>
      <t>f</t>
    </r>
    <r>
      <rPr>
        <sz val="12"/>
        <color indexed="43"/>
        <rFont val="Arial"/>
        <family val="2"/>
      </rPr>
      <t xml:space="preserve"> είναι…</t>
    </r>
  </si>
  <si>
    <r>
      <t xml:space="preserve">Η κατάστρωση για τον υποπλογισμό του </t>
    </r>
    <r>
      <rPr>
        <b/>
        <sz val="12"/>
        <color indexed="52"/>
        <rFont val="Arial"/>
        <family val="2"/>
        <charset val="161"/>
      </rPr>
      <t>παραγόμενου CΟ</t>
    </r>
    <r>
      <rPr>
        <b/>
        <vertAlign val="subscript"/>
        <sz val="12"/>
        <color indexed="52"/>
        <rFont val="Arial"/>
        <family val="2"/>
        <charset val="161"/>
      </rPr>
      <t>2</t>
    </r>
    <r>
      <rPr>
        <sz val="12"/>
        <color indexed="43"/>
        <rFont val="Arial"/>
        <family val="2"/>
      </rPr>
      <t xml:space="preserve"> είναι η παρακάτω.</t>
    </r>
  </si>
  <si>
    <t>12L</t>
  </si>
  <si>
    <r>
      <t xml:space="preserve">και παράγεται όγκος </t>
    </r>
    <r>
      <rPr>
        <b/>
        <sz val="12"/>
        <color indexed="52"/>
        <rFont val="Arial"/>
        <family val="2"/>
        <charset val="161"/>
      </rPr>
      <t>CO</t>
    </r>
    <r>
      <rPr>
        <b/>
        <vertAlign val="subscript"/>
        <sz val="12"/>
        <color indexed="52"/>
        <rFont val="Arial"/>
        <family val="2"/>
        <charset val="161"/>
      </rPr>
      <t>2</t>
    </r>
    <r>
      <rPr>
        <sz val="12"/>
        <color indexed="43"/>
        <rFont val="Arial"/>
        <family val="2"/>
      </rPr>
      <t xml:space="preserve"> ίσος με…</t>
    </r>
  </si>
  <si>
    <r>
      <t xml:space="preserve">… όταν απαιτείται όγκος </t>
    </r>
    <r>
      <rPr>
        <b/>
        <sz val="12"/>
        <color indexed="52"/>
        <rFont val="Arial"/>
        <family val="2"/>
        <charset val="161"/>
      </rPr>
      <t>Ο</t>
    </r>
    <r>
      <rPr>
        <b/>
        <vertAlign val="subscript"/>
        <sz val="12"/>
        <color indexed="52"/>
        <rFont val="Arial"/>
        <family val="2"/>
        <charset val="161"/>
      </rPr>
      <t>2</t>
    </r>
    <r>
      <rPr>
        <b/>
        <sz val="12"/>
        <color indexed="52"/>
        <rFont val="Arial"/>
        <family val="2"/>
        <charset val="161"/>
      </rPr>
      <t>,</t>
    </r>
    <r>
      <rPr>
        <sz val="12"/>
        <color indexed="43"/>
        <rFont val="Arial"/>
        <family val="2"/>
      </rPr>
      <t xml:space="preserve"> ίσος με…</t>
    </r>
  </si>
  <si>
    <r>
      <t>1L C</t>
    </r>
    <r>
      <rPr>
        <b/>
        <vertAlign val="subscript"/>
        <sz val="12"/>
        <color indexed="52"/>
        <rFont val="Arial"/>
        <family val="2"/>
        <charset val="161"/>
      </rPr>
      <t>2</t>
    </r>
    <r>
      <rPr>
        <b/>
        <sz val="12"/>
        <color indexed="52"/>
        <rFont val="Arial"/>
        <family val="2"/>
        <charset val="161"/>
      </rPr>
      <t>H</t>
    </r>
    <r>
      <rPr>
        <b/>
        <vertAlign val="subscript"/>
        <sz val="12"/>
        <color indexed="52"/>
        <rFont val="Arial"/>
        <family val="2"/>
        <charset val="161"/>
      </rPr>
      <t>4</t>
    </r>
    <r>
      <rPr>
        <sz val="12"/>
        <color indexed="43"/>
        <rFont val="Arial"/>
        <family val="2"/>
        <charset val="161"/>
      </rPr>
      <t xml:space="preserve"> </t>
    </r>
    <r>
      <rPr>
        <sz val="11"/>
        <color indexed="43"/>
        <rFont val="Arial"/>
        <family val="2"/>
        <charset val="161"/>
      </rPr>
      <t xml:space="preserve">απαιτεί για να καεί, όγκο </t>
    </r>
    <r>
      <rPr>
        <b/>
        <sz val="11"/>
        <color indexed="52"/>
        <rFont val="Arial"/>
        <family val="2"/>
        <charset val="161"/>
      </rPr>
      <t>Ο</t>
    </r>
    <r>
      <rPr>
        <b/>
        <vertAlign val="subscript"/>
        <sz val="11"/>
        <color indexed="52"/>
        <rFont val="Arial"/>
        <family val="2"/>
        <charset val="161"/>
      </rPr>
      <t>2</t>
    </r>
    <r>
      <rPr>
        <sz val="11"/>
        <color indexed="43"/>
        <rFont val="Arial"/>
        <family val="2"/>
        <charset val="161"/>
      </rPr>
      <t xml:space="preserve"> ίσο με…</t>
    </r>
  </si>
  <si>
    <r>
      <t xml:space="preserve">Σχηματική παράσταση </t>
    </r>
    <r>
      <rPr>
        <b/>
        <sz val="10"/>
        <color indexed="53"/>
        <rFont val="Arial"/>
        <family val="2"/>
        <charset val="161"/>
      </rPr>
      <t>πολυμερισμού προσθήκης.</t>
    </r>
  </si>
  <si>
    <t>Τα αλογόνα, σύμφωνα με το διπλανό παράδειγμα, εμ-φανίζονται στο όνομα της οργανικής ένωσης, όπως και οι διακλαδώσεις, από τις οποίες όμως προηγούνται ως προς την προτεραιότητα.</t>
  </si>
  <si>
    <t>… να έχει όσο το δυνατό μεγαλύτερο μήκος.</t>
  </si>
  <si>
    <r>
      <t xml:space="preserve">… να περιλαμβάνει τις </t>
    </r>
    <r>
      <rPr>
        <b/>
        <sz val="12"/>
        <color indexed="52"/>
        <rFont val="Arial"/>
        <family val="2"/>
        <charset val="161"/>
      </rPr>
      <t>ΧΟ, …</t>
    </r>
  </si>
  <si>
    <r>
      <t xml:space="preserve">Όταν τα καυσαέρια ψυχθούν, ο όγκος τους θα ελαττωθεί, επειδή θα απαλλαχθούν αυτά από το αέριο συστατικό </t>
    </r>
    <r>
      <rPr>
        <b/>
        <sz val="12"/>
        <color indexed="52"/>
        <rFont val="Arial"/>
        <family val="2"/>
        <charset val="161"/>
      </rPr>
      <t>Φ.</t>
    </r>
    <r>
      <rPr>
        <sz val="12"/>
        <color indexed="43"/>
        <rFont val="Arial"/>
        <family val="2"/>
      </rPr>
      <t xml:space="preserve"> Το αέριο </t>
    </r>
    <r>
      <rPr>
        <b/>
        <sz val="12"/>
        <color indexed="52"/>
        <rFont val="Arial"/>
        <family val="2"/>
        <charset val="161"/>
      </rPr>
      <t>Φ</t>
    </r>
    <r>
      <rPr>
        <sz val="12"/>
        <color indexed="43"/>
        <rFont val="Arial"/>
        <family val="2"/>
      </rPr>
      <t xml:space="preserve"> είναι...</t>
    </r>
  </si>
  <si>
    <r>
      <t>οι υδρατμοί
Η</t>
    </r>
    <r>
      <rPr>
        <b/>
        <vertAlign val="subscript"/>
        <sz val="12"/>
        <color indexed="43"/>
        <rFont val="Arial"/>
        <family val="2"/>
        <charset val="161"/>
      </rPr>
      <t>2</t>
    </r>
    <r>
      <rPr>
        <b/>
        <sz val="12"/>
        <color indexed="43"/>
        <rFont val="Arial"/>
        <family val="2"/>
        <charset val="161"/>
      </rPr>
      <t>Ο</t>
    </r>
    <r>
      <rPr>
        <b/>
        <vertAlign val="subscript"/>
        <sz val="12"/>
        <color indexed="43"/>
        <rFont val="Arial"/>
        <family val="2"/>
        <charset val="161"/>
      </rPr>
      <t>(g)</t>
    </r>
  </si>
  <si>
    <r>
      <t xml:space="preserve">Η κατάστρωση για τον υποπλογισμό του αερίου </t>
    </r>
    <r>
      <rPr>
        <b/>
        <sz val="12"/>
        <color indexed="52"/>
        <rFont val="Arial"/>
        <family val="2"/>
        <charset val="161"/>
      </rPr>
      <t>Φ</t>
    </r>
    <r>
      <rPr>
        <sz val="12"/>
        <color indexed="43"/>
        <rFont val="Arial"/>
        <family val="2"/>
      </rPr>
      <t xml:space="preserve"> είναι η παρακάτω.</t>
    </r>
  </si>
  <si>
    <r>
      <t xml:space="preserve">Όλα τα παραπάνω φαίνονται καλύτερα στην </t>
    </r>
    <r>
      <rPr>
        <sz val="12"/>
        <color indexed="48"/>
        <rFont val="Arial"/>
        <family val="2"/>
        <charset val="161"/>
      </rPr>
      <t>απεικόνιση</t>
    </r>
    <r>
      <rPr>
        <sz val="12"/>
        <color indexed="43"/>
        <rFont val="Arial"/>
        <family val="2"/>
      </rPr>
      <t xml:space="preserve"> που ακολουθεί.</t>
    </r>
  </si>
  <si>
    <r>
      <t xml:space="preserve">… οπότε συγκεντρώνοντας όλα τα άτομα </t>
    </r>
    <r>
      <rPr>
        <b/>
        <sz val="12"/>
        <color indexed="52"/>
        <rFont val="Arial"/>
        <family val="2"/>
        <charset val="161"/>
      </rPr>
      <t>C</t>
    </r>
    <r>
      <rPr>
        <sz val="12"/>
        <color indexed="43"/>
        <rFont val="Arial"/>
        <family val="2"/>
        <charset val="161"/>
      </rPr>
      <t xml:space="preserve"> και </t>
    </r>
    <r>
      <rPr>
        <b/>
        <sz val="12"/>
        <color indexed="52"/>
        <rFont val="Arial"/>
        <family val="2"/>
        <charset val="161"/>
      </rPr>
      <t>H,</t>
    </r>
    <r>
      <rPr>
        <sz val="12"/>
        <color indexed="43"/>
        <rFont val="Arial"/>
        <family val="2"/>
        <charset val="161"/>
      </rPr>
      <t xml:space="preserve"> έχουμε…</t>
    </r>
  </si>
  <si>
    <r>
      <t>C</t>
    </r>
    <r>
      <rPr>
        <vertAlign val="subscript"/>
        <sz val="12"/>
        <color indexed="43"/>
        <rFont val="Arial"/>
        <family val="2"/>
        <charset val="161"/>
      </rPr>
      <t>(κ+λ)</t>
    </r>
    <r>
      <rPr>
        <sz val="12"/>
        <color indexed="43"/>
        <rFont val="Arial"/>
        <family val="2"/>
        <charset val="161"/>
      </rPr>
      <t>H</t>
    </r>
    <r>
      <rPr>
        <vertAlign val="subscript"/>
        <sz val="12"/>
        <color indexed="43"/>
        <rFont val="Arial"/>
        <family val="2"/>
        <charset val="161"/>
      </rPr>
      <t>2(κ+λ)+2</t>
    </r>
    <r>
      <rPr>
        <sz val="12"/>
        <color indexed="43"/>
        <rFont val="Arial"/>
        <family val="2"/>
        <charset val="161"/>
      </rPr>
      <t>Ο</t>
    </r>
  </si>
  <si>
    <r>
      <t xml:space="preserve">Με ποιον όγκο </t>
    </r>
    <r>
      <rPr>
        <b/>
        <sz val="12"/>
        <color indexed="52"/>
        <rFont val="Arial"/>
        <family val="2"/>
        <charset val="161"/>
      </rPr>
      <t>Ο</t>
    </r>
    <r>
      <rPr>
        <b/>
        <vertAlign val="subscript"/>
        <sz val="12"/>
        <color indexed="52"/>
        <rFont val="Arial"/>
        <family val="2"/>
        <charset val="161"/>
      </rPr>
      <t>2</t>
    </r>
    <r>
      <rPr>
        <sz val="12"/>
        <color indexed="43"/>
        <rFont val="Arial"/>
        <family val="2"/>
        <charset val="161"/>
      </rPr>
      <t xml:space="preserve"> πρέπει να αναμιχθούν </t>
    </r>
    <r>
      <rPr>
        <b/>
        <sz val="12"/>
        <color indexed="52"/>
        <rFont val="Arial"/>
        <family val="2"/>
        <charset val="161"/>
      </rPr>
      <t>10L ατμών πεντανίου,</t>
    </r>
    <r>
      <rPr>
        <sz val="12"/>
        <color indexed="43"/>
        <rFont val="Arial"/>
        <family val="2"/>
        <charset val="161"/>
      </rPr>
      <t xml:space="preserve"> ώστε αφού αναφλεγεί το αέριο μίγμα και καεί πλήρως το πεντάνιο και ψυχθούν τα καυσαέρια, να απομείνει αέριος όγκος, ίσος με </t>
    </r>
    <r>
      <rPr>
        <b/>
        <sz val="12"/>
        <color indexed="52"/>
        <rFont val="Arial"/>
        <family val="2"/>
        <charset val="161"/>
      </rPr>
      <t>70L.</t>
    </r>
  </si>
  <si>
    <r>
      <t xml:space="preserve">Το </t>
    </r>
    <r>
      <rPr>
        <b/>
        <sz val="12"/>
        <color indexed="52"/>
        <rFont val="Arial"/>
        <family val="2"/>
        <charset val="161"/>
      </rPr>
      <t>αλκάνιο</t>
    </r>
    <r>
      <rPr>
        <sz val="12"/>
        <color indexed="43"/>
        <rFont val="Arial"/>
        <family val="2"/>
      </rPr>
      <t xml:space="preserve"> δε μπορεί παρά να είναι το…</t>
    </r>
  </si>
  <si>
    <r>
      <t xml:space="preserve">Η ένωση </t>
    </r>
    <r>
      <rPr>
        <b/>
        <sz val="12"/>
        <color indexed="52"/>
        <rFont val="Arial"/>
        <family val="2"/>
        <charset val="161"/>
      </rPr>
      <t>Θ</t>
    </r>
    <r>
      <rPr>
        <sz val="12"/>
        <color indexed="43"/>
        <rFont val="Arial"/>
        <family val="2"/>
      </rPr>
      <t xml:space="preserve"> δε μπορεί παρά να είναι το…</t>
    </r>
  </si>
  <si>
    <r>
      <t xml:space="preserve">Η τιμή του </t>
    </r>
    <r>
      <rPr>
        <b/>
        <sz val="12"/>
        <color indexed="52"/>
        <rFont val="Arial"/>
        <family val="2"/>
        <charset val="161"/>
      </rPr>
      <t>x</t>
    </r>
    <r>
      <rPr>
        <sz val="12"/>
        <color indexed="43"/>
        <rFont val="Arial"/>
        <family val="2"/>
      </rPr>
      <t xml:space="preserve"> είναι ίση με…</t>
    </r>
  </si>
  <si>
    <r>
      <t xml:space="preserve">Η τιμή του </t>
    </r>
    <r>
      <rPr>
        <b/>
        <sz val="12"/>
        <color indexed="52"/>
        <rFont val="Arial"/>
        <family val="2"/>
        <charset val="161"/>
      </rPr>
      <t>y</t>
    </r>
    <r>
      <rPr>
        <sz val="12"/>
        <color indexed="43"/>
        <rFont val="Arial"/>
        <family val="2"/>
      </rPr>
      <t xml:space="preserve"> είναι ίση με…</t>
    </r>
  </si>
  <si>
    <t>Καρβοξυλικά οξέα</t>
  </si>
  <si>
    <r>
      <t>καρβοξύλιο</t>
    </r>
    <r>
      <rPr>
        <b/>
        <sz val="14"/>
        <color indexed="16"/>
        <rFont val="Arial"/>
        <family val="2"/>
        <charset val="161"/>
      </rPr>
      <t>**</t>
    </r>
  </si>
  <si>
    <r>
      <t>C</t>
    </r>
    <r>
      <rPr>
        <vertAlign val="subscript"/>
        <sz val="12"/>
        <color indexed="43"/>
        <rFont val="Arial"/>
        <family val="2"/>
        <charset val="161"/>
      </rPr>
      <t>5</t>
    </r>
    <r>
      <rPr>
        <sz val="12"/>
        <color indexed="43"/>
        <rFont val="Arial"/>
        <family val="2"/>
        <charset val="161"/>
      </rPr>
      <t>H</t>
    </r>
    <r>
      <rPr>
        <vertAlign val="subscript"/>
        <sz val="12"/>
        <color indexed="43"/>
        <rFont val="Arial"/>
        <family val="2"/>
        <charset val="161"/>
      </rPr>
      <t>6</t>
    </r>
  </si>
  <si>
    <r>
      <t>C</t>
    </r>
    <r>
      <rPr>
        <vertAlign val="subscript"/>
        <sz val="12"/>
        <color indexed="43"/>
        <rFont val="Arial"/>
        <family val="2"/>
        <charset val="161"/>
      </rPr>
      <t>4</t>
    </r>
    <r>
      <rPr>
        <sz val="12"/>
        <color indexed="43"/>
        <rFont val="Arial"/>
        <family val="2"/>
        <charset val="161"/>
      </rPr>
      <t>H</t>
    </r>
    <r>
      <rPr>
        <vertAlign val="subscript"/>
        <sz val="12"/>
        <color indexed="43"/>
        <rFont val="Arial"/>
        <family val="2"/>
        <charset val="161"/>
      </rPr>
      <t>8</t>
    </r>
  </si>
  <si>
    <r>
      <t xml:space="preserve">Από τους παραπάνω τύπους, σε </t>
    </r>
    <r>
      <rPr>
        <b/>
        <sz val="12"/>
        <color indexed="52"/>
        <rFont val="Arial"/>
        <family val="2"/>
        <charset val="161"/>
      </rPr>
      <t>αλκάνιο</t>
    </r>
    <r>
      <rPr>
        <sz val="12"/>
        <color indexed="43"/>
        <rFont val="Arial"/>
        <family val="2"/>
        <charset val="161"/>
      </rPr>
      <t xml:space="preserve"> αντιστοιχεί ο τύπος, (ή αντιστοιχούν οι τύποι)…</t>
    </r>
  </si>
  <si>
    <r>
      <t xml:space="preserve">Τα </t>
    </r>
    <r>
      <rPr>
        <sz val="12"/>
        <color indexed="48"/>
        <rFont val="Arial"/>
        <family val="2"/>
        <charset val="161"/>
      </rPr>
      <t>παρακάτω παραδείγματα</t>
    </r>
    <r>
      <rPr>
        <sz val="12"/>
        <color indexed="43"/>
        <rFont val="Arial"/>
        <family val="2"/>
        <charset val="161"/>
      </rPr>
      <t xml:space="preserve"> αναφέρονται σε ακόρεστες ενώσεις.</t>
    </r>
  </si>
  <si>
    <t>Εκφορά</t>
  </si>
  <si>
    <t>Σημασία</t>
  </si>
  <si>
    <t>Η χημική εξίσωση της τέλειας καύσης ενός αλκανίου είναι...</t>
  </si>
  <si>
    <r>
      <t>C</t>
    </r>
    <r>
      <rPr>
        <b/>
        <vertAlign val="subscript"/>
        <sz val="12"/>
        <color indexed="41"/>
        <rFont val="Arial"/>
        <family val="2"/>
        <charset val="161"/>
      </rPr>
      <t>v</t>
    </r>
    <r>
      <rPr>
        <b/>
        <sz val="12"/>
        <color indexed="41"/>
        <rFont val="Arial"/>
        <family val="2"/>
        <charset val="161"/>
      </rPr>
      <t>H</t>
    </r>
    <r>
      <rPr>
        <b/>
        <vertAlign val="subscript"/>
        <sz val="12"/>
        <color indexed="41"/>
        <rFont val="Arial"/>
        <family val="2"/>
        <charset val="161"/>
      </rPr>
      <t>2v+2</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f</t>
    </r>
    <r>
      <rPr>
        <b/>
        <sz val="12"/>
        <color indexed="43"/>
        <rFont val="Arial"/>
        <family val="2"/>
        <charset val="161"/>
      </rPr>
      <t xml:space="preserve"> </t>
    </r>
    <r>
      <rPr>
        <b/>
        <sz val="12"/>
        <color indexed="41"/>
        <rFont val="Arial"/>
        <family val="2"/>
        <charset val="161"/>
      </rPr>
      <t>O</t>
    </r>
    <r>
      <rPr>
        <b/>
        <vertAlign val="subscript"/>
        <sz val="12"/>
        <color indexed="41"/>
        <rFont val="Arial"/>
        <family val="2"/>
        <charset val="161"/>
      </rPr>
      <t>2</t>
    </r>
    <r>
      <rPr>
        <b/>
        <sz val="12"/>
        <color indexed="43"/>
        <rFont val="Arial"/>
        <family val="2"/>
        <charset val="161"/>
      </rPr>
      <t xml:space="preserve">   </t>
    </r>
    <r>
      <rPr>
        <b/>
        <sz val="12"/>
        <color indexed="10"/>
        <rFont val="Symbol"/>
        <family val="1"/>
        <charset val="2"/>
      </rPr>
      <t>®</t>
    </r>
    <r>
      <rPr>
        <b/>
        <sz val="12"/>
        <color indexed="43"/>
        <rFont val="Arial"/>
        <family val="2"/>
        <charset val="161"/>
      </rPr>
      <t xml:space="preserve">   </t>
    </r>
    <r>
      <rPr>
        <b/>
        <sz val="12"/>
        <color indexed="48"/>
        <rFont val="Arial"/>
        <family val="2"/>
        <charset val="161"/>
      </rPr>
      <t>x</t>
    </r>
    <r>
      <rPr>
        <b/>
        <sz val="12"/>
        <color indexed="43"/>
        <rFont val="Arial"/>
        <family val="2"/>
        <charset val="161"/>
      </rPr>
      <t xml:space="preserve"> </t>
    </r>
    <r>
      <rPr>
        <b/>
        <sz val="12"/>
        <color indexed="41"/>
        <rFont val="Arial"/>
        <family val="2"/>
        <charset val="161"/>
      </rPr>
      <t>C</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y</t>
    </r>
    <r>
      <rPr>
        <b/>
        <sz val="12"/>
        <color indexed="43"/>
        <rFont val="Arial"/>
        <family val="2"/>
        <charset val="161"/>
      </rPr>
      <t xml:space="preserve"> </t>
    </r>
    <r>
      <rPr>
        <b/>
        <sz val="12"/>
        <color indexed="41"/>
        <rFont val="Arial"/>
        <family val="2"/>
        <charset val="161"/>
      </rPr>
      <t>CO</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 xml:space="preserve">z </t>
    </r>
    <r>
      <rPr>
        <b/>
        <sz val="12"/>
        <color indexed="41"/>
        <rFont val="Arial"/>
        <family val="2"/>
        <charset val="161"/>
      </rPr>
      <t>CO</t>
    </r>
    <r>
      <rPr>
        <b/>
        <vertAlign val="subscript"/>
        <sz val="12"/>
        <color indexed="41"/>
        <rFont val="Arial"/>
        <family val="2"/>
        <charset val="161"/>
      </rPr>
      <t>2</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(v+1)</t>
    </r>
    <r>
      <rPr>
        <b/>
        <sz val="12"/>
        <color indexed="43"/>
        <rFont val="Arial"/>
        <family val="2"/>
        <charset val="161"/>
      </rPr>
      <t xml:space="preserve"> </t>
    </r>
    <r>
      <rPr>
        <b/>
        <sz val="12"/>
        <color indexed="41"/>
        <rFont val="Arial"/>
        <family val="2"/>
        <charset val="161"/>
      </rPr>
      <t>H</t>
    </r>
    <r>
      <rPr>
        <b/>
        <vertAlign val="subscript"/>
        <sz val="12"/>
        <color indexed="41"/>
        <rFont val="Arial"/>
        <family val="2"/>
        <charset val="161"/>
      </rPr>
      <t>2</t>
    </r>
    <r>
      <rPr>
        <b/>
        <sz val="12"/>
        <color indexed="41"/>
        <rFont val="Arial"/>
        <family val="2"/>
        <charset val="161"/>
      </rPr>
      <t>O</t>
    </r>
  </si>
  <si>
    <r>
      <t xml:space="preserve">Έχουν τον ίδιο </t>
    </r>
    <r>
      <rPr>
        <b/>
        <sz val="12"/>
        <color indexed="52"/>
        <rFont val="Arial"/>
        <family val="2"/>
        <charset val="161"/>
      </rPr>
      <t>γενικό μοριακό τύπο (ΓΜΤ)</t>
    </r>
    <r>
      <rPr>
        <b/>
        <sz val="12"/>
        <color indexed="10"/>
        <rFont val="Arial"/>
        <family val="2"/>
        <charset val="161"/>
      </rPr>
      <t>**</t>
    </r>
    <r>
      <rPr>
        <b/>
        <sz val="12"/>
        <color indexed="52"/>
        <rFont val="Arial"/>
        <family val="2"/>
        <charset val="161"/>
      </rPr>
      <t>.</t>
    </r>
  </si>
  <si>
    <t>(απ.:  4 τύποι)</t>
  </si>
  <si>
    <t>3.</t>
  </si>
  <si>
    <r>
      <t>Δίνεται ο</t>
    </r>
    <r>
      <rPr>
        <sz val="12"/>
        <color indexed="52"/>
        <rFont val="Arial"/>
        <family val="2"/>
        <charset val="161"/>
      </rPr>
      <t xml:space="preserve"> </t>
    </r>
    <r>
      <rPr>
        <b/>
        <sz val="12"/>
        <color indexed="52"/>
        <rFont val="Arial"/>
        <family val="2"/>
        <charset val="161"/>
      </rPr>
      <t>ΜΤ: C</t>
    </r>
    <r>
      <rPr>
        <b/>
        <vertAlign val="subscript"/>
        <sz val="12"/>
        <color indexed="52"/>
        <rFont val="Arial"/>
        <family val="2"/>
        <charset val="161"/>
      </rPr>
      <t>4</t>
    </r>
    <r>
      <rPr>
        <b/>
        <sz val="12"/>
        <color indexed="52"/>
        <rFont val="Arial"/>
        <family val="2"/>
        <charset val="161"/>
      </rPr>
      <t>H</t>
    </r>
    <r>
      <rPr>
        <b/>
        <vertAlign val="subscript"/>
        <sz val="12"/>
        <color indexed="52"/>
        <rFont val="Arial"/>
        <family val="2"/>
        <charset val="161"/>
      </rPr>
      <t>8</t>
    </r>
    <r>
      <rPr>
        <b/>
        <sz val="12"/>
        <color indexed="52"/>
        <rFont val="Arial"/>
        <family val="2"/>
        <charset val="161"/>
      </rPr>
      <t>O.</t>
    </r>
    <r>
      <rPr>
        <sz val="12"/>
        <color indexed="43"/>
        <rFont val="Arial"/>
        <family val="2"/>
      </rPr>
      <t xml:space="preserve"> Ζητείται να γραφεί…</t>
    </r>
  </si>
  <si>
    <r>
      <t xml:space="preserve">… ο </t>
    </r>
    <r>
      <rPr>
        <b/>
        <sz val="12"/>
        <color indexed="52"/>
        <rFont val="Arial"/>
        <family val="2"/>
        <charset val="161"/>
      </rPr>
      <t>ΣΤ</t>
    </r>
    <r>
      <rPr>
        <sz val="12"/>
        <color indexed="43"/>
        <rFont val="Arial"/>
        <family val="2"/>
      </rPr>
      <t xml:space="preserve"> μιας </t>
    </r>
    <r>
      <rPr>
        <b/>
        <sz val="12"/>
        <color indexed="52"/>
        <rFont val="Arial"/>
        <family val="2"/>
        <charset val="161"/>
      </rPr>
      <t>άκυκλης κορεσμένης</t>
    </r>
    <r>
      <rPr>
        <sz val="12"/>
        <color indexed="43"/>
        <rFont val="Arial"/>
        <family val="2"/>
      </rPr>
      <t xml:space="preserve"> οργανικής ένωσης με τον παραπάνω ΜΤ.  </t>
    </r>
  </si>
  <si>
    <r>
      <t xml:space="preserve">… ο </t>
    </r>
    <r>
      <rPr>
        <b/>
        <sz val="12"/>
        <color indexed="52"/>
        <rFont val="Arial"/>
        <family val="2"/>
        <charset val="161"/>
      </rPr>
      <t>ΣΤ</t>
    </r>
    <r>
      <rPr>
        <sz val="12"/>
        <color indexed="43"/>
        <rFont val="Arial"/>
        <family val="2"/>
      </rPr>
      <t xml:space="preserve"> μιας </t>
    </r>
    <r>
      <rPr>
        <b/>
        <sz val="12"/>
        <color indexed="52"/>
        <rFont val="Arial"/>
        <family val="2"/>
        <charset val="161"/>
      </rPr>
      <t>άκυκλης ακόρεστης</t>
    </r>
    <r>
      <rPr>
        <sz val="12"/>
        <color indexed="43"/>
        <rFont val="Arial"/>
        <family val="2"/>
      </rPr>
      <t xml:space="preserve"> οργανικής ένωσης με τον παραπάνω ΜΤ.  </t>
    </r>
  </si>
  <si>
    <r>
      <t xml:space="preserve">… ο </t>
    </r>
    <r>
      <rPr>
        <b/>
        <sz val="12"/>
        <color indexed="52"/>
        <rFont val="Arial"/>
        <family val="2"/>
        <charset val="161"/>
      </rPr>
      <t>ΣΤ</t>
    </r>
    <r>
      <rPr>
        <sz val="12"/>
        <color indexed="43"/>
        <rFont val="Arial"/>
        <family val="2"/>
      </rPr>
      <t xml:space="preserve"> μιας </t>
    </r>
    <r>
      <rPr>
        <b/>
        <sz val="12"/>
        <color indexed="52"/>
        <rFont val="Arial"/>
        <family val="2"/>
        <charset val="161"/>
      </rPr>
      <t>ισοκυκλικής κορεσμένης</t>
    </r>
    <r>
      <rPr>
        <sz val="12"/>
        <color indexed="43"/>
        <rFont val="Arial"/>
        <family val="2"/>
      </rPr>
      <t xml:space="preserve"> οργανικής ένωσης με τον παραπάνω ΜΤ.  </t>
    </r>
  </si>
  <si>
    <r>
      <t xml:space="preserve">Περισσότερο διαφωτιστικά είναι τα </t>
    </r>
    <r>
      <rPr>
        <sz val="12"/>
        <color indexed="48"/>
        <rFont val="Arial"/>
        <family val="2"/>
        <charset val="161"/>
      </rPr>
      <t>σχήματα</t>
    </r>
    <r>
      <rPr>
        <sz val="12"/>
        <color indexed="43"/>
        <rFont val="Arial"/>
        <family val="2"/>
      </rPr>
      <t xml:space="preserve"> που ακολουθούν.</t>
    </r>
  </si>
  <si>
    <r>
      <t xml:space="preserve">Αφού ο όγκος των αερίων που εξέρχονται από το νικέλινο σωλήνα είναι ίσος με </t>
    </r>
    <r>
      <rPr>
        <b/>
        <sz val="12"/>
        <color indexed="52"/>
        <rFont val="Arial"/>
        <family val="2"/>
        <charset val="161"/>
      </rPr>
      <t>180L,</t>
    </r>
    <r>
      <rPr>
        <sz val="12"/>
        <color indexed="43"/>
        <rFont val="Arial"/>
        <family val="2"/>
      </rPr>
      <t xml:space="preserve"> το </t>
    </r>
    <r>
      <rPr>
        <b/>
        <sz val="12"/>
        <color indexed="52"/>
        <rFont val="Arial"/>
        <family val="2"/>
        <charset val="161"/>
      </rPr>
      <t>x</t>
    </r>
    <r>
      <rPr>
        <sz val="12"/>
        <color indexed="43"/>
        <rFont val="Arial"/>
        <family val="2"/>
      </rPr>
      <t xml:space="preserve"> θα ισούται με...</t>
    </r>
  </si>
  <si>
    <t>Σύσταση αερίων στην έξοδο του νικέλινου σωλήνα:</t>
  </si>
  <si>
    <r>
      <t xml:space="preserve">Το </t>
    </r>
    <r>
      <rPr>
        <b/>
        <sz val="12"/>
        <color indexed="52"/>
        <rFont val="Arial"/>
        <family val="2"/>
        <charset val="161"/>
      </rPr>
      <t>2-πεντένιο</t>
    </r>
    <r>
      <rPr>
        <sz val="12"/>
        <color indexed="43"/>
        <rFont val="Arial"/>
        <family val="2"/>
      </rPr>
      <t xml:space="preserve"> αποτελεί το </t>
    </r>
    <r>
      <rPr>
        <b/>
        <sz val="12"/>
        <color indexed="52"/>
        <rFont val="Arial"/>
        <family val="2"/>
        <charset val="161"/>
      </rPr>
      <t>κύριο</t>
    </r>
    <r>
      <rPr>
        <sz val="12"/>
        <color indexed="43"/>
        <rFont val="Arial"/>
        <family val="2"/>
      </rPr>
      <t xml:space="preserve"> προϊόν της αντίδρασης αφυδάτωσης (με θέρμανση παρουσία </t>
    </r>
    <r>
      <rPr>
        <b/>
        <sz val="12"/>
        <color indexed="52"/>
        <rFont val="Arial"/>
        <family val="2"/>
        <charset val="161"/>
      </rPr>
      <t>H</t>
    </r>
    <r>
      <rPr>
        <b/>
        <vertAlign val="subscript"/>
        <sz val="12"/>
        <color indexed="52"/>
        <rFont val="Arial"/>
        <family val="2"/>
        <charset val="161"/>
      </rPr>
      <t>2</t>
    </r>
    <r>
      <rPr>
        <b/>
        <sz val="12"/>
        <color indexed="52"/>
        <rFont val="Arial"/>
        <family val="2"/>
        <charset val="161"/>
      </rPr>
      <t>SO</t>
    </r>
    <r>
      <rPr>
        <b/>
        <vertAlign val="subscript"/>
        <sz val="12"/>
        <color indexed="52"/>
        <rFont val="Arial"/>
        <family val="2"/>
        <charset val="161"/>
      </rPr>
      <t>4</t>
    </r>
    <r>
      <rPr>
        <b/>
        <sz val="12"/>
        <color indexed="52"/>
        <rFont val="Arial"/>
        <family val="2"/>
        <charset val="161"/>
      </rPr>
      <t>,</t>
    </r>
    <r>
      <rPr>
        <sz val="12"/>
        <color indexed="43"/>
        <rFont val="Arial"/>
        <family val="2"/>
      </rPr>
      <t xml:space="preserve"> στους </t>
    </r>
    <r>
      <rPr>
        <b/>
        <sz val="12"/>
        <color indexed="52"/>
        <rFont val="Arial"/>
        <family val="2"/>
        <charset val="161"/>
      </rPr>
      <t>170°C</t>
    </r>
    <r>
      <rPr>
        <sz val="12"/>
        <color indexed="43"/>
        <rFont val="Arial"/>
        <family val="2"/>
      </rPr>
      <t xml:space="preserve"> περίπου), της…</t>
    </r>
  </si>
  <si>
    <r>
      <t xml:space="preserve">Για τις προτάσεις που ακολουθούν να γραφεί στα κελιά με το πορτοκαλί χρώμα, το γράμμα </t>
    </r>
    <r>
      <rPr>
        <b/>
        <sz val="12"/>
        <color indexed="52"/>
        <rFont val="Arial"/>
        <family val="2"/>
        <charset val="161"/>
      </rPr>
      <t>Σ (σωστό),</t>
    </r>
    <r>
      <rPr>
        <sz val="12"/>
        <color indexed="43"/>
        <rFont val="Arial"/>
        <family val="2"/>
      </rPr>
      <t xml:space="preserve"> ή το γράμμα </t>
    </r>
    <r>
      <rPr>
        <b/>
        <sz val="12"/>
        <color indexed="52"/>
        <rFont val="Arial"/>
        <family val="2"/>
        <charset val="161"/>
      </rPr>
      <t>Λ (λάθος).</t>
    </r>
  </si>
  <si>
    <r>
      <t xml:space="preserve">Αν κάποιο από τα στοιχεία που εμφανίζονται στον παραπάνω </t>
    </r>
    <r>
      <rPr>
        <b/>
        <sz val="12"/>
        <color indexed="52"/>
        <rFont val="Arial"/>
        <family val="2"/>
        <charset val="161"/>
      </rPr>
      <t>ΜΤ,</t>
    </r>
    <r>
      <rPr>
        <sz val="12"/>
        <color indexed="43"/>
        <rFont val="Arial"/>
        <family val="2"/>
        <charset val="161"/>
      </rPr>
      <t xml:space="preserve"> απουσιάζει από το μόριο κάποιας από τις ενώσεις του πίνακα, τότε το πλήθος των ατόμων του στο μόριο αυτής της ένωσης, να τεθεί ίσο με το μηδέν. </t>
    </r>
  </si>
  <si>
    <r>
      <t>βL C</t>
    </r>
    <r>
      <rPr>
        <b/>
        <vertAlign val="subscript"/>
        <sz val="12"/>
        <color indexed="52"/>
        <rFont val="Arial"/>
        <family val="2"/>
        <charset val="161"/>
      </rPr>
      <t>2</t>
    </r>
    <r>
      <rPr>
        <b/>
        <sz val="12"/>
        <color indexed="52"/>
        <rFont val="Arial"/>
        <family val="2"/>
        <charset val="161"/>
      </rPr>
      <t>H</t>
    </r>
    <r>
      <rPr>
        <b/>
        <vertAlign val="subscript"/>
        <sz val="12"/>
        <color indexed="52"/>
        <rFont val="Arial"/>
        <family val="2"/>
        <charset val="161"/>
      </rPr>
      <t>4</t>
    </r>
    <r>
      <rPr>
        <sz val="12"/>
        <color indexed="43"/>
        <rFont val="Arial"/>
        <family val="2"/>
      </rPr>
      <t xml:space="preserve"> απαιτούν για να καούν </t>
    </r>
    <r>
      <rPr>
        <b/>
        <sz val="12"/>
        <color indexed="52"/>
        <rFont val="Arial"/>
        <family val="2"/>
        <charset val="161"/>
      </rPr>
      <t>ωL O</t>
    </r>
    <r>
      <rPr>
        <b/>
        <vertAlign val="subscript"/>
        <sz val="12"/>
        <color indexed="52"/>
        <rFont val="Arial"/>
        <family val="2"/>
        <charset val="161"/>
      </rPr>
      <t>2</t>
    </r>
    <r>
      <rPr>
        <sz val="12"/>
        <color indexed="43"/>
        <rFont val="Arial"/>
        <family val="2"/>
      </rPr>
      <t xml:space="preserve"> και παράγονται </t>
    </r>
    <r>
      <rPr>
        <b/>
        <sz val="12"/>
        <color indexed="52"/>
        <rFont val="Arial"/>
        <family val="2"/>
        <charset val="161"/>
      </rPr>
      <t>φL CO</t>
    </r>
    <r>
      <rPr>
        <b/>
        <vertAlign val="subscript"/>
        <sz val="12"/>
        <color indexed="52"/>
        <rFont val="Arial"/>
        <family val="2"/>
        <charset val="161"/>
      </rPr>
      <t>2</t>
    </r>
    <r>
      <rPr>
        <b/>
        <sz val="12"/>
        <color indexed="52"/>
        <rFont val="Arial"/>
        <family val="2"/>
        <charset val="161"/>
      </rPr>
      <t>.</t>
    </r>
    <r>
      <rPr>
        <sz val="12"/>
        <color indexed="43"/>
        <rFont val="Arial"/>
        <family val="2"/>
      </rPr>
      <t xml:space="preserve">   </t>
    </r>
  </si>
  <si>
    <r>
      <t>x=5α L O</t>
    </r>
    <r>
      <rPr>
        <b/>
        <vertAlign val="subscript"/>
        <sz val="11"/>
        <color indexed="53"/>
        <rFont val="Arial"/>
        <family val="2"/>
        <charset val="161"/>
      </rPr>
      <t>2</t>
    </r>
    <r>
      <rPr>
        <sz val="11"/>
        <color indexed="43"/>
        <rFont val="Arial"/>
        <family val="2"/>
      </rPr>
      <t xml:space="preserve"> απαιτήθηκαν</t>
    </r>
  </si>
  <si>
    <r>
      <t>y=3α L CO</t>
    </r>
    <r>
      <rPr>
        <b/>
        <vertAlign val="subscript"/>
        <sz val="11"/>
        <color indexed="53"/>
        <rFont val="Arial"/>
        <family val="2"/>
        <charset val="161"/>
      </rPr>
      <t>2</t>
    </r>
    <r>
      <rPr>
        <sz val="11"/>
        <color indexed="43"/>
        <rFont val="Arial"/>
        <family val="2"/>
      </rPr>
      <t xml:space="preserve"> παράχθηκαν</t>
    </r>
  </si>
  <si>
    <r>
      <t>ω=3β L O</t>
    </r>
    <r>
      <rPr>
        <b/>
        <vertAlign val="subscript"/>
        <sz val="11"/>
        <color indexed="53"/>
        <rFont val="Arial"/>
        <family val="2"/>
        <charset val="161"/>
      </rPr>
      <t>2</t>
    </r>
    <r>
      <rPr>
        <sz val="11"/>
        <color indexed="43"/>
        <rFont val="Arial"/>
        <family val="2"/>
      </rPr>
      <t xml:space="preserve"> απαιτήθηκαν</t>
    </r>
  </si>
  <si>
    <r>
      <t>φ=2β L CO</t>
    </r>
    <r>
      <rPr>
        <b/>
        <vertAlign val="subscript"/>
        <sz val="11"/>
        <color indexed="53"/>
        <rFont val="Arial"/>
        <family val="2"/>
        <charset val="161"/>
      </rPr>
      <t>2</t>
    </r>
    <r>
      <rPr>
        <sz val="11"/>
        <color indexed="43"/>
        <rFont val="Arial"/>
        <family val="2"/>
      </rPr>
      <t xml:space="preserve"> παράχθηκαν</t>
    </r>
  </si>
  <si>
    <t>Σύμφωνα με την εκφώνηση του προβλήματος θα είναι…</t>
  </si>
  <si>
    <r>
      <t>x+ω=25</t>
    </r>
    <r>
      <rPr>
        <sz val="12"/>
        <color indexed="43"/>
        <rFont val="Arial"/>
        <family val="2"/>
      </rPr>
      <t xml:space="preserve">  ή…  </t>
    </r>
    <r>
      <rPr>
        <b/>
        <sz val="12"/>
        <color indexed="52"/>
        <rFont val="Arial"/>
        <family val="2"/>
        <charset val="161"/>
      </rPr>
      <t>5α+3β=25</t>
    </r>
    <r>
      <rPr>
        <sz val="12"/>
        <color indexed="43"/>
        <rFont val="Arial"/>
        <family val="2"/>
      </rPr>
      <t xml:space="preserve">  </t>
    </r>
    <r>
      <rPr>
        <sz val="12"/>
        <color indexed="50"/>
        <rFont val="Arial"/>
        <family val="2"/>
        <charset val="161"/>
      </rPr>
      <t>(σχέση 1)</t>
    </r>
    <r>
      <rPr>
        <sz val="12"/>
        <color indexed="43"/>
        <rFont val="Arial"/>
        <family val="2"/>
      </rPr>
      <t xml:space="preserve"> και…</t>
    </r>
  </si>
  <si>
    <r>
      <t xml:space="preserve">Καύση </t>
    </r>
    <r>
      <rPr>
        <b/>
        <sz val="12"/>
        <color indexed="52"/>
        <rFont val="Arial"/>
        <family val="2"/>
        <charset val="161"/>
      </rPr>
      <t>προπανίου</t>
    </r>
    <r>
      <rPr>
        <sz val="12"/>
        <color indexed="43"/>
        <rFont val="Arial"/>
        <family val="2"/>
      </rPr>
      <t xml:space="preserve"> και αντίστοιχη κατάστρωση.</t>
    </r>
  </si>
  <si>
    <r>
      <t xml:space="preserve">Καύση </t>
    </r>
    <r>
      <rPr>
        <b/>
        <sz val="12"/>
        <color indexed="52"/>
        <rFont val="Arial"/>
        <family val="2"/>
        <charset val="161"/>
      </rPr>
      <t>αιθενίου</t>
    </r>
    <r>
      <rPr>
        <sz val="12"/>
        <color indexed="43"/>
        <rFont val="Arial"/>
        <family val="2"/>
      </rPr>
      <t xml:space="preserve"> και αντίστοιχη κατάστρωση.</t>
    </r>
  </si>
  <si>
    <r>
      <t>C</t>
    </r>
    <r>
      <rPr>
        <b/>
        <vertAlign val="subscript"/>
        <sz val="12"/>
        <color indexed="43"/>
        <rFont val="Arial"/>
        <family val="2"/>
        <charset val="161"/>
      </rPr>
      <t>3</t>
    </r>
    <r>
      <rPr>
        <b/>
        <sz val="12"/>
        <color indexed="43"/>
        <rFont val="Arial"/>
        <family val="2"/>
        <charset val="161"/>
      </rPr>
      <t>H</t>
    </r>
    <r>
      <rPr>
        <b/>
        <vertAlign val="subscript"/>
        <sz val="12"/>
        <color indexed="43"/>
        <rFont val="Arial"/>
        <family val="2"/>
        <charset val="161"/>
      </rPr>
      <t>8(g)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5</t>
    </r>
    <r>
      <rPr>
        <b/>
        <sz val="12"/>
        <color indexed="43"/>
        <rFont val="Arial"/>
        <family val="2"/>
      </rPr>
      <t xml:space="preserve"> O</t>
    </r>
    <r>
      <rPr>
        <b/>
        <vertAlign val="subscript"/>
        <sz val="12"/>
        <color indexed="43"/>
        <rFont val="Arial"/>
        <family val="2"/>
        <charset val="161"/>
      </rPr>
      <t>2(g)</t>
    </r>
    <r>
      <rPr>
        <b/>
        <sz val="12"/>
        <color indexed="43"/>
        <rFont val="Arial"/>
        <family val="2"/>
      </rPr>
      <t xml:space="preserve">  </t>
    </r>
    <r>
      <rPr>
        <b/>
        <sz val="12"/>
        <color indexed="10"/>
        <rFont val="Symbol"/>
        <family val="1"/>
        <charset val="2"/>
      </rPr>
      <t>®</t>
    </r>
    <r>
      <rPr>
        <b/>
        <sz val="12"/>
        <color indexed="43"/>
        <rFont val="Arial"/>
        <family val="2"/>
      </rPr>
      <t xml:space="preserve">  </t>
    </r>
    <r>
      <rPr>
        <b/>
        <sz val="12"/>
        <color indexed="48"/>
        <rFont val="Arial"/>
        <family val="2"/>
        <charset val="161"/>
      </rPr>
      <t>3</t>
    </r>
    <r>
      <rPr>
        <b/>
        <sz val="12"/>
        <color indexed="43"/>
        <rFont val="Arial"/>
        <family val="2"/>
      </rPr>
      <t xml:space="preserve"> CO</t>
    </r>
    <r>
      <rPr>
        <b/>
        <vertAlign val="subscript"/>
        <sz val="12"/>
        <color indexed="43"/>
        <rFont val="Arial"/>
        <family val="2"/>
        <charset val="161"/>
      </rPr>
      <t>2(g)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4</t>
    </r>
    <r>
      <rPr>
        <b/>
        <sz val="12"/>
        <color indexed="43"/>
        <rFont val="Arial"/>
        <family val="2"/>
      </rPr>
      <t xml:space="preserve"> H</t>
    </r>
    <r>
      <rPr>
        <b/>
        <vertAlign val="subscript"/>
        <sz val="12"/>
        <color indexed="43"/>
        <rFont val="Arial"/>
        <family val="2"/>
        <charset val="161"/>
      </rPr>
      <t>2</t>
    </r>
    <r>
      <rPr>
        <b/>
        <sz val="12"/>
        <color indexed="43"/>
        <rFont val="Arial"/>
        <family val="2"/>
      </rPr>
      <t>O</t>
    </r>
    <r>
      <rPr>
        <b/>
        <vertAlign val="subscript"/>
        <sz val="12"/>
        <color indexed="43"/>
        <rFont val="Arial"/>
        <family val="2"/>
        <charset val="161"/>
      </rPr>
      <t>(g)</t>
    </r>
  </si>
  <si>
    <r>
      <t>C</t>
    </r>
    <r>
      <rPr>
        <b/>
        <vertAlign val="subscript"/>
        <sz val="12"/>
        <color indexed="43"/>
        <rFont val="Arial"/>
        <family val="2"/>
        <charset val="161"/>
      </rPr>
      <t>2</t>
    </r>
    <r>
      <rPr>
        <b/>
        <sz val="12"/>
        <color indexed="43"/>
        <rFont val="Arial"/>
        <family val="2"/>
        <charset val="161"/>
      </rPr>
      <t>H</t>
    </r>
    <r>
      <rPr>
        <b/>
        <vertAlign val="subscript"/>
        <sz val="12"/>
        <color indexed="43"/>
        <rFont val="Arial"/>
        <family val="2"/>
        <charset val="161"/>
      </rPr>
      <t>4(g)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3</t>
    </r>
    <r>
      <rPr>
        <b/>
        <sz val="12"/>
        <color indexed="43"/>
        <rFont val="Arial"/>
        <family val="2"/>
      </rPr>
      <t xml:space="preserve"> O</t>
    </r>
    <r>
      <rPr>
        <b/>
        <vertAlign val="subscript"/>
        <sz val="12"/>
        <color indexed="43"/>
        <rFont val="Arial"/>
        <family val="2"/>
        <charset val="161"/>
      </rPr>
      <t>2(g)</t>
    </r>
    <r>
      <rPr>
        <b/>
        <sz val="12"/>
        <color indexed="43"/>
        <rFont val="Arial"/>
        <family val="2"/>
      </rPr>
      <t xml:space="preserve">  </t>
    </r>
    <r>
      <rPr>
        <b/>
        <sz val="12"/>
        <color indexed="10"/>
        <rFont val="Symbol"/>
        <family val="1"/>
        <charset val="2"/>
      </rPr>
      <t>®</t>
    </r>
    <r>
      <rPr>
        <b/>
        <sz val="12"/>
        <color indexed="43"/>
        <rFont val="Arial"/>
        <family val="2"/>
      </rPr>
      <t xml:space="preserve">  </t>
    </r>
    <r>
      <rPr>
        <b/>
        <sz val="12"/>
        <color indexed="48"/>
        <rFont val="Arial"/>
        <family val="2"/>
        <charset val="161"/>
      </rPr>
      <t>2</t>
    </r>
    <r>
      <rPr>
        <b/>
        <sz val="12"/>
        <color indexed="43"/>
        <rFont val="Arial"/>
        <family val="2"/>
      </rPr>
      <t xml:space="preserve"> CO</t>
    </r>
    <r>
      <rPr>
        <b/>
        <vertAlign val="subscript"/>
        <sz val="12"/>
        <color indexed="43"/>
        <rFont val="Arial"/>
        <family val="2"/>
        <charset val="161"/>
      </rPr>
      <t>2(g)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2</t>
    </r>
    <r>
      <rPr>
        <b/>
        <sz val="12"/>
        <color indexed="43"/>
        <rFont val="Arial"/>
        <family val="2"/>
      </rPr>
      <t xml:space="preserve"> H</t>
    </r>
    <r>
      <rPr>
        <b/>
        <vertAlign val="subscript"/>
        <sz val="12"/>
        <color indexed="43"/>
        <rFont val="Arial"/>
        <family val="2"/>
        <charset val="161"/>
      </rPr>
      <t>2</t>
    </r>
    <r>
      <rPr>
        <b/>
        <sz val="12"/>
        <color indexed="43"/>
        <rFont val="Arial"/>
        <family val="2"/>
      </rPr>
      <t>O</t>
    </r>
    <r>
      <rPr>
        <b/>
        <vertAlign val="subscript"/>
        <sz val="12"/>
        <color indexed="43"/>
        <rFont val="Arial"/>
        <family val="2"/>
        <charset val="161"/>
      </rPr>
      <t>(g)</t>
    </r>
  </si>
  <si>
    <r>
      <t>y+φ=16</t>
    </r>
    <r>
      <rPr>
        <sz val="12"/>
        <color indexed="43"/>
        <rFont val="Arial"/>
        <family val="2"/>
      </rPr>
      <t xml:space="preserve">  ή…  </t>
    </r>
    <r>
      <rPr>
        <b/>
        <sz val="12"/>
        <color indexed="52"/>
        <rFont val="Arial"/>
        <family val="2"/>
        <charset val="161"/>
      </rPr>
      <t>3α+2β=16</t>
    </r>
    <r>
      <rPr>
        <sz val="12"/>
        <color indexed="43"/>
        <rFont val="Arial"/>
        <family val="2"/>
      </rPr>
      <t xml:space="preserve">  </t>
    </r>
    <r>
      <rPr>
        <sz val="12"/>
        <color indexed="50"/>
        <rFont val="Arial"/>
        <family val="2"/>
        <charset val="161"/>
      </rPr>
      <t>(σχέση 2)</t>
    </r>
    <r>
      <rPr>
        <sz val="12"/>
        <color indexed="43"/>
        <rFont val="Arial"/>
        <family val="2"/>
      </rPr>
      <t xml:space="preserve"> και…</t>
    </r>
  </si>
  <si>
    <r>
      <t>C</t>
    </r>
    <r>
      <rPr>
        <b/>
        <vertAlign val="subscript"/>
        <sz val="12"/>
        <color indexed="43"/>
        <rFont val="Arial"/>
        <family val="2"/>
        <charset val="161"/>
      </rPr>
      <t>α</t>
    </r>
    <r>
      <rPr>
        <b/>
        <sz val="12"/>
        <color indexed="43"/>
        <rFont val="Arial"/>
        <family val="2"/>
        <charset val="161"/>
      </rPr>
      <t>H</t>
    </r>
    <r>
      <rPr>
        <b/>
        <vertAlign val="subscript"/>
        <sz val="12"/>
        <color indexed="43"/>
        <rFont val="Arial"/>
        <family val="2"/>
        <charset val="161"/>
      </rPr>
      <t>β</t>
    </r>
  </si>
  <si>
    <r>
      <t>C</t>
    </r>
    <r>
      <rPr>
        <b/>
        <vertAlign val="subscript"/>
        <sz val="12"/>
        <color indexed="43"/>
        <rFont val="Arial"/>
        <family val="2"/>
        <charset val="161"/>
      </rPr>
      <t>v</t>
    </r>
    <r>
      <rPr>
        <b/>
        <sz val="12"/>
        <color indexed="43"/>
        <rFont val="Arial"/>
        <family val="2"/>
        <charset val="161"/>
      </rPr>
      <t>H</t>
    </r>
    <r>
      <rPr>
        <b/>
        <vertAlign val="subscript"/>
        <sz val="12"/>
        <color indexed="43"/>
        <rFont val="Arial"/>
        <family val="2"/>
        <charset val="161"/>
      </rPr>
      <t>v+3</t>
    </r>
  </si>
  <si>
    <r>
      <t>C</t>
    </r>
    <r>
      <rPr>
        <b/>
        <vertAlign val="subscript"/>
        <sz val="12"/>
        <color indexed="43"/>
        <rFont val="Arial"/>
        <family val="2"/>
        <charset val="161"/>
      </rPr>
      <t>v</t>
    </r>
    <r>
      <rPr>
        <b/>
        <sz val="12"/>
        <color indexed="43"/>
        <rFont val="Arial"/>
        <family val="2"/>
        <charset val="161"/>
      </rPr>
      <t>H</t>
    </r>
    <r>
      <rPr>
        <b/>
        <vertAlign val="subscript"/>
        <sz val="12"/>
        <color indexed="43"/>
        <rFont val="Arial"/>
        <family val="2"/>
        <charset val="161"/>
      </rPr>
      <t>3v</t>
    </r>
  </si>
  <si>
    <r>
      <t xml:space="preserve">Από την αφυδάτωση της </t>
    </r>
    <r>
      <rPr>
        <b/>
        <sz val="12"/>
        <color indexed="52"/>
        <rFont val="Arial"/>
        <family val="2"/>
        <charset val="161"/>
      </rPr>
      <t>διμέθυλο-προπανόλης,</t>
    </r>
    <r>
      <rPr>
        <sz val="12"/>
        <color indexed="43"/>
        <rFont val="Arial"/>
        <family val="2"/>
      </rPr>
      <t xml:space="preserve"> σχηματίζεται...</t>
    </r>
  </si>
  <si>
    <t>μίγμα δύο αλκενίων</t>
  </si>
  <si>
    <t>τίποτε από τα παραπάνω</t>
  </si>
  <si>
    <t>μόνο ένα
αλκένιο</t>
  </si>
  <si>
    <t>a</t>
  </si>
  <si>
    <t>2≤y≤2·x+2</t>
  </si>
  <si>
    <r>
      <t xml:space="preserve">Καύση </t>
    </r>
    <r>
      <rPr>
        <b/>
        <sz val="12"/>
        <color indexed="16"/>
        <rFont val="Arial"/>
        <family val="2"/>
        <charset val="161"/>
      </rPr>
      <t>αλκινίου:</t>
    </r>
  </si>
  <si>
    <r>
      <t>αL C</t>
    </r>
    <r>
      <rPr>
        <b/>
        <vertAlign val="subscript"/>
        <sz val="12"/>
        <color indexed="52"/>
        <rFont val="Arial"/>
        <family val="2"/>
        <charset val="161"/>
      </rPr>
      <t>3</t>
    </r>
    <r>
      <rPr>
        <b/>
        <sz val="12"/>
        <color indexed="52"/>
        <rFont val="Arial"/>
        <family val="2"/>
        <charset val="161"/>
      </rPr>
      <t>H</t>
    </r>
    <r>
      <rPr>
        <b/>
        <vertAlign val="subscript"/>
        <sz val="12"/>
        <color indexed="52"/>
        <rFont val="Arial"/>
        <family val="2"/>
        <charset val="161"/>
      </rPr>
      <t>8</t>
    </r>
    <r>
      <rPr>
        <sz val="12"/>
        <color indexed="43"/>
        <rFont val="Arial"/>
        <family val="2"/>
      </rPr>
      <t xml:space="preserve"> απαιτούν για να καούν </t>
    </r>
    <r>
      <rPr>
        <b/>
        <sz val="12"/>
        <color indexed="52"/>
        <rFont val="Arial"/>
        <family val="2"/>
        <charset val="161"/>
      </rPr>
      <t>xL O</t>
    </r>
    <r>
      <rPr>
        <b/>
        <vertAlign val="subscript"/>
        <sz val="12"/>
        <color indexed="52"/>
        <rFont val="Arial"/>
        <family val="2"/>
        <charset val="161"/>
      </rPr>
      <t>2</t>
    </r>
    <r>
      <rPr>
        <sz val="12"/>
        <color indexed="43"/>
        <rFont val="Arial"/>
        <family val="2"/>
      </rPr>
      <t xml:space="preserve"> και παράγονται </t>
    </r>
    <r>
      <rPr>
        <b/>
        <sz val="12"/>
        <color indexed="52"/>
        <rFont val="Arial"/>
        <family val="2"/>
        <charset val="161"/>
      </rPr>
      <t>yL CO</t>
    </r>
    <r>
      <rPr>
        <b/>
        <vertAlign val="subscript"/>
        <sz val="12"/>
        <color indexed="52"/>
        <rFont val="Arial"/>
        <family val="2"/>
        <charset val="161"/>
      </rPr>
      <t>2</t>
    </r>
    <r>
      <rPr>
        <b/>
        <sz val="12"/>
        <color indexed="52"/>
        <rFont val="Arial"/>
        <family val="2"/>
        <charset val="161"/>
      </rPr>
      <t>.</t>
    </r>
    <r>
      <rPr>
        <sz val="12"/>
        <color indexed="43"/>
        <rFont val="Arial"/>
        <family val="2"/>
      </rPr>
      <t xml:space="preserve">   </t>
    </r>
  </si>
  <si>
    <r>
      <t>1L C</t>
    </r>
    <r>
      <rPr>
        <b/>
        <vertAlign val="subscript"/>
        <sz val="12"/>
        <color indexed="52"/>
        <rFont val="Arial"/>
        <family val="2"/>
        <charset val="161"/>
      </rPr>
      <t>3</t>
    </r>
    <r>
      <rPr>
        <b/>
        <sz val="12"/>
        <color indexed="52"/>
        <rFont val="Arial"/>
        <family val="2"/>
        <charset val="161"/>
      </rPr>
      <t>H</t>
    </r>
    <r>
      <rPr>
        <b/>
        <vertAlign val="subscript"/>
        <sz val="12"/>
        <color indexed="52"/>
        <rFont val="Arial"/>
        <family val="2"/>
        <charset val="161"/>
      </rPr>
      <t>8</t>
    </r>
    <r>
      <rPr>
        <sz val="12"/>
        <color indexed="43"/>
        <rFont val="Arial"/>
        <family val="2"/>
      </rPr>
      <t xml:space="preserve">    απαιτεί για να καεί     </t>
    </r>
    <r>
      <rPr>
        <b/>
        <sz val="12"/>
        <color indexed="52"/>
        <rFont val="Arial"/>
        <family val="2"/>
        <charset val="161"/>
      </rPr>
      <t>5L O</t>
    </r>
    <r>
      <rPr>
        <b/>
        <vertAlign val="subscript"/>
        <sz val="12"/>
        <color indexed="52"/>
        <rFont val="Arial"/>
        <family val="2"/>
        <charset val="161"/>
      </rPr>
      <t>2</t>
    </r>
    <r>
      <rPr>
        <sz val="12"/>
        <color indexed="43"/>
        <rFont val="Arial"/>
        <family val="2"/>
      </rPr>
      <t xml:space="preserve"> και παράγονται </t>
    </r>
    <r>
      <rPr>
        <b/>
        <sz val="12"/>
        <color indexed="52"/>
        <rFont val="Arial"/>
        <family val="2"/>
        <charset val="161"/>
      </rPr>
      <t>3L CO</t>
    </r>
    <r>
      <rPr>
        <b/>
        <vertAlign val="subscript"/>
        <sz val="12"/>
        <color indexed="52"/>
        <rFont val="Arial"/>
        <family val="2"/>
        <charset val="161"/>
      </rPr>
      <t>2</t>
    </r>
    <r>
      <rPr>
        <b/>
        <sz val="12"/>
        <color indexed="52"/>
        <rFont val="Arial"/>
        <family val="2"/>
        <charset val="161"/>
      </rPr>
      <t>.</t>
    </r>
    <r>
      <rPr>
        <sz val="12"/>
        <color indexed="43"/>
        <rFont val="Arial"/>
        <family val="2"/>
      </rPr>
      <t xml:space="preserve">   </t>
    </r>
  </si>
  <si>
    <r>
      <t>1L C</t>
    </r>
    <r>
      <rPr>
        <b/>
        <vertAlign val="subscript"/>
        <sz val="12"/>
        <color indexed="52"/>
        <rFont val="Arial"/>
        <family val="2"/>
        <charset val="161"/>
      </rPr>
      <t>2</t>
    </r>
    <r>
      <rPr>
        <b/>
        <sz val="12"/>
        <color indexed="52"/>
        <rFont val="Arial"/>
        <family val="2"/>
        <charset val="161"/>
      </rPr>
      <t>H</t>
    </r>
    <r>
      <rPr>
        <b/>
        <vertAlign val="subscript"/>
        <sz val="12"/>
        <color indexed="52"/>
        <rFont val="Arial"/>
        <family val="2"/>
        <charset val="161"/>
      </rPr>
      <t>4</t>
    </r>
    <r>
      <rPr>
        <sz val="12"/>
        <color indexed="43"/>
        <rFont val="Arial"/>
        <family val="2"/>
      </rPr>
      <t xml:space="preserve">    απαιτεί για να καεί     </t>
    </r>
    <r>
      <rPr>
        <b/>
        <sz val="12"/>
        <color indexed="52"/>
        <rFont val="Arial"/>
        <family val="2"/>
        <charset val="161"/>
      </rPr>
      <t>3L O</t>
    </r>
    <r>
      <rPr>
        <b/>
        <vertAlign val="subscript"/>
        <sz val="12"/>
        <color indexed="52"/>
        <rFont val="Arial"/>
        <family val="2"/>
        <charset val="161"/>
      </rPr>
      <t>2</t>
    </r>
    <r>
      <rPr>
        <sz val="12"/>
        <color indexed="43"/>
        <rFont val="Arial"/>
        <family val="2"/>
      </rPr>
      <t xml:space="preserve"> και παράγονται </t>
    </r>
    <r>
      <rPr>
        <b/>
        <sz val="12"/>
        <color indexed="52"/>
        <rFont val="Arial"/>
        <family val="2"/>
        <charset val="161"/>
      </rPr>
      <t>2L CO</t>
    </r>
    <r>
      <rPr>
        <b/>
        <vertAlign val="subscript"/>
        <sz val="12"/>
        <color indexed="52"/>
        <rFont val="Arial"/>
        <family val="2"/>
        <charset val="161"/>
      </rPr>
      <t>2</t>
    </r>
    <r>
      <rPr>
        <b/>
        <sz val="12"/>
        <color indexed="52"/>
        <rFont val="Arial"/>
        <family val="2"/>
        <charset val="161"/>
      </rPr>
      <t>.</t>
    </r>
    <r>
      <rPr>
        <sz val="12"/>
        <color indexed="43"/>
        <rFont val="Arial"/>
        <family val="2"/>
      </rPr>
      <t xml:space="preserve">   </t>
    </r>
  </si>
  <si>
    <t>Όταν λέμε καυσαέρια, εννοούμε το αέριο μίγμα, που υπάρχει στο χώρο όπου πραγ-ματοποιήθηκε η καύση, αμέσως μετά την ολοκλήρωση αυτής.</t>
  </si>
  <si>
    <r>
      <t xml:space="preserve">τότε παράγεται όγκος </t>
    </r>
    <r>
      <rPr>
        <b/>
        <sz val="11"/>
        <color indexed="52"/>
        <rFont val="Arial"/>
        <family val="2"/>
        <charset val="161"/>
      </rPr>
      <t>CO</t>
    </r>
    <r>
      <rPr>
        <b/>
        <vertAlign val="subscript"/>
        <sz val="11"/>
        <color indexed="52"/>
        <rFont val="Arial"/>
        <family val="2"/>
        <charset val="161"/>
      </rPr>
      <t>2</t>
    </r>
    <r>
      <rPr>
        <b/>
        <sz val="11"/>
        <color indexed="52"/>
        <rFont val="Arial"/>
        <family val="2"/>
        <charset val="161"/>
      </rPr>
      <t>,</t>
    </r>
    <r>
      <rPr>
        <sz val="11"/>
        <color indexed="43"/>
        <rFont val="Arial"/>
        <family val="2"/>
      </rPr>
      <t xml:space="preserve"> ίσος με…</t>
    </r>
  </si>
  <si>
    <t>xL</t>
  </si>
  <si>
    <t>Από την επίλυση της κατάστρωσης προκύπτει…</t>
  </si>
  <si>
    <t>yL</t>
  </si>
  <si>
    <t>Εστέρες</t>
  </si>
  <si>
    <t>εστερομάδα</t>
  </si>
  <si>
    <t>Αιθέρες</t>
  </si>
  <si>
    <t>αιθερομάδα</t>
  </si>
  <si>
    <t>Υδρογονάνθρακες</t>
  </si>
  <si>
    <r>
      <t xml:space="preserve">Το μόριό τους συγκροτείται μόνο από άτο-μα </t>
    </r>
    <r>
      <rPr>
        <b/>
        <sz val="10"/>
        <color indexed="52"/>
        <rFont val="Arial"/>
        <family val="2"/>
        <charset val="161"/>
      </rPr>
      <t>C</t>
    </r>
    <r>
      <rPr>
        <sz val="10"/>
        <color indexed="43"/>
        <rFont val="Arial"/>
        <family val="2"/>
      </rPr>
      <t xml:space="preserve"> και άτομα </t>
    </r>
    <r>
      <rPr>
        <b/>
        <sz val="10"/>
        <color indexed="52"/>
        <rFont val="Arial"/>
        <family val="2"/>
        <charset val="161"/>
      </rPr>
      <t>H</t>
    </r>
    <r>
      <rPr>
        <sz val="10"/>
        <color indexed="43"/>
        <rFont val="Arial"/>
        <family val="2"/>
      </rPr>
      <t xml:space="preserve"> και θα μπορούσαμε να πούμε ότι το γενικό χαρακτηριστικό τους είναι ότι δεν έχουν... κάτι χαρακτηριστικό.</t>
    </r>
  </si>
  <si>
    <r>
      <t>ΠΡΟΣΟΧΗ!</t>
    </r>
    <r>
      <rPr>
        <sz val="12"/>
        <color indexed="43"/>
        <rFont val="Arial"/>
        <family val="2"/>
      </rPr>
      <t xml:space="preserve"> Η ποσότητα του </t>
    </r>
    <r>
      <rPr>
        <b/>
        <sz val="12"/>
        <color indexed="52"/>
        <rFont val="Arial"/>
        <family val="2"/>
        <charset val="161"/>
      </rPr>
      <t>Ο</t>
    </r>
    <r>
      <rPr>
        <b/>
        <vertAlign val="subscript"/>
        <sz val="12"/>
        <color indexed="52"/>
        <rFont val="Arial"/>
        <family val="2"/>
        <charset val="161"/>
      </rPr>
      <t>2</t>
    </r>
    <r>
      <rPr>
        <sz val="12"/>
        <color indexed="43"/>
        <rFont val="Arial"/>
        <family val="2"/>
      </rPr>
      <t xml:space="preserve"> που προσδιορίζεται ή εισάγεται ως δεδομένο, στους στοιχειομετρικούς υπολογισμούς, είναι </t>
    </r>
    <r>
      <rPr>
        <b/>
        <sz val="12"/>
        <color indexed="52"/>
        <rFont val="Arial"/>
        <family val="2"/>
        <charset val="161"/>
      </rPr>
      <t>πάντα</t>
    </r>
    <r>
      <rPr>
        <sz val="12"/>
        <color indexed="43"/>
        <rFont val="Arial"/>
        <family val="2"/>
      </rPr>
      <t xml:space="preserve"> αυτή που απαιτείται για να πραγματοποιηθεί η αντίδραση της καύσης, δηλαδή, το </t>
    </r>
    <r>
      <rPr>
        <b/>
        <sz val="12"/>
        <color indexed="52"/>
        <rFont val="Arial"/>
        <family val="2"/>
        <charset val="161"/>
      </rPr>
      <t>V</t>
    </r>
    <r>
      <rPr>
        <b/>
        <vertAlign val="subscript"/>
        <sz val="12"/>
        <color indexed="52"/>
        <rFont val="Arial"/>
        <family val="2"/>
        <charset val="161"/>
      </rPr>
      <t>απαιτ.</t>
    </r>
    <r>
      <rPr>
        <b/>
        <sz val="12"/>
        <color indexed="52"/>
        <rFont val="Arial"/>
        <family val="2"/>
        <charset val="161"/>
      </rPr>
      <t>.</t>
    </r>
  </si>
  <si>
    <t>Σύσταση αερίου μίγματος εξόδου</t>
  </si>
  <si>
    <r>
      <t>C</t>
    </r>
    <r>
      <rPr>
        <b/>
        <vertAlign val="subscript"/>
        <sz val="12"/>
        <color indexed="43"/>
        <rFont val="Arial"/>
        <family val="2"/>
        <charset val="161"/>
      </rPr>
      <t>2</t>
    </r>
    <r>
      <rPr>
        <b/>
        <sz val="12"/>
        <color indexed="43"/>
        <rFont val="Arial"/>
        <family val="2"/>
        <charset val="161"/>
      </rPr>
      <t>H</t>
    </r>
    <r>
      <rPr>
        <b/>
        <vertAlign val="subscript"/>
        <sz val="12"/>
        <color indexed="43"/>
        <rFont val="Arial"/>
        <family val="2"/>
        <charset val="161"/>
      </rPr>
      <t>4</t>
    </r>
  </si>
  <si>
    <r>
      <t>H</t>
    </r>
    <r>
      <rPr>
        <b/>
        <vertAlign val="subscript"/>
        <sz val="12"/>
        <color indexed="43"/>
        <rFont val="Arial"/>
        <family val="2"/>
        <charset val="161"/>
      </rPr>
      <t>2</t>
    </r>
  </si>
  <si>
    <r>
      <t>C</t>
    </r>
    <r>
      <rPr>
        <b/>
        <vertAlign val="subscript"/>
        <sz val="12"/>
        <color indexed="43"/>
        <rFont val="Arial"/>
        <family val="2"/>
        <charset val="161"/>
      </rPr>
      <t>2</t>
    </r>
    <r>
      <rPr>
        <b/>
        <sz val="12"/>
        <color indexed="43"/>
        <rFont val="Arial"/>
        <family val="2"/>
        <charset val="161"/>
      </rPr>
      <t>H</t>
    </r>
    <r>
      <rPr>
        <b/>
        <vertAlign val="subscript"/>
        <sz val="12"/>
        <color indexed="43"/>
        <rFont val="Arial"/>
        <family val="2"/>
        <charset val="161"/>
      </rPr>
      <t>6</t>
    </r>
  </si>
  <si>
    <t>1η περίπτωση</t>
  </si>
  <si>
    <t>+</t>
  </si>
  <si>
    <r>
      <t xml:space="preserve">ακριβώς απαιτούμενη ποσότητα </t>
    </r>
    <r>
      <rPr>
        <b/>
        <sz val="11"/>
        <color indexed="52"/>
        <rFont val="Arial"/>
        <family val="2"/>
        <charset val="161"/>
      </rPr>
      <t>Ο</t>
    </r>
    <r>
      <rPr>
        <b/>
        <vertAlign val="subscript"/>
        <sz val="11"/>
        <color indexed="52"/>
        <rFont val="Arial"/>
        <family val="2"/>
        <charset val="161"/>
      </rPr>
      <t>2(g)</t>
    </r>
  </si>
  <si>
    <r>
      <t>Υ/Α</t>
    </r>
    <r>
      <rPr>
        <b/>
        <vertAlign val="subscript"/>
        <sz val="12"/>
        <color indexed="52"/>
        <rFont val="Arial"/>
        <family val="2"/>
        <charset val="161"/>
      </rPr>
      <t>(g)</t>
    </r>
  </si>
  <si>
    <r>
      <t>CO</t>
    </r>
    <r>
      <rPr>
        <b/>
        <vertAlign val="subscript"/>
        <sz val="12"/>
        <color indexed="52"/>
        <rFont val="Arial"/>
        <family val="2"/>
        <charset val="161"/>
      </rPr>
      <t>2(g)</t>
    </r>
    <r>
      <rPr>
        <b/>
        <sz val="12"/>
        <color indexed="52"/>
        <rFont val="Arial"/>
        <family val="2"/>
        <charset val="161"/>
      </rPr>
      <t xml:space="preserve">
H</t>
    </r>
    <r>
      <rPr>
        <b/>
        <vertAlign val="subscript"/>
        <sz val="12"/>
        <color indexed="52"/>
        <rFont val="Arial"/>
        <family val="2"/>
        <charset val="161"/>
      </rPr>
      <t>2</t>
    </r>
    <r>
      <rPr>
        <b/>
        <sz val="12"/>
        <color indexed="52"/>
        <rFont val="Arial"/>
        <family val="2"/>
        <charset val="161"/>
      </rPr>
      <t>O</t>
    </r>
    <r>
      <rPr>
        <b/>
        <vertAlign val="subscript"/>
        <sz val="12"/>
        <color indexed="52"/>
        <rFont val="Arial"/>
        <family val="2"/>
        <charset val="161"/>
      </rPr>
      <t>(g)</t>
    </r>
  </si>
  <si>
    <t>πριν την καύση</t>
  </si>
  <si>
    <t>μετά την καύση</t>
  </si>
  <si>
    <r>
      <t>περίσσεια</t>
    </r>
    <r>
      <rPr>
        <sz val="11"/>
        <color indexed="43"/>
        <rFont val="Arial"/>
        <family val="2"/>
        <charset val="161"/>
      </rPr>
      <t xml:space="preserve"> </t>
    </r>
    <r>
      <rPr>
        <b/>
        <sz val="11"/>
        <color indexed="52"/>
        <rFont val="Arial"/>
        <family val="2"/>
        <charset val="161"/>
      </rPr>
      <t>Ο</t>
    </r>
    <r>
      <rPr>
        <b/>
        <vertAlign val="subscript"/>
        <sz val="11"/>
        <color indexed="52"/>
        <rFont val="Arial"/>
        <family val="2"/>
        <charset val="161"/>
      </rPr>
      <t>2(g)</t>
    </r>
  </si>
  <si>
    <r>
      <t xml:space="preserve">
CO</t>
    </r>
    <r>
      <rPr>
        <b/>
        <vertAlign val="subscript"/>
        <sz val="12"/>
        <color indexed="52"/>
        <rFont val="Arial"/>
        <family val="2"/>
        <charset val="161"/>
      </rPr>
      <t>2(g)</t>
    </r>
    <r>
      <rPr>
        <b/>
        <sz val="12"/>
        <color indexed="52"/>
        <rFont val="Arial"/>
        <family val="2"/>
        <charset val="161"/>
      </rPr>
      <t xml:space="preserve">
H</t>
    </r>
    <r>
      <rPr>
        <b/>
        <vertAlign val="subscript"/>
        <sz val="12"/>
        <color indexed="52"/>
        <rFont val="Arial"/>
        <family val="2"/>
        <charset val="161"/>
      </rPr>
      <t>2</t>
    </r>
    <r>
      <rPr>
        <b/>
        <sz val="12"/>
        <color indexed="52"/>
        <rFont val="Arial"/>
        <family val="2"/>
        <charset val="161"/>
      </rPr>
      <t>O</t>
    </r>
    <r>
      <rPr>
        <b/>
        <vertAlign val="subscript"/>
        <sz val="12"/>
        <color indexed="52"/>
        <rFont val="Arial"/>
        <family val="2"/>
        <charset val="161"/>
      </rPr>
      <t xml:space="preserve">(g)
</t>
    </r>
    <r>
      <rPr>
        <b/>
        <sz val="11"/>
        <color indexed="52"/>
        <rFont val="Arial"/>
        <family val="2"/>
        <charset val="161"/>
      </rPr>
      <t xml:space="preserve">πλεονάζον </t>
    </r>
    <r>
      <rPr>
        <b/>
        <sz val="12"/>
        <color indexed="52"/>
        <rFont val="Arial"/>
        <family val="2"/>
        <charset val="161"/>
      </rPr>
      <t>Ο</t>
    </r>
    <r>
      <rPr>
        <b/>
        <vertAlign val="subscript"/>
        <sz val="12"/>
        <color indexed="52"/>
        <rFont val="Arial"/>
        <family val="2"/>
        <charset val="161"/>
      </rPr>
      <t xml:space="preserve">2(g)
</t>
    </r>
  </si>
  <si>
    <r>
      <t>CO</t>
    </r>
    <r>
      <rPr>
        <b/>
        <vertAlign val="subscript"/>
        <sz val="12"/>
        <color indexed="52"/>
        <rFont val="Arial"/>
        <family val="2"/>
        <charset val="161"/>
      </rPr>
      <t>2(g)</t>
    </r>
    <r>
      <rPr>
        <b/>
        <sz val="12"/>
        <color indexed="52"/>
        <rFont val="Arial"/>
        <family val="2"/>
        <charset val="161"/>
      </rPr>
      <t xml:space="preserve">
H</t>
    </r>
    <r>
      <rPr>
        <b/>
        <vertAlign val="subscript"/>
        <sz val="12"/>
        <color indexed="52"/>
        <rFont val="Arial"/>
        <family val="2"/>
        <charset val="161"/>
      </rPr>
      <t>2</t>
    </r>
    <r>
      <rPr>
        <b/>
        <sz val="12"/>
        <color indexed="52"/>
        <rFont val="Arial"/>
        <family val="2"/>
        <charset val="161"/>
      </rPr>
      <t>O</t>
    </r>
    <r>
      <rPr>
        <b/>
        <vertAlign val="subscript"/>
        <sz val="12"/>
        <color indexed="52"/>
        <rFont val="Arial"/>
        <family val="2"/>
        <charset val="161"/>
      </rPr>
      <t xml:space="preserve">(g)
</t>
    </r>
    <r>
      <rPr>
        <b/>
        <sz val="12"/>
        <color indexed="52"/>
        <rFont val="Arial"/>
        <family val="2"/>
        <charset val="161"/>
      </rPr>
      <t>N</t>
    </r>
    <r>
      <rPr>
        <b/>
        <vertAlign val="subscript"/>
        <sz val="12"/>
        <color indexed="52"/>
        <rFont val="Arial"/>
        <family val="2"/>
        <charset val="161"/>
      </rPr>
      <t>2(g)</t>
    </r>
  </si>
  <si>
    <r>
      <t xml:space="preserve">ακριβώς απαιτούμενη ποσότητα </t>
    </r>
    <r>
      <rPr>
        <b/>
        <sz val="11"/>
        <color indexed="52"/>
        <rFont val="Arial"/>
        <family val="2"/>
        <charset val="161"/>
      </rPr>
      <t>αέρα</t>
    </r>
  </si>
  <si>
    <t>περίσσεια
αέρα</t>
  </si>
  <si>
    <r>
      <t xml:space="preserve">Επίσης στα τρία κελιά που και αυτά έχουν πορτοκαλί χρώμα και ακολουθούν, να γράψεις το γράμμα </t>
    </r>
    <r>
      <rPr>
        <b/>
        <sz val="12"/>
        <color indexed="52"/>
        <rFont val="Arial"/>
        <family val="2"/>
        <charset val="161"/>
      </rPr>
      <t>"Σ"</t>
    </r>
    <r>
      <rPr>
        <sz val="12"/>
        <color indexed="43"/>
        <rFont val="Arial"/>
        <family val="2"/>
      </rPr>
      <t xml:space="preserve"> (σωστό), ή το γράμμα </t>
    </r>
    <r>
      <rPr>
        <b/>
        <sz val="12"/>
        <color indexed="52"/>
        <rFont val="Arial"/>
        <family val="2"/>
        <charset val="161"/>
      </rPr>
      <t>"Λ"</t>
    </r>
    <r>
      <rPr>
        <sz val="12"/>
        <color indexed="43"/>
        <rFont val="Arial"/>
        <family val="2"/>
      </rPr>
      <t xml:space="preserve"> (λάθος), ώστε να δείξεις ποια κατά τη γνώμη σου είναι η μορφή της </t>
    </r>
    <r>
      <rPr>
        <b/>
        <sz val="12"/>
        <color indexed="52"/>
        <rFont val="Arial"/>
        <family val="2"/>
        <charset val="161"/>
      </rPr>
      <t>ΣΙ</t>
    </r>
    <r>
      <rPr>
        <sz val="12"/>
        <color indexed="43"/>
        <rFont val="Arial"/>
        <family val="2"/>
      </rPr>
      <t xml:space="preserve"> που συνδέει τα συντακτικά ισομερή σε κάθε περίπτωση.    </t>
    </r>
  </si>
  <si>
    <t>ΣΙ θέσης</t>
  </si>
  <si>
    <t>ΣΙ ομόλογης σειράς</t>
  </si>
  <si>
    <t>ΣΙ ανθρακικής αλυσίδας</t>
  </si>
  <si>
    <t>Α</t>
  </si>
  <si>
    <t>Β</t>
  </si>
  <si>
    <t>2-μέθυλο-3-βουτεν-2-όλη</t>
  </si>
  <si>
    <t>1-βουτένιο</t>
  </si>
  <si>
    <t>βουτανοδιάλη</t>
  </si>
  <si>
    <t>διμέθυλο-προπανάλη</t>
  </si>
  <si>
    <t>1-πεντενόνη</t>
  </si>
  <si>
    <t>μέθυλο-2-προπανόλη</t>
  </si>
  <si>
    <r>
      <t>α.</t>
    </r>
    <r>
      <rPr>
        <b/>
        <sz val="12"/>
        <color indexed="43"/>
        <rFont val="Arial"/>
        <family val="2"/>
        <charset val="161"/>
      </rPr>
      <t xml:space="preserve"> πεντάνιο </t>
    </r>
  </si>
  <si>
    <r>
      <t>β.</t>
    </r>
    <r>
      <rPr>
        <b/>
        <sz val="12"/>
        <color indexed="43"/>
        <rFont val="Arial"/>
        <family val="2"/>
        <charset val="161"/>
      </rPr>
      <t xml:space="preserve"> 2-βουτανόλη </t>
    </r>
  </si>
  <si>
    <r>
      <t>γ.</t>
    </r>
    <r>
      <rPr>
        <b/>
        <sz val="12"/>
        <color indexed="43"/>
        <rFont val="Arial"/>
        <family val="2"/>
        <charset val="161"/>
      </rPr>
      <t xml:space="preserve"> 2-βουτένιο</t>
    </r>
  </si>
  <si>
    <r>
      <t>δ.</t>
    </r>
    <r>
      <rPr>
        <b/>
        <sz val="12"/>
        <color indexed="43"/>
        <rFont val="Arial"/>
        <family val="2"/>
        <charset val="161"/>
      </rPr>
      <t xml:space="preserve"> βουτανόνη</t>
    </r>
  </si>
  <si>
    <r>
      <t xml:space="preserve">Στα προβλήματα, που ακολουθούν παρακάτω, όπου απαιτείται η χρήση τιμών </t>
    </r>
    <r>
      <rPr>
        <b/>
        <sz val="10"/>
        <color indexed="52"/>
        <rFont val="Arial"/>
        <family val="2"/>
        <charset val="161"/>
      </rPr>
      <t>A</t>
    </r>
    <r>
      <rPr>
        <b/>
        <vertAlign val="subscript"/>
        <sz val="10"/>
        <color indexed="52"/>
        <rFont val="Arial"/>
        <family val="2"/>
        <charset val="161"/>
      </rPr>
      <t>r</t>
    </r>
    <r>
      <rPr>
        <sz val="10"/>
        <color indexed="16"/>
        <rFont val="Arial"/>
        <family val="2"/>
        <charset val="161"/>
      </rPr>
      <t xml:space="preserve"> διαφόρων στοιχείων, αυτές να θεωρούνται δεδομένες.</t>
    </r>
  </si>
  <si>
    <r>
      <t>(απ.:  C</t>
    </r>
    <r>
      <rPr>
        <vertAlign val="subscript"/>
        <sz val="12"/>
        <color indexed="48"/>
        <rFont val="Arial"/>
        <family val="2"/>
        <charset val="161"/>
      </rPr>
      <t>3</t>
    </r>
    <r>
      <rPr>
        <sz val="12"/>
        <color indexed="48"/>
        <rFont val="Arial"/>
        <family val="2"/>
        <charset val="161"/>
      </rPr>
      <t>H</t>
    </r>
    <r>
      <rPr>
        <vertAlign val="subscript"/>
        <sz val="12"/>
        <color indexed="48"/>
        <rFont val="Arial"/>
        <family val="2"/>
        <charset val="161"/>
      </rPr>
      <t>8</t>
    </r>
    <r>
      <rPr>
        <sz val="12"/>
        <color indexed="48"/>
        <rFont val="Arial"/>
        <family val="2"/>
        <charset val="161"/>
      </rPr>
      <t>)</t>
    </r>
  </si>
  <si>
    <t>5.</t>
  </si>
  <si>
    <t>κμ αλκοόλες</t>
  </si>
  <si>
    <t>κμ αιθέρες</t>
  </si>
  <si>
    <t>αλκάνια</t>
  </si>
  <si>
    <t>αλκένια</t>
  </si>
  <si>
    <t>κμ αλδεΰδες</t>
  </si>
  <si>
    <t>κμ κετόνες</t>
  </si>
  <si>
    <t>κμ οξέα</t>
  </si>
  <si>
    <t>εστέρες</t>
  </si>
  <si>
    <r>
      <t>C</t>
    </r>
    <r>
      <rPr>
        <b/>
        <vertAlign val="subscript"/>
        <sz val="12"/>
        <color indexed="43"/>
        <rFont val="Arial"/>
        <family val="2"/>
        <charset val="161"/>
      </rPr>
      <t>v</t>
    </r>
    <r>
      <rPr>
        <b/>
        <sz val="12"/>
        <color indexed="43"/>
        <rFont val="Arial"/>
        <family val="2"/>
        <charset val="161"/>
      </rPr>
      <t>H</t>
    </r>
    <r>
      <rPr>
        <b/>
        <vertAlign val="subscript"/>
        <sz val="12"/>
        <color indexed="43"/>
        <rFont val="Arial"/>
        <family val="2"/>
        <charset val="161"/>
      </rPr>
      <t>2v+2</t>
    </r>
  </si>
  <si>
    <r>
      <t>C</t>
    </r>
    <r>
      <rPr>
        <b/>
        <vertAlign val="subscript"/>
        <sz val="12"/>
        <color indexed="43"/>
        <rFont val="Arial"/>
        <family val="2"/>
        <charset val="161"/>
      </rPr>
      <t>v</t>
    </r>
    <r>
      <rPr>
        <b/>
        <sz val="12"/>
        <color indexed="43"/>
        <rFont val="Arial"/>
        <family val="2"/>
        <charset val="161"/>
      </rPr>
      <t>H</t>
    </r>
    <r>
      <rPr>
        <b/>
        <vertAlign val="subscript"/>
        <sz val="12"/>
        <color indexed="43"/>
        <rFont val="Arial"/>
        <family val="2"/>
        <charset val="161"/>
      </rPr>
      <t>2v+2</t>
    </r>
    <r>
      <rPr>
        <b/>
        <sz val="12"/>
        <color indexed="43"/>
        <rFont val="Arial"/>
        <family val="2"/>
        <charset val="161"/>
      </rPr>
      <t>O</t>
    </r>
  </si>
  <si>
    <r>
      <t>C</t>
    </r>
    <r>
      <rPr>
        <b/>
        <vertAlign val="subscript"/>
        <sz val="12"/>
        <color indexed="43"/>
        <rFont val="Arial"/>
        <family val="2"/>
        <charset val="161"/>
      </rPr>
      <t>v</t>
    </r>
    <r>
      <rPr>
        <b/>
        <sz val="12"/>
        <color indexed="43"/>
        <rFont val="Arial"/>
        <family val="2"/>
        <charset val="161"/>
      </rPr>
      <t>H</t>
    </r>
    <r>
      <rPr>
        <b/>
        <vertAlign val="subscript"/>
        <sz val="12"/>
        <color indexed="43"/>
        <rFont val="Arial"/>
        <family val="2"/>
        <charset val="161"/>
      </rPr>
      <t>2v</t>
    </r>
  </si>
  <si>
    <r>
      <t>C</t>
    </r>
    <r>
      <rPr>
        <b/>
        <vertAlign val="subscript"/>
        <sz val="12"/>
        <color indexed="43"/>
        <rFont val="Arial"/>
        <family val="2"/>
        <charset val="161"/>
      </rPr>
      <t>v</t>
    </r>
    <r>
      <rPr>
        <b/>
        <sz val="12"/>
        <color indexed="43"/>
        <rFont val="Arial"/>
        <family val="2"/>
        <charset val="161"/>
      </rPr>
      <t>H</t>
    </r>
    <r>
      <rPr>
        <b/>
        <vertAlign val="subscript"/>
        <sz val="12"/>
        <color indexed="43"/>
        <rFont val="Arial"/>
        <family val="2"/>
        <charset val="161"/>
      </rPr>
      <t>2v</t>
    </r>
    <r>
      <rPr>
        <b/>
        <sz val="12"/>
        <color indexed="43"/>
        <rFont val="Arial"/>
        <family val="2"/>
        <charset val="161"/>
      </rPr>
      <t>O</t>
    </r>
  </si>
  <si>
    <r>
      <t>"Αλκανικοί" ΓΜΤ (C</t>
    </r>
    <r>
      <rPr>
        <b/>
        <vertAlign val="subscript"/>
        <sz val="12"/>
        <color indexed="53"/>
        <rFont val="Arial"/>
        <family val="2"/>
        <charset val="161"/>
      </rPr>
      <t>v</t>
    </r>
    <r>
      <rPr>
        <b/>
        <sz val="12"/>
        <color indexed="53"/>
        <rFont val="Arial"/>
        <family val="2"/>
        <charset val="161"/>
      </rPr>
      <t>H</t>
    </r>
    <r>
      <rPr>
        <b/>
        <vertAlign val="subscript"/>
        <sz val="12"/>
        <color indexed="53"/>
        <rFont val="Arial"/>
        <family val="2"/>
        <charset val="161"/>
      </rPr>
      <t>2v+2</t>
    </r>
    <r>
      <rPr>
        <b/>
        <sz val="12"/>
        <color indexed="53"/>
        <rFont val="Arial"/>
        <family val="2"/>
        <charset val="161"/>
      </rPr>
      <t>…)</t>
    </r>
  </si>
  <si>
    <r>
      <t>"Αλκενικοί" ΓΜΤ (C</t>
    </r>
    <r>
      <rPr>
        <b/>
        <vertAlign val="subscript"/>
        <sz val="12"/>
        <color indexed="8"/>
        <rFont val="Arial"/>
        <family val="2"/>
        <charset val="161"/>
      </rPr>
      <t>v</t>
    </r>
    <r>
      <rPr>
        <b/>
        <sz val="12"/>
        <color indexed="8"/>
        <rFont val="Arial"/>
        <family val="2"/>
        <charset val="161"/>
      </rPr>
      <t>H</t>
    </r>
    <r>
      <rPr>
        <b/>
        <vertAlign val="subscript"/>
        <sz val="12"/>
        <color indexed="8"/>
        <rFont val="Arial"/>
        <family val="2"/>
        <charset val="161"/>
      </rPr>
      <t>2v</t>
    </r>
    <r>
      <rPr>
        <b/>
        <sz val="12"/>
        <color indexed="8"/>
        <rFont val="Arial"/>
        <family val="2"/>
        <charset val="161"/>
      </rPr>
      <t>…)</t>
    </r>
  </si>
  <si>
    <r>
      <t>C</t>
    </r>
    <r>
      <rPr>
        <b/>
        <vertAlign val="subscript"/>
        <sz val="12"/>
        <color indexed="43"/>
        <rFont val="Arial"/>
        <family val="2"/>
        <charset val="161"/>
      </rPr>
      <t>v</t>
    </r>
    <r>
      <rPr>
        <b/>
        <sz val="12"/>
        <color indexed="43"/>
        <rFont val="Arial"/>
        <family val="2"/>
        <charset val="161"/>
      </rPr>
      <t>H</t>
    </r>
    <r>
      <rPr>
        <b/>
        <vertAlign val="subscript"/>
        <sz val="12"/>
        <color indexed="43"/>
        <rFont val="Arial"/>
        <family val="2"/>
        <charset val="161"/>
      </rPr>
      <t>2v</t>
    </r>
    <r>
      <rPr>
        <b/>
        <sz val="12"/>
        <color indexed="43"/>
        <rFont val="Arial"/>
        <family val="2"/>
        <charset val="161"/>
      </rPr>
      <t>O</t>
    </r>
    <r>
      <rPr>
        <b/>
        <vertAlign val="subscript"/>
        <sz val="12"/>
        <color indexed="43"/>
        <rFont val="Arial"/>
        <family val="2"/>
        <charset val="161"/>
      </rPr>
      <t>2</t>
    </r>
  </si>
  <si>
    <r>
      <t xml:space="preserve">Τα </t>
    </r>
    <r>
      <rPr>
        <sz val="12"/>
        <color indexed="48"/>
        <rFont val="Arial"/>
        <family val="2"/>
        <charset val="161"/>
      </rPr>
      <t>παρακάτω παραδείγματα</t>
    </r>
    <r>
      <rPr>
        <sz val="12"/>
        <color indexed="43"/>
        <rFont val="Arial"/>
        <family val="2"/>
        <charset val="161"/>
      </rPr>
      <t xml:space="preserve"> αναφέρονται σε κορεσμένες ενώσεις.</t>
    </r>
  </si>
  <si>
    <t>… ΣΙ ανθρακικής αλυσίδας.</t>
  </si>
  <si>
    <t>… ΣΙ θέσης.</t>
  </si>
  <si>
    <t>… ΣΙ ομόλογης σειράς.</t>
  </si>
  <si>
    <t>… 1,2-δίχλωρο-προπάνιο</t>
  </si>
  <si>
    <t>… 2,2-δίχλωρο-προπάνιο</t>
  </si>
  <si>
    <t>… προπανόνη</t>
  </si>
  <si>
    <t>… μέθυλο-προπενονιτρίλιο.</t>
  </si>
  <si>
    <t>Η περιγραφή του τρόπου με τον οποίο γίνεται μια αντί-δραση προσθήκης, δεν αποδίδει πιστά την πραγματι-κότητα, αλλά επιλέγεται για λόγους διδακτικής σκοπι-μότητας, καθώς τα αναγραφόμενα απευθύνονται σε μαθητές Λυκείου.</t>
  </si>
  <si>
    <r>
      <t>προπενονιτρίλιο</t>
    </r>
    <r>
      <rPr>
        <sz val="11"/>
        <color indexed="11"/>
        <rFont val="Arial"/>
        <family val="2"/>
        <charset val="161"/>
      </rPr>
      <t>*</t>
    </r>
  </si>
  <si>
    <r>
      <t>φαινύλιο</t>
    </r>
    <r>
      <rPr>
        <sz val="11"/>
        <color indexed="40"/>
        <rFont val="Arial"/>
        <family val="2"/>
        <charset val="161"/>
      </rPr>
      <t>*</t>
    </r>
  </si>
  <si>
    <t>πολύ-προπυλένιο ή             πολύ-προπένιο</t>
  </si>
  <si>
    <t>πολύ-αιθυλένιο ή                 πολύ-αιθένιο</t>
  </si>
  <si>
    <t>Ι.</t>
  </si>
  <si>
    <r>
      <t xml:space="preserve">Η ένωση </t>
    </r>
    <r>
      <rPr>
        <b/>
        <sz val="12"/>
        <color indexed="52"/>
        <rFont val="Arial"/>
        <family val="2"/>
        <charset val="161"/>
      </rPr>
      <t>Α</t>
    </r>
    <r>
      <rPr>
        <sz val="12"/>
        <color indexed="43"/>
        <rFont val="Arial"/>
        <family val="2"/>
        <charset val="161"/>
      </rPr>
      <t xml:space="preserve"> είναι… </t>
    </r>
  </si>
  <si>
    <r>
      <t xml:space="preserve">Η ένωση </t>
    </r>
    <r>
      <rPr>
        <b/>
        <sz val="12"/>
        <color indexed="52"/>
        <rFont val="Arial"/>
        <family val="2"/>
        <charset val="161"/>
      </rPr>
      <t>Β</t>
    </r>
    <r>
      <rPr>
        <sz val="12"/>
        <color indexed="43"/>
        <rFont val="Arial"/>
        <family val="2"/>
        <charset val="161"/>
      </rPr>
      <t xml:space="preserve"> είναι… </t>
    </r>
  </si>
  <si>
    <r>
      <t xml:space="preserve">Η ένωση </t>
    </r>
    <r>
      <rPr>
        <b/>
        <sz val="12"/>
        <color indexed="52"/>
        <rFont val="Arial"/>
        <family val="2"/>
        <charset val="161"/>
      </rPr>
      <t>Δ</t>
    </r>
    <r>
      <rPr>
        <sz val="12"/>
        <color indexed="43"/>
        <rFont val="Arial"/>
        <family val="2"/>
        <charset val="161"/>
      </rPr>
      <t xml:space="preserve"> είναι… </t>
    </r>
  </si>
  <si>
    <r>
      <t xml:space="preserve">Η ένωση </t>
    </r>
    <r>
      <rPr>
        <b/>
        <sz val="12"/>
        <color indexed="52"/>
        <rFont val="Arial"/>
        <family val="2"/>
        <charset val="161"/>
      </rPr>
      <t>Ε</t>
    </r>
    <r>
      <rPr>
        <sz val="12"/>
        <color indexed="43"/>
        <rFont val="Arial"/>
        <family val="2"/>
        <charset val="161"/>
      </rPr>
      <t xml:space="preserve"> είναι… </t>
    </r>
  </si>
  <si>
    <r>
      <t xml:space="preserve">Ονομασία κατά </t>
    </r>
    <r>
      <rPr>
        <b/>
        <sz val="12"/>
        <color indexed="52"/>
        <rFont val="Arial"/>
        <family val="2"/>
        <charset val="161"/>
      </rPr>
      <t>IUPAC</t>
    </r>
    <r>
      <rPr>
        <sz val="12"/>
        <color indexed="43"/>
        <rFont val="Arial"/>
        <family val="2"/>
        <charset val="161"/>
      </rPr>
      <t xml:space="preserve"> της ένωσης </t>
    </r>
    <r>
      <rPr>
        <b/>
        <sz val="12"/>
        <color indexed="52"/>
        <rFont val="Arial"/>
        <family val="2"/>
        <charset val="161"/>
      </rPr>
      <t>Δ …</t>
    </r>
  </si>
  <si>
    <r>
      <t xml:space="preserve">Ονομασία κατά </t>
    </r>
    <r>
      <rPr>
        <b/>
        <sz val="12"/>
        <color indexed="52"/>
        <rFont val="Arial"/>
        <family val="2"/>
        <charset val="161"/>
      </rPr>
      <t>IUPAC</t>
    </r>
    <r>
      <rPr>
        <sz val="12"/>
        <color indexed="43"/>
        <rFont val="Arial"/>
        <family val="2"/>
        <charset val="161"/>
      </rPr>
      <t xml:space="preserve"> της ένωσης </t>
    </r>
    <r>
      <rPr>
        <b/>
        <sz val="12"/>
        <color indexed="52"/>
        <rFont val="Arial"/>
        <family val="2"/>
        <charset val="161"/>
      </rPr>
      <t>Β …</t>
    </r>
  </si>
  <si>
    <r>
      <t xml:space="preserve">Ονομασία κατά </t>
    </r>
    <r>
      <rPr>
        <b/>
        <sz val="12"/>
        <color indexed="52"/>
        <rFont val="Arial"/>
        <family val="2"/>
        <charset val="161"/>
      </rPr>
      <t>IUPAC</t>
    </r>
    <r>
      <rPr>
        <sz val="12"/>
        <color indexed="43"/>
        <rFont val="Arial"/>
        <family val="2"/>
        <charset val="161"/>
      </rPr>
      <t xml:space="preserve"> της ένωσης </t>
    </r>
    <r>
      <rPr>
        <b/>
        <sz val="12"/>
        <color indexed="52"/>
        <rFont val="Arial"/>
        <family val="2"/>
        <charset val="161"/>
      </rPr>
      <t>Ε …</t>
    </r>
  </si>
  <si>
    <r>
      <t xml:space="preserve">Ονομασία κατά </t>
    </r>
    <r>
      <rPr>
        <b/>
        <sz val="12"/>
        <color indexed="52"/>
        <rFont val="Arial"/>
        <family val="2"/>
        <charset val="161"/>
      </rPr>
      <t>IUPAC</t>
    </r>
    <r>
      <rPr>
        <sz val="12"/>
        <color indexed="43"/>
        <rFont val="Arial"/>
        <family val="2"/>
        <charset val="161"/>
      </rPr>
      <t xml:space="preserve"> της ένωσης </t>
    </r>
    <r>
      <rPr>
        <b/>
        <sz val="12"/>
        <color indexed="52"/>
        <rFont val="Arial"/>
        <family val="2"/>
        <charset val="161"/>
      </rPr>
      <t>Α …</t>
    </r>
  </si>
  <si>
    <r>
      <t xml:space="preserve">Αν το αλκύλιο αποδοθεί με τον αναλυτικότερο τύπο του, προκύπτει ο </t>
    </r>
    <r>
      <rPr>
        <b/>
        <sz val="12"/>
        <color indexed="52"/>
        <rFont val="Arial"/>
        <family val="2"/>
        <charset val="161"/>
      </rPr>
      <t>ΓΜΤ</t>
    </r>
    <r>
      <rPr>
        <sz val="12"/>
        <color indexed="43"/>
        <rFont val="Arial"/>
        <family val="2"/>
        <charset val="161"/>
      </rPr>
      <t xml:space="preserve"> των αλκυλαλογονιδίων, που είναι…</t>
    </r>
  </si>
  <si>
    <t>►</t>
  </si>
  <si>
    <t>v</t>
  </si>
  <si>
    <t>ΟΝΟΜΑΣΙΑ    ΠΟΛΥΜΕΡΟΥΣ</t>
  </si>
  <si>
    <t>άτομο Η</t>
  </si>
  <si>
    <t>αιθένιο</t>
  </si>
  <si>
    <t>μεθύλιο</t>
  </si>
  <si>
    <t>άτομο Cl</t>
  </si>
  <si>
    <t>κύανο-ομάδα</t>
  </si>
  <si>
    <t>πολύ-άκρυλο-νιτρίλιο</t>
  </si>
  <si>
    <t>πολύ-βίνυλο-χλωρίδιο     (PVC)</t>
  </si>
  <si>
    <t>στυρόλιο</t>
  </si>
  <si>
    <t>πολύ-στυρόλιο</t>
  </si>
  <si>
    <t>Τουκμενίδης Μηνάς - 3ο ΓΕΛ Αμπελοκήπων Θεσσαλονίκης</t>
  </si>
  <si>
    <t>…στην αρχή της σελίδας</t>
  </si>
  <si>
    <t>α.</t>
  </si>
  <si>
    <t>β.</t>
  </si>
  <si>
    <t>γ.</t>
  </si>
  <si>
    <t>δ.</t>
  </si>
  <si>
    <t xml:space="preserve">ακόρεστες οργανικές ενώσεις </t>
  </si>
  <si>
    <t xml:space="preserve">κορεσμένες οργανικές ενώσεις </t>
  </si>
  <si>
    <r>
      <t xml:space="preserve">Αν ο </t>
    </r>
    <r>
      <rPr>
        <b/>
        <sz val="12"/>
        <color indexed="52"/>
        <rFont val="Arial"/>
        <family val="2"/>
        <charset val="161"/>
      </rPr>
      <t>Υ/Α</t>
    </r>
    <r>
      <rPr>
        <sz val="12"/>
        <color indexed="43"/>
        <rFont val="Arial"/>
        <family val="2"/>
        <charset val="161"/>
      </rPr>
      <t xml:space="preserve"> είναι </t>
    </r>
    <r>
      <rPr>
        <b/>
        <sz val="12"/>
        <color indexed="52"/>
        <rFont val="Arial"/>
        <family val="2"/>
        <charset val="161"/>
      </rPr>
      <t>αλκίνιο,</t>
    </r>
    <r>
      <rPr>
        <sz val="12"/>
        <color indexed="43"/>
        <rFont val="Arial"/>
        <family val="2"/>
        <charset val="161"/>
      </rPr>
      <t xml:space="preserve"> τότε τα </t>
    </r>
    <r>
      <rPr>
        <b/>
        <sz val="12"/>
        <color indexed="52"/>
        <rFont val="Arial"/>
        <family val="2"/>
        <charset val="161"/>
      </rPr>
      <t>"x"</t>
    </r>
    <r>
      <rPr>
        <sz val="12"/>
        <color indexed="43"/>
        <rFont val="Arial"/>
        <family val="2"/>
        <charset val="161"/>
      </rPr>
      <t xml:space="preserve"> και </t>
    </r>
    <r>
      <rPr>
        <b/>
        <sz val="12"/>
        <color indexed="52"/>
        <rFont val="Arial"/>
        <family val="2"/>
        <charset val="161"/>
      </rPr>
      <t>"y"</t>
    </r>
    <r>
      <rPr>
        <sz val="12"/>
        <color indexed="43"/>
        <rFont val="Arial"/>
        <family val="2"/>
        <charset val="161"/>
      </rPr>
      <t xml:space="preserve"> συνδέονται μεταξύ τους και με τη σχέση…</t>
    </r>
  </si>
  <si>
    <t>σχέση 1</t>
  </si>
  <si>
    <r>
      <t xml:space="preserve">Για το </t>
    </r>
    <r>
      <rPr>
        <b/>
        <sz val="12"/>
        <color indexed="52"/>
        <rFont val="Arial"/>
        <family val="2"/>
        <charset val="161"/>
      </rPr>
      <t>γενικό μοριακό τύπο</t>
    </r>
    <r>
      <rPr>
        <sz val="12"/>
        <color indexed="43"/>
        <rFont val="Arial"/>
        <family val="2"/>
      </rPr>
      <t xml:space="preserve"> των αλκανίων, ισχύει...</t>
    </r>
  </si>
  <si>
    <r>
      <t xml:space="preserve">Ονομάζονται έτσι οι </t>
    </r>
    <r>
      <rPr>
        <b/>
        <sz val="12"/>
        <color indexed="52"/>
        <rFont val="Arial"/>
        <family val="2"/>
        <charset val="161"/>
      </rPr>
      <t>άκυκλοι</t>
    </r>
    <r>
      <rPr>
        <b/>
        <sz val="12"/>
        <color indexed="10"/>
        <rFont val="Arial"/>
        <family val="2"/>
        <charset val="161"/>
      </rPr>
      <t>*</t>
    </r>
    <r>
      <rPr>
        <b/>
        <sz val="12"/>
        <color indexed="52"/>
        <rFont val="Arial"/>
        <family val="2"/>
        <charset val="161"/>
      </rPr>
      <t xml:space="preserve"> κορεσμένοι Υ/Α.</t>
    </r>
  </si>
  <si>
    <r>
      <t xml:space="preserve">Το απλούστερο αλκάνιο έχει προφανώς </t>
    </r>
    <r>
      <rPr>
        <b/>
        <sz val="12"/>
        <color indexed="52"/>
        <rFont val="Arial"/>
        <family val="2"/>
        <charset val="161"/>
      </rPr>
      <t>ΜΤ: CH</t>
    </r>
    <r>
      <rPr>
        <b/>
        <vertAlign val="subscript"/>
        <sz val="12"/>
        <color indexed="52"/>
        <rFont val="Arial"/>
        <family val="2"/>
        <charset val="161"/>
      </rPr>
      <t>4</t>
    </r>
    <r>
      <rPr>
        <b/>
        <sz val="12"/>
        <color indexed="52"/>
        <rFont val="Arial"/>
        <family val="2"/>
        <charset val="161"/>
      </rPr>
      <t xml:space="preserve"> (μεθάνιο).</t>
    </r>
  </si>
  <si>
    <t>Συντακτική ισομέρεια θέσης.</t>
  </si>
  <si>
    <t>Συντακτική ισομέρεια ομόλογης σειράς.</t>
  </si>
  <si>
    <r>
      <t>C</t>
    </r>
    <r>
      <rPr>
        <b/>
        <vertAlign val="subscript"/>
        <sz val="12"/>
        <color indexed="41"/>
        <rFont val="Arial"/>
        <family val="2"/>
        <charset val="161"/>
      </rPr>
      <t>2</t>
    </r>
    <r>
      <rPr>
        <b/>
        <sz val="12"/>
        <color indexed="41"/>
        <rFont val="Arial"/>
        <family val="2"/>
        <charset val="161"/>
      </rPr>
      <t>H</t>
    </r>
    <r>
      <rPr>
        <b/>
        <vertAlign val="subscript"/>
        <sz val="12"/>
        <color indexed="41"/>
        <rFont val="Arial"/>
        <family val="2"/>
        <charset val="161"/>
      </rPr>
      <t>4</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H</t>
    </r>
    <r>
      <rPr>
        <b/>
        <vertAlign val="subscript"/>
        <sz val="12"/>
        <color indexed="41"/>
        <rFont val="Arial"/>
        <family val="2"/>
        <charset val="161"/>
      </rPr>
      <t>2</t>
    </r>
    <r>
      <rPr>
        <b/>
        <sz val="12"/>
        <color indexed="43"/>
        <rFont val="Arial"/>
        <family val="2"/>
        <charset val="161"/>
      </rPr>
      <t xml:space="preserve">                     </t>
    </r>
    <r>
      <rPr>
        <b/>
        <sz val="12"/>
        <color indexed="41"/>
        <rFont val="Arial"/>
        <family val="2"/>
        <charset val="161"/>
      </rPr>
      <t>C</t>
    </r>
    <r>
      <rPr>
        <b/>
        <vertAlign val="subscript"/>
        <sz val="12"/>
        <color indexed="41"/>
        <rFont val="Arial"/>
        <family val="2"/>
        <charset val="161"/>
      </rPr>
      <t>2</t>
    </r>
    <r>
      <rPr>
        <b/>
        <sz val="12"/>
        <color indexed="41"/>
        <rFont val="Arial"/>
        <family val="2"/>
        <charset val="161"/>
      </rPr>
      <t>H</t>
    </r>
    <r>
      <rPr>
        <b/>
        <vertAlign val="subscript"/>
        <sz val="12"/>
        <color indexed="41"/>
        <rFont val="Arial"/>
        <family val="2"/>
        <charset val="161"/>
      </rPr>
      <t>6</t>
    </r>
  </si>
  <si>
    <r>
      <t xml:space="preserve">Στα παρακάτω προβλήματα, εφόσον δεν αναφέρεται κάτι διαφορετικό, οι αέριοι όγκοι που δίνονται ή ζητούνται να υπολογιστούν, θεωρείται πάντα ότι είναι μετρημένοι όλοι, στις ίδιες συνθήκες </t>
    </r>
    <r>
      <rPr>
        <b/>
        <sz val="10"/>
        <color indexed="52"/>
        <rFont val="Arial"/>
        <family val="2"/>
        <charset val="161"/>
      </rPr>
      <t>P-T.</t>
    </r>
    <r>
      <rPr>
        <sz val="10"/>
        <color indexed="43"/>
        <rFont val="Arial"/>
        <family val="2"/>
      </rPr>
      <t xml:space="preserve"> Για τους υποπλογισμούς τιμών </t>
    </r>
    <r>
      <rPr>
        <b/>
        <sz val="10"/>
        <color indexed="52"/>
        <rFont val="Arial"/>
        <family val="2"/>
        <charset val="161"/>
      </rPr>
      <t>M</t>
    </r>
    <r>
      <rPr>
        <b/>
        <vertAlign val="subscript"/>
        <sz val="10"/>
        <color indexed="52"/>
        <rFont val="Arial"/>
        <family val="2"/>
        <charset val="161"/>
      </rPr>
      <t>r</t>
    </r>
    <r>
      <rPr>
        <b/>
        <sz val="10"/>
        <color indexed="52"/>
        <rFont val="Arial"/>
        <family val="2"/>
        <charset val="161"/>
      </rPr>
      <t>,</t>
    </r>
    <r>
      <rPr>
        <sz val="10"/>
        <color indexed="43"/>
        <rFont val="Arial"/>
        <family val="2"/>
      </rPr>
      <t xml:space="preserve"> να λαμβάνεται </t>
    </r>
    <r>
      <rPr>
        <b/>
        <sz val="10"/>
        <color indexed="52"/>
        <rFont val="Arial"/>
        <family val="2"/>
        <charset val="161"/>
      </rPr>
      <t>A</t>
    </r>
    <r>
      <rPr>
        <b/>
        <vertAlign val="subscript"/>
        <sz val="10"/>
        <color indexed="52"/>
        <rFont val="Arial"/>
        <family val="2"/>
        <charset val="161"/>
      </rPr>
      <t>r(C)</t>
    </r>
    <r>
      <rPr>
        <b/>
        <sz val="10"/>
        <color indexed="52"/>
        <rFont val="Arial"/>
        <family val="2"/>
        <charset val="161"/>
      </rPr>
      <t>=12, A</t>
    </r>
    <r>
      <rPr>
        <b/>
        <vertAlign val="subscript"/>
        <sz val="10"/>
        <color indexed="52"/>
        <rFont val="Arial"/>
        <family val="2"/>
        <charset val="161"/>
      </rPr>
      <t>r(O)</t>
    </r>
    <r>
      <rPr>
        <b/>
        <sz val="10"/>
        <color indexed="52"/>
        <rFont val="Arial"/>
        <family val="2"/>
        <charset val="161"/>
      </rPr>
      <t>=16</t>
    </r>
    <r>
      <rPr>
        <sz val="10"/>
        <color indexed="43"/>
        <rFont val="Arial"/>
        <family val="2"/>
      </rPr>
      <t xml:space="preserve"> και </t>
    </r>
    <r>
      <rPr>
        <b/>
        <sz val="10"/>
        <color indexed="52"/>
        <rFont val="Arial"/>
        <family val="2"/>
        <charset val="161"/>
      </rPr>
      <t>A</t>
    </r>
    <r>
      <rPr>
        <b/>
        <vertAlign val="subscript"/>
        <sz val="10"/>
        <color indexed="52"/>
        <rFont val="Arial"/>
        <family val="2"/>
        <charset val="161"/>
      </rPr>
      <t>r(H)</t>
    </r>
    <r>
      <rPr>
        <b/>
        <sz val="10"/>
        <color indexed="52"/>
        <rFont val="Arial"/>
        <family val="2"/>
        <charset val="161"/>
      </rPr>
      <t>=1.</t>
    </r>
  </si>
  <si>
    <r>
      <t>C</t>
    </r>
    <r>
      <rPr>
        <b/>
        <vertAlign val="subscript"/>
        <sz val="12"/>
        <color indexed="43"/>
        <rFont val="Arial"/>
        <family val="2"/>
        <charset val="161"/>
      </rPr>
      <t>v</t>
    </r>
    <r>
      <rPr>
        <b/>
        <sz val="12"/>
        <color indexed="43"/>
        <rFont val="Arial"/>
        <family val="2"/>
        <charset val="161"/>
      </rPr>
      <t>H</t>
    </r>
    <r>
      <rPr>
        <b/>
        <vertAlign val="subscript"/>
        <sz val="12"/>
        <color indexed="43"/>
        <rFont val="Arial"/>
        <family val="2"/>
        <charset val="161"/>
      </rPr>
      <t>2v–2(g)</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(3v–1)/2</t>
    </r>
    <r>
      <rPr>
        <b/>
        <sz val="12"/>
        <color indexed="43"/>
        <rFont val="Arial"/>
        <family val="2"/>
        <charset val="161"/>
      </rPr>
      <t xml:space="preserve"> O</t>
    </r>
    <r>
      <rPr>
        <b/>
        <vertAlign val="subscript"/>
        <sz val="12"/>
        <color indexed="43"/>
        <rFont val="Arial"/>
        <family val="2"/>
        <charset val="161"/>
      </rPr>
      <t>2(g)</t>
    </r>
    <r>
      <rPr>
        <b/>
        <sz val="12"/>
        <color indexed="43"/>
        <rFont val="Arial"/>
        <family val="2"/>
        <charset val="161"/>
      </rPr>
      <t xml:space="preserve"> </t>
    </r>
    <r>
      <rPr>
        <b/>
        <sz val="12"/>
        <color indexed="10"/>
        <rFont val="Symbol"/>
        <family val="1"/>
        <charset val="2"/>
      </rPr>
      <t>®</t>
    </r>
    <r>
      <rPr>
        <b/>
        <sz val="12"/>
        <color indexed="43"/>
        <rFont val="Arial"/>
        <family val="2"/>
        <charset val="161"/>
      </rPr>
      <t xml:space="preserve"> </t>
    </r>
    <r>
      <rPr>
        <b/>
        <sz val="12"/>
        <color indexed="48"/>
        <rFont val="Arial"/>
        <family val="2"/>
        <charset val="161"/>
      </rPr>
      <t>v</t>
    </r>
    <r>
      <rPr>
        <b/>
        <sz val="12"/>
        <color indexed="43"/>
        <rFont val="Arial"/>
        <family val="2"/>
        <charset val="161"/>
      </rPr>
      <t xml:space="preserve"> CO</t>
    </r>
    <r>
      <rPr>
        <b/>
        <vertAlign val="subscript"/>
        <sz val="12"/>
        <color indexed="43"/>
        <rFont val="Arial"/>
        <family val="2"/>
        <charset val="161"/>
      </rPr>
      <t>2(g)</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(v–1)</t>
    </r>
    <r>
      <rPr>
        <b/>
        <sz val="12"/>
        <color indexed="43"/>
        <rFont val="Arial"/>
        <family val="2"/>
        <charset val="161"/>
      </rPr>
      <t xml:space="preserve"> H</t>
    </r>
    <r>
      <rPr>
        <b/>
        <vertAlign val="subscript"/>
        <sz val="12"/>
        <color indexed="43"/>
        <rFont val="Arial"/>
        <family val="2"/>
        <charset val="161"/>
      </rPr>
      <t>2</t>
    </r>
    <r>
      <rPr>
        <b/>
        <sz val="12"/>
        <color indexed="43"/>
        <rFont val="Arial"/>
        <family val="2"/>
        <charset val="161"/>
      </rPr>
      <t>O</t>
    </r>
    <r>
      <rPr>
        <b/>
        <vertAlign val="subscript"/>
        <sz val="12"/>
        <color indexed="43"/>
        <rFont val="Arial"/>
        <family val="2"/>
        <charset val="161"/>
      </rPr>
      <t>(g)</t>
    </r>
  </si>
  <si>
    <r>
      <t xml:space="preserve">Καύση </t>
    </r>
    <r>
      <rPr>
        <b/>
        <sz val="12"/>
        <color indexed="16"/>
        <rFont val="Arial"/>
        <family val="2"/>
        <charset val="161"/>
      </rPr>
      <t>άγνωστου Υ/Α:</t>
    </r>
  </si>
  <si>
    <r>
      <t>R–CO</t>
    </r>
    <r>
      <rPr>
        <b/>
        <sz val="12"/>
        <color indexed="43"/>
        <rFont val="Arial"/>
        <family val="2"/>
      </rPr>
      <t>–</t>
    </r>
    <r>
      <rPr>
        <b/>
        <sz val="12"/>
        <color indexed="17"/>
        <rFont val="Arial"/>
        <family val="2"/>
        <charset val="161"/>
      </rPr>
      <t>O–R΄</t>
    </r>
  </si>
  <si>
    <r>
      <t xml:space="preserve">Το ανθρακοάτομο του καρβοξυλίου επισημαίνεται με </t>
    </r>
    <r>
      <rPr>
        <b/>
        <sz val="10"/>
        <color indexed="16"/>
        <rFont val="Arial"/>
        <family val="2"/>
      </rPr>
      <t>κόκκινο</t>
    </r>
    <r>
      <rPr>
        <sz val="10"/>
        <color indexed="43"/>
        <rFont val="Arial"/>
        <family val="2"/>
      </rPr>
      <t xml:space="preserve"> χρώμα, ενώ το αλκοολικό ανθρακοάτομο με </t>
    </r>
    <r>
      <rPr>
        <b/>
        <sz val="10"/>
        <color indexed="17"/>
        <rFont val="Arial"/>
        <family val="2"/>
      </rPr>
      <t>πράσινο.</t>
    </r>
    <r>
      <rPr>
        <sz val="10"/>
        <color indexed="43"/>
        <rFont val="Arial"/>
        <family val="2"/>
      </rPr>
      <t xml:space="preserve"> Είναι φανερό ότι για να γραφεί σωστά ο τύ-πος του σχηματιζόμενου εστέρα, αρκεί κάποιος να ξα-ναγράψει το συντακτικό τύπο του οξέος, θέτοντας ό-μως στη θέση του ατόμου </t>
    </r>
    <r>
      <rPr>
        <b/>
        <sz val="10"/>
        <color indexed="52"/>
        <rFont val="Arial"/>
        <family val="2"/>
      </rPr>
      <t>Η</t>
    </r>
    <r>
      <rPr>
        <sz val="10"/>
        <color indexed="43"/>
        <rFont val="Arial"/>
        <family val="2"/>
      </rPr>
      <t xml:space="preserve"> του καρβοξυλίου, το αλ-κοολικό ανθρακοάτομο. Αυτό θα πρέπει να παραμένει ενωμένο με τα άτομα </t>
    </r>
    <r>
      <rPr>
        <b/>
        <sz val="10"/>
        <color indexed="52"/>
        <rFont val="Arial"/>
        <family val="2"/>
      </rPr>
      <t>Η</t>
    </r>
    <r>
      <rPr>
        <sz val="10"/>
        <color indexed="43"/>
        <rFont val="Arial"/>
        <family val="2"/>
      </rPr>
      <t xml:space="preserve"> και τα άτομα </t>
    </r>
    <r>
      <rPr>
        <b/>
        <sz val="10"/>
        <color indexed="52"/>
        <rFont val="Arial"/>
        <family val="2"/>
      </rPr>
      <t>C,</t>
    </r>
    <r>
      <rPr>
        <sz val="10"/>
        <color indexed="43"/>
        <rFont val="Arial"/>
        <family val="2"/>
      </rPr>
      <t xml:space="preserve"> με τα οποία ή-ταν ενωμένο και μέσα στο μόριο της αλκοόλης.</t>
    </r>
  </si>
  <si>
    <r>
      <t xml:space="preserve">Το </t>
    </r>
    <r>
      <rPr>
        <b/>
        <sz val="12"/>
        <color indexed="53"/>
        <rFont val="Arial"/>
        <family val="2"/>
        <charset val="161"/>
      </rPr>
      <t>αλκάνιο</t>
    </r>
    <r>
      <rPr>
        <sz val="12"/>
        <color indexed="43"/>
        <rFont val="Arial"/>
        <family val="2"/>
        <charset val="161"/>
      </rPr>
      <t xml:space="preserve"> της άσκησης μπορεί να αποδοθεί με τον τύπο...</t>
    </r>
  </si>
  <si>
    <t>Γενικά μπορούμε να πούμε ότι ισχύει η παρακάτω λογική πρόταση…</t>
  </si>
  <si>
    <r>
      <t xml:space="preserve">Γενικότερα, η αρίθμηση της κύριας ανθρακικής αλυσί-δας γίνεται έτσι ώστε να προκύπτει κατά το δυνατό μι-κρότερος αριθμός για τα στοιχεία, των οποίων τη θέση θέλουμε να δείξουμε και με βάση την ακόλουθη σειρά προτεραιότητας: 
        </t>
    </r>
    <r>
      <rPr>
        <b/>
        <sz val="10"/>
        <color indexed="52"/>
        <rFont val="Arial"/>
        <family val="2"/>
        <charset val="161"/>
      </rPr>
      <t>ΧΟ &gt; πολλαπλός δεσμός &gt; διακλάδωση.</t>
    </r>
  </si>
  <si>
    <r>
      <t xml:space="preserve">Οι δύο διακλαδώσεις εμφανίζονται στο όνομα της ένω-σης με </t>
    </r>
    <r>
      <rPr>
        <b/>
        <sz val="10"/>
        <color indexed="52"/>
        <rFont val="Arial"/>
        <family val="2"/>
        <charset val="161"/>
      </rPr>
      <t>αλφαβητική</t>
    </r>
    <r>
      <rPr>
        <sz val="10"/>
        <color indexed="43"/>
        <rFont val="Arial"/>
        <family val="2"/>
        <charset val="161"/>
      </rPr>
      <t xml:space="preserve"> </t>
    </r>
    <r>
      <rPr>
        <b/>
        <sz val="10"/>
        <color indexed="52"/>
        <rFont val="Arial"/>
        <family val="2"/>
        <charset val="161"/>
      </rPr>
      <t xml:space="preserve">σειρά, </t>
    </r>
    <r>
      <rPr>
        <sz val="10"/>
        <color indexed="43"/>
        <rFont val="Arial"/>
        <family val="2"/>
        <charset val="161"/>
      </rPr>
      <t>(ως προς τα λατινικό αλ-φάβητο).</t>
    </r>
    <r>
      <rPr>
        <sz val="10"/>
        <color indexed="43"/>
        <rFont val="Arial"/>
        <family val="2"/>
        <charset val="161"/>
      </rPr>
      <t xml:space="preserve"> Στην περίπτωση του συγκεκριμένου παρα-δείγματος, δεν είναι απαραίτητο να δηλωθεί η θέση του αιθυλίου, μέσα στην ανθρακική αλυσίδα, καθώς αυτό δεν είναι δυνατό να βρίσκεται ως διακλάδωση, σε θέση διαφορετική από τη θέση </t>
    </r>
    <r>
      <rPr>
        <b/>
        <sz val="10"/>
        <color indexed="52"/>
        <rFont val="Arial"/>
        <family val="2"/>
        <charset val="161"/>
      </rPr>
      <t>"3".</t>
    </r>
    <r>
      <rPr>
        <sz val="10"/>
        <color indexed="43"/>
        <rFont val="Arial"/>
        <family val="2"/>
        <charset val="161"/>
      </rPr>
      <t xml:space="preserve"> Αυτό γίνεται καλύτερα κατανοητό στο επόμενο παράδειγμα.</t>
    </r>
  </si>
  <si>
    <r>
      <t xml:space="preserve">… ενώ τo επόμενο μέλος της σειράς είναι το </t>
    </r>
    <r>
      <rPr>
        <b/>
        <sz val="12"/>
        <color indexed="52"/>
        <rFont val="Arial"/>
        <family val="2"/>
        <charset val="161"/>
      </rPr>
      <t>προπίνιο,</t>
    </r>
    <r>
      <rPr>
        <sz val="12"/>
        <color indexed="43"/>
        <rFont val="Arial"/>
        <family val="2"/>
        <charset val="161"/>
      </rPr>
      <t xml:space="preserve"> με </t>
    </r>
    <r>
      <rPr>
        <b/>
        <sz val="12"/>
        <color indexed="52"/>
        <rFont val="Arial"/>
        <family val="2"/>
        <charset val="161"/>
      </rPr>
      <t>ΣΤ...</t>
    </r>
  </si>
  <si>
    <t>Άκυκλοι ακόρεστοι υδρογονάνθρακες με δύο δδ ή αλκαδιένια</t>
  </si>
  <si>
    <r>
      <t>… x=5·6=30L O</t>
    </r>
    <r>
      <rPr>
        <b/>
        <vertAlign val="subscript"/>
        <sz val="12"/>
        <color indexed="53"/>
        <rFont val="Arial"/>
        <family val="2"/>
        <charset val="161"/>
      </rPr>
      <t>2</t>
    </r>
    <r>
      <rPr>
        <b/>
        <sz val="12"/>
        <color indexed="53"/>
        <rFont val="Arial"/>
        <family val="2"/>
        <charset val="161"/>
      </rPr>
      <t xml:space="preserve"> </t>
    </r>
    <r>
      <rPr>
        <b/>
        <u/>
        <sz val="12"/>
        <color indexed="16"/>
        <rFont val="Arial"/>
        <family val="2"/>
        <charset val="161"/>
      </rPr>
      <t>απαιτήθηκαν</t>
    </r>
    <r>
      <rPr>
        <sz val="12"/>
        <color indexed="43"/>
        <rFont val="Arial"/>
        <family val="2"/>
      </rPr>
      <t xml:space="preserve"> για να καεί ο Υ/Α, ενώ παράχθηκαν …</t>
    </r>
  </si>
  <si>
    <r>
      <t>… y=3·6=18L CO</t>
    </r>
    <r>
      <rPr>
        <b/>
        <vertAlign val="subscript"/>
        <sz val="12"/>
        <color indexed="53"/>
        <rFont val="Arial"/>
        <family val="2"/>
        <charset val="161"/>
      </rPr>
      <t>2</t>
    </r>
    <r>
      <rPr>
        <sz val="12"/>
        <color indexed="43"/>
        <rFont val="Arial"/>
        <family val="2"/>
      </rPr>
      <t xml:space="preserve"> και... </t>
    </r>
  </si>
  <si>
    <t>0,2 mol βουτενίων</t>
  </si>
  <si>
    <t>11,2g 
2-βουτενίου</t>
  </si>
  <si>
    <t>14,8g 
βουτενίων</t>
  </si>
  <si>
    <r>
      <t xml:space="preserve">Το άτομο του άνθρακα διαθέτει </t>
    </r>
    <r>
      <rPr>
        <b/>
        <sz val="10"/>
        <color indexed="52"/>
        <rFont val="Arial"/>
        <family val="2"/>
        <charset val="161"/>
      </rPr>
      <t>4 μονήρη</t>
    </r>
    <r>
      <rPr>
        <sz val="10"/>
        <color indexed="43"/>
        <rFont val="Arial"/>
        <family val="2"/>
      </rPr>
      <t xml:space="preserve"> ηλεκτρόνια στην εξωτερική στιβάδα του, την </t>
    </r>
    <r>
      <rPr>
        <b/>
        <sz val="10"/>
        <color indexed="52"/>
        <rFont val="Arial"/>
        <family val="2"/>
        <charset val="161"/>
      </rPr>
      <t>L,</t>
    </r>
    <r>
      <rPr>
        <sz val="10"/>
        <color indexed="43"/>
        <rFont val="Arial"/>
        <family val="2"/>
      </rPr>
      <t xml:space="preserve"> με τα οποία μπορεί να συνάψει ισάριθ-μους μοριακούς δεσμούς, με άλλα άτομα του περιβάλλοντός του.</t>
    </r>
  </si>
  <si>
    <r>
      <t xml:space="preserve">Αν η ένωση περιέχει </t>
    </r>
    <r>
      <rPr>
        <b/>
        <sz val="12"/>
        <color indexed="52"/>
        <rFont val="Arial"/>
        <family val="2"/>
        <charset val="161"/>
      </rPr>
      <t>Ν,</t>
    </r>
    <r>
      <rPr>
        <sz val="12"/>
        <color indexed="43"/>
        <rFont val="Arial"/>
        <family val="2"/>
        <charset val="161"/>
      </rPr>
      <t xml:space="preserve"> αυτό στα καυσαέρια το βρίσκουμε σε στοιχειακή μορφή, δηλαδή υπάρχει στα καυσαέρια με τη στοιχειακή μοριακή μορφή του </t>
    </r>
    <r>
      <rPr>
        <b/>
        <sz val="12"/>
        <color indexed="52"/>
        <rFont val="Arial"/>
        <family val="2"/>
        <charset val="161"/>
      </rPr>
      <t>(Ν</t>
    </r>
    <r>
      <rPr>
        <b/>
        <vertAlign val="subscript"/>
        <sz val="12"/>
        <color indexed="52"/>
        <rFont val="Arial"/>
        <family val="2"/>
        <charset val="161"/>
      </rPr>
      <t>2</t>
    </r>
    <r>
      <rPr>
        <b/>
        <sz val="12"/>
        <color indexed="52"/>
        <rFont val="Arial"/>
        <family val="2"/>
        <charset val="161"/>
      </rPr>
      <t>).</t>
    </r>
  </si>
  <si>
    <r>
      <t xml:space="preserve">Επίσης, αν η ένωση περιέχει </t>
    </r>
    <r>
      <rPr>
        <b/>
        <sz val="12"/>
        <color indexed="52"/>
        <rFont val="Arial"/>
        <family val="2"/>
        <charset val="161"/>
      </rPr>
      <t>S</t>
    </r>
    <r>
      <rPr>
        <sz val="12"/>
        <color indexed="52"/>
        <rFont val="Arial"/>
        <family val="2"/>
        <charset val="161"/>
      </rPr>
      <t>,</t>
    </r>
    <r>
      <rPr>
        <sz val="12"/>
        <color indexed="43"/>
        <rFont val="Arial"/>
        <family val="2"/>
        <charset val="161"/>
      </rPr>
      <t xml:space="preserve"> αυτό κατά την καύση της ένωσης γίνεται </t>
    </r>
    <r>
      <rPr>
        <b/>
        <sz val="12"/>
        <color indexed="52"/>
        <rFont val="Arial"/>
        <family val="2"/>
        <charset val="161"/>
      </rPr>
      <t>SO</t>
    </r>
    <r>
      <rPr>
        <b/>
        <vertAlign val="subscript"/>
        <sz val="12"/>
        <color indexed="52"/>
        <rFont val="Arial"/>
        <family val="2"/>
        <charset val="161"/>
      </rPr>
      <t>2</t>
    </r>
    <r>
      <rPr>
        <b/>
        <sz val="12"/>
        <color indexed="52"/>
        <rFont val="Arial"/>
        <family val="2"/>
        <charset val="161"/>
      </rPr>
      <t>.</t>
    </r>
  </si>
  <si>
    <t>Γενικά μπορούμε να πούμε ότι κατά την καύση μιας ένωσης, τα περιεχόμενα σ’ αυτή στοιχεία, μετατρέπονται στα αντίστοιχα οξείδιά τους.</t>
  </si>
  <si>
    <r>
      <t xml:space="preserve">Καύση </t>
    </r>
    <r>
      <rPr>
        <b/>
        <sz val="12"/>
        <color indexed="16"/>
        <rFont val="Arial"/>
        <family val="2"/>
        <charset val="161"/>
      </rPr>
      <t>αλκανίου:</t>
    </r>
  </si>
  <si>
    <r>
      <t>C</t>
    </r>
    <r>
      <rPr>
        <b/>
        <vertAlign val="subscript"/>
        <sz val="12"/>
        <color indexed="43"/>
        <rFont val="Arial"/>
        <family val="2"/>
        <charset val="161"/>
      </rPr>
      <t>v</t>
    </r>
    <r>
      <rPr>
        <b/>
        <sz val="12"/>
        <color indexed="43"/>
        <rFont val="Arial"/>
        <family val="2"/>
        <charset val="161"/>
      </rPr>
      <t>H</t>
    </r>
    <r>
      <rPr>
        <b/>
        <vertAlign val="subscript"/>
        <sz val="12"/>
        <color indexed="43"/>
        <rFont val="Arial"/>
        <family val="2"/>
        <charset val="161"/>
      </rPr>
      <t>2v+2(g)</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(3v+1)/2</t>
    </r>
    <r>
      <rPr>
        <b/>
        <sz val="12"/>
        <color indexed="43"/>
        <rFont val="Arial"/>
        <family val="2"/>
        <charset val="161"/>
      </rPr>
      <t xml:space="preserve"> O</t>
    </r>
    <r>
      <rPr>
        <b/>
        <vertAlign val="subscript"/>
        <sz val="12"/>
        <color indexed="43"/>
        <rFont val="Arial"/>
        <family val="2"/>
        <charset val="161"/>
      </rPr>
      <t>2(g)</t>
    </r>
    <r>
      <rPr>
        <b/>
        <sz val="12"/>
        <color indexed="43"/>
        <rFont val="Arial"/>
        <family val="2"/>
        <charset val="161"/>
      </rPr>
      <t xml:space="preserve"> </t>
    </r>
    <r>
      <rPr>
        <b/>
        <sz val="12"/>
        <color indexed="10"/>
        <rFont val="Symbol"/>
        <family val="1"/>
        <charset val="2"/>
      </rPr>
      <t>®</t>
    </r>
    <r>
      <rPr>
        <b/>
        <sz val="12"/>
        <color indexed="43"/>
        <rFont val="Arial"/>
        <family val="2"/>
        <charset val="161"/>
      </rPr>
      <t xml:space="preserve"> </t>
    </r>
    <r>
      <rPr>
        <b/>
        <sz val="12"/>
        <color indexed="48"/>
        <rFont val="Arial"/>
        <family val="2"/>
        <charset val="161"/>
      </rPr>
      <t>v</t>
    </r>
    <r>
      <rPr>
        <b/>
        <sz val="12"/>
        <color indexed="43"/>
        <rFont val="Arial"/>
        <family val="2"/>
        <charset val="161"/>
      </rPr>
      <t xml:space="preserve"> CO</t>
    </r>
    <r>
      <rPr>
        <b/>
        <vertAlign val="subscript"/>
        <sz val="12"/>
        <color indexed="43"/>
        <rFont val="Arial"/>
        <family val="2"/>
        <charset val="161"/>
      </rPr>
      <t>2(g)</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(v+1)</t>
    </r>
    <r>
      <rPr>
        <b/>
        <sz val="12"/>
        <color indexed="43"/>
        <rFont val="Arial"/>
        <family val="2"/>
        <charset val="161"/>
      </rPr>
      <t xml:space="preserve"> H</t>
    </r>
    <r>
      <rPr>
        <b/>
        <vertAlign val="subscript"/>
        <sz val="12"/>
        <color indexed="43"/>
        <rFont val="Arial"/>
        <family val="2"/>
        <charset val="161"/>
      </rPr>
      <t>2</t>
    </r>
    <r>
      <rPr>
        <b/>
        <sz val="12"/>
        <color indexed="43"/>
        <rFont val="Arial"/>
        <family val="2"/>
        <charset val="161"/>
      </rPr>
      <t>O</t>
    </r>
    <r>
      <rPr>
        <b/>
        <vertAlign val="subscript"/>
        <sz val="12"/>
        <color indexed="43"/>
        <rFont val="Arial"/>
        <family val="2"/>
        <charset val="161"/>
      </rPr>
      <t>(g)</t>
    </r>
  </si>
  <si>
    <r>
      <t xml:space="preserve">Καύση </t>
    </r>
    <r>
      <rPr>
        <b/>
        <sz val="12"/>
        <color indexed="16"/>
        <rFont val="Arial"/>
        <family val="2"/>
        <charset val="161"/>
      </rPr>
      <t>αλκενίου:</t>
    </r>
  </si>
  <si>
    <r>
      <t>C</t>
    </r>
    <r>
      <rPr>
        <b/>
        <vertAlign val="subscript"/>
        <sz val="12"/>
        <color indexed="43"/>
        <rFont val="Arial"/>
        <family val="2"/>
        <charset val="161"/>
      </rPr>
      <t>v</t>
    </r>
    <r>
      <rPr>
        <b/>
        <sz val="12"/>
        <color indexed="43"/>
        <rFont val="Arial"/>
        <family val="2"/>
        <charset val="161"/>
      </rPr>
      <t>H</t>
    </r>
    <r>
      <rPr>
        <b/>
        <vertAlign val="subscript"/>
        <sz val="12"/>
        <color indexed="43"/>
        <rFont val="Arial"/>
        <family val="2"/>
        <charset val="161"/>
      </rPr>
      <t>2v(g)</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3v/2</t>
    </r>
    <r>
      <rPr>
        <b/>
        <sz val="12"/>
        <color indexed="43"/>
        <rFont val="Arial"/>
        <family val="2"/>
        <charset val="161"/>
      </rPr>
      <t xml:space="preserve"> O</t>
    </r>
    <r>
      <rPr>
        <b/>
        <vertAlign val="subscript"/>
        <sz val="12"/>
        <color indexed="43"/>
        <rFont val="Arial"/>
        <family val="2"/>
        <charset val="161"/>
      </rPr>
      <t>2(g)</t>
    </r>
    <r>
      <rPr>
        <b/>
        <sz val="12"/>
        <color indexed="43"/>
        <rFont val="Arial"/>
        <family val="2"/>
        <charset val="161"/>
      </rPr>
      <t xml:space="preserve"> </t>
    </r>
    <r>
      <rPr>
        <b/>
        <sz val="12"/>
        <color indexed="10"/>
        <rFont val="Symbol"/>
        <family val="1"/>
        <charset val="2"/>
      </rPr>
      <t>®</t>
    </r>
    <r>
      <rPr>
        <b/>
        <sz val="12"/>
        <color indexed="43"/>
        <rFont val="Arial"/>
        <family val="2"/>
        <charset val="161"/>
      </rPr>
      <t xml:space="preserve"> </t>
    </r>
    <r>
      <rPr>
        <b/>
        <sz val="12"/>
        <color indexed="48"/>
        <rFont val="Arial"/>
        <family val="2"/>
        <charset val="161"/>
      </rPr>
      <t>v</t>
    </r>
    <r>
      <rPr>
        <b/>
        <sz val="12"/>
        <color indexed="43"/>
        <rFont val="Arial"/>
        <family val="2"/>
        <charset val="161"/>
      </rPr>
      <t xml:space="preserve"> CO</t>
    </r>
    <r>
      <rPr>
        <b/>
        <vertAlign val="subscript"/>
        <sz val="12"/>
        <color indexed="43"/>
        <rFont val="Arial"/>
        <family val="2"/>
        <charset val="161"/>
      </rPr>
      <t>2(g)</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v</t>
    </r>
    <r>
      <rPr>
        <b/>
        <sz val="12"/>
        <color indexed="43"/>
        <rFont val="Arial"/>
        <family val="2"/>
        <charset val="161"/>
      </rPr>
      <t xml:space="preserve"> H</t>
    </r>
    <r>
      <rPr>
        <b/>
        <vertAlign val="subscript"/>
        <sz val="12"/>
        <color indexed="43"/>
        <rFont val="Arial"/>
        <family val="2"/>
        <charset val="161"/>
      </rPr>
      <t>2</t>
    </r>
    <r>
      <rPr>
        <b/>
        <sz val="12"/>
        <color indexed="43"/>
        <rFont val="Arial"/>
        <family val="2"/>
        <charset val="161"/>
      </rPr>
      <t>O</t>
    </r>
    <r>
      <rPr>
        <b/>
        <vertAlign val="subscript"/>
        <sz val="12"/>
        <color indexed="43"/>
        <rFont val="Arial"/>
        <family val="2"/>
        <charset val="161"/>
      </rPr>
      <t>(g)</t>
    </r>
  </si>
  <si>
    <r>
      <t>C</t>
    </r>
    <r>
      <rPr>
        <b/>
        <sz val="12"/>
        <color indexed="43"/>
        <rFont val="Arial"/>
        <family val="2"/>
        <charset val="161"/>
      </rPr>
      <t>H</t>
    </r>
    <r>
      <rPr>
        <b/>
        <vertAlign val="subscript"/>
        <sz val="12"/>
        <color indexed="43"/>
        <rFont val="Arial"/>
        <family val="2"/>
        <charset val="161"/>
      </rPr>
      <t>3</t>
    </r>
    <r>
      <rPr>
        <b/>
        <sz val="12"/>
        <color indexed="43"/>
        <rFont val="Arial"/>
        <family val="2"/>
        <charset val="161"/>
      </rPr>
      <t>–</t>
    </r>
    <r>
      <rPr>
        <b/>
        <sz val="12"/>
        <color indexed="23"/>
        <rFont val="Arial"/>
        <family val="2"/>
        <charset val="161"/>
      </rPr>
      <t>C</t>
    </r>
    <r>
      <rPr>
        <b/>
        <sz val="12"/>
        <color indexed="43"/>
        <rFont val="Arial"/>
        <family val="2"/>
        <charset val="161"/>
      </rPr>
      <t>H</t>
    </r>
    <r>
      <rPr>
        <b/>
        <vertAlign val="subscript"/>
        <sz val="12"/>
        <color indexed="43"/>
        <rFont val="Arial"/>
        <family val="2"/>
        <charset val="161"/>
      </rPr>
      <t>2</t>
    </r>
    <r>
      <rPr>
        <b/>
        <sz val="12"/>
        <color indexed="43"/>
        <rFont val="Arial"/>
        <family val="2"/>
        <charset val="161"/>
      </rPr>
      <t>–</t>
    </r>
    <r>
      <rPr>
        <b/>
        <sz val="12"/>
        <color indexed="23"/>
        <rFont val="Arial"/>
        <family val="2"/>
        <charset val="161"/>
      </rPr>
      <t>C</t>
    </r>
    <r>
      <rPr>
        <b/>
        <sz val="12"/>
        <color indexed="43"/>
        <rFont val="Arial"/>
        <family val="2"/>
        <charset val="161"/>
      </rPr>
      <t>H</t>
    </r>
    <r>
      <rPr>
        <b/>
        <vertAlign val="subscript"/>
        <sz val="12"/>
        <color indexed="43"/>
        <rFont val="Arial"/>
        <family val="2"/>
        <charset val="161"/>
      </rPr>
      <t>2</t>
    </r>
    <r>
      <rPr>
        <b/>
        <sz val="12"/>
        <color indexed="43"/>
        <rFont val="Arial"/>
        <family val="2"/>
        <charset val="161"/>
      </rPr>
      <t>–</t>
    </r>
    <r>
      <rPr>
        <b/>
        <sz val="12"/>
        <color indexed="23"/>
        <rFont val="Arial"/>
        <family val="2"/>
        <charset val="161"/>
      </rPr>
      <t>C</t>
    </r>
    <r>
      <rPr>
        <b/>
        <sz val="12"/>
        <color indexed="43"/>
        <rFont val="Arial"/>
        <family val="2"/>
        <charset val="161"/>
      </rPr>
      <t>H</t>
    </r>
    <r>
      <rPr>
        <b/>
        <vertAlign val="subscript"/>
        <sz val="12"/>
        <color indexed="43"/>
        <rFont val="Arial"/>
        <family val="2"/>
        <charset val="161"/>
      </rPr>
      <t>3</t>
    </r>
  </si>
  <si>
    <t>Για να κατανοήσεις τη σημασία του κύκλου μέσα στο εξάγωνο, βλέπε…</t>
  </si>
  <si>
    <t>"ταξινόμηση οργανικών ενώσεων - αρωματικός δακτύλιος βενζολίου"</t>
  </si>
  <si>
    <r>
      <t xml:space="preserve">Ο όγκος του </t>
    </r>
    <r>
      <rPr>
        <b/>
        <sz val="12"/>
        <color indexed="52"/>
        <rFont val="Arial"/>
        <family val="2"/>
        <charset val="161"/>
      </rPr>
      <t>Η</t>
    </r>
    <r>
      <rPr>
        <b/>
        <vertAlign val="subscript"/>
        <sz val="12"/>
        <color indexed="52"/>
        <rFont val="Arial"/>
        <family val="2"/>
        <charset val="161"/>
      </rPr>
      <t>2</t>
    </r>
    <r>
      <rPr>
        <sz val="12"/>
        <color indexed="43"/>
        <rFont val="Arial"/>
        <family val="2"/>
      </rPr>
      <t xml:space="preserve"> που καταναλώθηκε κατά την αντίδραση, ισούται με...</t>
    </r>
  </si>
  <si>
    <r>
      <t xml:space="preserve">Ο όγκος του </t>
    </r>
    <r>
      <rPr>
        <b/>
        <sz val="12"/>
        <color indexed="52"/>
        <rFont val="Arial"/>
        <family val="2"/>
        <charset val="161"/>
      </rPr>
      <t>αιθανίου</t>
    </r>
    <r>
      <rPr>
        <sz val="12"/>
        <color indexed="43"/>
        <rFont val="Arial"/>
        <family val="2"/>
      </rPr>
      <t xml:space="preserve"> που παράχθηκε κατά την αντίδραση, ισούται με...</t>
    </r>
  </si>
  <si>
    <r>
      <t xml:space="preserve">Ο όγκος του </t>
    </r>
    <r>
      <rPr>
        <b/>
        <sz val="12"/>
        <color indexed="52"/>
        <rFont val="Arial"/>
        <family val="2"/>
        <charset val="161"/>
      </rPr>
      <t>Η</t>
    </r>
    <r>
      <rPr>
        <b/>
        <vertAlign val="subscript"/>
        <sz val="12"/>
        <color indexed="52"/>
        <rFont val="Arial"/>
        <family val="2"/>
        <charset val="161"/>
      </rPr>
      <t>2</t>
    </r>
    <r>
      <rPr>
        <sz val="12"/>
        <color indexed="43"/>
        <rFont val="Arial"/>
        <family val="2"/>
      </rPr>
      <t xml:space="preserve"> που περίσσεψε κατά την αντίδραση, ισούται με...</t>
    </r>
  </si>
  <si>
    <t>(απ.: 3 ισομερή - 5 ισομερή)</t>
  </si>
  <si>
    <r>
      <t xml:space="preserve">Ποιος μπορεί να είναι ο </t>
    </r>
    <r>
      <rPr>
        <b/>
        <sz val="12"/>
        <color indexed="52"/>
        <rFont val="Arial"/>
        <family val="2"/>
        <charset val="161"/>
      </rPr>
      <t>ΣΤ</t>
    </r>
    <r>
      <rPr>
        <sz val="12"/>
        <color indexed="43"/>
        <rFont val="Arial"/>
        <family val="2"/>
      </rPr>
      <t xml:space="preserve"> ενός αλκενίου που έχει </t>
    </r>
    <r>
      <rPr>
        <b/>
        <sz val="12"/>
        <color indexed="52"/>
        <rFont val="Arial"/>
        <family val="2"/>
        <charset val="161"/>
      </rPr>
      <t>M</t>
    </r>
    <r>
      <rPr>
        <b/>
        <vertAlign val="subscript"/>
        <sz val="12"/>
        <color indexed="52"/>
        <rFont val="Arial"/>
        <family val="2"/>
        <charset val="161"/>
      </rPr>
      <t>r</t>
    </r>
    <r>
      <rPr>
        <b/>
        <sz val="12"/>
        <color indexed="52"/>
        <rFont val="Arial"/>
        <family val="2"/>
        <charset val="161"/>
      </rPr>
      <t>=56;</t>
    </r>
  </si>
  <si>
    <t>(απ.: 3 συντακτικά ισομερή)</t>
  </si>
  <si>
    <r>
      <t>… ΜΤ: C</t>
    </r>
    <r>
      <rPr>
        <b/>
        <vertAlign val="subscript"/>
        <sz val="12"/>
        <color indexed="52"/>
        <rFont val="Arial"/>
        <family val="2"/>
        <charset val="161"/>
      </rPr>
      <t>5</t>
    </r>
    <r>
      <rPr>
        <b/>
        <sz val="12"/>
        <color indexed="52"/>
        <rFont val="Arial"/>
        <family val="2"/>
        <charset val="161"/>
      </rPr>
      <t>H</t>
    </r>
    <r>
      <rPr>
        <b/>
        <vertAlign val="subscript"/>
        <sz val="12"/>
        <color indexed="52"/>
        <rFont val="Arial"/>
        <family val="2"/>
        <charset val="161"/>
      </rPr>
      <t>8</t>
    </r>
    <r>
      <rPr>
        <b/>
        <sz val="12"/>
        <color indexed="52"/>
        <rFont val="Arial"/>
        <family val="2"/>
        <charset val="161"/>
      </rPr>
      <t>.</t>
    </r>
  </si>
  <si>
    <t>(απ.: 5 ισομερή - 9 ισομερή)</t>
  </si>
  <si>
    <r>
      <t xml:space="preserve">Να γραφούν οι </t>
    </r>
    <r>
      <rPr>
        <b/>
        <sz val="12"/>
        <color indexed="52"/>
        <rFont val="Arial"/>
        <family val="2"/>
        <charset val="161"/>
      </rPr>
      <t>ΣΤ</t>
    </r>
    <r>
      <rPr>
        <sz val="12"/>
        <color indexed="43"/>
        <rFont val="Arial"/>
        <family val="2"/>
      </rPr>
      <t xml:space="preserve"> και τα ονόματα για τα </t>
    </r>
    <r>
      <rPr>
        <b/>
        <sz val="12"/>
        <color indexed="52"/>
        <rFont val="Arial"/>
        <family val="2"/>
        <charset val="161"/>
      </rPr>
      <t>άκυκλα</t>
    </r>
    <r>
      <rPr>
        <sz val="12"/>
        <color indexed="43"/>
        <rFont val="Arial"/>
        <family val="2"/>
      </rPr>
      <t xml:space="preserve"> συντακτικά ισομερή με…</t>
    </r>
  </si>
  <si>
    <r>
      <t>… ΜΤ: C</t>
    </r>
    <r>
      <rPr>
        <b/>
        <vertAlign val="subscript"/>
        <sz val="12"/>
        <color indexed="52"/>
        <rFont val="Arial"/>
        <family val="2"/>
        <charset val="161"/>
      </rPr>
      <t>5</t>
    </r>
    <r>
      <rPr>
        <b/>
        <sz val="12"/>
        <color indexed="52"/>
        <rFont val="Arial"/>
        <family val="2"/>
        <charset val="161"/>
      </rPr>
      <t>H</t>
    </r>
    <r>
      <rPr>
        <b/>
        <vertAlign val="subscript"/>
        <sz val="12"/>
        <color indexed="52"/>
        <rFont val="Arial"/>
        <family val="2"/>
        <charset val="161"/>
      </rPr>
      <t>10</t>
    </r>
    <r>
      <rPr>
        <b/>
        <sz val="12"/>
        <color indexed="52"/>
        <rFont val="Arial"/>
        <family val="2"/>
        <charset val="161"/>
      </rPr>
      <t xml:space="preserve"> </t>
    </r>
    <r>
      <rPr>
        <sz val="12"/>
        <color indexed="43"/>
        <rFont val="Arial"/>
        <family val="2"/>
        <charset val="161"/>
      </rPr>
      <t>και…</t>
    </r>
  </si>
  <si>
    <r>
      <t>… ΜΤ: C</t>
    </r>
    <r>
      <rPr>
        <b/>
        <vertAlign val="subscript"/>
        <sz val="12"/>
        <color indexed="52"/>
        <rFont val="Arial"/>
        <family val="2"/>
        <charset val="161"/>
      </rPr>
      <t>3</t>
    </r>
    <r>
      <rPr>
        <b/>
        <sz val="12"/>
        <color indexed="52"/>
        <rFont val="Arial"/>
        <family val="2"/>
        <charset val="161"/>
      </rPr>
      <t>H</t>
    </r>
    <r>
      <rPr>
        <b/>
        <vertAlign val="subscript"/>
        <sz val="12"/>
        <color indexed="52"/>
        <rFont val="Arial"/>
        <family val="2"/>
        <charset val="161"/>
      </rPr>
      <t>6</t>
    </r>
    <r>
      <rPr>
        <b/>
        <sz val="12"/>
        <color indexed="52"/>
        <rFont val="Arial"/>
        <family val="2"/>
        <charset val="161"/>
      </rPr>
      <t xml:space="preserve">Ο </t>
    </r>
    <r>
      <rPr>
        <sz val="12"/>
        <color indexed="43"/>
        <rFont val="Arial"/>
        <family val="2"/>
        <charset val="161"/>
      </rPr>
      <t>και…</t>
    </r>
  </si>
  <si>
    <r>
      <t>… ΜΤ: C</t>
    </r>
    <r>
      <rPr>
        <b/>
        <vertAlign val="subscript"/>
        <sz val="12"/>
        <color indexed="52"/>
        <rFont val="Arial"/>
        <family val="2"/>
        <charset val="161"/>
      </rPr>
      <t>4</t>
    </r>
    <r>
      <rPr>
        <b/>
        <sz val="12"/>
        <color indexed="52"/>
        <rFont val="Arial"/>
        <family val="2"/>
        <charset val="161"/>
      </rPr>
      <t>H</t>
    </r>
    <r>
      <rPr>
        <b/>
        <vertAlign val="subscript"/>
        <sz val="12"/>
        <color indexed="52"/>
        <rFont val="Arial"/>
        <family val="2"/>
        <charset val="161"/>
      </rPr>
      <t>8</t>
    </r>
    <r>
      <rPr>
        <b/>
        <sz val="12"/>
        <color indexed="52"/>
        <rFont val="Arial"/>
        <family val="2"/>
        <charset val="161"/>
      </rPr>
      <t>Ο.</t>
    </r>
  </si>
  <si>
    <t>(απ.: 2 ισομερή - 3 ισομερή)</t>
  </si>
  <si>
    <t>θάλαμος καύσης</t>
  </si>
  <si>
    <r>
      <t xml:space="preserve">… άρα ισχύει στην προκειμένη περίπτωση για το </t>
    </r>
    <r>
      <rPr>
        <b/>
        <sz val="12"/>
        <color indexed="52"/>
        <rFont val="Arial"/>
        <family val="2"/>
        <charset val="161"/>
      </rPr>
      <t>"ν",</t>
    </r>
    <r>
      <rPr>
        <sz val="12"/>
        <color indexed="43"/>
        <rFont val="Arial"/>
        <family val="2"/>
        <charset val="161"/>
      </rPr>
      <t xml:space="preserve"> η εξίσωση…</t>
    </r>
  </si>
  <si>
    <r>
      <t xml:space="preserve">Από τη συρραφή των τριών μερών προκύπτει το όνομα… </t>
    </r>
    <r>
      <rPr>
        <b/>
        <sz val="12"/>
        <color indexed="53"/>
        <rFont val="Arial"/>
        <family val="2"/>
        <charset val="161"/>
      </rPr>
      <t>"βουτανόνη".</t>
    </r>
  </si>
  <si>
    <r>
      <t xml:space="preserve">Να γραφεί ο </t>
    </r>
    <r>
      <rPr>
        <b/>
        <sz val="12"/>
        <color indexed="52"/>
        <rFont val="Arial"/>
        <family val="2"/>
        <charset val="161"/>
      </rPr>
      <t>ΣΤ</t>
    </r>
    <r>
      <rPr>
        <sz val="12"/>
        <color indexed="43"/>
        <rFont val="Arial"/>
        <family val="2"/>
        <charset val="161"/>
      </rPr>
      <t xml:space="preserve"> του </t>
    </r>
    <r>
      <rPr>
        <b/>
        <sz val="12"/>
        <color indexed="53"/>
        <rFont val="Arial"/>
        <family val="2"/>
        <charset val="161"/>
      </rPr>
      <t>προπενικού οξέος.</t>
    </r>
  </si>
  <si>
    <t>Αναλύουμε το όνομα της ένωσης, που είναι… " προπ–εν–ικό οξύ ".</t>
  </si>
  <si>
    <r>
      <t xml:space="preserve">… άρα ο </t>
    </r>
    <r>
      <rPr>
        <b/>
        <sz val="12"/>
        <color indexed="52"/>
        <rFont val="Arial"/>
        <family val="2"/>
        <charset val="161"/>
      </rPr>
      <t>ΓΜΤ</t>
    </r>
    <r>
      <rPr>
        <sz val="12"/>
        <color indexed="43"/>
        <rFont val="Arial"/>
        <family val="2"/>
        <charset val="161"/>
      </rPr>
      <t xml:space="preserve"> του </t>
    </r>
    <r>
      <rPr>
        <b/>
        <sz val="12"/>
        <color indexed="52"/>
        <rFont val="Arial"/>
        <family val="2"/>
        <charset val="161"/>
      </rPr>
      <t>αλκανίου</t>
    </r>
    <r>
      <rPr>
        <sz val="12"/>
        <color indexed="43"/>
        <rFont val="Arial"/>
        <family val="2"/>
        <charset val="161"/>
      </rPr>
      <t xml:space="preserve"> δε μπορεί παρά να είναι…</t>
    </r>
  </si>
  <si>
    <t>Για το προπίνιο η αντίστοιχη χημική εξίσωση, είναι η παρακάτω.</t>
  </si>
  <si>
    <r>
      <t>CO</t>
    </r>
    <r>
      <rPr>
        <b/>
        <vertAlign val="subscript"/>
        <sz val="12"/>
        <color indexed="43"/>
        <rFont val="Arial"/>
        <family val="2"/>
        <charset val="161"/>
      </rPr>
      <t>2</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8"/>
        <rFont val="Arial"/>
        <family val="2"/>
        <charset val="161"/>
      </rPr>
      <t>2</t>
    </r>
    <r>
      <rPr>
        <b/>
        <sz val="12"/>
        <color indexed="43"/>
        <rFont val="Arial"/>
        <family val="2"/>
        <charset val="161"/>
      </rPr>
      <t xml:space="preserve"> NαOH </t>
    </r>
    <r>
      <rPr>
        <b/>
        <sz val="12"/>
        <color indexed="10"/>
        <rFont val="Symbol"/>
        <family val="1"/>
        <charset val="2"/>
      </rPr>
      <t>®</t>
    </r>
    <r>
      <rPr>
        <b/>
        <sz val="12"/>
        <color indexed="43"/>
        <rFont val="Arial"/>
        <family val="2"/>
        <charset val="161"/>
      </rPr>
      <t xml:space="preserve"> Nα</t>
    </r>
    <r>
      <rPr>
        <b/>
        <vertAlign val="subscript"/>
        <sz val="12"/>
        <color indexed="43"/>
        <rFont val="Arial"/>
        <family val="2"/>
        <charset val="161"/>
      </rPr>
      <t>2</t>
    </r>
    <r>
      <rPr>
        <b/>
        <sz val="12"/>
        <color indexed="43"/>
        <rFont val="Arial"/>
        <family val="2"/>
        <charset val="161"/>
      </rPr>
      <t>CO</t>
    </r>
    <r>
      <rPr>
        <b/>
        <vertAlign val="subscript"/>
        <sz val="12"/>
        <color indexed="43"/>
        <rFont val="Arial"/>
        <family val="2"/>
        <charset val="161"/>
      </rPr>
      <t>3</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H</t>
    </r>
    <r>
      <rPr>
        <b/>
        <vertAlign val="subscript"/>
        <sz val="12"/>
        <color indexed="43"/>
        <rFont val="Arial"/>
        <family val="2"/>
        <charset val="161"/>
      </rPr>
      <t>2</t>
    </r>
    <r>
      <rPr>
        <b/>
        <sz val="12"/>
        <color indexed="43"/>
        <rFont val="Arial"/>
        <family val="2"/>
        <charset val="161"/>
      </rPr>
      <t xml:space="preserve">O   </t>
    </r>
    <r>
      <rPr>
        <sz val="12"/>
        <color indexed="43"/>
        <rFont val="Arial"/>
        <family val="2"/>
        <charset val="161"/>
      </rPr>
      <t>ή</t>
    </r>
  </si>
  <si>
    <r>
      <t>(απ.:  3L C</t>
    </r>
    <r>
      <rPr>
        <vertAlign val="subscript"/>
        <sz val="12"/>
        <color indexed="48"/>
        <rFont val="Arial"/>
        <family val="2"/>
        <charset val="161"/>
      </rPr>
      <t>2</t>
    </r>
    <r>
      <rPr>
        <sz val="12"/>
        <color indexed="48"/>
        <rFont val="Arial"/>
        <family val="2"/>
        <charset val="161"/>
      </rPr>
      <t>Η</t>
    </r>
    <r>
      <rPr>
        <vertAlign val="subscript"/>
        <sz val="12"/>
        <color indexed="48"/>
        <rFont val="Arial"/>
        <family val="2"/>
        <charset val="161"/>
      </rPr>
      <t>4</t>
    </r>
    <r>
      <rPr>
        <sz val="12"/>
        <color indexed="48"/>
        <rFont val="Arial"/>
        <family val="2"/>
        <charset val="161"/>
      </rPr>
      <t xml:space="preserve"> - 4L C</t>
    </r>
    <r>
      <rPr>
        <vertAlign val="subscript"/>
        <sz val="12"/>
        <color indexed="48"/>
        <rFont val="Arial"/>
        <family val="2"/>
        <charset val="161"/>
      </rPr>
      <t>2</t>
    </r>
    <r>
      <rPr>
        <sz val="12"/>
        <color indexed="48"/>
        <rFont val="Arial"/>
        <family val="2"/>
        <charset val="161"/>
      </rPr>
      <t>H</t>
    </r>
    <r>
      <rPr>
        <vertAlign val="subscript"/>
        <sz val="12"/>
        <color indexed="48"/>
        <rFont val="Arial"/>
        <family val="2"/>
        <charset val="161"/>
      </rPr>
      <t>2</t>
    </r>
    <r>
      <rPr>
        <sz val="12"/>
        <color indexed="48"/>
        <rFont val="Arial"/>
        <family val="2"/>
        <charset val="161"/>
      </rPr>
      <t>)</t>
    </r>
  </si>
  <si>
    <t>ΙΙ.</t>
  </si>
  <si>
    <t>υ.</t>
  </si>
  <si>
    <t>τ.</t>
  </si>
  <si>
    <t>4-χλώρο-3,4-διμέθυλο-πεντανόνη</t>
  </si>
  <si>
    <t>1,2,3-προπανοτριόλη (γλυκερίνη)</t>
  </si>
  <si>
    <r>
      <t xml:space="preserve">Ο </t>
    </r>
    <r>
      <rPr>
        <b/>
        <sz val="12"/>
        <color indexed="52"/>
        <rFont val="Arial"/>
        <family val="2"/>
        <charset val="161"/>
      </rPr>
      <t>γενικός μοριακός τύπος</t>
    </r>
    <r>
      <rPr>
        <sz val="12"/>
        <color indexed="43"/>
        <rFont val="Arial"/>
        <family val="2"/>
      </rPr>
      <t xml:space="preserve"> των κ.μ. αλκοολών, είναι...</t>
    </r>
  </si>
  <si>
    <t>Για περισσότερα στοιχεία σχετικά με την καύση των οργανικών ενώσεων γενικότερα, κάνε αριστερό κλικ...</t>
  </si>
  <si>
    <t>… εδώ.</t>
  </si>
  <si>
    <r>
      <t>(απ.:  120mL C</t>
    </r>
    <r>
      <rPr>
        <vertAlign val="subscript"/>
        <sz val="12"/>
        <color indexed="48"/>
        <rFont val="Arial"/>
        <family val="2"/>
        <charset val="161"/>
      </rPr>
      <t>3</t>
    </r>
    <r>
      <rPr>
        <sz val="12"/>
        <color indexed="48"/>
        <rFont val="Arial"/>
        <family val="2"/>
        <charset val="161"/>
      </rPr>
      <t>H</t>
    </r>
    <r>
      <rPr>
        <vertAlign val="subscript"/>
        <sz val="12"/>
        <color indexed="48"/>
        <rFont val="Arial"/>
        <family val="2"/>
        <charset val="161"/>
      </rPr>
      <t xml:space="preserve">6 </t>
    </r>
    <r>
      <rPr>
        <sz val="12"/>
        <color indexed="48"/>
        <rFont val="Arial"/>
        <family val="2"/>
        <charset val="161"/>
      </rPr>
      <t>- 30mL H</t>
    </r>
    <r>
      <rPr>
        <vertAlign val="subscript"/>
        <sz val="12"/>
        <color indexed="48"/>
        <rFont val="Arial"/>
        <family val="2"/>
        <charset val="161"/>
      </rPr>
      <t>2</t>
    </r>
    <r>
      <rPr>
        <sz val="12"/>
        <color indexed="48"/>
        <rFont val="Arial"/>
        <family val="2"/>
        <charset val="161"/>
      </rPr>
      <t>)</t>
    </r>
  </si>
  <si>
    <r>
      <t>C</t>
    </r>
    <r>
      <rPr>
        <vertAlign val="subscript"/>
        <sz val="20"/>
        <color indexed="43"/>
        <rFont val="Arial"/>
        <family val="2"/>
        <charset val="161"/>
      </rPr>
      <t>ω</t>
    </r>
    <r>
      <rPr>
        <sz val="20"/>
        <color indexed="43"/>
        <rFont val="Arial"/>
        <family val="2"/>
        <charset val="161"/>
      </rPr>
      <t>H</t>
    </r>
    <r>
      <rPr>
        <vertAlign val="subscript"/>
        <sz val="20"/>
        <color indexed="43"/>
        <rFont val="Arial"/>
        <family val="2"/>
        <charset val="161"/>
      </rPr>
      <t>8</t>
    </r>
  </si>
  <si>
    <r>
      <t xml:space="preserve">Γενικότερα όταν στο μόριο μιας οργανικής ένωσης, υπάρχουν </t>
    </r>
    <r>
      <rPr>
        <b/>
        <sz val="11"/>
        <color indexed="52"/>
        <rFont val="Arial"/>
        <family val="2"/>
        <charset val="161"/>
      </rPr>
      <t>κ διπλοί δε-σμοί</t>
    </r>
    <r>
      <rPr>
        <sz val="11"/>
        <color indexed="43"/>
        <rFont val="Arial"/>
        <family val="2"/>
        <charset val="161"/>
      </rPr>
      <t xml:space="preserve"> και </t>
    </r>
    <r>
      <rPr>
        <b/>
        <sz val="11"/>
        <color indexed="52"/>
        <rFont val="Arial"/>
        <family val="2"/>
        <charset val="161"/>
      </rPr>
      <t>λ τριπλοί δεσμοί,</t>
    </r>
    <r>
      <rPr>
        <sz val="11"/>
        <color indexed="43"/>
        <rFont val="Arial"/>
        <family val="2"/>
        <charset val="161"/>
      </rPr>
      <t xml:space="preserve"> ο </t>
    </r>
    <r>
      <rPr>
        <b/>
        <sz val="11"/>
        <color indexed="52"/>
        <rFont val="Arial"/>
        <family val="2"/>
        <charset val="161"/>
      </rPr>
      <t>ΓΜΤ</t>
    </r>
    <r>
      <rPr>
        <sz val="11"/>
        <color indexed="43"/>
        <rFont val="Arial"/>
        <family val="2"/>
        <charset val="161"/>
      </rPr>
      <t xml:space="preserve"> αυτής θα έχει τη μορφή... </t>
    </r>
  </si>
  <si>
    <r>
      <t xml:space="preserve">Παρατηρούμε ότι σε μια αντίδρα-ση </t>
    </r>
    <r>
      <rPr>
        <b/>
        <sz val="10"/>
        <color indexed="52"/>
        <rFont val="Arial"/>
        <family val="2"/>
        <charset val="161"/>
      </rPr>
      <t>προσθήκης</t>
    </r>
    <r>
      <rPr>
        <sz val="10"/>
        <color indexed="43"/>
        <rFont val="Arial"/>
        <family val="2"/>
      </rPr>
      <t xml:space="preserve"> συμβαίνουν τα αντίθετα από όσα λαμβάνουν χώρα σε μια αντίδραση </t>
    </r>
    <r>
      <rPr>
        <b/>
        <sz val="10"/>
        <color indexed="52"/>
        <rFont val="Arial"/>
        <family val="2"/>
        <charset val="161"/>
      </rPr>
      <t>απόσπασης.</t>
    </r>
  </si>
  <si>
    <t>Άκυκλοι ακόρεστοι υδρογονάνθρακες με ένα τδ ή αλκίνια</t>
  </si>
  <si>
    <r>
      <t>C</t>
    </r>
    <r>
      <rPr>
        <b/>
        <vertAlign val="subscript"/>
        <sz val="12"/>
        <color indexed="41"/>
        <rFont val="Arial"/>
        <family val="2"/>
        <charset val="161"/>
      </rPr>
      <t>v</t>
    </r>
    <r>
      <rPr>
        <b/>
        <sz val="12"/>
        <color indexed="41"/>
        <rFont val="Arial"/>
        <family val="2"/>
        <charset val="161"/>
      </rPr>
      <t>H</t>
    </r>
    <r>
      <rPr>
        <b/>
        <vertAlign val="subscript"/>
        <sz val="12"/>
        <color indexed="41"/>
        <rFont val="Arial"/>
        <family val="2"/>
        <charset val="161"/>
      </rPr>
      <t>2v+2</t>
    </r>
    <r>
      <rPr>
        <b/>
        <sz val="12"/>
        <color indexed="41"/>
        <rFont val="Arial"/>
        <family val="2"/>
        <charset val="161"/>
      </rPr>
      <t>O</t>
    </r>
    <r>
      <rPr>
        <b/>
        <sz val="12"/>
        <color indexed="43"/>
        <rFont val="Arial"/>
        <family val="2"/>
        <charset val="161"/>
      </rPr>
      <t xml:space="preserve">                         </t>
    </r>
    <r>
      <rPr>
        <b/>
        <sz val="12"/>
        <color indexed="41"/>
        <rFont val="Arial"/>
        <family val="2"/>
        <charset val="161"/>
      </rPr>
      <t>C</t>
    </r>
    <r>
      <rPr>
        <b/>
        <vertAlign val="subscript"/>
        <sz val="12"/>
        <color indexed="41"/>
        <rFont val="Arial"/>
        <family val="2"/>
        <charset val="161"/>
      </rPr>
      <t>v</t>
    </r>
    <r>
      <rPr>
        <b/>
        <sz val="12"/>
        <color indexed="41"/>
        <rFont val="Arial"/>
        <family val="2"/>
        <charset val="161"/>
      </rPr>
      <t>H</t>
    </r>
    <r>
      <rPr>
        <b/>
        <vertAlign val="subscript"/>
        <sz val="12"/>
        <color indexed="41"/>
        <rFont val="Arial"/>
        <family val="2"/>
        <charset val="161"/>
      </rPr>
      <t>2v</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H</t>
    </r>
    <r>
      <rPr>
        <b/>
        <vertAlign val="subscript"/>
        <sz val="12"/>
        <color indexed="41"/>
        <rFont val="Arial"/>
        <family val="2"/>
        <charset val="161"/>
      </rPr>
      <t>2</t>
    </r>
    <r>
      <rPr>
        <b/>
        <sz val="12"/>
        <color indexed="41"/>
        <rFont val="Arial"/>
        <family val="2"/>
        <charset val="161"/>
      </rPr>
      <t>O</t>
    </r>
  </si>
  <si>
    <r>
      <t>1</t>
    </r>
    <r>
      <rPr>
        <b/>
        <vertAlign val="superscript"/>
        <sz val="12"/>
        <color indexed="43"/>
        <rFont val="Arial"/>
        <family val="2"/>
        <charset val="161"/>
      </rPr>
      <t>ο</t>
    </r>
    <r>
      <rPr>
        <b/>
        <sz val="12"/>
        <color indexed="43"/>
        <rFont val="Arial"/>
        <family val="2"/>
        <charset val="161"/>
      </rPr>
      <t xml:space="preserve"> μέρος</t>
    </r>
  </si>
  <si>
    <r>
      <t>2</t>
    </r>
    <r>
      <rPr>
        <vertAlign val="superscript"/>
        <sz val="14"/>
        <color indexed="43"/>
        <rFont val="Arial"/>
        <family val="2"/>
        <charset val="161"/>
      </rPr>
      <t>ο</t>
    </r>
    <r>
      <rPr>
        <sz val="14"/>
        <color indexed="43"/>
        <rFont val="Arial"/>
        <family val="2"/>
        <charset val="161"/>
      </rPr>
      <t xml:space="preserve"> μέρος</t>
    </r>
  </si>
  <si>
    <r>
      <t>3</t>
    </r>
    <r>
      <rPr>
        <vertAlign val="superscript"/>
        <sz val="14"/>
        <color indexed="43"/>
        <rFont val="Arial"/>
        <family val="2"/>
        <charset val="161"/>
      </rPr>
      <t>ο</t>
    </r>
    <r>
      <rPr>
        <sz val="14"/>
        <color indexed="43"/>
        <rFont val="Arial"/>
        <family val="2"/>
        <charset val="161"/>
      </rPr>
      <t xml:space="preserve"> μέρος</t>
    </r>
  </si>
  <si>
    <t>Ονομασία άκυκλης οργανικής ένωσης με ευθύγραμμη ανθρακική αλυσίδα</t>
  </si>
  <si>
    <r>
      <t xml:space="preserve">… ο </t>
    </r>
    <r>
      <rPr>
        <b/>
        <sz val="12"/>
        <color indexed="52"/>
        <rFont val="Arial"/>
        <family val="2"/>
        <charset val="161"/>
      </rPr>
      <t>ΣΤ</t>
    </r>
    <r>
      <rPr>
        <sz val="12"/>
        <color indexed="43"/>
        <rFont val="Arial"/>
        <family val="2"/>
      </rPr>
      <t xml:space="preserve"> μιας </t>
    </r>
    <r>
      <rPr>
        <b/>
        <sz val="12"/>
        <color indexed="52"/>
        <rFont val="Arial"/>
        <family val="2"/>
        <charset val="161"/>
      </rPr>
      <t>ετεροκυκλικής κορεσμένης</t>
    </r>
    <r>
      <rPr>
        <sz val="12"/>
        <color indexed="43"/>
        <rFont val="Arial"/>
        <family val="2"/>
      </rPr>
      <t xml:space="preserve"> οργανικής ένωσης με τον παραπάνω ΜΤ.  </t>
    </r>
  </si>
  <si>
    <t>Από τις παραπάνω ενώσεις…</t>
  </si>
  <si>
    <r>
      <t xml:space="preserve">… </t>
    </r>
    <r>
      <rPr>
        <b/>
        <sz val="12"/>
        <color indexed="52"/>
        <rFont val="Arial"/>
        <family val="2"/>
      </rPr>
      <t>κορεσμένες</t>
    </r>
    <r>
      <rPr>
        <sz val="12"/>
        <color indexed="43"/>
        <rFont val="Arial"/>
        <family val="2"/>
      </rPr>
      <t xml:space="preserve"> είναι οι…</t>
    </r>
  </si>
  <si>
    <r>
      <t xml:space="preserve">… και </t>
    </r>
    <r>
      <rPr>
        <b/>
        <sz val="12"/>
        <color indexed="52"/>
        <rFont val="Arial"/>
        <family val="2"/>
      </rPr>
      <t>ακόρεστες</t>
    </r>
    <r>
      <rPr>
        <sz val="12"/>
        <color indexed="43"/>
        <rFont val="Arial"/>
        <family val="2"/>
      </rPr>
      <t xml:space="preserve"> είναι οι…</t>
    </r>
  </si>
  <si>
    <r>
      <t xml:space="preserve">Να συμπληρωθούν τα άτομα </t>
    </r>
    <r>
      <rPr>
        <b/>
        <sz val="12"/>
        <color indexed="52"/>
        <rFont val="Arial"/>
        <family val="2"/>
      </rPr>
      <t>Η,</t>
    </r>
    <r>
      <rPr>
        <sz val="12"/>
        <color indexed="43"/>
        <rFont val="Arial"/>
        <family val="2"/>
      </rPr>
      <t xml:space="preserve"> στους συντακτικούς τύπους που ακολουθούν.</t>
    </r>
  </si>
  <si>
    <r>
      <t xml:space="preserve">Δίνονται παρακάτω οι συντακτικοί τύποι </t>
    </r>
    <r>
      <rPr>
        <b/>
        <sz val="12"/>
        <color indexed="52"/>
        <rFont val="Arial"/>
        <family val="2"/>
        <charset val="161"/>
      </rPr>
      <t>(ΣΤ)</t>
    </r>
    <r>
      <rPr>
        <sz val="12"/>
        <color indexed="43"/>
        <rFont val="Arial"/>
        <family val="2"/>
      </rPr>
      <t xml:space="preserve"> κάποιων οργανικών ενώσεων.</t>
    </r>
  </si>
  <si>
    <r>
      <t xml:space="preserve">Ορισμένος όγκος αερίου </t>
    </r>
    <r>
      <rPr>
        <b/>
        <sz val="12"/>
        <color indexed="52"/>
        <rFont val="Arial"/>
        <family val="2"/>
        <charset val="161"/>
      </rPr>
      <t>προπανίου</t>
    </r>
    <r>
      <rPr>
        <sz val="12"/>
        <color indexed="43"/>
        <rFont val="Arial"/>
        <family val="2"/>
      </rPr>
      <t xml:space="preserve"> αναφλέγεται με τριανταπλάσιο όγκο </t>
    </r>
    <r>
      <rPr>
        <b/>
        <sz val="12"/>
        <color indexed="52"/>
        <rFont val="Arial"/>
        <family val="2"/>
        <charset val="161"/>
      </rPr>
      <t>αέρα</t>
    </r>
    <r>
      <rPr>
        <sz val="12"/>
        <color indexed="43"/>
        <rFont val="Arial"/>
        <family val="2"/>
      </rPr>
      <t xml:space="preserve"> </t>
    </r>
    <r>
      <rPr>
        <b/>
        <sz val="12"/>
        <color indexed="52"/>
        <rFont val="Arial"/>
        <family val="2"/>
        <charset val="161"/>
      </rPr>
      <t>(20%v/v O</t>
    </r>
    <r>
      <rPr>
        <b/>
        <vertAlign val="subscript"/>
        <sz val="12"/>
        <color indexed="52"/>
        <rFont val="Arial"/>
        <family val="2"/>
        <charset val="161"/>
      </rPr>
      <t xml:space="preserve">2 </t>
    </r>
    <r>
      <rPr>
        <b/>
        <sz val="12"/>
        <color indexed="52"/>
        <rFont val="Arial"/>
        <family val="2"/>
        <charset val="161"/>
      </rPr>
      <t>– 80%v/v N</t>
    </r>
    <r>
      <rPr>
        <b/>
        <vertAlign val="subscript"/>
        <sz val="12"/>
        <color indexed="52"/>
        <rFont val="Arial"/>
        <family val="2"/>
        <charset val="161"/>
      </rPr>
      <t>2</t>
    </r>
    <r>
      <rPr>
        <b/>
        <sz val="12"/>
        <color indexed="52"/>
        <rFont val="Arial"/>
        <family val="2"/>
        <charset val="161"/>
      </rPr>
      <t>)</t>
    </r>
    <r>
      <rPr>
        <sz val="12"/>
        <color indexed="43"/>
        <rFont val="Arial"/>
        <family val="2"/>
      </rPr>
      <t xml:space="preserve"> και καίγεται πλήρως. Αν τα καυσαέρια, μετά την ψύξη τους, έχουν όγκο </t>
    </r>
    <r>
      <rPr>
        <b/>
        <sz val="12"/>
        <color indexed="52"/>
        <rFont val="Arial"/>
        <family val="2"/>
        <charset val="161"/>
      </rPr>
      <t>5,6L,</t>
    </r>
    <r>
      <rPr>
        <sz val="12"/>
        <color indexed="43"/>
        <rFont val="Arial"/>
        <family val="2"/>
      </rPr>
      <t xml:space="preserve"> να υπολογιστεί ο όγκος του προπανίου που κάηκε.</t>
    </r>
  </si>
  <si>
    <r>
      <t xml:space="preserve">Το παράδειγμα οξείδωσης της </t>
    </r>
    <r>
      <rPr>
        <b/>
        <sz val="12"/>
        <color indexed="52"/>
        <rFont val="Arial"/>
        <family val="2"/>
        <charset val="161"/>
      </rPr>
      <t>2-προπανόλης</t>
    </r>
    <r>
      <rPr>
        <sz val="12"/>
        <color indexed="43"/>
        <rFont val="Arial"/>
        <family val="2"/>
      </rPr>
      <t xml:space="preserve"> που ακολουθεί, αποσκοπεί στο να φωτήσει περισσότερο τα προαναφερθέντα.</t>
    </r>
  </si>
  <si>
    <t>Προφανώς η οξείδωση των ΙΙταγών αλκοολών, από τα συνηθισμένα οξειδωτικά μέσα, ολοκληρώνεται σε ένα μόνο στάδιο, αφού οι σχηματιζόμενες κετόνες δεν οξειδώνονται παραπέρα με τα μέσα αυτά.</t>
  </si>
  <si>
    <r>
      <t>το CO</t>
    </r>
    <r>
      <rPr>
        <b/>
        <vertAlign val="subscript"/>
        <sz val="12"/>
        <color indexed="43"/>
        <rFont val="Arial"/>
        <family val="2"/>
        <charset val="161"/>
      </rPr>
      <t>2</t>
    </r>
  </si>
  <si>
    <r>
      <t>C</t>
    </r>
    <r>
      <rPr>
        <b/>
        <vertAlign val="subscript"/>
        <sz val="12"/>
        <color indexed="43"/>
        <rFont val="Arial"/>
        <family val="2"/>
        <charset val="161"/>
      </rPr>
      <t>v</t>
    </r>
    <r>
      <rPr>
        <b/>
        <sz val="12"/>
        <color indexed="43"/>
        <rFont val="Arial"/>
        <family val="2"/>
      </rPr>
      <t>H</t>
    </r>
    <r>
      <rPr>
        <b/>
        <vertAlign val="subscript"/>
        <sz val="12"/>
        <color indexed="43"/>
        <rFont val="Arial"/>
        <family val="2"/>
        <charset val="161"/>
      </rPr>
      <t>2v+2(g)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(3v+1)/2</t>
    </r>
    <r>
      <rPr>
        <b/>
        <sz val="12"/>
        <color indexed="43"/>
        <rFont val="Arial"/>
        <family val="2"/>
      </rPr>
      <t xml:space="preserve"> O</t>
    </r>
    <r>
      <rPr>
        <b/>
        <vertAlign val="subscript"/>
        <sz val="12"/>
        <color indexed="43"/>
        <rFont val="Arial"/>
        <family val="2"/>
        <charset val="161"/>
      </rPr>
      <t>2(g)</t>
    </r>
    <r>
      <rPr>
        <b/>
        <sz val="12"/>
        <color indexed="43"/>
        <rFont val="Arial"/>
        <family val="2"/>
      </rPr>
      <t xml:space="preserve">  </t>
    </r>
    <r>
      <rPr>
        <b/>
        <sz val="12"/>
        <color indexed="10"/>
        <rFont val="Symbol"/>
        <family val="1"/>
        <charset val="2"/>
      </rPr>
      <t>®</t>
    </r>
    <r>
      <rPr>
        <b/>
        <sz val="12"/>
        <color indexed="43"/>
        <rFont val="Arial"/>
        <family val="2"/>
      </rPr>
      <t xml:space="preserve">  </t>
    </r>
    <r>
      <rPr>
        <b/>
        <sz val="12"/>
        <color indexed="48"/>
        <rFont val="Arial"/>
        <family val="2"/>
        <charset val="161"/>
      </rPr>
      <t>v</t>
    </r>
    <r>
      <rPr>
        <b/>
        <sz val="12"/>
        <color indexed="43"/>
        <rFont val="Arial"/>
        <family val="2"/>
      </rPr>
      <t xml:space="preserve"> CO</t>
    </r>
    <r>
      <rPr>
        <b/>
        <vertAlign val="subscript"/>
        <sz val="12"/>
        <color indexed="43"/>
        <rFont val="Arial"/>
        <family val="2"/>
        <charset val="161"/>
      </rPr>
      <t>2(g)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(v+1)</t>
    </r>
    <r>
      <rPr>
        <b/>
        <sz val="12"/>
        <color indexed="43"/>
        <rFont val="Arial"/>
        <family val="2"/>
      </rPr>
      <t xml:space="preserve"> H</t>
    </r>
    <r>
      <rPr>
        <b/>
        <vertAlign val="subscript"/>
        <sz val="12"/>
        <color indexed="43"/>
        <rFont val="Arial"/>
        <family val="2"/>
        <charset val="161"/>
      </rPr>
      <t>2</t>
    </r>
    <r>
      <rPr>
        <b/>
        <sz val="12"/>
        <color indexed="43"/>
        <rFont val="Arial"/>
        <family val="2"/>
      </rPr>
      <t>O</t>
    </r>
    <r>
      <rPr>
        <b/>
        <vertAlign val="subscript"/>
        <sz val="12"/>
        <color indexed="43"/>
        <rFont val="Arial"/>
        <family val="2"/>
        <charset val="161"/>
      </rPr>
      <t>(g)</t>
    </r>
  </si>
  <si>
    <r>
      <t>(απ.:  6L CΗ</t>
    </r>
    <r>
      <rPr>
        <vertAlign val="subscript"/>
        <sz val="12"/>
        <color indexed="48"/>
        <rFont val="Arial"/>
        <family val="2"/>
        <charset val="161"/>
      </rPr>
      <t>4</t>
    </r>
    <r>
      <rPr>
        <sz val="12"/>
        <color indexed="48"/>
        <rFont val="Arial"/>
        <family val="2"/>
        <charset val="161"/>
      </rPr>
      <t xml:space="preserve"> - 2L C</t>
    </r>
    <r>
      <rPr>
        <vertAlign val="subscript"/>
        <sz val="12"/>
        <color indexed="48"/>
        <rFont val="Arial"/>
        <family val="2"/>
        <charset val="161"/>
      </rPr>
      <t>2</t>
    </r>
    <r>
      <rPr>
        <sz val="12"/>
        <color indexed="48"/>
        <rFont val="Arial"/>
        <family val="2"/>
        <charset val="161"/>
      </rPr>
      <t>H</t>
    </r>
    <r>
      <rPr>
        <vertAlign val="subscript"/>
        <sz val="12"/>
        <color indexed="48"/>
        <rFont val="Arial"/>
        <family val="2"/>
        <charset val="161"/>
      </rPr>
      <t>4</t>
    </r>
    <r>
      <rPr>
        <sz val="12"/>
        <color indexed="48"/>
        <rFont val="Arial"/>
        <family val="2"/>
        <charset val="161"/>
      </rPr>
      <t>)</t>
    </r>
  </si>
  <si>
    <r>
      <t xml:space="preserve">Να εμφανιστεί η λύση του προβλήματος </t>
    </r>
    <r>
      <rPr>
        <b/>
        <sz val="11"/>
        <color indexed="52"/>
        <rFont val="Arial"/>
        <family val="2"/>
        <charset val="161"/>
      </rPr>
      <t>14;</t>
    </r>
  </si>
  <si>
    <r>
      <t>(απ.:  CΗ</t>
    </r>
    <r>
      <rPr>
        <vertAlign val="subscript"/>
        <sz val="12"/>
        <color indexed="48"/>
        <rFont val="Arial"/>
        <family val="2"/>
        <charset val="161"/>
      </rPr>
      <t>4</t>
    </r>
    <r>
      <rPr>
        <sz val="12"/>
        <color indexed="48"/>
        <rFont val="Arial"/>
        <family val="2"/>
        <charset val="161"/>
      </rPr>
      <t xml:space="preserve"> - C</t>
    </r>
    <r>
      <rPr>
        <vertAlign val="subscript"/>
        <sz val="12"/>
        <color indexed="48"/>
        <rFont val="Arial"/>
        <family val="2"/>
        <charset val="161"/>
      </rPr>
      <t>3</t>
    </r>
    <r>
      <rPr>
        <sz val="12"/>
        <color indexed="48"/>
        <rFont val="Arial"/>
        <family val="2"/>
        <charset val="161"/>
      </rPr>
      <t>H</t>
    </r>
    <r>
      <rPr>
        <vertAlign val="subscript"/>
        <sz val="12"/>
        <color indexed="48"/>
        <rFont val="Arial"/>
        <family val="2"/>
        <charset val="161"/>
      </rPr>
      <t>8</t>
    </r>
    <r>
      <rPr>
        <sz val="12"/>
        <color indexed="48"/>
        <rFont val="Arial"/>
        <family val="2"/>
        <charset val="161"/>
      </rPr>
      <t xml:space="preserve"> - 4L)</t>
    </r>
  </si>
  <si>
    <r>
      <t xml:space="preserve">       C</t>
    </r>
    <r>
      <rPr>
        <b/>
        <vertAlign val="subscript"/>
        <sz val="12"/>
        <color indexed="43"/>
        <rFont val="Arial"/>
        <family val="2"/>
        <charset val="161"/>
      </rPr>
      <t>3</t>
    </r>
    <r>
      <rPr>
        <b/>
        <sz val="12"/>
        <color indexed="43"/>
        <rFont val="Arial"/>
        <family val="2"/>
      </rPr>
      <t>H</t>
    </r>
    <r>
      <rPr>
        <b/>
        <vertAlign val="subscript"/>
        <sz val="12"/>
        <color indexed="43"/>
        <rFont val="Arial"/>
        <family val="2"/>
        <charset val="161"/>
      </rPr>
      <t>8(g)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5</t>
    </r>
    <r>
      <rPr>
        <b/>
        <sz val="12"/>
        <color indexed="43"/>
        <rFont val="Arial"/>
        <family val="2"/>
      </rPr>
      <t xml:space="preserve"> O</t>
    </r>
    <r>
      <rPr>
        <b/>
        <vertAlign val="subscript"/>
        <sz val="12"/>
        <color indexed="43"/>
        <rFont val="Arial"/>
        <family val="2"/>
        <charset val="161"/>
      </rPr>
      <t>2(g)</t>
    </r>
    <r>
      <rPr>
        <b/>
        <sz val="12"/>
        <color indexed="43"/>
        <rFont val="Arial"/>
        <family val="2"/>
      </rPr>
      <t xml:space="preserve">    </t>
    </r>
    <r>
      <rPr>
        <b/>
        <sz val="12"/>
        <color indexed="10"/>
        <rFont val="Symbol"/>
        <family val="1"/>
        <charset val="2"/>
      </rPr>
      <t>®</t>
    </r>
    <r>
      <rPr>
        <b/>
        <sz val="12"/>
        <color indexed="43"/>
        <rFont val="Symbol"/>
        <family val="1"/>
        <charset val="2"/>
      </rPr>
      <t xml:space="preserve">  </t>
    </r>
    <r>
      <rPr>
        <b/>
        <sz val="12"/>
        <color indexed="43"/>
        <rFont val="Arial"/>
        <family val="2"/>
      </rPr>
      <t xml:space="preserve">  </t>
    </r>
    <r>
      <rPr>
        <b/>
        <sz val="12"/>
        <color indexed="48"/>
        <rFont val="Arial"/>
        <family val="2"/>
        <charset val="161"/>
      </rPr>
      <t>3</t>
    </r>
    <r>
      <rPr>
        <b/>
        <sz val="12"/>
        <color indexed="43"/>
        <rFont val="Arial"/>
        <family val="2"/>
      </rPr>
      <t xml:space="preserve"> CO</t>
    </r>
    <r>
      <rPr>
        <b/>
        <vertAlign val="subscript"/>
        <sz val="12"/>
        <color indexed="43"/>
        <rFont val="Arial"/>
        <family val="2"/>
        <charset val="161"/>
      </rPr>
      <t>2(g)</t>
    </r>
    <r>
      <rPr>
        <b/>
        <sz val="12"/>
        <color indexed="43"/>
        <rFont val="Arial"/>
        <family val="2"/>
      </rPr>
      <t xml:space="preserve">   </t>
    </r>
    <r>
      <rPr>
        <b/>
        <sz val="12"/>
        <color indexed="10"/>
        <rFont val="Arial"/>
        <family val="2"/>
        <charset val="161"/>
      </rPr>
      <t>+</t>
    </r>
    <r>
      <rPr>
        <b/>
        <sz val="12"/>
        <color indexed="43"/>
        <rFont val="Arial"/>
        <family val="2"/>
      </rPr>
      <t xml:space="preserve">   </t>
    </r>
    <r>
      <rPr>
        <b/>
        <sz val="12"/>
        <color indexed="48"/>
        <rFont val="Arial"/>
        <family val="2"/>
        <charset val="161"/>
      </rPr>
      <t>4</t>
    </r>
    <r>
      <rPr>
        <b/>
        <sz val="12"/>
        <color indexed="43"/>
        <rFont val="Arial"/>
        <family val="2"/>
      </rPr>
      <t xml:space="preserve"> H</t>
    </r>
    <r>
      <rPr>
        <b/>
        <vertAlign val="subscript"/>
        <sz val="12"/>
        <color indexed="43"/>
        <rFont val="Arial"/>
        <family val="2"/>
        <charset val="161"/>
      </rPr>
      <t>2</t>
    </r>
    <r>
      <rPr>
        <b/>
        <sz val="12"/>
        <color indexed="43"/>
        <rFont val="Arial"/>
        <family val="2"/>
      </rPr>
      <t>O</t>
    </r>
    <r>
      <rPr>
        <b/>
        <vertAlign val="subscript"/>
        <sz val="12"/>
        <color indexed="43"/>
        <rFont val="Arial"/>
        <family val="2"/>
        <charset val="161"/>
      </rPr>
      <t>(g)</t>
    </r>
  </si>
  <si>
    <t>Επιλύοντας την κατάστρωση παίρνουμε…</t>
  </si>
  <si>
    <t>… z=4·6=24L υδρατμών.</t>
  </si>
  <si>
    <r>
      <t xml:space="preserve">Τα </t>
    </r>
    <r>
      <rPr>
        <b/>
        <sz val="12"/>
        <color indexed="52"/>
        <rFont val="Arial"/>
        <family val="2"/>
        <charset val="161"/>
      </rPr>
      <t>ακόρεστα με 1δ.δ. μονοκαρβοξυλικά οξέα</t>
    </r>
    <r>
      <rPr>
        <sz val="12"/>
        <color indexed="43"/>
        <rFont val="Arial"/>
        <family val="2"/>
        <charset val="161"/>
      </rPr>
      <t xml:space="preserve"> έ-χουν </t>
    </r>
    <r>
      <rPr>
        <b/>
        <sz val="12"/>
        <color indexed="52"/>
        <rFont val="Arial"/>
        <family val="2"/>
        <charset val="161"/>
      </rPr>
      <t>ΓΜΤ:    C</t>
    </r>
    <r>
      <rPr>
        <b/>
        <vertAlign val="subscript"/>
        <sz val="12"/>
        <color indexed="52"/>
        <rFont val="Arial"/>
        <family val="2"/>
        <charset val="161"/>
      </rPr>
      <t>ω</t>
    </r>
    <r>
      <rPr>
        <b/>
        <sz val="12"/>
        <color indexed="52"/>
        <rFont val="Arial"/>
        <family val="2"/>
        <charset val="161"/>
      </rPr>
      <t>H</t>
    </r>
    <r>
      <rPr>
        <b/>
        <vertAlign val="subscript"/>
        <sz val="12"/>
        <color indexed="52"/>
        <rFont val="Arial"/>
        <family val="2"/>
        <charset val="161"/>
      </rPr>
      <t>2ω-2</t>
    </r>
    <r>
      <rPr>
        <b/>
        <sz val="12"/>
        <color indexed="52"/>
        <rFont val="Arial"/>
        <family val="2"/>
        <charset val="161"/>
      </rPr>
      <t>O</t>
    </r>
    <r>
      <rPr>
        <b/>
        <vertAlign val="subscript"/>
        <sz val="12"/>
        <color indexed="52"/>
        <rFont val="Arial"/>
        <family val="2"/>
        <charset val="161"/>
      </rPr>
      <t>2</t>
    </r>
    <r>
      <rPr>
        <b/>
        <sz val="12"/>
        <color indexed="52"/>
        <rFont val="Arial"/>
        <family val="2"/>
        <charset val="161"/>
      </rPr>
      <t xml:space="preserve">.  </t>
    </r>
    <r>
      <rPr>
        <sz val="12"/>
        <color indexed="43"/>
        <rFont val="Arial"/>
        <family val="2"/>
        <charset val="161"/>
      </rPr>
      <t xml:space="preserve">                </t>
    </r>
  </si>
  <si>
    <r>
      <t xml:space="preserve">Η ένωση που έχει </t>
    </r>
    <r>
      <rPr>
        <b/>
        <sz val="12"/>
        <color indexed="52"/>
        <rFont val="Arial"/>
        <family val="2"/>
        <charset val="161"/>
      </rPr>
      <t>ΣΤ: CH</t>
    </r>
    <r>
      <rPr>
        <b/>
        <vertAlign val="subscript"/>
        <sz val="12"/>
        <color indexed="52"/>
        <rFont val="Arial"/>
        <family val="2"/>
        <charset val="161"/>
      </rPr>
      <t>3</t>
    </r>
    <r>
      <rPr>
        <b/>
        <sz val="12"/>
        <color indexed="52"/>
        <rFont val="Arial"/>
        <family val="2"/>
        <charset val="161"/>
      </rPr>
      <t>–CH</t>
    </r>
    <r>
      <rPr>
        <b/>
        <vertAlign val="subscript"/>
        <sz val="12"/>
        <color indexed="52"/>
        <rFont val="Arial"/>
        <family val="2"/>
        <charset val="161"/>
      </rPr>
      <t>2</t>
    </r>
    <r>
      <rPr>
        <b/>
        <sz val="12"/>
        <color indexed="52"/>
        <rFont val="Arial"/>
        <family val="2"/>
        <charset val="161"/>
      </rPr>
      <t>–CH=O</t>
    </r>
    <r>
      <rPr>
        <sz val="12"/>
        <color indexed="43"/>
        <rFont val="Arial"/>
        <family val="2"/>
        <charset val="161"/>
      </rPr>
      <t xml:space="preserve"> είναι </t>
    </r>
    <r>
      <rPr>
        <b/>
        <sz val="12"/>
        <color indexed="52"/>
        <rFont val="Arial"/>
        <family val="2"/>
        <charset val="161"/>
      </rPr>
      <t>αλδεΰ-δη.</t>
    </r>
    <r>
      <rPr>
        <sz val="12"/>
        <color indexed="43"/>
        <rFont val="Arial"/>
        <family val="2"/>
        <charset val="161"/>
      </rPr>
      <t xml:space="preserve">                                       </t>
    </r>
  </si>
  <si>
    <t xml:space="preserve">Αξιοσημείωτες είναι οι αντιδράσεις πολυμερισμού (διμερισμού και τριμερισμού) του αιθινίου. </t>
  </si>
  <si>
    <t>Η χημική εξίσωση της αντίδρασης είναι η παρακάτω.</t>
  </si>
  <si>
    <r>
      <t xml:space="preserve">Να γραφούν οι </t>
    </r>
    <r>
      <rPr>
        <b/>
        <sz val="12"/>
        <color indexed="52"/>
        <rFont val="Arial"/>
        <family val="2"/>
        <charset val="161"/>
      </rPr>
      <t>ΣΤ</t>
    </r>
    <r>
      <rPr>
        <sz val="12"/>
        <color indexed="43"/>
        <rFont val="Arial"/>
        <family val="2"/>
        <charset val="161"/>
      </rPr>
      <t xml:space="preserve"> των οργανικών ενώσεων με τα παρακάτω ονόματα…</t>
    </r>
  </si>
  <si>
    <t>βουτενίνιο</t>
  </si>
  <si>
    <t>βουτενόνη</t>
  </si>
  <si>
    <t xml:space="preserve"> </t>
  </si>
  <si>
    <r>
      <t>κL Υ/Α</t>
    </r>
    <r>
      <rPr>
        <sz val="12"/>
        <color indexed="43"/>
        <rFont val="Arial"/>
        <family val="2"/>
      </rPr>
      <t xml:space="preserve"> </t>
    </r>
    <r>
      <rPr>
        <sz val="11"/>
        <color indexed="43"/>
        <rFont val="Arial"/>
        <family val="2"/>
        <charset val="161"/>
      </rPr>
      <t xml:space="preserve">απαιτούν για να καούν, όγκο </t>
    </r>
    <r>
      <rPr>
        <b/>
        <sz val="11"/>
        <color indexed="52"/>
        <rFont val="Arial"/>
        <family val="2"/>
        <charset val="161"/>
      </rPr>
      <t>O</t>
    </r>
    <r>
      <rPr>
        <b/>
        <vertAlign val="subscript"/>
        <sz val="11"/>
        <color indexed="52"/>
        <rFont val="Arial"/>
        <family val="2"/>
        <charset val="161"/>
      </rPr>
      <t>2</t>
    </r>
    <r>
      <rPr>
        <sz val="11"/>
        <color indexed="43"/>
        <rFont val="Arial"/>
        <family val="2"/>
        <charset val="161"/>
      </rPr>
      <t xml:space="preserve"> ίσο με</t>
    </r>
    <r>
      <rPr>
        <sz val="12"/>
        <color indexed="43"/>
        <rFont val="Arial"/>
        <family val="2"/>
      </rPr>
      <t xml:space="preserve"> </t>
    </r>
  </si>
  <si>
    <r>
      <t xml:space="preserve">Από την επίλυση της κατάστρωσης προκύπτει ότι το </t>
    </r>
    <r>
      <rPr>
        <b/>
        <sz val="12"/>
        <color indexed="52"/>
        <rFont val="Arial"/>
        <family val="2"/>
        <charset val="161"/>
      </rPr>
      <t>"v"</t>
    </r>
    <r>
      <rPr>
        <sz val="12"/>
        <color indexed="43"/>
        <rFont val="Arial"/>
        <family val="2"/>
      </rPr>
      <t xml:space="preserve"> είναι ίσο με…</t>
    </r>
  </si>
  <si>
    <r>
      <t xml:space="preserve">… και ότι το </t>
    </r>
    <r>
      <rPr>
        <b/>
        <sz val="12"/>
        <color indexed="52"/>
        <rFont val="Arial"/>
        <family val="2"/>
        <charset val="161"/>
      </rPr>
      <t>"κ"</t>
    </r>
    <r>
      <rPr>
        <sz val="12"/>
        <color indexed="43"/>
        <rFont val="Arial"/>
        <family val="2"/>
      </rPr>
      <t xml:space="preserve"> είναι ίσο με…</t>
    </r>
  </si>
  <si>
    <r>
      <t>… οπότε ο όγκος του αλκανίου που κάηκε ήταν ίσος με</t>
    </r>
    <r>
      <rPr>
        <sz val="12"/>
        <color indexed="43"/>
        <rFont val="Arial"/>
        <family val="2"/>
      </rPr>
      <t>…</t>
    </r>
  </si>
  <si>
    <r>
      <t xml:space="preserve">Με ποια σειρά αντιδράσεων είναι δυνατό το </t>
    </r>
    <r>
      <rPr>
        <b/>
        <sz val="12"/>
        <color indexed="52"/>
        <rFont val="Arial"/>
        <family val="2"/>
        <charset val="161"/>
      </rPr>
      <t>1-χλώρο-προπάνιο</t>
    </r>
    <r>
      <rPr>
        <sz val="12"/>
        <color indexed="43"/>
        <rFont val="Arial"/>
        <family val="2"/>
      </rPr>
      <t xml:space="preserve"> να μετατραπεί σε…</t>
    </r>
  </si>
  <si>
    <t>… 2-χλώρο-προπάνιο</t>
  </si>
  <si>
    <t>… 1,2-δίβρωμο-προπάνιο</t>
  </si>
  <si>
    <t>… 2-προπανόλη</t>
  </si>
  <si>
    <t>… πολυπροπυλένιο.</t>
  </si>
  <si>
    <t>1-πεντανόλης</t>
  </si>
  <si>
    <t>2-πεντανόλης</t>
  </si>
  <si>
    <t>3-πεντανόλης</t>
  </si>
  <si>
    <r>
      <t xml:space="preserve">  CO</t>
    </r>
    <r>
      <rPr>
        <b/>
        <vertAlign val="subscript"/>
        <sz val="12"/>
        <color indexed="43"/>
        <rFont val="Arial"/>
        <family val="2"/>
        <charset val="161"/>
      </rPr>
      <t>2</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H</t>
    </r>
    <r>
      <rPr>
        <b/>
        <vertAlign val="subscript"/>
        <sz val="12"/>
        <color indexed="43"/>
        <rFont val="Arial"/>
        <family val="2"/>
        <charset val="161"/>
      </rPr>
      <t>2</t>
    </r>
    <r>
      <rPr>
        <b/>
        <sz val="12"/>
        <color indexed="43"/>
        <rFont val="Arial"/>
        <family val="2"/>
        <charset val="161"/>
      </rPr>
      <t xml:space="preserve">O </t>
    </r>
    <r>
      <rPr>
        <b/>
        <sz val="12"/>
        <color indexed="10"/>
        <rFont val="Arial"/>
        <family val="2"/>
        <charset val="161"/>
      </rPr>
      <t>+</t>
    </r>
    <r>
      <rPr>
        <b/>
        <sz val="12"/>
        <color indexed="43"/>
        <rFont val="Arial"/>
        <family val="2"/>
        <charset val="161"/>
      </rPr>
      <t xml:space="preserve"> Nα</t>
    </r>
    <r>
      <rPr>
        <b/>
        <vertAlign val="subscript"/>
        <sz val="12"/>
        <color indexed="43"/>
        <rFont val="Arial"/>
        <family val="2"/>
        <charset val="161"/>
      </rPr>
      <t>2</t>
    </r>
    <r>
      <rPr>
        <b/>
        <sz val="12"/>
        <color indexed="43"/>
        <rFont val="Arial"/>
        <family val="2"/>
        <charset val="161"/>
      </rPr>
      <t>CO</t>
    </r>
    <r>
      <rPr>
        <b/>
        <vertAlign val="subscript"/>
        <sz val="12"/>
        <color indexed="43"/>
        <rFont val="Arial"/>
        <family val="2"/>
        <charset val="161"/>
      </rPr>
      <t>3</t>
    </r>
    <r>
      <rPr>
        <b/>
        <sz val="12"/>
        <color indexed="43"/>
        <rFont val="Arial"/>
        <family val="2"/>
        <charset val="161"/>
      </rPr>
      <t xml:space="preserve"> </t>
    </r>
    <r>
      <rPr>
        <b/>
        <sz val="12"/>
        <color indexed="10"/>
        <rFont val="Symbol"/>
        <family val="1"/>
        <charset val="2"/>
      </rPr>
      <t>®</t>
    </r>
    <r>
      <rPr>
        <b/>
        <sz val="12"/>
        <color indexed="43"/>
        <rFont val="Arial"/>
        <family val="2"/>
        <charset val="161"/>
      </rPr>
      <t xml:space="preserve"> </t>
    </r>
    <r>
      <rPr>
        <b/>
        <sz val="12"/>
        <color indexed="48"/>
        <rFont val="Arial"/>
        <family val="2"/>
        <charset val="161"/>
      </rPr>
      <t>2</t>
    </r>
    <r>
      <rPr>
        <b/>
        <sz val="12"/>
        <color indexed="43"/>
        <rFont val="Arial"/>
        <family val="2"/>
        <charset val="161"/>
      </rPr>
      <t xml:space="preserve"> ΝαΗCO</t>
    </r>
    <r>
      <rPr>
        <b/>
        <vertAlign val="subscript"/>
        <sz val="12"/>
        <color indexed="43"/>
        <rFont val="Arial"/>
        <family val="2"/>
        <charset val="161"/>
      </rPr>
      <t>3</t>
    </r>
    <r>
      <rPr>
        <b/>
        <sz val="12"/>
        <color indexed="43"/>
        <rFont val="Arial"/>
        <family val="2"/>
        <charset val="161"/>
      </rPr>
      <t xml:space="preserve">  </t>
    </r>
    <r>
      <rPr>
        <b/>
        <sz val="12"/>
        <color indexed="52"/>
        <rFont val="Arial"/>
        <family val="2"/>
        <charset val="161"/>
      </rPr>
      <t>(όξινο ανθρακικό νάτριο)</t>
    </r>
  </si>
  <si>
    <t xml:space="preserve">Ο τύπος αυτός για λόγους οικονομίας, γράφεται... </t>
  </si>
  <si>
    <t>Δίνεται ο εστέρας με συντακτικό τύπο…</t>
  </si>
  <si>
    <r>
      <t xml:space="preserve">Η </t>
    </r>
    <r>
      <rPr>
        <b/>
        <sz val="10"/>
        <color indexed="52"/>
        <rFont val="Arial"/>
        <family val="2"/>
        <charset val="161"/>
      </rPr>
      <t>τετραεδρική</t>
    </r>
    <r>
      <rPr>
        <sz val="10"/>
        <color indexed="43"/>
        <rFont val="Arial"/>
        <family val="2"/>
      </rPr>
      <t xml:space="preserve"> διάταξη των τεσσάρων δεσμών που σχηματίζει το ανθρακοάτομο με τα άτομα </t>
    </r>
    <r>
      <rPr>
        <b/>
        <sz val="10"/>
        <color indexed="52"/>
        <rFont val="Arial"/>
        <family val="2"/>
        <charset val="161"/>
      </rPr>
      <t>Η</t>
    </r>
    <r>
      <rPr>
        <sz val="10"/>
        <color indexed="43"/>
        <rFont val="Arial"/>
        <family val="2"/>
      </rPr>
      <t xml:space="preserve"> στο μόριο του </t>
    </r>
    <r>
      <rPr>
        <b/>
        <sz val="10"/>
        <color indexed="52"/>
        <rFont val="Arial"/>
        <family val="2"/>
        <charset val="161"/>
      </rPr>
      <t>μεθανίου</t>
    </r>
    <r>
      <rPr>
        <sz val="10"/>
        <color indexed="43"/>
        <rFont val="Arial"/>
        <family val="2"/>
      </rPr>
      <t xml:space="preserve"> </t>
    </r>
    <r>
      <rPr>
        <b/>
        <sz val="10"/>
        <color indexed="52"/>
        <rFont val="Arial"/>
        <family val="2"/>
        <charset val="161"/>
      </rPr>
      <t>(CH</t>
    </r>
    <r>
      <rPr>
        <b/>
        <vertAlign val="subscript"/>
        <sz val="10"/>
        <color indexed="52"/>
        <rFont val="Arial"/>
        <family val="2"/>
        <charset val="161"/>
      </rPr>
      <t>4</t>
    </r>
    <r>
      <rPr>
        <b/>
        <sz val="10"/>
        <color indexed="52"/>
        <rFont val="Arial"/>
        <family val="2"/>
        <charset val="161"/>
      </rPr>
      <t>),</t>
    </r>
    <r>
      <rPr>
        <sz val="10"/>
        <color indexed="43"/>
        <rFont val="Arial"/>
        <family val="2"/>
      </rPr>
      <t xml:space="preserve"> εξασφαλίζει την ελαχιστοποίηση των απώσεων μεταξύ των κοινών ηλεκτρονιακών ζευγών και άρα την κατά το δυνατό μεγαλύτερη σταθεροποίηση του μορίου.</t>
    </r>
  </si>
  <si>
    <r>
      <t xml:space="preserve">Το άτομο </t>
    </r>
    <r>
      <rPr>
        <b/>
        <sz val="10"/>
        <color indexed="52"/>
        <rFont val="Arial"/>
        <family val="2"/>
        <charset val="161"/>
      </rPr>
      <t>C</t>
    </r>
    <r>
      <rPr>
        <sz val="10"/>
        <color indexed="43"/>
        <rFont val="Arial"/>
        <family val="2"/>
        <charset val="161"/>
      </rPr>
      <t xml:space="preserve"> με τα δύο από τα τέσσερα άτομα </t>
    </r>
    <r>
      <rPr>
        <b/>
        <sz val="10"/>
        <color indexed="52"/>
        <rFont val="Arial"/>
        <family val="2"/>
        <charset val="161"/>
      </rPr>
      <t>Η</t>
    </r>
    <r>
      <rPr>
        <sz val="10"/>
        <color indexed="43"/>
        <rFont val="Arial"/>
        <family val="2"/>
        <charset val="161"/>
      </rPr>
      <t xml:space="preserve"> και οι δεσμοί που υπάρχουν μεταξύ τους, βρίσκονται στο ίδιο επίπεδο, (επίπεδο </t>
    </r>
    <r>
      <rPr>
        <b/>
        <sz val="10"/>
        <color indexed="52"/>
        <rFont val="Arial"/>
        <family val="2"/>
        <charset val="161"/>
      </rPr>
      <t>"a"</t>
    </r>
    <r>
      <rPr>
        <sz val="10"/>
        <color indexed="43"/>
        <rFont val="Arial"/>
        <family val="2"/>
        <charset val="161"/>
      </rPr>
      <t xml:space="preserve">). Από τα άλλα δύο άτομα </t>
    </r>
    <r>
      <rPr>
        <b/>
        <sz val="10"/>
        <color indexed="52"/>
        <rFont val="Arial"/>
        <family val="2"/>
        <charset val="161"/>
      </rPr>
      <t>H,</t>
    </r>
    <r>
      <rPr>
        <sz val="10"/>
        <color indexed="43"/>
        <rFont val="Arial"/>
        <family val="2"/>
        <charset val="161"/>
      </rPr>
      <t xml:space="preserve"> το ένα βρίσκεται εμπρός και το άλλο πίσω από αυτό.  </t>
    </r>
  </si>
  <si>
    <r>
      <t xml:space="preserve">Ποιος όγκος </t>
    </r>
    <r>
      <rPr>
        <b/>
        <sz val="12"/>
        <color indexed="52"/>
        <rFont val="Arial"/>
        <family val="2"/>
        <charset val="161"/>
      </rPr>
      <t>Ο</t>
    </r>
    <r>
      <rPr>
        <b/>
        <vertAlign val="subscript"/>
        <sz val="12"/>
        <color indexed="52"/>
        <rFont val="Arial"/>
        <family val="2"/>
        <charset val="161"/>
      </rPr>
      <t>2(g)</t>
    </r>
    <r>
      <rPr>
        <sz val="12"/>
        <color indexed="43"/>
        <rFont val="Arial"/>
        <family val="2"/>
        <charset val="161"/>
      </rPr>
      <t xml:space="preserve"> απαιτείται για να καούν </t>
    </r>
    <r>
      <rPr>
        <b/>
        <sz val="12"/>
        <color indexed="52"/>
        <rFont val="Arial"/>
        <family val="2"/>
        <charset val="161"/>
      </rPr>
      <t>πλήρως,</t>
    </r>
    <r>
      <rPr>
        <sz val="12"/>
        <color indexed="43"/>
        <rFont val="Arial"/>
        <family val="2"/>
        <charset val="161"/>
      </rPr>
      <t xml:space="preserve"> </t>
    </r>
    <r>
      <rPr>
        <b/>
        <sz val="12"/>
        <color indexed="52"/>
        <rFont val="Arial"/>
        <family val="2"/>
        <charset val="161"/>
      </rPr>
      <t>4L</t>
    </r>
    <r>
      <rPr>
        <sz val="12"/>
        <color indexed="43"/>
        <rFont val="Arial"/>
        <family val="2"/>
        <charset val="161"/>
      </rPr>
      <t xml:space="preserve"> </t>
    </r>
    <r>
      <rPr>
        <b/>
        <sz val="12"/>
        <color indexed="52"/>
        <rFont val="Arial"/>
        <family val="2"/>
        <charset val="161"/>
      </rPr>
      <t>αερίου μεθανίου;</t>
    </r>
    <r>
      <rPr>
        <sz val="12"/>
        <color indexed="43"/>
        <rFont val="Arial"/>
        <family val="2"/>
        <charset val="161"/>
      </rPr>
      <t xml:space="preserve"> Κατά πόσο θα ελαττωθεί ο όγκος των καυσαερίων όταν αυτά ψυχθούν;</t>
    </r>
  </si>
  <si>
    <t>10.</t>
  </si>
  <si>
    <t xml:space="preserve">Είδος ένωσης </t>
  </si>
  <si>
    <t>Μοριακός τύπος</t>
  </si>
  <si>
    <t>Τιμή του κ</t>
  </si>
  <si>
    <t>Μεθ-</t>
  </si>
  <si>
    <t>1 άτομο C</t>
  </si>
  <si>
    <t>-αν-</t>
  </si>
  <si>
    <t>-ιο</t>
  </si>
  <si>
    <t>Αιθ-</t>
  </si>
  <si>
    <t>2 άτομα C</t>
  </si>
  <si>
    <t>-εν-</t>
  </si>
  <si>
    <t>-όλη</t>
  </si>
  <si>
    <t>Προπ-</t>
  </si>
  <si>
    <t>3 άτομα C</t>
  </si>
  <si>
    <t>-διεν-</t>
  </si>
  <si>
    <t>-άλη</t>
  </si>
  <si>
    <t>Βουτ-</t>
  </si>
  <si>
    <t>4 άτομα C</t>
  </si>
  <si>
    <t>-ιν-</t>
  </si>
  <si>
    <t>-όνη</t>
  </si>
  <si>
    <t>Πεντ-</t>
  </si>
  <si>
    <t>5 άτομα C</t>
  </si>
  <si>
    <t>-ενιν-</t>
  </si>
  <si>
    <t>-ικό οξύ</t>
  </si>
  <si>
    <t>Εξ-</t>
  </si>
  <si>
    <t>6 άτομα C</t>
  </si>
  <si>
    <t>-τριενδιιν-</t>
  </si>
  <si>
    <t>Από το χημικό τύπο μιας ένωσης, προκύπτει πολύ εύ-κολα η σχετική μοριακή μάζα αυτής, όταν απλώς αντι-καταστήσουμε τα σύμβολα των στοιχείων, που εμφανί-ζονται στον τύπο της ένωσης, με τις τιμές των σχετικών ατομικών μαζών τους.</t>
  </si>
  <si>
    <t>… αντικαθιστώντας τα γνωστά μεγέθη, παίρνουμε…</t>
  </si>
  <si>
    <r>
      <t xml:space="preserve">Θα αναφερθούμε στην πλέον συνηθισμένη και απλή περίπτωση, όπου κάποιος </t>
    </r>
    <r>
      <rPr>
        <b/>
        <sz val="12"/>
        <color indexed="52"/>
        <rFont val="Arial"/>
        <family val="2"/>
        <charset val="161"/>
      </rPr>
      <t>Υ/Α</t>
    </r>
    <r>
      <rPr>
        <sz val="12"/>
        <color indexed="43"/>
        <rFont val="Arial"/>
        <family val="2"/>
        <charset val="161"/>
      </rPr>
      <t xml:space="preserve"> καίγεται </t>
    </r>
    <r>
      <rPr>
        <b/>
        <sz val="12"/>
        <color indexed="52"/>
        <rFont val="Arial"/>
        <family val="2"/>
        <charset val="161"/>
      </rPr>
      <t>πλήρως</t>
    </r>
    <r>
      <rPr>
        <sz val="12"/>
        <color indexed="43"/>
        <rFont val="Arial"/>
        <family val="2"/>
        <charset val="161"/>
      </rPr>
      <t xml:space="preserve"> με </t>
    </r>
    <r>
      <rPr>
        <b/>
        <sz val="12"/>
        <color indexed="52"/>
        <rFont val="Arial"/>
        <family val="2"/>
        <charset val="161"/>
      </rPr>
      <t>καθαρό Ο</t>
    </r>
    <r>
      <rPr>
        <b/>
        <vertAlign val="subscript"/>
        <sz val="12"/>
        <color indexed="52"/>
        <rFont val="Arial"/>
        <family val="2"/>
        <charset val="161"/>
      </rPr>
      <t>2</t>
    </r>
    <r>
      <rPr>
        <sz val="12"/>
        <color indexed="43"/>
        <rFont val="Arial"/>
        <family val="2"/>
        <charset val="161"/>
      </rPr>
      <t xml:space="preserve"> ή </t>
    </r>
    <r>
      <rPr>
        <b/>
        <sz val="12"/>
        <color indexed="52"/>
        <rFont val="Arial"/>
        <family val="2"/>
        <charset val="161"/>
      </rPr>
      <t>αέρα.</t>
    </r>
  </si>
  <si>
    <r>
      <t>Υπόδειξη:</t>
    </r>
    <r>
      <rPr>
        <sz val="11"/>
        <color indexed="43"/>
        <rFont val="Arial"/>
        <family val="2"/>
      </rPr>
      <t xml:space="preserve"> </t>
    </r>
    <r>
      <rPr>
        <sz val="11"/>
        <color indexed="43"/>
        <rFont val="Arial"/>
        <family val="2"/>
        <charset val="161"/>
      </rPr>
      <t xml:space="preserve">Ξεκίνησε μετατρέποντας αρχικά τη δοθείσα ένωση σε </t>
    </r>
    <r>
      <rPr>
        <b/>
        <sz val="11"/>
        <color indexed="52"/>
        <rFont val="Arial"/>
        <family val="2"/>
        <charset val="161"/>
      </rPr>
      <t>προπένιο.</t>
    </r>
  </si>
  <si>
    <t>b</t>
  </si>
  <si>
    <t>c</t>
  </si>
  <si>
    <r>
      <t xml:space="preserve">Οι τιμές των συντελεστών </t>
    </r>
    <r>
      <rPr>
        <b/>
        <sz val="12"/>
        <color indexed="52"/>
        <rFont val="Arial"/>
        <family val="2"/>
        <charset val="161"/>
      </rPr>
      <t>a, b</t>
    </r>
    <r>
      <rPr>
        <sz val="12"/>
        <color indexed="43"/>
        <rFont val="Arial"/>
        <family val="2"/>
      </rPr>
      <t xml:space="preserve"> και </t>
    </r>
    <r>
      <rPr>
        <b/>
        <sz val="12"/>
        <color indexed="52"/>
        <rFont val="Arial"/>
        <family val="2"/>
        <charset val="161"/>
      </rPr>
      <t>c</t>
    </r>
    <r>
      <rPr>
        <sz val="12"/>
        <color indexed="43"/>
        <rFont val="Arial"/>
        <family val="2"/>
      </rPr>
      <t xml:space="preserve"> είναι…</t>
    </r>
  </si>
  <si>
    <t>Κορεσμένες μονοκαρβονυλικές αλδεΰδες (κμ αλδεΰδες)</t>
  </si>
  <si>
    <t>… ενώ τα δύο επόμενα μέλη είναι τα παρακάτω:</t>
  </si>
  <si>
    <r>
      <t xml:space="preserve">      NH</t>
    </r>
    <r>
      <rPr>
        <b/>
        <vertAlign val="subscript"/>
        <sz val="12"/>
        <color indexed="41"/>
        <rFont val="Arial"/>
        <family val="2"/>
        <charset val="161"/>
      </rPr>
      <t>4</t>
    </r>
    <r>
      <rPr>
        <b/>
        <sz val="12"/>
        <color indexed="41"/>
        <rFont val="Arial"/>
        <family val="2"/>
        <charset val="161"/>
      </rPr>
      <t>OCN</t>
    </r>
  </si>
  <si>
    <r>
      <t xml:space="preserve">                </t>
    </r>
    <r>
      <rPr>
        <b/>
        <sz val="12"/>
        <color indexed="41"/>
        <rFont val="Arial"/>
        <family val="2"/>
        <charset val="161"/>
      </rPr>
      <t>C=O</t>
    </r>
  </si>
  <si>
    <t>ισομέρεια</t>
  </si>
  <si>
    <t>ΟΗ</t>
  </si>
  <si>
    <r>
      <rPr>
        <vertAlign val="superscript"/>
        <sz val="12"/>
        <color rgb="FF3366FF"/>
        <rFont val="Arial"/>
        <family val="2"/>
        <charset val="161"/>
      </rPr>
      <t>3</t>
    </r>
    <r>
      <rPr>
        <sz val="12"/>
        <color indexed="43"/>
        <rFont val="Arial"/>
        <family val="2"/>
        <charset val="161"/>
      </rPr>
      <t>CH</t>
    </r>
    <r>
      <rPr>
        <vertAlign val="subscript"/>
        <sz val="12"/>
        <color indexed="43"/>
        <rFont val="Arial"/>
        <family val="2"/>
        <charset val="161"/>
      </rPr>
      <t xml:space="preserve">3 </t>
    </r>
    <r>
      <rPr>
        <sz val="12"/>
        <color indexed="43"/>
        <rFont val="Arial"/>
        <family val="2"/>
        <charset val="161"/>
      </rPr>
      <t xml:space="preserve"> </t>
    </r>
    <r>
      <rPr>
        <vertAlign val="superscript"/>
        <sz val="12"/>
        <color rgb="FF3366FF"/>
        <rFont val="Arial"/>
        <family val="2"/>
        <charset val="161"/>
      </rPr>
      <t>2</t>
    </r>
    <r>
      <rPr>
        <sz val="12"/>
        <color indexed="43"/>
        <rFont val="Arial"/>
        <family val="2"/>
        <charset val="161"/>
      </rPr>
      <t>CH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2</t>
    </r>
  </si>
  <si>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2</t>
    </r>
    <r>
      <rPr>
        <sz val="12"/>
        <color indexed="43"/>
        <rFont val="Arial"/>
        <family val="2"/>
        <charset val="161"/>
      </rPr>
      <t xml:space="preserve">CH  </t>
    </r>
    <r>
      <rPr>
        <vertAlign val="superscript"/>
        <sz val="12"/>
        <color rgb="FF3366FF"/>
        <rFont val="Arial"/>
        <family val="2"/>
        <charset val="161"/>
      </rPr>
      <t>3</t>
    </r>
    <r>
      <rPr>
        <sz val="12"/>
        <color indexed="43"/>
        <rFont val="Arial"/>
        <family val="2"/>
        <charset val="161"/>
      </rPr>
      <t>CH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4</t>
    </r>
    <r>
      <rPr>
        <sz val="12"/>
        <color indexed="43"/>
        <rFont val="Arial"/>
        <family val="2"/>
        <charset val="161"/>
      </rPr>
      <t>CH</t>
    </r>
    <r>
      <rPr>
        <vertAlign val="subscript"/>
        <sz val="12"/>
        <color indexed="43"/>
        <rFont val="Arial"/>
        <family val="2"/>
        <charset val="161"/>
      </rPr>
      <t>3</t>
    </r>
  </si>
  <si>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3</t>
    </r>
    <r>
      <rPr>
        <sz val="12"/>
        <color indexed="43"/>
        <rFont val="Arial"/>
        <family val="2"/>
        <charset val="161"/>
      </rPr>
      <t xml:space="preserve">  </t>
    </r>
    <r>
      <rPr>
        <vertAlign val="superscript"/>
        <sz val="12"/>
        <color rgb="FF3366FF"/>
        <rFont val="Arial"/>
        <family val="2"/>
        <charset val="161"/>
      </rPr>
      <t>2</t>
    </r>
    <r>
      <rPr>
        <sz val="12"/>
        <color indexed="43"/>
        <rFont val="Arial"/>
        <family val="2"/>
        <charset val="161"/>
      </rPr>
      <t xml:space="preserve">CH   </t>
    </r>
    <r>
      <rPr>
        <vertAlign val="superscript"/>
        <sz val="12"/>
        <color rgb="FF3366FF"/>
        <rFont val="Arial"/>
        <family val="2"/>
        <charset val="161"/>
      </rPr>
      <t>3</t>
    </r>
    <r>
      <rPr>
        <sz val="12"/>
        <color indexed="43"/>
        <rFont val="Arial"/>
        <family val="2"/>
        <charset val="161"/>
      </rPr>
      <t xml:space="preserve">CH  </t>
    </r>
    <r>
      <rPr>
        <vertAlign val="superscript"/>
        <sz val="12"/>
        <color rgb="FF3366FF"/>
        <rFont val="Arial"/>
        <family val="2"/>
        <charset val="161"/>
      </rPr>
      <t>4</t>
    </r>
    <r>
      <rPr>
        <sz val="12"/>
        <color indexed="43"/>
        <rFont val="Arial"/>
        <family val="2"/>
        <charset val="161"/>
      </rPr>
      <t>CH</t>
    </r>
    <r>
      <rPr>
        <vertAlign val="subscript"/>
        <sz val="12"/>
        <color indexed="43"/>
        <rFont val="Arial"/>
        <family val="2"/>
        <charset val="161"/>
      </rPr>
      <t>3</t>
    </r>
  </si>
  <si>
    <r>
      <rPr>
        <vertAlign val="superscript"/>
        <sz val="12"/>
        <color rgb="FF3366FF"/>
        <rFont val="Arial"/>
        <family val="2"/>
        <charset val="161"/>
      </rPr>
      <t>5</t>
    </r>
    <r>
      <rPr>
        <sz val="12"/>
        <color indexed="43"/>
        <rFont val="Arial"/>
        <family val="2"/>
        <charset val="161"/>
      </rPr>
      <t>CH</t>
    </r>
    <r>
      <rPr>
        <vertAlign val="subscript"/>
        <sz val="12"/>
        <color indexed="43"/>
        <rFont val="Arial"/>
        <family val="2"/>
        <charset val="161"/>
      </rPr>
      <t>3</t>
    </r>
    <r>
      <rPr>
        <sz val="12"/>
        <color indexed="43"/>
        <rFont val="Arial"/>
        <family val="2"/>
        <charset val="161"/>
      </rPr>
      <t xml:space="preserve">  </t>
    </r>
    <r>
      <rPr>
        <vertAlign val="superscript"/>
        <sz val="12"/>
        <color rgb="FF3366FF"/>
        <rFont val="Arial"/>
        <family val="2"/>
        <charset val="161"/>
      </rPr>
      <t>4</t>
    </r>
    <r>
      <rPr>
        <sz val="12"/>
        <color indexed="43"/>
        <rFont val="Arial"/>
        <family val="2"/>
        <charset val="161"/>
      </rPr>
      <t>CH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3</t>
    </r>
    <r>
      <rPr>
        <sz val="12"/>
        <color indexed="43"/>
        <rFont val="Arial"/>
        <family val="2"/>
        <charset val="161"/>
      </rPr>
      <t xml:space="preserve">CH  </t>
    </r>
    <r>
      <rPr>
        <vertAlign val="superscript"/>
        <sz val="12"/>
        <color rgb="FF3366FF"/>
        <rFont val="Arial"/>
        <family val="2"/>
        <charset val="161"/>
      </rPr>
      <t>2</t>
    </r>
    <r>
      <rPr>
        <sz val="12"/>
        <color indexed="43"/>
        <rFont val="Arial"/>
        <family val="2"/>
        <charset val="161"/>
      </rPr>
      <t xml:space="preserve">CH   </t>
    </r>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2</t>
    </r>
  </si>
  <si>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3</t>
    </r>
    <r>
      <rPr>
        <sz val="12"/>
        <color indexed="43"/>
        <rFont val="Arial"/>
        <family val="2"/>
        <charset val="161"/>
      </rPr>
      <t xml:space="preserve">  </t>
    </r>
    <r>
      <rPr>
        <vertAlign val="superscript"/>
        <sz val="12"/>
        <color rgb="FF3366FF"/>
        <rFont val="Arial"/>
        <family val="2"/>
        <charset val="161"/>
      </rPr>
      <t>2</t>
    </r>
    <r>
      <rPr>
        <sz val="12"/>
        <color indexed="43"/>
        <rFont val="Arial"/>
        <family val="2"/>
        <charset val="161"/>
      </rPr>
      <t xml:space="preserve">CH  </t>
    </r>
    <r>
      <rPr>
        <vertAlign val="superscript"/>
        <sz val="12"/>
        <color rgb="FF3366FF"/>
        <rFont val="Arial"/>
        <family val="2"/>
        <charset val="161"/>
      </rPr>
      <t>3</t>
    </r>
    <r>
      <rPr>
        <sz val="12"/>
        <color indexed="43"/>
        <rFont val="Arial"/>
        <family val="2"/>
        <charset val="161"/>
      </rPr>
      <t xml:space="preserve">CH  </t>
    </r>
    <r>
      <rPr>
        <vertAlign val="superscript"/>
        <sz val="12"/>
        <color rgb="FF3366FF"/>
        <rFont val="Arial"/>
        <family val="2"/>
        <charset val="161"/>
      </rPr>
      <t>4</t>
    </r>
    <r>
      <rPr>
        <sz val="12"/>
        <color indexed="43"/>
        <rFont val="Arial"/>
        <family val="2"/>
        <charset val="161"/>
      </rPr>
      <t xml:space="preserve">CH   </t>
    </r>
    <r>
      <rPr>
        <vertAlign val="superscript"/>
        <sz val="12"/>
        <color rgb="FF3366FF"/>
        <rFont val="Arial"/>
        <family val="2"/>
        <charset val="161"/>
      </rPr>
      <t>5</t>
    </r>
    <r>
      <rPr>
        <sz val="12"/>
        <color indexed="43"/>
        <rFont val="Arial"/>
        <family val="2"/>
        <charset val="161"/>
      </rPr>
      <t>CH</t>
    </r>
    <r>
      <rPr>
        <vertAlign val="subscript"/>
        <sz val="12"/>
        <color indexed="43"/>
        <rFont val="Arial"/>
        <family val="2"/>
        <charset val="161"/>
      </rPr>
      <t>2</t>
    </r>
  </si>
  <si>
    <r>
      <rPr>
        <vertAlign val="superscript"/>
        <sz val="12"/>
        <color rgb="FF3366FF"/>
        <rFont val="Arial"/>
        <family val="2"/>
        <charset val="161"/>
      </rPr>
      <t>5</t>
    </r>
    <r>
      <rPr>
        <sz val="12"/>
        <color indexed="43"/>
        <rFont val="Arial"/>
        <family val="2"/>
        <charset val="161"/>
      </rPr>
      <t>CH</t>
    </r>
    <r>
      <rPr>
        <vertAlign val="subscript"/>
        <sz val="12"/>
        <color indexed="43"/>
        <rFont val="Arial"/>
        <family val="2"/>
        <charset val="161"/>
      </rPr>
      <t>3</t>
    </r>
    <r>
      <rPr>
        <sz val="12"/>
        <color indexed="43"/>
        <rFont val="Arial"/>
        <family val="2"/>
        <charset val="161"/>
      </rPr>
      <t xml:space="preserve">  </t>
    </r>
    <r>
      <rPr>
        <vertAlign val="superscript"/>
        <sz val="12"/>
        <color rgb="FF3366FF"/>
        <rFont val="Arial"/>
        <family val="2"/>
        <charset val="161"/>
      </rPr>
      <t>4</t>
    </r>
    <r>
      <rPr>
        <sz val="12"/>
        <color indexed="43"/>
        <rFont val="Arial"/>
        <family val="2"/>
        <charset val="161"/>
      </rPr>
      <t xml:space="preserve">CH   </t>
    </r>
    <r>
      <rPr>
        <vertAlign val="superscript"/>
        <sz val="12"/>
        <color rgb="FF3366FF"/>
        <rFont val="Arial"/>
        <family val="2"/>
        <charset val="161"/>
      </rPr>
      <t>3</t>
    </r>
    <r>
      <rPr>
        <sz val="12"/>
        <color indexed="43"/>
        <rFont val="Arial"/>
        <family val="2"/>
        <charset val="161"/>
      </rPr>
      <t xml:space="preserve">CH  </t>
    </r>
    <r>
      <rPr>
        <vertAlign val="superscript"/>
        <sz val="12"/>
        <color rgb="FF3366FF"/>
        <rFont val="Arial"/>
        <family val="2"/>
        <charset val="161"/>
      </rPr>
      <t>2</t>
    </r>
    <r>
      <rPr>
        <sz val="12"/>
        <color indexed="43"/>
        <rFont val="Arial"/>
        <family val="2"/>
        <charset val="161"/>
      </rPr>
      <t xml:space="preserve">C   </t>
    </r>
    <r>
      <rPr>
        <vertAlign val="superscript"/>
        <sz val="12"/>
        <color rgb="FF3366FF"/>
        <rFont val="Arial"/>
        <family val="2"/>
        <charset val="161"/>
      </rPr>
      <t>1</t>
    </r>
    <r>
      <rPr>
        <sz val="12"/>
        <color indexed="43"/>
        <rFont val="Arial"/>
        <family val="2"/>
        <charset val="161"/>
      </rPr>
      <t>CH</t>
    </r>
  </si>
  <si>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2</t>
    </r>
    <r>
      <rPr>
        <sz val="12"/>
        <color indexed="43"/>
        <rFont val="Arial"/>
        <family val="2"/>
        <charset val="161"/>
      </rPr>
      <t xml:space="preserve">CH  </t>
    </r>
    <r>
      <rPr>
        <vertAlign val="superscript"/>
        <sz val="12"/>
        <color rgb="FF3366FF"/>
        <rFont val="Arial"/>
        <family val="2"/>
        <charset val="161"/>
      </rPr>
      <t>3</t>
    </r>
    <r>
      <rPr>
        <sz val="12"/>
        <color indexed="43"/>
        <rFont val="Arial"/>
        <family val="2"/>
        <charset val="161"/>
      </rPr>
      <t xml:space="preserve">CH  </t>
    </r>
    <r>
      <rPr>
        <vertAlign val="superscript"/>
        <sz val="12"/>
        <color rgb="FF3366FF"/>
        <rFont val="Arial"/>
        <family val="2"/>
        <charset val="161"/>
      </rPr>
      <t>4</t>
    </r>
    <r>
      <rPr>
        <sz val="12"/>
        <color indexed="43"/>
        <rFont val="Arial"/>
        <family val="2"/>
        <charset val="161"/>
      </rPr>
      <t xml:space="preserve">C    </t>
    </r>
    <r>
      <rPr>
        <vertAlign val="superscript"/>
        <sz val="12"/>
        <color rgb="FF3366FF"/>
        <rFont val="Arial"/>
        <family val="2"/>
        <charset val="161"/>
      </rPr>
      <t>5</t>
    </r>
    <r>
      <rPr>
        <sz val="12"/>
        <color indexed="43"/>
        <rFont val="Arial"/>
        <family val="2"/>
        <charset val="161"/>
      </rPr>
      <t>CH</t>
    </r>
  </si>
  <si>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3</t>
    </r>
    <r>
      <rPr>
        <sz val="12"/>
        <color indexed="43"/>
        <rFont val="Arial"/>
        <family val="2"/>
        <charset val="161"/>
      </rPr>
      <t xml:space="preserve">  </t>
    </r>
    <r>
      <rPr>
        <vertAlign val="superscript"/>
        <sz val="12"/>
        <color rgb="FF3366FF"/>
        <rFont val="Arial"/>
        <family val="2"/>
        <charset val="161"/>
      </rPr>
      <t>2</t>
    </r>
    <r>
      <rPr>
        <sz val="12"/>
        <color rgb="FFFF6600"/>
        <rFont val="Arial"/>
        <family val="2"/>
        <charset val="161"/>
      </rPr>
      <t>C</t>
    </r>
    <r>
      <rPr>
        <sz val="12"/>
        <color indexed="43"/>
        <rFont val="Arial"/>
        <family val="2"/>
        <charset val="161"/>
      </rPr>
      <t xml:space="preserve">H  </t>
    </r>
    <r>
      <rPr>
        <vertAlign val="superscript"/>
        <sz val="12"/>
        <color rgb="FF3366FF"/>
        <rFont val="Arial"/>
        <family val="2"/>
        <charset val="161"/>
      </rPr>
      <t>3</t>
    </r>
    <r>
      <rPr>
        <sz val="12"/>
        <color indexed="43"/>
        <rFont val="Arial"/>
        <family val="2"/>
        <charset val="161"/>
      </rPr>
      <t>CH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4</t>
    </r>
    <r>
      <rPr>
        <sz val="12"/>
        <color indexed="43"/>
        <rFont val="Arial"/>
        <family val="2"/>
        <charset val="161"/>
      </rPr>
      <t>CH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5</t>
    </r>
    <r>
      <rPr>
        <sz val="12"/>
        <color indexed="43"/>
        <rFont val="Arial"/>
        <family val="2"/>
        <charset val="161"/>
      </rPr>
      <t>CH</t>
    </r>
    <r>
      <rPr>
        <vertAlign val="subscript"/>
        <sz val="12"/>
        <color indexed="43"/>
        <rFont val="Arial"/>
        <family val="2"/>
        <charset val="161"/>
      </rPr>
      <t>3</t>
    </r>
  </si>
  <si>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3</t>
    </r>
    <r>
      <rPr>
        <sz val="12"/>
        <color indexed="43"/>
        <rFont val="Arial"/>
        <family val="2"/>
        <charset val="161"/>
      </rPr>
      <t xml:space="preserve">  </t>
    </r>
    <r>
      <rPr>
        <vertAlign val="superscript"/>
        <sz val="12"/>
        <color rgb="FF3366FF"/>
        <rFont val="Arial"/>
        <family val="2"/>
        <charset val="161"/>
      </rPr>
      <t>2</t>
    </r>
    <r>
      <rPr>
        <sz val="12"/>
        <color rgb="FFFF6600"/>
        <rFont val="Arial"/>
        <family val="2"/>
        <charset val="161"/>
      </rPr>
      <t>C</t>
    </r>
    <r>
      <rPr>
        <sz val="12"/>
        <color indexed="43"/>
        <rFont val="Arial"/>
        <family val="2"/>
        <charset val="161"/>
      </rPr>
      <t xml:space="preserve">H  </t>
    </r>
    <r>
      <rPr>
        <vertAlign val="superscript"/>
        <sz val="12"/>
        <color rgb="FF3366FF"/>
        <rFont val="Arial"/>
        <family val="2"/>
        <charset val="161"/>
      </rPr>
      <t>3</t>
    </r>
    <r>
      <rPr>
        <sz val="12"/>
        <color rgb="FFFF6600"/>
        <rFont val="Arial"/>
        <family val="2"/>
        <charset val="161"/>
      </rPr>
      <t>C</t>
    </r>
    <r>
      <rPr>
        <sz val="12"/>
        <color indexed="43"/>
        <rFont val="Arial"/>
        <family val="2"/>
        <charset val="161"/>
      </rPr>
      <t xml:space="preserve">H  </t>
    </r>
    <r>
      <rPr>
        <vertAlign val="superscript"/>
        <sz val="12"/>
        <color rgb="FF3366FF"/>
        <rFont val="Arial"/>
        <family val="2"/>
        <charset val="161"/>
      </rPr>
      <t>4</t>
    </r>
    <r>
      <rPr>
        <sz val="12"/>
        <color indexed="43"/>
        <rFont val="Arial"/>
        <family val="2"/>
        <charset val="161"/>
      </rPr>
      <t>CH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5</t>
    </r>
    <r>
      <rPr>
        <sz val="12"/>
        <color indexed="43"/>
        <rFont val="Arial"/>
        <family val="2"/>
        <charset val="161"/>
      </rPr>
      <t>CH</t>
    </r>
    <r>
      <rPr>
        <vertAlign val="subscript"/>
        <sz val="12"/>
        <color indexed="43"/>
        <rFont val="Arial"/>
        <family val="2"/>
        <charset val="161"/>
      </rPr>
      <t>3</t>
    </r>
  </si>
  <si>
    <r>
      <rPr>
        <vertAlign val="superscript"/>
        <sz val="12"/>
        <color rgb="FF3366FF"/>
        <rFont val="Arial"/>
        <family val="2"/>
        <charset val="161"/>
      </rPr>
      <t>5</t>
    </r>
    <r>
      <rPr>
        <sz val="12"/>
        <color indexed="43"/>
        <rFont val="Arial"/>
        <family val="2"/>
        <charset val="161"/>
      </rPr>
      <t>CH</t>
    </r>
    <r>
      <rPr>
        <vertAlign val="subscript"/>
        <sz val="12"/>
        <color indexed="43"/>
        <rFont val="Arial"/>
        <family val="2"/>
        <charset val="161"/>
      </rPr>
      <t>3</t>
    </r>
    <r>
      <rPr>
        <sz val="12"/>
        <color indexed="43"/>
        <rFont val="Arial"/>
        <family val="2"/>
        <charset val="161"/>
      </rPr>
      <t xml:space="preserve">  </t>
    </r>
    <r>
      <rPr>
        <vertAlign val="superscript"/>
        <sz val="12"/>
        <color rgb="FF3366FF"/>
        <rFont val="Arial"/>
        <family val="2"/>
        <charset val="161"/>
      </rPr>
      <t>4</t>
    </r>
    <r>
      <rPr>
        <sz val="12"/>
        <color rgb="FFFF6600"/>
        <rFont val="Arial"/>
        <family val="2"/>
        <charset val="161"/>
      </rPr>
      <t>C</t>
    </r>
    <r>
      <rPr>
        <sz val="12"/>
        <color indexed="43"/>
        <rFont val="Arial"/>
        <family val="2"/>
        <charset val="161"/>
      </rPr>
      <t xml:space="preserve">H  </t>
    </r>
    <r>
      <rPr>
        <vertAlign val="superscript"/>
        <sz val="12"/>
        <color rgb="FF3366FF"/>
        <rFont val="Arial"/>
        <family val="2"/>
        <charset val="161"/>
      </rPr>
      <t>3</t>
    </r>
    <r>
      <rPr>
        <sz val="12"/>
        <color rgb="FFFFFF99"/>
        <rFont val="Arial"/>
        <family val="2"/>
        <charset val="161"/>
      </rPr>
      <t>C</t>
    </r>
    <r>
      <rPr>
        <sz val="12"/>
        <color indexed="43"/>
        <rFont val="Arial"/>
        <family val="2"/>
        <charset val="161"/>
      </rPr>
      <t xml:space="preserve">H   </t>
    </r>
    <r>
      <rPr>
        <vertAlign val="superscript"/>
        <sz val="12"/>
        <color rgb="FF3366FF"/>
        <rFont val="Arial"/>
        <family val="2"/>
        <charset val="161"/>
      </rPr>
      <t>2</t>
    </r>
    <r>
      <rPr>
        <sz val="12"/>
        <color indexed="43"/>
        <rFont val="Arial"/>
        <family val="2"/>
        <charset val="161"/>
      </rPr>
      <t xml:space="preserve">CH  </t>
    </r>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3</t>
    </r>
  </si>
  <si>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2</t>
    </r>
    <r>
      <rPr>
        <sz val="12"/>
        <color rgb="FFFF6600"/>
        <rFont val="Arial"/>
        <family val="2"/>
        <charset val="161"/>
      </rPr>
      <t>C</t>
    </r>
    <r>
      <rPr>
        <sz val="12"/>
        <color indexed="43"/>
        <rFont val="Arial"/>
        <family val="2"/>
        <charset val="161"/>
      </rPr>
      <t xml:space="preserve">  </t>
    </r>
    <r>
      <rPr>
        <vertAlign val="superscript"/>
        <sz val="12"/>
        <color rgb="FF3366FF"/>
        <rFont val="Arial"/>
        <family val="2"/>
        <charset val="161"/>
      </rPr>
      <t>3</t>
    </r>
    <r>
      <rPr>
        <sz val="12"/>
        <color rgb="FFFFFF99"/>
        <rFont val="Arial"/>
        <family val="2"/>
        <charset val="161"/>
      </rPr>
      <t>C</t>
    </r>
    <r>
      <rPr>
        <sz val="12"/>
        <color indexed="43"/>
        <rFont val="Arial"/>
        <family val="2"/>
        <charset val="161"/>
      </rPr>
      <t>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4</t>
    </r>
    <r>
      <rPr>
        <sz val="12"/>
        <color indexed="43"/>
        <rFont val="Arial"/>
        <family val="2"/>
        <charset val="161"/>
      </rPr>
      <t xml:space="preserve">CH   </t>
    </r>
    <r>
      <rPr>
        <vertAlign val="superscript"/>
        <sz val="12"/>
        <color rgb="FF3366FF"/>
        <rFont val="Arial"/>
        <family val="2"/>
        <charset val="161"/>
      </rPr>
      <t>5</t>
    </r>
    <r>
      <rPr>
        <sz val="12"/>
        <color indexed="43"/>
        <rFont val="Arial"/>
        <family val="2"/>
        <charset val="161"/>
      </rPr>
      <t>CH</t>
    </r>
    <r>
      <rPr>
        <vertAlign val="subscript"/>
        <sz val="12"/>
        <color indexed="43"/>
        <rFont val="Arial"/>
        <family val="2"/>
        <charset val="161"/>
      </rPr>
      <t>2</t>
    </r>
  </si>
  <si>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3</t>
    </r>
    <r>
      <rPr>
        <sz val="12"/>
        <color indexed="43"/>
        <rFont val="Arial"/>
        <family val="2"/>
        <charset val="161"/>
      </rPr>
      <t xml:space="preserve">  </t>
    </r>
    <r>
      <rPr>
        <vertAlign val="superscript"/>
        <sz val="12"/>
        <color rgb="FF3366FF"/>
        <rFont val="Arial"/>
        <family val="2"/>
        <charset val="161"/>
      </rPr>
      <t>2</t>
    </r>
    <r>
      <rPr>
        <sz val="12"/>
        <color rgb="FFFF6600"/>
        <rFont val="Arial"/>
        <family val="2"/>
        <charset val="161"/>
      </rPr>
      <t>C</t>
    </r>
    <r>
      <rPr>
        <sz val="12"/>
        <color indexed="43"/>
        <rFont val="Arial"/>
        <family val="2"/>
        <charset val="161"/>
      </rPr>
      <t xml:space="preserve">  </t>
    </r>
    <r>
      <rPr>
        <vertAlign val="superscript"/>
        <sz val="12"/>
        <color rgb="FF3366FF"/>
        <rFont val="Arial"/>
        <family val="2"/>
        <charset val="161"/>
      </rPr>
      <t>3</t>
    </r>
    <r>
      <rPr>
        <sz val="12"/>
        <color rgb="FFFF6600"/>
        <rFont val="Arial"/>
        <family val="2"/>
        <charset val="161"/>
      </rPr>
      <t>C</t>
    </r>
    <r>
      <rPr>
        <sz val="12"/>
        <color indexed="43"/>
        <rFont val="Arial"/>
        <family val="2"/>
        <charset val="161"/>
      </rPr>
      <t xml:space="preserve">H  </t>
    </r>
    <r>
      <rPr>
        <vertAlign val="superscript"/>
        <sz val="12"/>
        <color rgb="FF3366FF"/>
        <rFont val="Arial"/>
        <family val="2"/>
        <charset val="161"/>
      </rPr>
      <t>4</t>
    </r>
    <r>
      <rPr>
        <sz val="12"/>
        <color indexed="43"/>
        <rFont val="Arial"/>
        <family val="2"/>
        <charset val="161"/>
      </rPr>
      <t>CH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5</t>
    </r>
    <r>
      <rPr>
        <sz val="12"/>
        <color indexed="43"/>
        <rFont val="Arial"/>
        <family val="2"/>
        <charset val="161"/>
      </rPr>
      <t>CH</t>
    </r>
    <r>
      <rPr>
        <vertAlign val="subscript"/>
        <sz val="12"/>
        <color indexed="43"/>
        <rFont val="Arial"/>
        <family val="2"/>
        <charset val="161"/>
      </rPr>
      <t>3</t>
    </r>
  </si>
  <si>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3</t>
    </r>
    <r>
      <rPr>
        <sz val="12"/>
        <color indexed="43"/>
        <rFont val="Arial"/>
        <family val="2"/>
        <charset val="161"/>
      </rPr>
      <t xml:space="preserve">  </t>
    </r>
    <r>
      <rPr>
        <vertAlign val="superscript"/>
        <sz val="12"/>
        <color rgb="FF3366FF"/>
        <rFont val="Arial"/>
        <family val="2"/>
        <charset val="161"/>
      </rPr>
      <t>2</t>
    </r>
    <r>
      <rPr>
        <sz val="12"/>
        <color rgb="FFFF6600"/>
        <rFont val="Arial"/>
        <family val="2"/>
        <charset val="161"/>
      </rPr>
      <t>C</t>
    </r>
    <r>
      <rPr>
        <sz val="12"/>
        <color indexed="43"/>
        <rFont val="Arial"/>
        <family val="2"/>
        <charset val="161"/>
      </rPr>
      <t xml:space="preserve">  </t>
    </r>
    <r>
      <rPr>
        <vertAlign val="superscript"/>
        <sz val="12"/>
        <color rgb="FF3366FF"/>
        <rFont val="Arial"/>
        <family val="2"/>
        <charset val="161"/>
      </rPr>
      <t>3</t>
    </r>
    <r>
      <rPr>
        <sz val="12"/>
        <color rgb="FFFFFF99"/>
        <rFont val="Arial"/>
        <family val="2"/>
        <charset val="161"/>
      </rPr>
      <t>C</t>
    </r>
    <r>
      <rPr>
        <sz val="12"/>
        <color indexed="43"/>
        <rFont val="Arial"/>
        <family val="2"/>
        <charset val="161"/>
      </rPr>
      <t xml:space="preserve">H  </t>
    </r>
    <r>
      <rPr>
        <vertAlign val="superscript"/>
        <sz val="12"/>
        <color rgb="FF3366FF"/>
        <rFont val="Arial"/>
        <family val="2"/>
        <charset val="161"/>
      </rPr>
      <t>4</t>
    </r>
    <r>
      <rPr>
        <sz val="12"/>
        <color rgb="FFFF6600"/>
        <rFont val="Arial"/>
        <family val="2"/>
        <charset val="161"/>
      </rPr>
      <t>C</t>
    </r>
    <r>
      <rPr>
        <sz val="12"/>
        <color indexed="43"/>
        <rFont val="Arial"/>
        <family val="2"/>
        <charset val="161"/>
      </rPr>
      <t>H    CH</t>
    </r>
    <r>
      <rPr>
        <vertAlign val="subscript"/>
        <sz val="12"/>
        <color indexed="43"/>
        <rFont val="Arial"/>
        <family val="2"/>
        <charset val="161"/>
      </rPr>
      <t>3</t>
    </r>
  </si>
  <si>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3</t>
    </r>
    <r>
      <rPr>
        <sz val="12"/>
        <color indexed="43"/>
        <rFont val="Arial"/>
        <family val="2"/>
        <charset val="161"/>
      </rPr>
      <t xml:space="preserve">  </t>
    </r>
    <r>
      <rPr>
        <vertAlign val="superscript"/>
        <sz val="12"/>
        <color rgb="FF3366FF"/>
        <rFont val="Arial"/>
        <family val="2"/>
        <charset val="161"/>
      </rPr>
      <t>2</t>
    </r>
    <r>
      <rPr>
        <sz val="12"/>
        <color rgb="FFFF6600"/>
        <rFont val="Arial"/>
        <family val="2"/>
        <charset val="161"/>
      </rPr>
      <t>C</t>
    </r>
    <r>
      <rPr>
        <sz val="12"/>
        <color indexed="43"/>
        <rFont val="Arial"/>
        <family val="2"/>
        <charset val="161"/>
      </rPr>
      <t xml:space="preserve">  </t>
    </r>
    <r>
      <rPr>
        <vertAlign val="superscript"/>
        <sz val="12"/>
        <color rgb="FF3366FF"/>
        <rFont val="Arial"/>
        <family val="2"/>
        <charset val="161"/>
      </rPr>
      <t>3</t>
    </r>
    <r>
      <rPr>
        <sz val="12"/>
        <color rgb="FFFFFF99"/>
        <rFont val="Arial"/>
        <family val="2"/>
        <charset val="161"/>
      </rPr>
      <t>C</t>
    </r>
    <r>
      <rPr>
        <sz val="12"/>
        <color indexed="43"/>
        <rFont val="Arial"/>
        <family val="2"/>
        <charset val="161"/>
      </rPr>
      <t>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4</t>
    </r>
    <r>
      <rPr>
        <sz val="12"/>
        <color rgb="FFFF6600"/>
        <rFont val="Arial"/>
        <family val="2"/>
        <charset val="161"/>
      </rPr>
      <t>C</t>
    </r>
    <r>
      <rPr>
        <sz val="12"/>
        <color indexed="43"/>
        <rFont val="Arial"/>
        <family val="2"/>
        <charset val="161"/>
      </rPr>
      <t xml:space="preserve">   </t>
    </r>
    <r>
      <rPr>
        <vertAlign val="superscript"/>
        <sz val="12"/>
        <color rgb="FF3366FF"/>
        <rFont val="Arial"/>
        <family val="2"/>
        <charset val="161"/>
      </rPr>
      <t>5</t>
    </r>
    <r>
      <rPr>
        <sz val="12"/>
        <color indexed="43"/>
        <rFont val="Arial"/>
        <family val="2"/>
        <charset val="161"/>
      </rPr>
      <t>CH</t>
    </r>
    <r>
      <rPr>
        <vertAlign val="subscript"/>
        <sz val="12"/>
        <color indexed="43"/>
        <rFont val="Arial"/>
        <family val="2"/>
        <charset val="161"/>
      </rPr>
      <t>2</t>
    </r>
  </si>
  <si>
    <r>
      <rPr>
        <vertAlign val="superscript"/>
        <sz val="12"/>
        <color rgb="FF3366FF"/>
        <rFont val="Arial"/>
        <family val="2"/>
        <charset val="161"/>
      </rPr>
      <t>5</t>
    </r>
    <r>
      <rPr>
        <sz val="12"/>
        <color indexed="43"/>
        <rFont val="Arial"/>
        <family val="2"/>
        <charset val="161"/>
      </rPr>
      <t>CH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4</t>
    </r>
    <r>
      <rPr>
        <sz val="12"/>
        <color rgb="FFFF6600"/>
        <rFont val="Arial"/>
        <family val="2"/>
        <charset val="161"/>
      </rPr>
      <t>C</t>
    </r>
    <r>
      <rPr>
        <sz val="12"/>
        <color indexed="43"/>
        <rFont val="Arial"/>
        <family val="2"/>
        <charset val="161"/>
      </rPr>
      <t xml:space="preserve">  </t>
    </r>
    <r>
      <rPr>
        <vertAlign val="superscript"/>
        <sz val="12"/>
        <color rgb="FF3366FF"/>
        <rFont val="Arial"/>
        <family val="2"/>
        <charset val="161"/>
      </rPr>
      <t>3</t>
    </r>
    <r>
      <rPr>
        <sz val="12"/>
        <color rgb="FFFFFF99"/>
        <rFont val="Arial"/>
        <family val="2"/>
        <charset val="161"/>
      </rPr>
      <t>C</t>
    </r>
    <r>
      <rPr>
        <sz val="12"/>
        <color indexed="43"/>
        <rFont val="Arial"/>
        <family val="2"/>
        <charset val="161"/>
      </rPr>
      <t>H</t>
    </r>
    <r>
      <rPr>
        <vertAlign val="subscript"/>
        <sz val="12"/>
        <color indexed="43"/>
        <rFont val="Arial"/>
        <family val="2"/>
        <charset val="161"/>
      </rPr>
      <t>2</t>
    </r>
    <r>
      <rPr>
        <sz val="12"/>
        <color indexed="43"/>
        <rFont val="Arial"/>
        <family val="2"/>
        <charset val="161"/>
      </rPr>
      <t xml:space="preserve">  </t>
    </r>
    <r>
      <rPr>
        <vertAlign val="superscript"/>
        <sz val="12"/>
        <color rgb="FF3366FF"/>
        <rFont val="Arial"/>
        <family val="2"/>
        <charset val="161"/>
      </rPr>
      <t>2</t>
    </r>
    <r>
      <rPr>
        <sz val="12"/>
        <color indexed="43"/>
        <rFont val="Arial"/>
        <family val="2"/>
        <charset val="161"/>
      </rPr>
      <t xml:space="preserve">C   </t>
    </r>
    <r>
      <rPr>
        <vertAlign val="superscript"/>
        <sz val="12"/>
        <color rgb="FF3366FF"/>
        <rFont val="Arial"/>
        <family val="2"/>
        <charset val="161"/>
      </rPr>
      <t>1</t>
    </r>
    <r>
      <rPr>
        <sz val="12"/>
        <color indexed="43"/>
        <rFont val="Arial"/>
        <family val="2"/>
        <charset val="161"/>
      </rPr>
      <t>CH</t>
    </r>
    <r>
      <rPr>
        <vertAlign val="subscript"/>
        <sz val="12"/>
        <color indexed="43"/>
        <rFont val="Arial"/>
        <family val="2"/>
        <charset val="161"/>
      </rPr>
      <t>2</t>
    </r>
  </si>
  <si>
    <r>
      <t>C</t>
    </r>
    <r>
      <rPr>
        <b/>
        <vertAlign val="subscript"/>
        <sz val="12"/>
        <color indexed="41"/>
        <rFont val="Arial"/>
        <family val="2"/>
        <charset val="161"/>
      </rPr>
      <t>v</t>
    </r>
    <r>
      <rPr>
        <b/>
        <sz val="12"/>
        <color indexed="41"/>
        <rFont val="Arial"/>
        <family val="2"/>
        <charset val="161"/>
      </rPr>
      <t>H</t>
    </r>
    <r>
      <rPr>
        <b/>
        <vertAlign val="subscript"/>
        <sz val="12"/>
        <color indexed="41"/>
        <rFont val="Arial"/>
        <family val="2"/>
        <charset val="161"/>
      </rPr>
      <t>2v+2</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Cl</t>
    </r>
    <r>
      <rPr>
        <b/>
        <vertAlign val="subscript"/>
        <sz val="12"/>
        <color indexed="41"/>
        <rFont val="Arial"/>
        <family val="2"/>
        <charset val="161"/>
      </rPr>
      <t>2</t>
    </r>
    <r>
      <rPr>
        <b/>
        <sz val="12"/>
        <color indexed="43"/>
        <rFont val="Arial"/>
        <family val="2"/>
        <charset val="161"/>
      </rPr>
      <t xml:space="preserve">                                 </t>
    </r>
    <r>
      <rPr>
        <b/>
        <sz val="12"/>
        <color indexed="41"/>
        <rFont val="Arial"/>
        <family val="2"/>
        <charset val="161"/>
      </rPr>
      <t>C</t>
    </r>
    <r>
      <rPr>
        <b/>
        <vertAlign val="subscript"/>
        <sz val="12"/>
        <color indexed="41"/>
        <rFont val="Arial"/>
        <family val="2"/>
        <charset val="161"/>
      </rPr>
      <t>v</t>
    </r>
    <r>
      <rPr>
        <b/>
        <sz val="12"/>
        <color indexed="41"/>
        <rFont val="Arial"/>
        <family val="2"/>
        <charset val="161"/>
      </rPr>
      <t>H</t>
    </r>
    <r>
      <rPr>
        <b/>
        <vertAlign val="subscript"/>
        <sz val="12"/>
        <color indexed="41"/>
        <rFont val="Arial"/>
        <family val="2"/>
        <charset val="161"/>
      </rPr>
      <t>2v+1</t>
    </r>
    <r>
      <rPr>
        <b/>
        <sz val="12"/>
        <color indexed="41"/>
        <rFont val="Arial"/>
        <family val="2"/>
        <charset val="161"/>
      </rPr>
      <t>Cl</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HCl</t>
    </r>
  </si>
  <si>
    <r>
      <t xml:space="preserve">
CO</t>
    </r>
    <r>
      <rPr>
        <b/>
        <vertAlign val="subscript"/>
        <sz val="12"/>
        <color indexed="52"/>
        <rFont val="Arial"/>
        <family val="2"/>
        <charset val="161"/>
      </rPr>
      <t>2(g)</t>
    </r>
    <r>
      <rPr>
        <b/>
        <sz val="12"/>
        <color indexed="52"/>
        <rFont val="Arial"/>
        <family val="2"/>
        <charset val="161"/>
      </rPr>
      <t xml:space="preserve">
H</t>
    </r>
    <r>
      <rPr>
        <b/>
        <vertAlign val="subscript"/>
        <sz val="12"/>
        <color indexed="52"/>
        <rFont val="Arial"/>
        <family val="2"/>
        <charset val="161"/>
      </rPr>
      <t>2</t>
    </r>
    <r>
      <rPr>
        <b/>
        <sz val="12"/>
        <color indexed="52"/>
        <rFont val="Arial"/>
        <family val="2"/>
        <charset val="161"/>
      </rPr>
      <t>O</t>
    </r>
    <r>
      <rPr>
        <b/>
        <vertAlign val="subscript"/>
        <sz val="12"/>
        <color indexed="52"/>
        <rFont val="Arial"/>
        <family val="2"/>
        <charset val="161"/>
      </rPr>
      <t xml:space="preserve">(g)
</t>
    </r>
    <r>
      <rPr>
        <b/>
        <sz val="11"/>
        <color indexed="52"/>
        <rFont val="Arial"/>
        <family val="2"/>
        <charset val="161"/>
      </rPr>
      <t xml:space="preserve">περίσσιο </t>
    </r>
    <r>
      <rPr>
        <b/>
        <sz val="12"/>
        <color indexed="52"/>
        <rFont val="Arial"/>
        <family val="2"/>
        <charset val="161"/>
      </rPr>
      <t>Ο</t>
    </r>
    <r>
      <rPr>
        <b/>
        <vertAlign val="subscript"/>
        <sz val="12"/>
        <color indexed="52"/>
        <rFont val="Arial"/>
        <family val="2"/>
        <charset val="161"/>
      </rPr>
      <t xml:space="preserve">2(g)
</t>
    </r>
    <r>
      <rPr>
        <b/>
        <sz val="12"/>
        <color indexed="52"/>
        <rFont val="Arial"/>
        <family val="2"/>
        <charset val="161"/>
      </rPr>
      <t>N</t>
    </r>
    <r>
      <rPr>
        <b/>
        <vertAlign val="subscript"/>
        <sz val="12"/>
        <color indexed="52"/>
        <rFont val="Arial"/>
        <family val="2"/>
        <charset val="161"/>
      </rPr>
      <t xml:space="preserve">2(g)
</t>
    </r>
  </si>
  <si>
    <r>
      <t xml:space="preserve">Είναι φανερό ότι η μάζα των παραπάνω διαλυμάτων, θα εμφανίζεται αυξημένη μετά τη διέλευση των καυσαερίων μέσα από αυτά, κατά ένα ποσό, ίσο φυσικά με τη μάζα του </t>
    </r>
    <r>
      <rPr>
        <b/>
        <sz val="12"/>
        <color indexed="52"/>
        <rFont val="Arial"/>
        <family val="2"/>
        <charset val="161"/>
      </rPr>
      <t>CO</t>
    </r>
    <r>
      <rPr>
        <b/>
        <vertAlign val="subscript"/>
        <sz val="12"/>
        <color indexed="52"/>
        <rFont val="Arial"/>
        <family val="2"/>
        <charset val="161"/>
      </rPr>
      <t>2</t>
    </r>
    <r>
      <rPr>
        <b/>
        <sz val="12"/>
        <color indexed="52"/>
        <rFont val="Arial"/>
        <family val="2"/>
        <charset val="161"/>
      </rPr>
      <t>,</t>
    </r>
    <r>
      <rPr>
        <sz val="12"/>
        <color indexed="43"/>
        <rFont val="Arial"/>
        <family val="2"/>
      </rPr>
      <t xml:space="preserve"> που δέσμευσαν.</t>
    </r>
  </si>
  <si>
    <r>
      <t xml:space="preserve">Προφανώς ο </t>
    </r>
    <r>
      <rPr>
        <b/>
        <sz val="10"/>
        <color indexed="52"/>
        <rFont val="Arial"/>
        <family val="2"/>
        <charset val="161"/>
      </rPr>
      <t>ψυκτήρας</t>
    </r>
    <r>
      <rPr>
        <sz val="10"/>
        <color indexed="43"/>
        <rFont val="Arial"/>
        <family val="2"/>
      </rPr>
      <t xml:space="preserve"> λειτουργεί ως </t>
    </r>
    <r>
      <rPr>
        <b/>
        <sz val="10"/>
        <color indexed="52"/>
        <rFont val="Arial"/>
        <family val="2"/>
        <charset val="161"/>
      </rPr>
      <t>πα-γίδα των υδρατμών</t>
    </r>
    <r>
      <rPr>
        <sz val="10"/>
        <color indexed="43"/>
        <rFont val="Arial"/>
        <family val="2"/>
      </rPr>
      <t xml:space="preserve"> και το </t>
    </r>
    <r>
      <rPr>
        <b/>
        <sz val="10"/>
        <color indexed="53"/>
        <rFont val="Arial"/>
        <family val="2"/>
        <charset val="161"/>
      </rPr>
      <t>διάλυμα της βάσης</t>
    </r>
    <r>
      <rPr>
        <sz val="10"/>
        <color indexed="43"/>
        <rFont val="Arial"/>
        <family val="2"/>
      </rPr>
      <t xml:space="preserve"> ως </t>
    </r>
    <r>
      <rPr>
        <b/>
        <sz val="10"/>
        <color indexed="53"/>
        <rFont val="Arial"/>
        <family val="2"/>
        <charset val="161"/>
      </rPr>
      <t>παγίδα του CO</t>
    </r>
    <r>
      <rPr>
        <b/>
        <vertAlign val="subscript"/>
        <sz val="10"/>
        <color indexed="53"/>
        <rFont val="Arial"/>
        <family val="2"/>
        <charset val="161"/>
      </rPr>
      <t>2</t>
    </r>
    <r>
      <rPr>
        <b/>
        <sz val="10"/>
        <color indexed="53"/>
        <rFont val="Arial"/>
        <family val="2"/>
        <charset val="161"/>
      </rPr>
      <t>.</t>
    </r>
  </si>
  <si>
    <r>
      <t>(απ.:  C</t>
    </r>
    <r>
      <rPr>
        <vertAlign val="subscript"/>
        <sz val="12"/>
        <color indexed="48"/>
        <rFont val="Arial"/>
        <family val="2"/>
        <charset val="161"/>
      </rPr>
      <t>2</t>
    </r>
    <r>
      <rPr>
        <sz val="12"/>
        <color indexed="48"/>
        <rFont val="Arial"/>
        <family val="2"/>
        <charset val="161"/>
      </rPr>
      <t>Η</t>
    </r>
    <r>
      <rPr>
        <vertAlign val="subscript"/>
        <sz val="12"/>
        <color indexed="48"/>
        <rFont val="Arial"/>
        <family val="2"/>
        <charset val="161"/>
      </rPr>
      <t>4</t>
    </r>
    <r>
      <rPr>
        <sz val="12"/>
        <color indexed="48"/>
        <rFont val="Arial"/>
        <family val="2"/>
        <charset val="161"/>
      </rPr>
      <t xml:space="preserve"> - C</t>
    </r>
    <r>
      <rPr>
        <vertAlign val="subscript"/>
        <sz val="12"/>
        <color indexed="48"/>
        <rFont val="Arial"/>
        <family val="2"/>
        <charset val="161"/>
      </rPr>
      <t>3</t>
    </r>
    <r>
      <rPr>
        <sz val="12"/>
        <color indexed="48"/>
        <rFont val="Arial"/>
        <family val="2"/>
        <charset val="161"/>
      </rPr>
      <t>H</t>
    </r>
    <r>
      <rPr>
        <vertAlign val="subscript"/>
        <sz val="12"/>
        <color indexed="48"/>
        <rFont val="Arial"/>
        <family val="2"/>
        <charset val="161"/>
      </rPr>
      <t>4</t>
    </r>
    <r>
      <rPr>
        <sz val="12"/>
        <color indexed="48"/>
        <rFont val="Arial"/>
        <family val="2"/>
        <charset val="161"/>
      </rPr>
      <t>)</t>
    </r>
  </si>
  <si>
    <r>
      <t>C</t>
    </r>
    <r>
      <rPr>
        <b/>
        <vertAlign val="subscript"/>
        <sz val="12"/>
        <color indexed="41"/>
        <rFont val="Arial"/>
        <family val="2"/>
        <charset val="161"/>
      </rPr>
      <t>v</t>
    </r>
    <r>
      <rPr>
        <b/>
        <sz val="12"/>
        <color indexed="41"/>
        <rFont val="Arial"/>
        <family val="2"/>
        <charset val="161"/>
      </rPr>
      <t>H</t>
    </r>
    <r>
      <rPr>
        <b/>
        <vertAlign val="subscript"/>
        <sz val="12"/>
        <color indexed="41"/>
        <rFont val="Arial"/>
        <family val="2"/>
        <charset val="161"/>
      </rPr>
      <t>2v+1</t>
    </r>
    <r>
      <rPr>
        <b/>
        <sz val="12"/>
        <color indexed="41"/>
        <rFont val="Arial"/>
        <family val="2"/>
        <charset val="161"/>
      </rPr>
      <t xml:space="preserve">X  </t>
    </r>
    <r>
      <rPr>
        <b/>
        <sz val="12"/>
        <color indexed="10"/>
        <rFont val="Arial"/>
        <family val="2"/>
        <charset val="161"/>
      </rPr>
      <t>+</t>
    </r>
    <r>
      <rPr>
        <b/>
        <sz val="12"/>
        <color indexed="41"/>
        <rFont val="Arial"/>
        <family val="2"/>
        <charset val="161"/>
      </rPr>
      <t xml:space="preserve">  NaOH</t>
    </r>
    <r>
      <rPr>
        <b/>
        <sz val="12"/>
        <color indexed="43"/>
        <rFont val="Arial"/>
        <family val="2"/>
        <charset val="161"/>
      </rPr>
      <t xml:space="preserve">                         </t>
    </r>
    <r>
      <rPr>
        <b/>
        <sz val="12"/>
        <color indexed="41"/>
        <rFont val="Arial"/>
        <family val="2"/>
        <charset val="161"/>
      </rPr>
      <t>C</t>
    </r>
    <r>
      <rPr>
        <b/>
        <vertAlign val="subscript"/>
        <sz val="12"/>
        <color indexed="41"/>
        <rFont val="Arial"/>
        <family val="2"/>
        <charset val="161"/>
      </rPr>
      <t>v</t>
    </r>
    <r>
      <rPr>
        <b/>
        <sz val="12"/>
        <color indexed="41"/>
        <rFont val="Arial"/>
        <family val="2"/>
        <charset val="161"/>
      </rPr>
      <t>H</t>
    </r>
    <r>
      <rPr>
        <b/>
        <vertAlign val="subscript"/>
        <sz val="12"/>
        <color indexed="41"/>
        <rFont val="Arial"/>
        <family val="2"/>
        <charset val="161"/>
      </rPr>
      <t>2v</t>
    </r>
    <r>
      <rPr>
        <b/>
        <sz val="12"/>
        <color indexed="43"/>
        <rFont val="Arial"/>
        <family val="2"/>
        <charset val="161"/>
      </rPr>
      <t xml:space="preserve">  </t>
    </r>
    <r>
      <rPr>
        <b/>
        <sz val="12"/>
        <color indexed="10"/>
        <rFont val="Arial"/>
        <family val="2"/>
        <charset val="161"/>
      </rPr>
      <t>+</t>
    </r>
    <r>
      <rPr>
        <b/>
        <sz val="12"/>
        <color indexed="43"/>
        <rFont val="Arial"/>
        <family val="2"/>
        <charset val="161"/>
      </rPr>
      <t xml:space="preserve">   </t>
    </r>
    <r>
      <rPr>
        <b/>
        <sz val="12"/>
        <color indexed="41"/>
        <rFont val="Arial"/>
        <family val="2"/>
        <charset val="161"/>
      </rPr>
      <t xml:space="preserve">NaX   </t>
    </r>
    <r>
      <rPr>
        <b/>
        <sz val="12"/>
        <color indexed="10"/>
        <rFont val="Arial"/>
        <family val="2"/>
        <charset val="161"/>
      </rPr>
      <t>+</t>
    </r>
    <r>
      <rPr>
        <b/>
        <sz val="12"/>
        <color indexed="41"/>
        <rFont val="Arial"/>
        <family val="2"/>
        <charset val="161"/>
      </rPr>
      <t xml:space="preserve">  H</t>
    </r>
    <r>
      <rPr>
        <b/>
        <vertAlign val="subscript"/>
        <sz val="12"/>
        <color indexed="41"/>
        <rFont val="Arial"/>
        <family val="2"/>
        <charset val="161"/>
      </rPr>
      <t>2</t>
    </r>
    <r>
      <rPr>
        <b/>
        <sz val="12"/>
        <color indexed="41"/>
        <rFont val="Arial"/>
        <family val="2"/>
        <charset val="161"/>
      </rPr>
      <t>O</t>
    </r>
  </si>
  <si>
    <r>
      <t xml:space="preserve">… από το φύλλο εργασίας </t>
    </r>
    <r>
      <rPr>
        <b/>
        <sz val="12"/>
        <color rgb="FFFF9900"/>
        <rFont val="Arial"/>
        <family val="2"/>
        <charset val="161"/>
      </rPr>
      <t>"Οι ΣΤ στην οργαν. χημεία".</t>
    </r>
  </si>
  <si>
    <r>
      <t xml:space="preserve">Συμπληρώνουμε τα άτομα </t>
    </r>
    <r>
      <rPr>
        <b/>
        <sz val="12"/>
        <color rgb="FFFF9900"/>
        <rFont val="Arial"/>
        <family val="2"/>
        <charset val="161"/>
      </rPr>
      <t>Η</t>
    </r>
    <r>
      <rPr>
        <sz val="12"/>
        <color rgb="FFFFFF99"/>
        <rFont val="Arial"/>
        <family val="2"/>
        <charset val="161"/>
      </rPr>
      <t xml:space="preserve"> που λείπουν από τις ανθρακικές αλυσίδες.</t>
    </r>
  </si>
  <si>
    <t xml:space="preserve">Οι ζητούμενοι ΜΤ είναι... </t>
  </si>
  <si>
    <r>
      <t xml:space="preserve">… ένωση </t>
    </r>
    <r>
      <rPr>
        <b/>
        <sz val="12"/>
        <color rgb="FF99CC00"/>
        <rFont val="Arial"/>
        <family val="2"/>
        <charset val="161"/>
      </rPr>
      <t>β</t>
    </r>
    <r>
      <rPr>
        <sz val="12"/>
        <color rgb="FFFFFF99"/>
        <rFont val="Arial"/>
        <family val="2"/>
        <charset val="161"/>
      </rPr>
      <t>:  C</t>
    </r>
    <r>
      <rPr>
        <vertAlign val="subscript"/>
        <sz val="12"/>
        <color rgb="FFFFFF99"/>
        <rFont val="Arial"/>
        <family val="2"/>
        <charset val="161"/>
      </rPr>
      <t>6</t>
    </r>
    <r>
      <rPr>
        <sz val="12"/>
        <color rgb="FFFFFF99"/>
        <rFont val="Arial"/>
        <family val="2"/>
        <charset val="161"/>
      </rPr>
      <t>Η</t>
    </r>
    <r>
      <rPr>
        <vertAlign val="subscript"/>
        <sz val="12"/>
        <color rgb="FFFFFF99"/>
        <rFont val="Arial"/>
        <family val="2"/>
        <charset val="161"/>
      </rPr>
      <t>13</t>
    </r>
    <r>
      <rPr>
        <sz val="12"/>
        <color rgb="FFFFFF99"/>
        <rFont val="Arial"/>
        <family val="2"/>
        <charset val="161"/>
      </rPr>
      <t>NO</t>
    </r>
  </si>
  <si>
    <r>
      <t xml:space="preserve">… ένωση </t>
    </r>
    <r>
      <rPr>
        <b/>
        <sz val="12"/>
        <color rgb="FF99CC00"/>
        <rFont val="Arial"/>
        <family val="2"/>
        <charset val="161"/>
      </rPr>
      <t>γ</t>
    </r>
    <r>
      <rPr>
        <sz val="12"/>
        <color rgb="FFFFFF99"/>
        <rFont val="Arial"/>
        <family val="2"/>
        <charset val="161"/>
      </rPr>
      <t>:  C</t>
    </r>
    <r>
      <rPr>
        <vertAlign val="subscript"/>
        <sz val="12"/>
        <color rgb="FFFFFF99"/>
        <rFont val="Arial"/>
        <family val="2"/>
        <charset val="161"/>
      </rPr>
      <t>7</t>
    </r>
    <r>
      <rPr>
        <sz val="12"/>
        <color rgb="FFFFFF99"/>
        <rFont val="Arial"/>
        <family val="2"/>
        <charset val="161"/>
      </rPr>
      <t>H</t>
    </r>
    <r>
      <rPr>
        <vertAlign val="subscript"/>
        <sz val="12"/>
        <color rgb="FFFFFF99"/>
        <rFont val="Arial"/>
        <family val="2"/>
        <charset val="161"/>
      </rPr>
      <t>7</t>
    </r>
    <r>
      <rPr>
        <sz val="12"/>
        <color rgb="FFFFFF99"/>
        <rFont val="Arial"/>
        <family val="2"/>
        <charset val="161"/>
      </rPr>
      <t>NO</t>
    </r>
    <r>
      <rPr>
        <vertAlign val="subscript"/>
        <sz val="12"/>
        <color rgb="FFFFFF99"/>
        <rFont val="Arial"/>
        <family val="2"/>
        <charset val="161"/>
      </rPr>
      <t>2</t>
    </r>
    <r>
      <rPr>
        <sz val="12"/>
        <color rgb="FFFFFF99"/>
        <rFont val="Arial"/>
        <family val="2"/>
        <charset val="161"/>
      </rPr>
      <t>.</t>
    </r>
  </si>
  <si>
    <t>Ο ζητούμενος ΣΤ μπορεί να είναι…</t>
  </si>
  <si>
    <r>
      <t xml:space="preserve">… ένωση </t>
    </r>
    <r>
      <rPr>
        <b/>
        <sz val="12"/>
        <color rgb="FF99CC00"/>
        <rFont val="Arial"/>
        <family val="2"/>
        <charset val="161"/>
      </rPr>
      <t>α</t>
    </r>
    <r>
      <rPr>
        <sz val="12"/>
        <color rgb="FFFFFF99"/>
        <rFont val="Arial"/>
        <family val="2"/>
        <charset val="161"/>
      </rPr>
      <t>:  C</t>
    </r>
    <r>
      <rPr>
        <vertAlign val="subscript"/>
        <sz val="12"/>
        <color rgb="FFFFFF99"/>
        <rFont val="Arial"/>
        <family val="2"/>
        <charset val="161"/>
      </rPr>
      <t>2</t>
    </r>
    <r>
      <rPr>
        <sz val="12"/>
        <color rgb="FFFFFF99"/>
        <rFont val="Arial"/>
        <family val="2"/>
        <charset val="161"/>
      </rPr>
      <t>H</t>
    </r>
    <r>
      <rPr>
        <sz val="12"/>
        <color rgb="FFFFFF99"/>
        <rFont val="Arial"/>
        <family val="2"/>
        <charset val="161"/>
      </rPr>
      <t>NO</t>
    </r>
  </si>
  <si>
    <r>
      <t xml:space="preserve">Ένας άκυκλος </t>
    </r>
    <r>
      <rPr>
        <b/>
        <sz val="12"/>
        <color rgb="FFFF9900"/>
        <rFont val="Arial"/>
        <family val="2"/>
        <charset val="161"/>
      </rPr>
      <t>Υ/Α,</t>
    </r>
    <r>
      <rPr>
        <sz val="12"/>
        <color rgb="FFFFFF99"/>
        <rFont val="Arial"/>
        <family val="2"/>
        <charset val="161"/>
      </rPr>
      <t xml:space="preserve"> που έχει τρία άτομα </t>
    </r>
    <r>
      <rPr>
        <b/>
        <sz val="12"/>
        <color rgb="FFFF9900"/>
        <rFont val="Arial"/>
        <family val="2"/>
        <charset val="161"/>
      </rPr>
      <t>C</t>
    </r>
    <r>
      <rPr>
        <sz val="12"/>
        <color rgb="FFFFFF99"/>
        <rFont val="Arial"/>
        <family val="2"/>
        <charset val="161"/>
      </rPr>
      <t xml:space="preserve"> στο μόριό του, μπορεί να έχει ΣΤ…</t>
    </r>
  </si>
  <si>
    <r>
      <t xml:space="preserve">…αν είναι </t>
    </r>
    <r>
      <rPr>
        <b/>
        <sz val="12"/>
        <color rgb="FFFF9900"/>
        <rFont val="Arial"/>
        <family val="2"/>
        <charset val="161"/>
      </rPr>
      <t>κορεσμένος,</t>
    </r>
    <r>
      <rPr>
        <sz val="12"/>
        <color rgb="FFFFFF99"/>
        <rFont val="Arial"/>
        <family val="2"/>
        <charset val="161"/>
      </rPr>
      <t xml:space="preserve"> ή…</t>
    </r>
  </si>
  <si>
    <r>
      <t xml:space="preserve">…αν είναι </t>
    </r>
    <r>
      <rPr>
        <b/>
        <sz val="12"/>
        <color rgb="FFFF9900"/>
        <rFont val="Arial"/>
        <family val="2"/>
        <charset val="161"/>
      </rPr>
      <t>ακόρεστος με 1δ.δ.,</t>
    </r>
    <r>
      <rPr>
        <sz val="12"/>
        <color rgb="FFFFFF99"/>
        <rFont val="Arial"/>
        <family val="2"/>
        <charset val="161"/>
      </rPr>
      <t xml:space="preserve"> ή…</t>
    </r>
  </si>
  <si>
    <r>
      <t xml:space="preserve">…αν είναι </t>
    </r>
    <r>
      <rPr>
        <b/>
        <sz val="12"/>
        <color rgb="FFFF9900"/>
        <rFont val="Arial"/>
        <family val="2"/>
        <charset val="161"/>
      </rPr>
      <t>ακόρεστος με 1τ.δ.,</t>
    </r>
    <r>
      <rPr>
        <sz val="12"/>
        <color rgb="FFFFFF99"/>
        <rFont val="Arial"/>
        <family val="2"/>
        <charset val="161"/>
      </rPr>
      <t xml:space="preserve"> ή…</t>
    </r>
  </si>
  <si>
    <r>
      <t xml:space="preserve">…αν είναι </t>
    </r>
    <r>
      <rPr>
        <b/>
        <sz val="12"/>
        <color rgb="FFFF9900"/>
        <rFont val="Arial"/>
        <family val="2"/>
        <charset val="161"/>
      </rPr>
      <t>ακόρεστος με 2δ.δ..</t>
    </r>
  </si>
  <si>
    <r>
      <t>Ο ΜΤ που δίνεται είναι C</t>
    </r>
    <r>
      <rPr>
        <vertAlign val="subscript"/>
        <sz val="12"/>
        <color rgb="FFFFFF99"/>
        <rFont val="Arial"/>
        <family val="2"/>
        <charset val="161"/>
      </rPr>
      <t>4</t>
    </r>
    <r>
      <rPr>
        <sz val="12"/>
        <color rgb="FFFFFF99"/>
        <rFont val="Arial"/>
        <family val="2"/>
        <charset val="161"/>
      </rPr>
      <t>H</t>
    </r>
    <r>
      <rPr>
        <vertAlign val="subscript"/>
        <sz val="12"/>
        <color rgb="FFFFFF99"/>
        <rFont val="Arial"/>
        <family val="2"/>
        <charset val="161"/>
      </rPr>
      <t>8</t>
    </r>
    <r>
      <rPr>
        <sz val="12"/>
        <color rgb="FFFFFF99"/>
        <rFont val="Arial"/>
        <family val="2"/>
        <charset val="161"/>
      </rPr>
      <t>O.</t>
    </r>
  </si>
  <si>
    <r>
      <t xml:space="preserve">Ο ΣΤ μιας </t>
    </r>
    <r>
      <rPr>
        <b/>
        <sz val="12"/>
        <color rgb="FFFF9900"/>
        <rFont val="Arial"/>
        <family val="2"/>
        <charset val="161"/>
      </rPr>
      <t>άκυκλης ακόρεστης</t>
    </r>
    <r>
      <rPr>
        <sz val="12"/>
        <color rgb="FFFFFF99"/>
        <rFont val="Arial"/>
        <family val="2"/>
        <charset val="161"/>
      </rPr>
      <t xml:space="preserve"> οργανικής ένωσης, με τον παραπάνω ΜΤ, μπορεί να είναι ο παρακάτω.</t>
    </r>
  </si>
  <si>
    <r>
      <t xml:space="preserve">Ο ΣΤ μιας </t>
    </r>
    <r>
      <rPr>
        <b/>
        <sz val="12"/>
        <color rgb="FFFF9900"/>
        <rFont val="Arial"/>
        <family val="2"/>
        <charset val="161"/>
      </rPr>
      <t>ισοκυκλικής κορεσμένης</t>
    </r>
    <r>
      <rPr>
        <sz val="12"/>
        <color rgb="FFFFFF99"/>
        <rFont val="Arial"/>
        <family val="2"/>
        <charset val="161"/>
      </rPr>
      <t xml:space="preserve"> οργανικής ένωσης, με τον παρα-πάνω ΜΤ, μπορεί να είναι ο παρακάτω.</t>
    </r>
  </si>
  <si>
    <t>Και πάλι από το ΣΤ απουσιάζουν τα άτομα C και τα άτομα H.</t>
  </si>
  <si>
    <r>
      <t xml:space="preserve">Είναι φανερό λοιπόν ότι το αλκάνιο έχει </t>
    </r>
    <r>
      <rPr>
        <b/>
        <sz val="12"/>
        <color rgb="FFFF9900"/>
        <rFont val="Arial"/>
        <family val="2"/>
        <charset val="161"/>
      </rPr>
      <t>ΜΤ: C</t>
    </r>
    <r>
      <rPr>
        <b/>
        <vertAlign val="subscript"/>
        <sz val="12"/>
        <color rgb="FFFF9900"/>
        <rFont val="Arial"/>
        <family val="2"/>
        <charset val="161"/>
      </rPr>
      <t>3</t>
    </r>
    <r>
      <rPr>
        <b/>
        <sz val="12"/>
        <color rgb="FFFF9900"/>
        <rFont val="Arial"/>
        <family val="2"/>
        <charset val="161"/>
      </rPr>
      <t>H</t>
    </r>
    <r>
      <rPr>
        <b/>
        <vertAlign val="subscript"/>
        <sz val="12"/>
        <color rgb="FFFF9900"/>
        <rFont val="Arial"/>
        <family val="2"/>
        <charset val="161"/>
      </rPr>
      <t>8</t>
    </r>
    <r>
      <rPr>
        <b/>
        <sz val="12"/>
        <color rgb="FFFF9900"/>
        <rFont val="Arial"/>
        <family val="2"/>
        <charset val="161"/>
      </rPr>
      <t>.</t>
    </r>
  </si>
  <si>
    <r>
      <t xml:space="preserve">…άρα </t>
    </r>
    <r>
      <rPr>
        <b/>
        <sz val="12"/>
        <color rgb="FFFF9900"/>
        <rFont val="Arial"/>
        <family val="2"/>
        <charset val="161"/>
      </rPr>
      <t>1mol</t>
    </r>
    <r>
      <rPr>
        <sz val="12"/>
        <color rgb="FFFFFF99"/>
        <rFont val="Arial"/>
        <family val="2"/>
        <charset val="161"/>
      </rPr>
      <t xml:space="preserve"> του αλκανίου θα ζυγίζει </t>
    </r>
    <r>
      <rPr>
        <b/>
        <sz val="12"/>
        <color rgb="FFFF9900"/>
        <rFont val="Arial"/>
        <family val="2"/>
        <charset val="161"/>
      </rPr>
      <t>(14·ν+2)g,</t>
    </r>
    <r>
      <rPr>
        <sz val="12"/>
        <color rgb="FFFFFF99"/>
        <rFont val="Arial"/>
        <family val="2"/>
        <charset val="161"/>
      </rPr>
      <t xml:space="preserve"> από τα οποία είναι φανερό ότι τα </t>
    </r>
    <r>
      <rPr>
        <b/>
        <sz val="12"/>
        <color rgb="FFFF9900"/>
        <rFont val="Arial"/>
        <family val="2"/>
        <charset val="161"/>
      </rPr>
      <t>12·νg</t>
    </r>
    <r>
      <rPr>
        <sz val="12"/>
        <color rgb="FFFFFF99"/>
        <rFont val="Arial"/>
        <family val="2"/>
        <charset val="161"/>
      </rPr>
      <t xml:space="preserve"> οφείλονται στον περιεχόμενο άνθρακα, ενώ τα υπόλοιπα </t>
    </r>
    <r>
      <rPr>
        <b/>
        <sz val="12"/>
        <color rgb="FFFF9900"/>
        <rFont val="Arial"/>
        <family val="2"/>
        <charset val="161"/>
      </rPr>
      <t>(2·ν+2)g</t>
    </r>
    <r>
      <rPr>
        <sz val="12"/>
        <color rgb="FFFFFF99"/>
        <rFont val="Arial"/>
        <family val="2"/>
        <charset val="161"/>
      </rPr>
      <t xml:space="preserve"> προέρ-χονται από το περιεχόμενο υδρογόνο.</t>
    </r>
  </si>
  <si>
    <r>
      <t xml:space="preserve">Σύμφωνα με την εκφώνηση είναι </t>
    </r>
    <r>
      <rPr>
        <b/>
        <sz val="12"/>
        <color rgb="FFFF9900"/>
        <rFont val="Arial"/>
        <family val="2"/>
        <charset val="161"/>
      </rPr>
      <t>m</t>
    </r>
    <r>
      <rPr>
        <b/>
        <vertAlign val="subscript"/>
        <sz val="12"/>
        <color rgb="FFFF9900"/>
        <rFont val="Arial"/>
        <family val="2"/>
        <charset val="161"/>
      </rPr>
      <t>C</t>
    </r>
    <r>
      <rPr>
        <b/>
        <sz val="12"/>
        <color rgb="FFFF9900"/>
        <rFont val="Arial"/>
        <family val="2"/>
        <charset val="161"/>
      </rPr>
      <t>=4·m</t>
    </r>
    <r>
      <rPr>
        <b/>
        <vertAlign val="subscript"/>
        <sz val="12"/>
        <color rgb="FFFF9900"/>
        <rFont val="Arial"/>
        <family val="2"/>
        <charset val="161"/>
      </rPr>
      <t>H</t>
    </r>
    <r>
      <rPr>
        <b/>
        <sz val="12"/>
        <color rgb="FFFF9900"/>
        <rFont val="Arial"/>
        <family val="2"/>
        <charset val="161"/>
      </rPr>
      <t>,</t>
    </r>
    <r>
      <rPr>
        <sz val="12"/>
        <color rgb="FFFFFF99"/>
        <rFont val="Arial"/>
        <family val="2"/>
        <charset val="161"/>
      </rPr>
      <t xml:space="preserve"> άρα θα ισχύει…</t>
    </r>
  </si>
  <si>
    <r>
      <t xml:space="preserve">Από την τιμή του ν προκύπτει ότι ο </t>
    </r>
    <r>
      <rPr>
        <b/>
        <sz val="12"/>
        <color rgb="FFFF9900"/>
        <rFont val="Arial"/>
        <family val="2"/>
        <charset val="161"/>
      </rPr>
      <t>ΜΤ</t>
    </r>
    <r>
      <rPr>
        <sz val="12"/>
        <color rgb="FFFFFF99"/>
        <rFont val="Arial"/>
        <family val="2"/>
        <charset val="161"/>
      </rPr>
      <t xml:space="preserve"> του αλκανίου είναι </t>
    </r>
    <r>
      <rPr>
        <b/>
        <sz val="12"/>
        <color rgb="FFFF9900"/>
        <rFont val="Arial"/>
        <family val="2"/>
        <charset val="161"/>
      </rPr>
      <t>C</t>
    </r>
    <r>
      <rPr>
        <b/>
        <vertAlign val="subscript"/>
        <sz val="12"/>
        <color rgb="FFFF9900"/>
        <rFont val="Arial"/>
        <family val="2"/>
        <charset val="161"/>
      </rPr>
      <t>2</t>
    </r>
    <r>
      <rPr>
        <b/>
        <sz val="12"/>
        <color rgb="FFFF9900"/>
        <rFont val="Arial"/>
        <family val="2"/>
        <charset val="161"/>
      </rPr>
      <t>H</t>
    </r>
    <r>
      <rPr>
        <b/>
        <vertAlign val="subscript"/>
        <sz val="12"/>
        <color rgb="FFFF9900"/>
        <rFont val="Arial"/>
        <family val="2"/>
        <charset val="161"/>
      </rPr>
      <t>6</t>
    </r>
    <r>
      <rPr>
        <sz val="12"/>
        <color rgb="FFFFFF99"/>
        <rFont val="Arial"/>
        <family val="2"/>
        <charset val="161"/>
      </rPr>
      <t xml:space="preserve"> και ο </t>
    </r>
    <r>
      <rPr>
        <b/>
        <sz val="12"/>
        <color rgb="FFFF9900"/>
        <rFont val="Arial"/>
        <family val="2"/>
        <charset val="161"/>
      </rPr>
      <t>ΣΤ</t>
    </r>
    <r>
      <rPr>
        <sz val="12"/>
        <color rgb="FFFFFF99"/>
        <rFont val="Arial"/>
        <family val="2"/>
        <charset val="161"/>
      </rPr>
      <t xml:space="preserve"> αυτού δε μπορεί παρά να είναι ο παρακάτω…</t>
    </r>
  </si>
  <si>
    <r>
      <t xml:space="preserve">Σύμφωνα με την εκφώνηση είναι </t>
    </r>
    <r>
      <rPr>
        <b/>
        <sz val="12"/>
        <color rgb="FFFF9900"/>
        <rFont val="Arial"/>
        <family val="2"/>
        <charset val="161"/>
      </rPr>
      <t>m</t>
    </r>
    <r>
      <rPr>
        <b/>
        <vertAlign val="subscript"/>
        <sz val="12"/>
        <color rgb="FFFF9900"/>
        <rFont val="Arial"/>
        <family val="2"/>
        <charset val="161"/>
      </rPr>
      <t>C</t>
    </r>
    <r>
      <rPr>
        <b/>
        <sz val="12"/>
        <color rgb="FFFF9900"/>
        <rFont val="Arial"/>
        <family val="2"/>
        <charset val="161"/>
      </rPr>
      <t>=5·m</t>
    </r>
    <r>
      <rPr>
        <b/>
        <vertAlign val="subscript"/>
        <sz val="12"/>
        <color rgb="FFFF9900"/>
        <rFont val="Arial"/>
        <family val="2"/>
        <charset val="161"/>
      </rPr>
      <t>H</t>
    </r>
    <r>
      <rPr>
        <b/>
        <sz val="12"/>
        <color rgb="FFFF9900"/>
        <rFont val="Arial"/>
        <family val="2"/>
        <charset val="161"/>
      </rPr>
      <t>,</t>
    </r>
    <r>
      <rPr>
        <sz val="12"/>
        <color rgb="FFFFFF99"/>
        <rFont val="Arial"/>
        <family val="2"/>
        <charset val="161"/>
      </rPr>
      <t xml:space="preserve"> άρα θα ισχύει…</t>
    </r>
  </si>
  <si>
    <t>Συνδυάζοντας όλα τα παραπάνω παίρνουμε…</t>
  </si>
  <si>
    <r>
      <t xml:space="preserve">Επιπλέον θα ισχύει για το y και η σχέση… </t>
    </r>
    <r>
      <rPr>
        <b/>
        <sz val="12"/>
        <color rgb="FFFF9900"/>
        <rFont val="Arial"/>
        <family val="2"/>
        <charset val="161"/>
      </rPr>
      <t>y≥2,</t>
    </r>
    <r>
      <rPr>
        <sz val="12"/>
        <color rgb="FFFFFF99"/>
        <rFont val="Arial"/>
        <family val="2"/>
        <charset val="161"/>
      </rPr>
      <t xml:space="preserve"> διότι σε έναν Υ/Α το πλήθος των περιεχόμενων ατόμων Η είναι αριθμός άρτιος με ελάχιστη τιμή το </t>
    </r>
    <r>
      <rPr>
        <b/>
        <sz val="12"/>
        <color rgb="FFFF9900"/>
        <rFont val="Arial"/>
        <family val="2"/>
        <charset val="161"/>
      </rPr>
      <t>2.</t>
    </r>
  </si>
  <si>
    <r>
      <t>M</t>
    </r>
    <r>
      <rPr>
        <vertAlign val="subscript"/>
        <sz val="12"/>
        <color rgb="FF99CC00"/>
        <rFont val="Arial"/>
        <family val="2"/>
        <charset val="161"/>
      </rPr>
      <t>r</t>
    </r>
    <r>
      <rPr>
        <sz val="12"/>
        <color rgb="FF99CC00"/>
        <rFont val="Arial"/>
        <family val="2"/>
        <charset val="161"/>
      </rPr>
      <t>=12·v+(2·v+2)·1=14·v+2</t>
    </r>
  </si>
  <si>
    <t>Οι ζητούμενοι ΣΤ δίνονται παρακάτω.</t>
  </si>
  <si>
    <t>Παρακάτω δίνονται τα ονόματα και οι ΣΤ των τριμέθυλο-πεντανίων.</t>
  </si>
  <si>
    <t>Οι ζητούμενοι ΣT και τα ονόματα των ισομερών ενώσεων, δίνονται παρακάτω.</t>
  </si>
  <si>
    <r>
      <t xml:space="preserve">Για το ΜΤ: </t>
    </r>
    <r>
      <rPr>
        <b/>
        <sz val="12"/>
        <color rgb="FFFF9900"/>
        <rFont val="Arial"/>
        <family val="2"/>
        <charset val="161"/>
      </rPr>
      <t>C</t>
    </r>
    <r>
      <rPr>
        <b/>
        <vertAlign val="subscript"/>
        <sz val="12"/>
        <color rgb="FFFF9900"/>
        <rFont val="Arial"/>
        <family val="2"/>
        <charset val="161"/>
      </rPr>
      <t>5</t>
    </r>
    <r>
      <rPr>
        <b/>
        <sz val="12"/>
        <color rgb="FFFF9900"/>
        <rFont val="Arial"/>
        <family val="2"/>
        <charset val="161"/>
      </rPr>
      <t>H</t>
    </r>
    <r>
      <rPr>
        <b/>
        <vertAlign val="subscript"/>
        <sz val="12"/>
        <color rgb="FFFF9900"/>
        <rFont val="Arial"/>
        <family val="2"/>
        <charset val="161"/>
      </rPr>
      <t>12</t>
    </r>
    <r>
      <rPr>
        <b/>
        <sz val="12"/>
        <color rgb="FFFF9900"/>
        <rFont val="Arial"/>
        <family val="2"/>
        <charset val="161"/>
      </rPr>
      <t>...</t>
    </r>
  </si>
  <si>
    <r>
      <t xml:space="preserve">Για το ΜΤ: </t>
    </r>
    <r>
      <rPr>
        <b/>
        <sz val="12"/>
        <color rgb="FFFF9900"/>
        <rFont val="Arial"/>
        <family val="2"/>
        <charset val="161"/>
      </rPr>
      <t>C</t>
    </r>
    <r>
      <rPr>
        <b/>
        <vertAlign val="subscript"/>
        <sz val="12"/>
        <color rgb="FFFF9900"/>
        <rFont val="Arial"/>
        <family val="2"/>
        <charset val="161"/>
      </rPr>
      <t>6</t>
    </r>
    <r>
      <rPr>
        <b/>
        <sz val="12"/>
        <color rgb="FFFF9900"/>
        <rFont val="Arial"/>
        <family val="2"/>
        <charset val="161"/>
      </rPr>
      <t>H</t>
    </r>
    <r>
      <rPr>
        <b/>
        <vertAlign val="subscript"/>
        <sz val="12"/>
        <color rgb="FFFF9900"/>
        <rFont val="Arial"/>
        <family val="2"/>
        <charset val="161"/>
      </rPr>
      <t>14</t>
    </r>
    <r>
      <rPr>
        <b/>
        <sz val="12"/>
        <color rgb="FFFF9900"/>
        <rFont val="Arial"/>
        <family val="2"/>
        <charset val="161"/>
      </rPr>
      <t>...</t>
    </r>
  </si>
  <si>
    <r>
      <t>Αν το αλκένιο παρασταθεί με το γενικό μοριακό τύπο του, δηλαδή C</t>
    </r>
    <r>
      <rPr>
        <vertAlign val="subscript"/>
        <sz val="12"/>
        <color rgb="FFFFFF99"/>
        <rFont val="Arial"/>
        <family val="2"/>
        <charset val="161"/>
      </rPr>
      <t>v</t>
    </r>
    <r>
      <rPr>
        <sz val="12"/>
        <color rgb="FFFFFF99"/>
        <rFont val="Arial"/>
        <family val="2"/>
        <charset val="161"/>
      </rPr>
      <t>H</t>
    </r>
    <r>
      <rPr>
        <vertAlign val="subscript"/>
        <sz val="12"/>
        <color rgb="FFFFFF99"/>
        <rFont val="Arial"/>
        <family val="2"/>
        <charset val="161"/>
      </rPr>
      <t>2v</t>
    </r>
    <r>
      <rPr>
        <sz val="12"/>
        <color rgb="FFFFFF99"/>
        <rFont val="Arial"/>
        <family val="2"/>
        <charset val="161"/>
      </rPr>
      <t>, τότε για την τιμή M</t>
    </r>
    <r>
      <rPr>
        <vertAlign val="subscript"/>
        <sz val="12"/>
        <color rgb="FFFFFF99"/>
        <rFont val="Arial"/>
        <family val="2"/>
        <charset val="161"/>
      </rPr>
      <t>r</t>
    </r>
    <r>
      <rPr>
        <sz val="12"/>
        <color rgb="FFFFFF99"/>
        <rFont val="Arial"/>
        <family val="2"/>
        <charset val="161"/>
      </rPr>
      <t xml:space="preserve"> αυτού θα ισχύει…</t>
    </r>
  </si>
  <si>
    <r>
      <t xml:space="preserve">Συμπεραίνουμε λοιπόν ότι ο ΜΤ του αλκενίου είναι… </t>
    </r>
    <r>
      <rPr>
        <b/>
        <sz val="12"/>
        <color rgb="FFFF9900"/>
        <rFont val="Arial"/>
        <family val="2"/>
        <charset val="161"/>
      </rPr>
      <t>C</t>
    </r>
    <r>
      <rPr>
        <b/>
        <vertAlign val="subscript"/>
        <sz val="12"/>
        <color rgb="FFFF9900"/>
        <rFont val="Arial"/>
        <family val="2"/>
        <charset val="161"/>
      </rPr>
      <t>4</t>
    </r>
    <r>
      <rPr>
        <b/>
        <sz val="12"/>
        <color rgb="FFFF9900"/>
        <rFont val="Arial"/>
        <family val="2"/>
        <charset val="161"/>
      </rPr>
      <t>H</t>
    </r>
    <r>
      <rPr>
        <b/>
        <vertAlign val="subscript"/>
        <sz val="12"/>
        <color rgb="FFFF9900"/>
        <rFont val="Arial"/>
        <family val="2"/>
        <charset val="161"/>
      </rPr>
      <t>8</t>
    </r>
    <r>
      <rPr>
        <b/>
        <sz val="12"/>
        <color rgb="FFFF9900"/>
        <rFont val="Arial"/>
        <family val="2"/>
        <charset val="161"/>
      </rPr>
      <t>.</t>
    </r>
  </si>
  <si>
    <t>Για να βρεθεί ποιος μπορεί να είναι ο ΣΤ του αλκενίου, αρκεί να βρεθούν όλα τα ισομερή αλκένια με τον παραπάνω ΜΤ.</t>
  </si>
  <si>
    <t>Ακολουθούν οι ΣΤ των ζητούμενων αλκενίων με τα αντίστοιχα ονόματα.</t>
  </si>
  <si>
    <t>Τα ζητούμενα ισομερή είναι τα ακόλουθα…</t>
  </si>
  <si>
    <t>Για τα ζητούμενα ισομερή ισχύουν κατά περίπτωση τα παρακάτω.</t>
  </si>
  <si>
    <r>
      <t xml:space="preserve">Τα ζητούμενα ισομερή </t>
    </r>
    <r>
      <rPr>
        <b/>
        <sz val="12"/>
        <color rgb="FFFF9900"/>
        <rFont val="Arial"/>
        <family val="2"/>
        <charset val="161"/>
      </rPr>
      <t>αλκίνια</t>
    </r>
    <r>
      <rPr>
        <sz val="12"/>
        <color rgb="FFFFFF99"/>
        <rFont val="Arial"/>
        <family val="2"/>
        <charset val="161"/>
      </rPr>
      <t xml:space="preserve"> είναι τα ακόλουθα…</t>
    </r>
  </si>
  <si>
    <r>
      <t xml:space="preserve">Τα ζητούμενα ισομερή </t>
    </r>
    <r>
      <rPr>
        <b/>
        <sz val="12"/>
        <color rgb="FFFF9900"/>
        <rFont val="Arial"/>
        <family val="2"/>
        <charset val="161"/>
      </rPr>
      <t>αλκαδιένια</t>
    </r>
    <r>
      <rPr>
        <sz val="12"/>
        <color rgb="FFFFFF99"/>
        <rFont val="Arial"/>
        <family val="2"/>
        <charset val="161"/>
      </rPr>
      <t xml:space="preserve"> είναι τα ακόλουθα…</t>
    </r>
  </si>
  <si>
    <t>Δύο είναι οι καρβονυλικές ενώσεις με τον δοθέντα ΜΤ, μία αλδεΰδη και μία κετόνη. Τα ονόματα και οι ΣΤ αυτών δίνονται παρακάτω.</t>
  </si>
  <si>
    <t>Οι καρβονυλικές ενώσεις με τον δοθέντα ΜΤ είναι δύο αλδεΰδες και μία κετόνη. Τα ονόματα και οι ΣΤ αυτών δίνονται παρακάτω.</t>
  </si>
  <si>
    <r>
      <t xml:space="preserve">Ποιος μπορεί να είναι ο </t>
    </r>
    <r>
      <rPr>
        <b/>
        <sz val="12"/>
        <color indexed="52"/>
        <rFont val="Arial"/>
        <family val="2"/>
        <charset val="161"/>
      </rPr>
      <t>ΣΤ</t>
    </r>
    <r>
      <rPr>
        <sz val="12"/>
        <color indexed="43"/>
        <rFont val="Arial"/>
        <family val="2"/>
      </rPr>
      <t xml:space="preserve"> μιας </t>
    </r>
    <r>
      <rPr>
        <b/>
        <sz val="12"/>
        <color rgb="FFFF9900"/>
        <rFont val="Arial"/>
        <family val="2"/>
        <charset val="161"/>
      </rPr>
      <t>κ.μ.</t>
    </r>
    <r>
      <rPr>
        <sz val="12"/>
        <color indexed="43"/>
        <rFont val="Arial"/>
        <family val="2"/>
      </rPr>
      <t xml:space="preserve"> </t>
    </r>
    <r>
      <rPr>
        <b/>
        <sz val="12"/>
        <color indexed="52"/>
        <rFont val="Arial"/>
        <family val="2"/>
        <charset val="161"/>
      </rPr>
      <t>αλκοόλης</t>
    </r>
    <r>
      <rPr>
        <sz val="12"/>
        <color indexed="43"/>
        <rFont val="Arial"/>
        <family val="2"/>
      </rPr>
      <t xml:space="preserve"> που έχει </t>
    </r>
    <r>
      <rPr>
        <b/>
        <sz val="12"/>
        <color indexed="52"/>
        <rFont val="Arial"/>
        <family val="2"/>
        <charset val="161"/>
      </rPr>
      <t>M</t>
    </r>
    <r>
      <rPr>
        <b/>
        <vertAlign val="subscript"/>
        <sz val="12"/>
        <color indexed="52"/>
        <rFont val="Arial"/>
        <family val="2"/>
        <charset val="161"/>
      </rPr>
      <t>r</t>
    </r>
    <r>
      <rPr>
        <b/>
        <sz val="12"/>
        <color indexed="52"/>
        <rFont val="Arial"/>
        <family val="2"/>
        <charset val="161"/>
      </rPr>
      <t>=74;</t>
    </r>
  </si>
  <si>
    <r>
      <t xml:space="preserve">Αν η </t>
    </r>
    <r>
      <rPr>
        <b/>
        <sz val="12"/>
        <color rgb="FFFF9900"/>
        <rFont val="Arial"/>
        <family val="2"/>
        <charset val="161"/>
      </rPr>
      <t>κορεσμένη μονοσθενήςαλκοόλη</t>
    </r>
    <r>
      <rPr>
        <sz val="12"/>
        <color rgb="FFFFFF99"/>
        <rFont val="Arial"/>
        <family val="2"/>
        <charset val="161"/>
      </rPr>
      <t xml:space="preserve"> αποδοθεί με το γενικό μοριακό τύπο της, δηλαδή </t>
    </r>
    <r>
      <rPr>
        <b/>
        <sz val="12"/>
        <color rgb="FFFF9900"/>
        <rFont val="Arial"/>
        <family val="2"/>
        <charset val="161"/>
      </rPr>
      <t>C</t>
    </r>
    <r>
      <rPr>
        <b/>
        <vertAlign val="subscript"/>
        <sz val="12"/>
        <color rgb="FFFF9900"/>
        <rFont val="Arial"/>
        <family val="2"/>
        <charset val="161"/>
      </rPr>
      <t>v</t>
    </r>
    <r>
      <rPr>
        <b/>
        <sz val="12"/>
        <color rgb="FFFF9900"/>
        <rFont val="Arial"/>
        <family val="2"/>
        <charset val="161"/>
      </rPr>
      <t>H</t>
    </r>
    <r>
      <rPr>
        <b/>
        <vertAlign val="subscript"/>
        <sz val="12"/>
        <color rgb="FFFF9900"/>
        <rFont val="Arial"/>
        <family val="2"/>
        <charset val="161"/>
      </rPr>
      <t>2v+2</t>
    </r>
    <r>
      <rPr>
        <b/>
        <sz val="12"/>
        <color rgb="FFFF9900"/>
        <rFont val="Arial"/>
        <family val="2"/>
        <charset val="161"/>
      </rPr>
      <t>Ο,</t>
    </r>
    <r>
      <rPr>
        <sz val="12"/>
        <color rgb="FFFFFF99"/>
        <rFont val="Arial"/>
        <family val="2"/>
        <charset val="161"/>
      </rPr>
      <t xml:space="preserve"> τότε για την τιμή M</t>
    </r>
    <r>
      <rPr>
        <vertAlign val="subscript"/>
        <sz val="12"/>
        <color rgb="FFFFFF99"/>
        <rFont val="Arial"/>
        <family val="2"/>
        <charset val="161"/>
      </rPr>
      <t>r</t>
    </r>
    <r>
      <rPr>
        <sz val="12"/>
        <color rgb="FFFFFF99"/>
        <rFont val="Arial"/>
        <family val="2"/>
        <charset val="161"/>
      </rPr>
      <t xml:space="preserve"> αυτής θα ισχύει…</t>
    </r>
  </si>
  <si>
    <t>Για να βρεθεί ποιος μπορεί να είναι ο ΣΤ της αλκοόλης, αρκεί να βρεθούν όλες οι συντακτικά ισομερείς αλκοόλες με τον παραπάνω ΜΤ.</t>
  </si>
  <si>
    <t>Ακολουθούν οι ΣΤ των ζητούμενων αλκοολών με τα αντίστοιχα ονόματα.</t>
  </si>
  <si>
    <r>
      <t xml:space="preserve">Συμπεραίνουμε λοιπόν ότι ο ΜΤ της αλκοόλης είναι… </t>
    </r>
    <r>
      <rPr>
        <b/>
        <sz val="12"/>
        <color rgb="FFFF9900"/>
        <rFont val="Arial"/>
        <family val="2"/>
        <charset val="161"/>
      </rPr>
      <t>C</t>
    </r>
    <r>
      <rPr>
        <b/>
        <vertAlign val="subscript"/>
        <sz val="12"/>
        <color rgb="FFFF9900"/>
        <rFont val="Arial"/>
        <family val="2"/>
        <charset val="161"/>
      </rPr>
      <t>4</t>
    </r>
    <r>
      <rPr>
        <b/>
        <sz val="12"/>
        <color rgb="FFFF9900"/>
        <rFont val="Arial"/>
        <family val="2"/>
        <charset val="161"/>
      </rPr>
      <t>H</t>
    </r>
    <r>
      <rPr>
        <b/>
        <vertAlign val="subscript"/>
        <sz val="12"/>
        <color rgb="FFFF9900"/>
        <rFont val="Arial"/>
        <family val="2"/>
        <charset val="161"/>
      </rPr>
      <t>10</t>
    </r>
    <r>
      <rPr>
        <b/>
        <sz val="12"/>
        <color rgb="FFFF9900"/>
        <rFont val="Arial"/>
        <family val="2"/>
        <charset val="161"/>
      </rPr>
      <t>Ο.</t>
    </r>
  </si>
  <si>
    <r>
      <t xml:space="preserve">Το </t>
    </r>
    <r>
      <rPr>
        <b/>
        <sz val="12"/>
        <color rgb="FFFF9900"/>
        <rFont val="Arial"/>
        <family val="2"/>
        <charset val="161"/>
      </rPr>
      <t>μέθυλο-προπάνιο</t>
    </r>
    <r>
      <rPr>
        <sz val="12"/>
        <color rgb="FFFFFF99"/>
        <rFont val="Arial"/>
        <family val="2"/>
        <charset val="161"/>
      </rPr>
      <t xml:space="preserve"> έχει ΣΤ…</t>
    </r>
  </si>
  <si>
    <r>
      <t xml:space="preserve">Η </t>
    </r>
    <r>
      <rPr>
        <b/>
        <sz val="12"/>
        <color rgb="FFFF9900"/>
        <rFont val="Arial"/>
        <family val="2"/>
        <charset val="161"/>
      </rPr>
      <t>3-μέθυλο-2-εξανόνη</t>
    </r>
    <r>
      <rPr>
        <sz val="12"/>
        <color rgb="FFFFFF99"/>
        <rFont val="Arial"/>
        <family val="2"/>
        <charset val="161"/>
      </rPr>
      <t xml:space="preserve"> έχει ΣΤ…</t>
    </r>
  </si>
  <si>
    <r>
      <t xml:space="preserve">Η </t>
    </r>
    <r>
      <rPr>
        <b/>
        <sz val="12"/>
        <color rgb="FFFF9900"/>
        <rFont val="Arial"/>
        <family val="2"/>
        <charset val="161"/>
      </rPr>
      <t>βουτανόνη</t>
    </r>
    <r>
      <rPr>
        <sz val="12"/>
        <color rgb="FFFFFF99"/>
        <rFont val="Arial"/>
        <family val="2"/>
        <charset val="161"/>
      </rPr>
      <t xml:space="preserve"> έχει ΣΤ…</t>
    </r>
  </si>
  <si>
    <r>
      <t xml:space="preserve">Η </t>
    </r>
    <r>
      <rPr>
        <b/>
        <sz val="12"/>
        <color rgb="FFFF9900"/>
        <rFont val="Arial"/>
        <family val="2"/>
        <charset val="161"/>
      </rPr>
      <t>2-πεντανόλη</t>
    </r>
    <r>
      <rPr>
        <sz val="12"/>
        <color rgb="FFFFFF99"/>
        <rFont val="Arial"/>
        <family val="2"/>
        <charset val="161"/>
      </rPr>
      <t xml:space="preserve"> έχει ΣΤ…</t>
    </r>
  </si>
  <si>
    <r>
      <t xml:space="preserve">Μια ένωση που να συνδέεται με τη </t>
    </r>
    <r>
      <rPr>
        <b/>
        <sz val="12"/>
        <color rgb="FFFF9900"/>
        <rFont val="Arial"/>
        <family val="2"/>
        <charset val="161"/>
      </rPr>
      <t>βουτανόνη</t>
    </r>
    <r>
      <rPr>
        <sz val="12"/>
        <color rgb="FFFFFF99"/>
        <rFont val="Arial"/>
        <family val="2"/>
        <charset val="161"/>
      </rPr>
      <t xml:space="preserve"> με σχέση </t>
    </r>
    <r>
      <rPr>
        <b/>
        <sz val="12"/>
        <color rgb="FFFF9900"/>
        <rFont val="Arial"/>
        <family val="2"/>
        <charset val="161"/>
      </rPr>
      <t>ΣΙ ομόλογης σειράς,</t>
    </r>
    <r>
      <rPr>
        <sz val="12"/>
        <color rgb="FFFFFF99"/>
        <rFont val="Arial"/>
        <family val="2"/>
        <charset val="161"/>
      </rPr>
      <t xml:space="preserve"> είναι η </t>
    </r>
    <r>
      <rPr>
        <b/>
        <sz val="12"/>
        <color rgb="FFFF9900"/>
        <rFont val="Arial"/>
        <family val="2"/>
        <charset val="161"/>
      </rPr>
      <t>βουτανάλη,</t>
    </r>
    <r>
      <rPr>
        <sz val="12"/>
        <color rgb="FFFFFF99"/>
        <rFont val="Arial"/>
        <family val="2"/>
        <charset val="161"/>
      </rPr>
      <t xml:space="preserve"> με ΣΤ…</t>
    </r>
  </si>
  <si>
    <r>
      <t xml:space="preserve">Μια ένωση που να συνδέεται με τη </t>
    </r>
    <r>
      <rPr>
        <b/>
        <sz val="12"/>
        <color rgb="FFFF9900"/>
        <rFont val="Arial"/>
        <family val="2"/>
        <charset val="161"/>
      </rPr>
      <t>2-πεντανόλη</t>
    </r>
    <r>
      <rPr>
        <sz val="12"/>
        <color rgb="FFFFFF99"/>
        <rFont val="Arial"/>
        <family val="2"/>
        <charset val="161"/>
      </rPr>
      <t xml:space="preserve"> με σχέση </t>
    </r>
    <r>
      <rPr>
        <b/>
        <sz val="12"/>
        <color rgb="FFFF9900"/>
        <rFont val="Arial"/>
        <family val="2"/>
        <charset val="161"/>
      </rPr>
      <t>ΣΙ ανθρακι-κής αλυσίδας,</t>
    </r>
    <r>
      <rPr>
        <sz val="12"/>
        <color rgb="FFFFFF99"/>
        <rFont val="Arial"/>
        <family val="2"/>
        <charset val="161"/>
      </rPr>
      <t xml:space="preserve"> είναι η </t>
    </r>
    <r>
      <rPr>
        <b/>
        <sz val="12"/>
        <color rgb="FFFF9900"/>
        <rFont val="Arial"/>
        <family val="2"/>
        <charset val="161"/>
      </rPr>
      <t>3-μέθυλο-1-βουτανόλη,</t>
    </r>
    <r>
      <rPr>
        <sz val="12"/>
        <color rgb="FFFFFF99"/>
        <rFont val="Arial"/>
        <family val="2"/>
        <charset val="161"/>
      </rPr>
      <t xml:space="preserve"> με ΣΤ…</t>
    </r>
  </si>
  <si>
    <r>
      <t xml:space="preserve">Μια ένωση που να συνδέεται με τη </t>
    </r>
    <r>
      <rPr>
        <b/>
        <sz val="12"/>
        <color rgb="FFFF9900"/>
        <rFont val="Arial"/>
        <family val="2"/>
        <charset val="161"/>
      </rPr>
      <t>2-πεντανόλη</t>
    </r>
    <r>
      <rPr>
        <sz val="12"/>
        <color rgb="FFFFFF99"/>
        <rFont val="Arial"/>
        <family val="2"/>
        <charset val="161"/>
      </rPr>
      <t xml:space="preserve"> με σχέση </t>
    </r>
    <r>
      <rPr>
        <b/>
        <sz val="12"/>
        <color rgb="FFFF9900"/>
        <rFont val="Arial"/>
        <family val="2"/>
        <charset val="161"/>
      </rPr>
      <t>ΣΙ θέσης,</t>
    </r>
    <r>
      <rPr>
        <sz val="12"/>
        <color rgb="FFFFFF99"/>
        <rFont val="Arial"/>
        <family val="2"/>
        <charset val="161"/>
      </rPr>
      <t xml:space="preserve"> είναι η </t>
    </r>
    <r>
      <rPr>
        <b/>
        <sz val="12"/>
        <color rgb="FFFF9900"/>
        <rFont val="Arial"/>
        <family val="2"/>
        <charset val="161"/>
      </rPr>
      <t>3-πεντανόλη,</t>
    </r>
    <r>
      <rPr>
        <sz val="12"/>
        <color rgb="FFFFFF99"/>
        <rFont val="Arial"/>
        <family val="2"/>
        <charset val="161"/>
      </rPr>
      <t xml:space="preserve"> με ΣΤ…</t>
    </r>
  </si>
  <si>
    <t>...εδώ</t>
  </si>
  <si>
    <t>…εδώ</t>
  </si>
  <si>
    <r>
      <t xml:space="preserve">Η λύση της άσκησης </t>
    </r>
    <r>
      <rPr>
        <b/>
        <sz val="11"/>
        <color rgb="FFFF9900"/>
        <rFont val="Arial"/>
        <family val="2"/>
        <charset val="161"/>
      </rPr>
      <t>1,</t>
    </r>
    <r>
      <rPr>
        <sz val="11"/>
        <color rgb="FFFFFF99"/>
        <rFont val="Arial"/>
        <family val="2"/>
      </rPr>
      <t xml:space="preserve">
με ένα κλικ…</t>
    </r>
  </si>
  <si>
    <r>
      <t xml:space="preserve">Η λύση της άσκησης </t>
    </r>
    <r>
      <rPr>
        <b/>
        <sz val="11"/>
        <color rgb="FFFF9900"/>
        <rFont val="Arial"/>
        <family val="2"/>
        <charset val="161"/>
      </rPr>
      <t>2,</t>
    </r>
    <r>
      <rPr>
        <sz val="11"/>
        <color rgb="FFFFFF99"/>
        <rFont val="Arial"/>
        <family val="2"/>
      </rPr>
      <t xml:space="preserve">
με ένα κλικ…</t>
    </r>
  </si>
  <si>
    <r>
      <t xml:space="preserve">Η λύση των ασκήσεων </t>
    </r>
    <r>
      <rPr>
        <b/>
        <sz val="11"/>
        <color rgb="FFFF9900"/>
        <rFont val="Arial"/>
        <family val="2"/>
        <charset val="161"/>
      </rPr>
      <t>2, 3,</t>
    </r>
    <r>
      <rPr>
        <sz val="11"/>
        <color rgb="FFFFFF99"/>
        <rFont val="Arial"/>
        <family val="2"/>
      </rPr>
      <t xml:space="preserve">
με ένα κλικ…</t>
    </r>
  </si>
  <si>
    <r>
      <t xml:space="preserve">Η λύση της άσκησης </t>
    </r>
    <r>
      <rPr>
        <b/>
        <sz val="11"/>
        <color rgb="FFFF9900"/>
        <rFont val="Arial"/>
        <family val="2"/>
        <charset val="161"/>
      </rPr>
      <t>4,</t>
    </r>
    <r>
      <rPr>
        <sz val="11"/>
        <color rgb="FFFFFF99"/>
        <rFont val="Arial"/>
        <family val="2"/>
      </rPr>
      <t xml:space="preserve">
με ένα κλικ…</t>
    </r>
  </si>
  <si>
    <r>
      <t xml:space="preserve">Η λύση των ασκήσεων </t>
    </r>
    <r>
      <rPr>
        <b/>
        <sz val="11"/>
        <color rgb="FFFF9900"/>
        <rFont val="Arial"/>
        <family val="2"/>
        <charset val="161"/>
      </rPr>
      <t>1, 2,</t>
    </r>
    <r>
      <rPr>
        <sz val="11"/>
        <color rgb="FFFFFF99"/>
        <rFont val="Arial"/>
        <family val="2"/>
      </rPr>
      <t xml:space="preserve">
με ένα κλικ…</t>
    </r>
  </si>
  <si>
    <t>Λύσεις ασκήσεων - προβλημάτων 1…</t>
  </si>
  <si>
    <t>Λύσεις ασκήσεων - προβλημάτων 2…</t>
  </si>
  <si>
    <t>Η δοθείσα ποσότητα μεθανίου εκφρασμένη σε mol είναι…</t>
  </si>
  <si>
    <r>
      <t xml:space="preserve">Γράφουμε την εξίσωση καύσης του μεθανίου και υπολογίζουμε στοιχειομετρικά την παραγόμενη ποσότητα </t>
    </r>
    <r>
      <rPr>
        <b/>
        <sz val="12"/>
        <color rgb="FFFF9900"/>
        <rFont val="Arial"/>
        <family val="2"/>
        <charset val="161"/>
      </rPr>
      <t>CO</t>
    </r>
    <r>
      <rPr>
        <b/>
        <vertAlign val="subscript"/>
        <sz val="12"/>
        <color rgb="FFFF9900"/>
        <rFont val="Arial"/>
        <family val="2"/>
        <charset val="161"/>
      </rPr>
      <t>2</t>
    </r>
    <r>
      <rPr>
        <b/>
        <sz val="12"/>
        <color rgb="FFFF9900"/>
        <rFont val="Arial"/>
        <family val="2"/>
        <charset val="161"/>
      </rPr>
      <t>.</t>
    </r>
  </si>
  <si>
    <r>
      <t>CH</t>
    </r>
    <r>
      <rPr>
        <b/>
        <vertAlign val="subscript"/>
        <sz val="12"/>
        <color rgb="FFFFFF99"/>
        <rFont val="Arial"/>
        <family val="2"/>
        <charset val="161"/>
      </rPr>
      <t>4</t>
    </r>
    <r>
      <rPr>
        <b/>
        <sz val="12"/>
        <color rgb="FFFFFF99"/>
        <rFont val="Arial"/>
        <family val="2"/>
        <charset val="161"/>
      </rPr>
      <t xml:space="preserve">  </t>
    </r>
    <r>
      <rPr>
        <b/>
        <sz val="12"/>
        <color rgb="FF990000"/>
        <rFont val="Arial"/>
        <family val="2"/>
        <charset val="161"/>
      </rPr>
      <t>+</t>
    </r>
    <r>
      <rPr>
        <b/>
        <sz val="12"/>
        <color rgb="FFFFFF99"/>
        <rFont val="Arial"/>
        <family val="2"/>
        <charset val="161"/>
      </rPr>
      <t xml:space="preserve">  </t>
    </r>
    <r>
      <rPr>
        <b/>
        <sz val="12"/>
        <color rgb="FFFF6600"/>
        <rFont val="Arial"/>
        <family val="2"/>
        <charset val="161"/>
      </rPr>
      <t>2</t>
    </r>
    <r>
      <rPr>
        <b/>
        <sz val="12"/>
        <color rgb="FFFFFF99"/>
        <rFont val="Arial"/>
        <family val="2"/>
        <charset val="161"/>
      </rPr>
      <t xml:space="preserve"> O</t>
    </r>
    <r>
      <rPr>
        <b/>
        <vertAlign val="subscript"/>
        <sz val="12"/>
        <color rgb="FFFFFF99"/>
        <rFont val="Arial"/>
        <family val="2"/>
        <charset val="161"/>
      </rPr>
      <t>2</t>
    </r>
    <r>
      <rPr>
        <b/>
        <sz val="12"/>
        <color rgb="FFFFFF99"/>
        <rFont val="Arial"/>
        <family val="2"/>
        <charset val="161"/>
      </rPr>
      <t xml:space="preserve">  </t>
    </r>
    <r>
      <rPr>
        <b/>
        <sz val="12"/>
        <color rgb="FF990000"/>
        <rFont val="Symbol"/>
        <family val="1"/>
        <charset val="2"/>
      </rPr>
      <t>®</t>
    </r>
    <r>
      <rPr>
        <b/>
        <sz val="12"/>
        <color rgb="FFFFFF99"/>
        <rFont val="Arial"/>
        <family val="2"/>
        <charset val="161"/>
      </rPr>
      <t xml:space="preserve">  CO</t>
    </r>
    <r>
      <rPr>
        <b/>
        <vertAlign val="subscript"/>
        <sz val="12"/>
        <color rgb="FFFFFF99"/>
        <rFont val="Arial"/>
        <family val="2"/>
        <charset val="161"/>
      </rPr>
      <t>2</t>
    </r>
    <r>
      <rPr>
        <b/>
        <sz val="12"/>
        <color rgb="FFFFFF99"/>
        <rFont val="Arial"/>
        <family val="2"/>
        <charset val="161"/>
      </rPr>
      <t xml:space="preserve">  </t>
    </r>
    <r>
      <rPr>
        <b/>
        <sz val="12"/>
        <color rgb="FF990000"/>
        <rFont val="Arial"/>
        <family val="2"/>
        <charset val="161"/>
      </rPr>
      <t>+</t>
    </r>
    <r>
      <rPr>
        <b/>
        <sz val="12"/>
        <color rgb="FFFFFF99"/>
        <rFont val="Arial"/>
        <family val="2"/>
        <charset val="161"/>
      </rPr>
      <t xml:space="preserve">  </t>
    </r>
    <r>
      <rPr>
        <b/>
        <sz val="12"/>
        <color rgb="FFFF6600"/>
        <rFont val="Arial"/>
        <family val="2"/>
        <charset val="161"/>
      </rPr>
      <t>2</t>
    </r>
    <r>
      <rPr>
        <b/>
        <sz val="12"/>
        <color rgb="FFFFFF99"/>
        <rFont val="Arial"/>
        <family val="2"/>
        <charset val="161"/>
      </rPr>
      <t xml:space="preserve"> H</t>
    </r>
    <r>
      <rPr>
        <b/>
        <vertAlign val="subscript"/>
        <sz val="12"/>
        <color rgb="FFFFFF99"/>
        <rFont val="Arial"/>
        <family val="2"/>
        <charset val="161"/>
      </rPr>
      <t>2</t>
    </r>
    <r>
      <rPr>
        <b/>
        <sz val="12"/>
        <color rgb="FFFFFF99"/>
        <rFont val="Arial"/>
        <family val="2"/>
        <charset val="161"/>
      </rPr>
      <t>O</t>
    </r>
  </si>
  <si>
    <r>
      <t>Σύμφωνα με τη χημική εξίσωση… 1mol CH</t>
    </r>
    <r>
      <rPr>
        <vertAlign val="subscript"/>
        <sz val="12"/>
        <color rgb="FFFFFF99"/>
        <rFont val="Arial"/>
        <family val="2"/>
        <charset val="161"/>
      </rPr>
      <t>4</t>
    </r>
    <r>
      <rPr>
        <sz val="12"/>
        <color rgb="FFFFFF99"/>
        <rFont val="Arial"/>
        <family val="2"/>
        <charset val="161"/>
      </rPr>
      <t xml:space="preserve"> παρέχει καιόμενο 1mol CO</t>
    </r>
    <r>
      <rPr>
        <vertAlign val="subscript"/>
        <sz val="12"/>
        <color rgb="FFFFFF99"/>
        <rFont val="Arial"/>
        <family val="2"/>
        <charset val="161"/>
      </rPr>
      <t>2</t>
    </r>
    <r>
      <rPr>
        <sz val="12"/>
        <color rgb="FFFFFF99"/>
        <rFont val="Arial"/>
        <family val="2"/>
        <charset val="161"/>
      </rPr>
      <t>, άρα…</t>
    </r>
  </si>
  <si>
    <r>
      <t>Θα είναι… x=0,25mol CO</t>
    </r>
    <r>
      <rPr>
        <vertAlign val="subscript"/>
        <sz val="12"/>
        <color rgb="FFFFFF99"/>
        <rFont val="Arial"/>
        <family val="2"/>
        <charset val="161"/>
      </rPr>
      <t>2</t>
    </r>
    <r>
      <rPr>
        <sz val="12"/>
        <color rgb="FFFFFF99"/>
        <rFont val="Arial"/>
        <family val="2"/>
        <charset val="161"/>
      </rPr>
      <t>, που ζυγίζουν...</t>
    </r>
  </si>
  <si>
    <r>
      <t xml:space="preserve">Αν το άγνωστο αλκάνιο παρασταθεί ως </t>
    </r>
    <r>
      <rPr>
        <b/>
        <sz val="12"/>
        <color rgb="FFFF9900"/>
        <rFont val="Arial"/>
        <family val="2"/>
        <charset val="161"/>
      </rPr>
      <t>C</t>
    </r>
    <r>
      <rPr>
        <b/>
        <vertAlign val="subscript"/>
        <sz val="12"/>
        <color rgb="FFFF9900"/>
        <rFont val="Arial"/>
        <family val="2"/>
        <charset val="161"/>
      </rPr>
      <t>v</t>
    </r>
    <r>
      <rPr>
        <b/>
        <sz val="12"/>
        <color rgb="FFFF9900"/>
        <rFont val="Arial"/>
        <family val="2"/>
        <charset val="161"/>
      </rPr>
      <t>H</t>
    </r>
    <r>
      <rPr>
        <b/>
        <vertAlign val="subscript"/>
        <sz val="12"/>
        <color rgb="FFFF9900"/>
        <rFont val="Arial"/>
        <family val="2"/>
        <charset val="161"/>
      </rPr>
      <t>2v+2</t>
    </r>
    <r>
      <rPr>
        <b/>
        <sz val="12"/>
        <color rgb="FFFF9900"/>
        <rFont val="Arial"/>
        <family val="2"/>
        <charset val="161"/>
      </rPr>
      <t>,</t>
    </r>
    <r>
      <rPr>
        <sz val="12"/>
        <color rgb="FFFFFF99"/>
        <rFont val="Arial"/>
        <family val="2"/>
        <charset val="161"/>
      </rPr>
      <t xml:space="preserve"> τότε η εξίσωση καύσης του θα γραφεί, όπως φαίνεται παρακάτω…</t>
    </r>
  </si>
  <si>
    <t>Από τη στοιχειομετρική αναλογία της αντίδρασης προκύπτει ότι…</t>
  </si>
  <si>
    <r>
      <t>C</t>
    </r>
    <r>
      <rPr>
        <b/>
        <vertAlign val="subscript"/>
        <sz val="12"/>
        <color rgb="FFFFFF99"/>
        <rFont val="Arial"/>
        <family val="2"/>
        <charset val="161"/>
      </rPr>
      <t>v</t>
    </r>
    <r>
      <rPr>
        <b/>
        <sz val="12"/>
        <color rgb="FFFFFF99"/>
        <rFont val="Arial"/>
        <family val="2"/>
        <charset val="161"/>
      </rPr>
      <t>H</t>
    </r>
    <r>
      <rPr>
        <b/>
        <vertAlign val="subscript"/>
        <sz val="12"/>
        <color rgb="FFFFFF99"/>
        <rFont val="Arial"/>
        <family val="2"/>
        <charset val="161"/>
      </rPr>
      <t>2v+2</t>
    </r>
    <r>
      <rPr>
        <b/>
        <vertAlign val="subscript"/>
        <sz val="12"/>
        <color theme="3" tint="0.39997558519241921"/>
        <rFont val="Arial"/>
        <family val="2"/>
        <charset val="161"/>
      </rPr>
      <t>(g)</t>
    </r>
    <r>
      <rPr>
        <b/>
        <sz val="12"/>
        <color rgb="FFFFFF99"/>
        <rFont val="Arial"/>
        <family val="2"/>
        <charset val="161"/>
      </rPr>
      <t xml:space="preserve">  </t>
    </r>
    <r>
      <rPr>
        <b/>
        <sz val="12"/>
        <color rgb="FF990000"/>
        <rFont val="Arial"/>
        <family val="2"/>
        <charset val="161"/>
      </rPr>
      <t>+</t>
    </r>
    <r>
      <rPr>
        <b/>
        <sz val="12"/>
        <color rgb="FFFFFF99"/>
        <rFont val="Arial"/>
        <family val="2"/>
        <charset val="161"/>
      </rPr>
      <t xml:space="preserve">  </t>
    </r>
    <r>
      <rPr>
        <b/>
        <sz val="12"/>
        <color rgb="FFFF6600"/>
        <rFont val="Arial"/>
        <family val="2"/>
        <charset val="161"/>
      </rPr>
      <t>(3v+1)/2</t>
    </r>
    <r>
      <rPr>
        <b/>
        <sz val="12"/>
        <color rgb="FFFFFF99"/>
        <rFont val="Arial"/>
        <family val="2"/>
        <charset val="161"/>
      </rPr>
      <t xml:space="preserve"> O</t>
    </r>
    <r>
      <rPr>
        <b/>
        <vertAlign val="subscript"/>
        <sz val="12"/>
        <color rgb="FFFFFF99"/>
        <rFont val="Arial"/>
        <family val="2"/>
        <charset val="161"/>
      </rPr>
      <t>2</t>
    </r>
    <r>
      <rPr>
        <b/>
        <vertAlign val="subscript"/>
        <sz val="12"/>
        <color theme="3" tint="0.39997558519241921"/>
        <rFont val="Arial"/>
        <family val="2"/>
        <charset val="161"/>
      </rPr>
      <t>(g)</t>
    </r>
    <r>
      <rPr>
        <b/>
        <sz val="12"/>
        <color rgb="FF3366FF"/>
        <rFont val="Arial"/>
        <family val="2"/>
        <charset val="161"/>
      </rPr>
      <t xml:space="preserve"> </t>
    </r>
    <r>
      <rPr>
        <b/>
        <sz val="12"/>
        <color rgb="FFFFFF99"/>
        <rFont val="Arial"/>
        <family val="2"/>
        <charset val="161"/>
      </rPr>
      <t xml:space="preserve"> </t>
    </r>
    <r>
      <rPr>
        <b/>
        <sz val="12"/>
        <color rgb="FF990000"/>
        <rFont val="Symbol"/>
        <family val="1"/>
        <charset val="2"/>
      </rPr>
      <t>®</t>
    </r>
    <r>
      <rPr>
        <b/>
        <sz val="12"/>
        <color rgb="FFFFFF99"/>
        <rFont val="Arial"/>
        <family val="2"/>
        <charset val="161"/>
      </rPr>
      <t xml:space="preserve">  </t>
    </r>
    <r>
      <rPr>
        <b/>
        <sz val="12"/>
        <color rgb="FFFF6600"/>
        <rFont val="Arial"/>
        <family val="2"/>
        <charset val="161"/>
      </rPr>
      <t>v</t>
    </r>
    <r>
      <rPr>
        <b/>
        <sz val="12"/>
        <color rgb="FFFFFF99"/>
        <rFont val="Arial"/>
        <family val="2"/>
        <charset val="161"/>
      </rPr>
      <t>CO</t>
    </r>
    <r>
      <rPr>
        <b/>
        <vertAlign val="subscript"/>
        <sz val="12"/>
        <color rgb="FFFFFF99"/>
        <rFont val="Arial"/>
        <family val="2"/>
        <charset val="161"/>
      </rPr>
      <t>2</t>
    </r>
    <r>
      <rPr>
        <b/>
        <vertAlign val="subscript"/>
        <sz val="12"/>
        <color theme="3" tint="0.39997558519241921"/>
        <rFont val="Arial"/>
        <family val="2"/>
        <charset val="161"/>
      </rPr>
      <t>(g)</t>
    </r>
    <r>
      <rPr>
        <b/>
        <sz val="12"/>
        <color rgb="FFFFFF99"/>
        <rFont val="Arial"/>
        <family val="2"/>
        <charset val="161"/>
      </rPr>
      <t xml:space="preserve">  </t>
    </r>
    <r>
      <rPr>
        <b/>
        <sz val="12"/>
        <color rgb="FF990000"/>
        <rFont val="Arial"/>
        <family val="2"/>
        <charset val="161"/>
      </rPr>
      <t>+</t>
    </r>
    <r>
      <rPr>
        <b/>
        <sz val="12"/>
        <color rgb="FFFFFF99"/>
        <rFont val="Arial"/>
        <family val="2"/>
        <charset val="161"/>
      </rPr>
      <t xml:space="preserve">  </t>
    </r>
    <r>
      <rPr>
        <b/>
        <sz val="12"/>
        <color rgb="FFFF6600"/>
        <rFont val="Arial"/>
        <family val="2"/>
        <charset val="161"/>
      </rPr>
      <t>(v+1)</t>
    </r>
    <r>
      <rPr>
        <b/>
        <sz val="12"/>
        <color rgb="FFFFFF99"/>
        <rFont val="Arial"/>
        <family val="2"/>
        <charset val="161"/>
      </rPr>
      <t xml:space="preserve"> H</t>
    </r>
    <r>
      <rPr>
        <b/>
        <vertAlign val="subscript"/>
        <sz val="12"/>
        <color rgb="FFFFFF99"/>
        <rFont val="Arial"/>
        <family val="2"/>
        <charset val="161"/>
      </rPr>
      <t>2</t>
    </r>
    <r>
      <rPr>
        <b/>
        <sz val="12"/>
        <color rgb="FFFFFF99"/>
        <rFont val="Arial"/>
        <family val="2"/>
        <charset val="161"/>
      </rPr>
      <t>O</t>
    </r>
    <r>
      <rPr>
        <b/>
        <vertAlign val="subscript"/>
        <sz val="12"/>
        <color theme="3" tint="0.39997558519241921"/>
        <rFont val="Arial"/>
        <family val="2"/>
        <charset val="161"/>
      </rPr>
      <t>(g)</t>
    </r>
  </si>
  <si>
    <t>… 1L αλκανίου απαιτεί για να καεί πλήρως… (3v+1)/2 L οξυγόνου.</t>
  </si>
  <si>
    <t>Σύμφωνα με την εκφώνηση του προβλήματος θα πρέπει να είναι…</t>
  </si>
  <si>
    <r>
      <t xml:space="preserve">…άρα το αλκάνιο έχει </t>
    </r>
    <r>
      <rPr>
        <b/>
        <sz val="12"/>
        <color rgb="FFFF9900"/>
        <rFont val="Arial"/>
        <family val="2"/>
        <charset val="161"/>
      </rPr>
      <t>ΜΤ: C</t>
    </r>
    <r>
      <rPr>
        <b/>
        <vertAlign val="subscript"/>
        <sz val="12"/>
        <color rgb="FFFF9900"/>
        <rFont val="Arial"/>
        <family val="2"/>
        <charset val="161"/>
      </rPr>
      <t>3</t>
    </r>
    <r>
      <rPr>
        <b/>
        <sz val="12"/>
        <color rgb="FFFF9900"/>
        <rFont val="Arial"/>
        <family val="2"/>
        <charset val="161"/>
      </rPr>
      <t>H</t>
    </r>
    <r>
      <rPr>
        <b/>
        <vertAlign val="subscript"/>
        <sz val="12"/>
        <color rgb="FFFF9900"/>
        <rFont val="Arial"/>
        <family val="2"/>
        <charset val="161"/>
      </rPr>
      <t>8</t>
    </r>
    <r>
      <rPr>
        <b/>
        <sz val="12"/>
        <color rgb="FFFF9900"/>
        <rFont val="Arial"/>
        <family val="2"/>
        <charset val="161"/>
      </rPr>
      <t>,</t>
    </r>
    <r>
      <rPr>
        <sz val="12"/>
        <color rgb="FFFFFF99"/>
        <rFont val="Arial"/>
        <family val="2"/>
        <charset val="161"/>
      </rPr>
      <t xml:space="preserve"> πρόκειται δηλαδή για το </t>
    </r>
    <r>
      <rPr>
        <b/>
        <sz val="12"/>
        <color rgb="FFFF9900"/>
        <rFont val="Arial"/>
        <family val="2"/>
        <charset val="161"/>
      </rPr>
      <t>προπάνιο.</t>
    </r>
  </si>
  <si>
    <t>9.</t>
  </si>
  <si>
    <t>Γράφουμε την εξίσωση καύσης του αλκινίου.</t>
  </si>
  <si>
    <r>
      <t>C</t>
    </r>
    <r>
      <rPr>
        <b/>
        <vertAlign val="subscript"/>
        <sz val="12"/>
        <color rgb="FFFFFF99"/>
        <rFont val="Arial"/>
        <family val="2"/>
        <charset val="161"/>
      </rPr>
      <t>a</t>
    </r>
    <r>
      <rPr>
        <b/>
        <sz val="12"/>
        <color rgb="FFFFFF99"/>
        <rFont val="Arial"/>
        <family val="2"/>
        <charset val="161"/>
      </rPr>
      <t>H</t>
    </r>
    <r>
      <rPr>
        <b/>
        <vertAlign val="subscript"/>
        <sz val="12"/>
        <color rgb="FFFFFF99"/>
        <rFont val="Arial"/>
        <family val="2"/>
        <charset val="161"/>
      </rPr>
      <t>2a–2</t>
    </r>
    <r>
      <rPr>
        <b/>
        <vertAlign val="subscript"/>
        <sz val="12"/>
        <color theme="3" tint="0.39997558519241921"/>
        <rFont val="Arial"/>
        <family val="2"/>
        <charset val="161"/>
      </rPr>
      <t>(g)</t>
    </r>
    <r>
      <rPr>
        <b/>
        <sz val="12"/>
        <color rgb="FFFFFF99"/>
        <rFont val="Arial"/>
        <family val="2"/>
        <charset val="161"/>
      </rPr>
      <t xml:space="preserve">  </t>
    </r>
    <r>
      <rPr>
        <b/>
        <sz val="12"/>
        <color rgb="FF990000"/>
        <rFont val="Arial"/>
        <family val="2"/>
        <charset val="161"/>
      </rPr>
      <t>+</t>
    </r>
    <r>
      <rPr>
        <b/>
        <sz val="12"/>
        <color rgb="FFFFFF99"/>
        <rFont val="Arial"/>
        <family val="2"/>
        <charset val="161"/>
      </rPr>
      <t xml:space="preserve">  </t>
    </r>
    <r>
      <rPr>
        <b/>
        <sz val="12"/>
        <color rgb="FFFF6600"/>
        <rFont val="Arial"/>
        <family val="2"/>
        <charset val="161"/>
      </rPr>
      <t>(3a–1)/2</t>
    </r>
    <r>
      <rPr>
        <b/>
        <sz val="12"/>
        <color rgb="FFFFFF99"/>
        <rFont val="Arial"/>
        <family val="2"/>
        <charset val="161"/>
      </rPr>
      <t xml:space="preserve"> O</t>
    </r>
    <r>
      <rPr>
        <b/>
        <vertAlign val="subscript"/>
        <sz val="12"/>
        <color rgb="FFFFFF99"/>
        <rFont val="Arial"/>
        <family val="2"/>
        <charset val="161"/>
      </rPr>
      <t>2</t>
    </r>
    <r>
      <rPr>
        <b/>
        <vertAlign val="subscript"/>
        <sz val="12"/>
        <color theme="3" tint="0.39997558519241921"/>
        <rFont val="Arial"/>
        <family val="2"/>
        <charset val="161"/>
      </rPr>
      <t>(g)</t>
    </r>
    <r>
      <rPr>
        <b/>
        <sz val="12"/>
        <color rgb="FF3366FF"/>
        <rFont val="Arial"/>
        <family val="2"/>
        <charset val="161"/>
      </rPr>
      <t xml:space="preserve"> </t>
    </r>
    <r>
      <rPr>
        <b/>
        <sz val="12"/>
        <color rgb="FFFFFF99"/>
        <rFont val="Arial"/>
        <family val="2"/>
        <charset val="161"/>
      </rPr>
      <t xml:space="preserve"> </t>
    </r>
    <r>
      <rPr>
        <b/>
        <sz val="12"/>
        <color rgb="FF990000"/>
        <rFont val="Symbol"/>
        <family val="1"/>
        <charset val="2"/>
      </rPr>
      <t>®</t>
    </r>
    <r>
      <rPr>
        <b/>
        <sz val="12"/>
        <color rgb="FFFFFF99"/>
        <rFont val="Arial"/>
        <family val="2"/>
        <charset val="161"/>
      </rPr>
      <t xml:space="preserve">  </t>
    </r>
    <r>
      <rPr>
        <b/>
        <sz val="12"/>
        <color rgb="FFFF6600"/>
        <rFont val="Arial"/>
        <family val="2"/>
        <charset val="161"/>
      </rPr>
      <t>a</t>
    </r>
    <r>
      <rPr>
        <b/>
        <sz val="12"/>
        <color rgb="FFFFFF99"/>
        <rFont val="Arial"/>
        <family val="2"/>
        <charset val="161"/>
      </rPr>
      <t>CO</t>
    </r>
    <r>
      <rPr>
        <b/>
        <vertAlign val="subscript"/>
        <sz val="12"/>
        <color rgb="FFFFFF99"/>
        <rFont val="Arial"/>
        <family val="2"/>
        <charset val="161"/>
      </rPr>
      <t>2</t>
    </r>
    <r>
      <rPr>
        <b/>
        <vertAlign val="subscript"/>
        <sz val="12"/>
        <color theme="3" tint="0.39997558519241921"/>
        <rFont val="Arial"/>
        <family val="2"/>
        <charset val="161"/>
      </rPr>
      <t>(g)</t>
    </r>
    <r>
      <rPr>
        <b/>
        <sz val="12"/>
        <color rgb="FFFFFF99"/>
        <rFont val="Arial"/>
        <family val="2"/>
        <charset val="161"/>
      </rPr>
      <t xml:space="preserve">  </t>
    </r>
    <r>
      <rPr>
        <b/>
        <sz val="12"/>
        <color rgb="FF990000"/>
        <rFont val="Arial"/>
        <family val="2"/>
        <charset val="161"/>
      </rPr>
      <t>+</t>
    </r>
    <r>
      <rPr>
        <b/>
        <sz val="12"/>
        <color rgb="FFFFFF99"/>
        <rFont val="Arial"/>
        <family val="2"/>
        <charset val="161"/>
      </rPr>
      <t xml:space="preserve">  </t>
    </r>
    <r>
      <rPr>
        <b/>
        <sz val="12"/>
        <color rgb="FFFF6600"/>
        <rFont val="Arial"/>
        <family val="2"/>
        <charset val="161"/>
      </rPr>
      <t>(a–1)</t>
    </r>
    <r>
      <rPr>
        <b/>
        <sz val="12"/>
        <color rgb="FFFFFF99"/>
        <rFont val="Arial"/>
        <family val="2"/>
        <charset val="161"/>
      </rPr>
      <t xml:space="preserve"> H</t>
    </r>
    <r>
      <rPr>
        <b/>
        <vertAlign val="subscript"/>
        <sz val="12"/>
        <color rgb="FFFFFF99"/>
        <rFont val="Arial"/>
        <family val="2"/>
        <charset val="161"/>
      </rPr>
      <t>2</t>
    </r>
    <r>
      <rPr>
        <b/>
        <sz val="12"/>
        <color rgb="FFFFFF99"/>
        <rFont val="Arial"/>
        <family val="2"/>
        <charset val="161"/>
      </rPr>
      <t>O</t>
    </r>
    <r>
      <rPr>
        <b/>
        <vertAlign val="subscript"/>
        <sz val="12"/>
        <color theme="3" tint="0.39997558519241921"/>
        <rFont val="Arial"/>
        <family val="2"/>
        <charset val="161"/>
      </rPr>
      <t>(g)</t>
    </r>
  </si>
  <si>
    <r>
      <t>Σύμφωνα με τη χημική εξίσωση…
…για να καεί 1mol C</t>
    </r>
    <r>
      <rPr>
        <vertAlign val="subscript"/>
        <sz val="12"/>
        <color rgb="FFFFFF99"/>
        <rFont val="Arial"/>
        <family val="2"/>
        <charset val="161"/>
      </rPr>
      <t>a</t>
    </r>
    <r>
      <rPr>
        <sz val="12"/>
        <color rgb="FFFFFF99"/>
        <rFont val="Arial"/>
        <family val="2"/>
        <charset val="161"/>
      </rPr>
      <t>H</t>
    </r>
    <r>
      <rPr>
        <vertAlign val="subscript"/>
        <sz val="12"/>
        <color rgb="FFFFFF99"/>
        <rFont val="Arial"/>
        <family val="2"/>
        <charset val="161"/>
      </rPr>
      <t>2a–2</t>
    </r>
    <r>
      <rPr>
        <sz val="12"/>
        <color rgb="FFFFFF99"/>
        <rFont val="Arial"/>
        <family val="2"/>
        <charset val="161"/>
      </rPr>
      <t xml:space="preserve"> απαιτούνται (3a–1)/2mol O</t>
    </r>
    <r>
      <rPr>
        <vertAlign val="subscript"/>
        <sz val="12"/>
        <color rgb="FFFFFF99"/>
        <rFont val="Arial"/>
        <family val="2"/>
        <charset val="161"/>
      </rPr>
      <t>2</t>
    </r>
    <r>
      <rPr>
        <sz val="12"/>
        <color rgb="FFFFFF99"/>
        <rFont val="Arial"/>
        <family val="2"/>
        <charset val="161"/>
      </rPr>
      <t xml:space="preserve"> και παράγονται amol CO</t>
    </r>
    <r>
      <rPr>
        <vertAlign val="subscript"/>
        <sz val="12"/>
        <color rgb="FFFFFF99"/>
        <rFont val="Arial"/>
        <family val="2"/>
        <charset val="161"/>
      </rPr>
      <t>2</t>
    </r>
    <r>
      <rPr>
        <sz val="12"/>
        <color rgb="FFFFFF99"/>
        <rFont val="Arial"/>
        <family val="2"/>
        <charset val="161"/>
      </rPr>
      <t>.</t>
    </r>
  </si>
  <si>
    <t>Σύμφωνα με την εκφώνηση του προβλήματος είναι…</t>
  </si>
  <si>
    <r>
      <t xml:space="preserve">…οπότε από το γνωστό τύπο… </t>
    </r>
    <r>
      <rPr>
        <b/>
        <sz val="12"/>
        <color rgb="FFFF9900"/>
        <rFont val="Arial"/>
        <family val="2"/>
        <charset val="161"/>
      </rPr>
      <t>m=n·M</t>
    </r>
    <r>
      <rPr>
        <b/>
        <vertAlign val="subscript"/>
        <sz val="12"/>
        <color rgb="FFFF9900"/>
        <rFont val="Arial"/>
        <family val="2"/>
        <charset val="161"/>
      </rPr>
      <t xml:space="preserve">r </t>
    </r>
    <r>
      <rPr>
        <sz val="12"/>
        <color rgb="FFFFFF99"/>
        <rFont val="Arial"/>
        <family val="2"/>
        <charset val="161"/>
      </rPr>
      <t>θα έχουμε...</t>
    </r>
  </si>
  <si>
    <t>…άρα (μετά από την προφανή απαλειφή του x), θα είναι…</t>
  </si>
  <si>
    <t>Καύση αιθενίου.</t>
  </si>
  <si>
    <r>
      <t>C</t>
    </r>
    <r>
      <rPr>
        <b/>
        <vertAlign val="subscript"/>
        <sz val="12"/>
        <color rgb="FFFFFF99"/>
        <rFont val="Arial"/>
        <family val="2"/>
        <charset val="161"/>
      </rPr>
      <t>2</t>
    </r>
    <r>
      <rPr>
        <b/>
        <sz val="12"/>
        <color rgb="FFFFFF99"/>
        <rFont val="Arial"/>
        <family val="2"/>
        <charset val="161"/>
      </rPr>
      <t>H</t>
    </r>
    <r>
      <rPr>
        <b/>
        <vertAlign val="subscript"/>
        <sz val="12"/>
        <color rgb="FFFFFF99"/>
        <rFont val="Arial"/>
        <family val="2"/>
        <charset val="161"/>
      </rPr>
      <t>4</t>
    </r>
    <r>
      <rPr>
        <b/>
        <sz val="12"/>
        <color rgb="FFFFFF99"/>
        <rFont val="Arial"/>
        <family val="2"/>
        <charset val="161"/>
      </rPr>
      <t xml:space="preserve">  </t>
    </r>
    <r>
      <rPr>
        <b/>
        <sz val="12"/>
        <color rgb="FF990000"/>
        <rFont val="Arial"/>
        <family val="2"/>
        <charset val="161"/>
      </rPr>
      <t>+</t>
    </r>
    <r>
      <rPr>
        <b/>
        <sz val="12"/>
        <color rgb="FFFFFF99"/>
        <rFont val="Arial"/>
        <family val="2"/>
        <charset val="161"/>
      </rPr>
      <t xml:space="preserve">  </t>
    </r>
    <r>
      <rPr>
        <b/>
        <sz val="12"/>
        <color rgb="FFFF6600"/>
        <rFont val="Arial"/>
        <family val="2"/>
        <charset val="161"/>
      </rPr>
      <t>3</t>
    </r>
    <r>
      <rPr>
        <b/>
        <sz val="12"/>
        <color rgb="FFFFFF99"/>
        <rFont val="Arial"/>
        <family val="2"/>
        <charset val="161"/>
      </rPr>
      <t xml:space="preserve"> O</t>
    </r>
    <r>
      <rPr>
        <b/>
        <vertAlign val="subscript"/>
        <sz val="12"/>
        <color rgb="FFFFFF99"/>
        <rFont val="Arial"/>
        <family val="2"/>
        <charset val="161"/>
      </rPr>
      <t>2</t>
    </r>
    <r>
      <rPr>
        <b/>
        <sz val="12"/>
        <color rgb="FFFFFF99"/>
        <rFont val="Arial"/>
        <family val="2"/>
        <charset val="161"/>
      </rPr>
      <t xml:space="preserve">  </t>
    </r>
    <r>
      <rPr>
        <b/>
        <sz val="12"/>
        <color rgb="FF990000"/>
        <rFont val="Symbol"/>
        <family val="1"/>
        <charset val="2"/>
      </rPr>
      <t>®</t>
    </r>
    <r>
      <rPr>
        <b/>
        <sz val="12"/>
        <color rgb="FFFFFF99"/>
        <rFont val="Arial"/>
        <family val="2"/>
        <charset val="161"/>
      </rPr>
      <t xml:space="preserve">  </t>
    </r>
    <r>
      <rPr>
        <b/>
        <sz val="12"/>
        <color rgb="FFFF6600"/>
        <rFont val="Arial"/>
        <family val="2"/>
        <charset val="161"/>
      </rPr>
      <t>2</t>
    </r>
    <r>
      <rPr>
        <b/>
        <sz val="12"/>
        <color rgb="FFFFFF99"/>
        <rFont val="Arial"/>
        <family val="2"/>
        <charset val="161"/>
      </rPr>
      <t xml:space="preserve"> CO</t>
    </r>
    <r>
      <rPr>
        <b/>
        <vertAlign val="subscript"/>
        <sz val="12"/>
        <color rgb="FFFFFF99"/>
        <rFont val="Arial"/>
        <family val="2"/>
        <charset val="161"/>
      </rPr>
      <t>2</t>
    </r>
    <r>
      <rPr>
        <b/>
        <sz val="12"/>
        <color rgb="FFFFFF99"/>
        <rFont val="Arial"/>
        <family val="2"/>
        <charset val="161"/>
      </rPr>
      <t xml:space="preserve">  </t>
    </r>
    <r>
      <rPr>
        <b/>
        <sz val="12"/>
        <color rgb="FF990000"/>
        <rFont val="Arial"/>
        <family val="2"/>
        <charset val="161"/>
      </rPr>
      <t>+</t>
    </r>
    <r>
      <rPr>
        <b/>
        <sz val="12"/>
        <color rgb="FFFFFF99"/>
        <rFont val="Arial"/>
        <family val="2"/>
        <charset val="161"/>
      </rPr>
      <t xml:space="preserve">  </t>
    </r>
    <r>
      <rPr>
        <b/>
        <sz val="12"/>
        <color rgb="FFFF6600"/>
        <rFont val="Arial"/>
        <family val="2"/>
        <charset val="161"/>
      </rPr>
      <t>2</t>
    </r>
    <r>
      <rPr>
        <b/>
        <sz val="12"/>
        <color rgb="FFFFFF99"/>
        <rFont val="Arial"/>
        <family val="2"/>
        <charset val="161"/>
      </rPr>
      <t xml:space="preserve"> H</t>
    </r>
    <r>
      <rPr>
        <b/>
        <vertAlign val="subscript"/>
        <sz val="12"/>
        <color rgb="FFFFFF99"/>
        <rFont val="Arial"/>
        <family val="2"/>
        <charset val="161"/>
      </rPr>
      <t>2</t>
    </r>
    <r>
      <rPr>
        <b/>
        <sz val="12"/>
        <color rgb="FFFFFF99"/>
        <rFont val="Arial"/>
        <family val="2"/>
        <charset val="161"/>
      </rPr>
      <t>O</t>
    </r>
  </si>
  <si>
    <t>Σύμφωνα με τη στοιχειομετρικά αναλογία της αντίδρασης…</t>
  </si>
  <si>
    <r>
      <rPr>
        <b/>
        <sz val="12"/>
        <color rgb="FFFF9900"/>
        <rFont val="Arial"/>
        <family val="2"/>
        <charset val="161"/>
      </rPr>
      <t>… aL C</t>
    </r>
    <r>
      <rPr>
        <b/>
        <vertAlign val="subscript"/>
        <sz val="12"/>
        <color rgb="FFFF9900"/>
        <rFont val="Arial"/>
        <family val="2"/>
        <charset val="161"/>
      </rPr>
      <t>2</t>
    </r>
    <r>
      <rPr>
        <b/>
        <sz val="12"/>
        <color rgb="FFFF9900"/>
        <rFont val="Arial"/>
        <family val="2"/>
        <charset val="161"/>
      </rPr>
      <t>H</t>
    </r>
    <r>
      <rPr>
        <b/>
        <vertAlign val="subscript"/>
        <sz val="12"/>
        <color rgb="FFFF9900"/>
        <rFont val="Arial"/>
        <family val="2"/>
        <charset val="161"/>
      </rPr>
      <t>4</t>
    </r>
    <r>
      <rPr>
        <sz val="12"/>
        <color rgb="FFFFFF99"/>
        <rFont val="Arial"/>
        <family val="2"/>
        <charset val="161"/>
      </rPr>
      <t xml:space="preserve"> απαιτούν για να καούν </t>
    </r>
    <r>
      <rPr>
        <b/>
        <sz val="12"/>
        <color rgb="FFFF9900"/>
        <rFont val="Arial"/>
        <family val="2"/>
        <charset val="161"/>
      </rPr>
      <t>3aL O</t>
    </r>
    <r>
      <rPr>
        <b/>
        <vertAlign val="subscript"/>
        <sz val="12"/>
        <color rgb="FFFF9900"/>
        <rFont val="Arial"/>
        <family val="2"/>
        <charset val="161"/>
      </rPr>
      <t>2</t>
    </r>
    <r>
      <rPr>
        <sz val="12"/>
        <color rgb="FFFFFF99"/>
        <rFont val="Arial"/>
        <family val="2"/>
        <charset val="161"/>
      </rPr>
      <t xml:space="preserve"> και παράγονται </t>
    </r>
    <r>
      <rPr>
        <b/>
        <sz val="12"/>
        <color rgb="FFFF9900"/>
        <rFont val="Arial"/>
        <family val="2"/>
        <charset val="161"/>
      </rPr>
      <t>2aL CO</t>
    </r>
    <r>
      <rPr>
        <b/>
        <vertAlign val="subscript"/>
        <sz val="12"/>
        <color rgb="FFFF9900"/>
        <rFont val="Arial"/>
        <family val="2"/>
        <charset val="161"/>
      </rPr>
      <t>2</t>
    </r>
    <r>
      <rPr>
        <b/>
        <sz val="12"/>
        <color rgb="FFFF9900"/>
        <rFont val="Arial"/>
        <family val="2"/>
        <charset val="161"/>
      </rPr>
      <t>.</t>
    </r>
  </si>
  <si>
    <r>
      <rPr>
        <b/>
        <sz val="12"/>
        <color rgb="FFFF9900"/>
        <rFont val="Arial"/>
        <family val="2"/>
        <charset val="161"/>
      </rPr>
      <t>… 1L C</t>
    </r>
    <r>
      <rPr>
        <b/>
        <vertAlign val="subscript"/>
        <sz val="12"/>
        <color rgb="FFFF9900"/>
        <rFont val="Arial"/>
        <family val="2"/>
        <charset val="161"/>
      </rPr>
      <t>2</t>
    </r>
    <r>
      <rPr>
        <b/>
        <sz val="12"/>
        <color rgb="FFFF9900"/>
        <rFont val="Arial"/>
        <family val="2"/>
        <charset val="161"/>
      </rPr>
      <t>H</t>
    </r>
    <r>
      <rPr>
        <b/>
        <vertAlign val="subscript"/>
        <sz val="12"/>
        <color rgb="FFFF9900"/>
        <rFont val="Arial"/>
        <family val="2"/>
        <charset val="161"/>
      </rPr>
      <t>4</t>
    </r>
    <r>
      <rPr>
        <sz val="12"/>
        <color rgb="FFFFFF99"/>
        <rFont val="Arial"/>
        <family val="2"/>
        <charset val="161"/>
      </rPr>
      <t xml:space="preserve">  απαιτεί  για  να  καεί  </t>
    </r>
    <r>
      <rPr>
        <b/>
        <sz val="12"/>
        <color rgb="FFFF9900"/>
        <rFont val="Arial"/>
        <family val="2"/>
        <charset val="161"/>
      </rPr>
      <t>3L O</t>
    </r>
    <r>
      <rPr>
        <b/>
        <vertAlign val="subscript"/>
        <sz val="12"/>
        <color rgb="FFFF9900"/>
        <rFont val="Arial"/>
        <family val="2"/>
        <charset val="161"/>
      </rPr>
      <t>2</t>
    </r>
    <r>
      <rPr>
        <sz val="12"/>
        <color rgb="FFFFFF99"/>
        <rFont val="Arial"/>
        <family val="2"/>
        <charset val="161"/>
      </rPr>
      <t xml:space="preserve">  και  παράγονται  </t>
    </r>
    <r>
      <rPr>
        <b/>
        <sz val="12"/>
        <color rgb="FFFF9900"/>
        <rFont val="Arial"/>
        <family val="2"/>
        <charset val="161"/>
      </rPr>
      <t>2L CO</t>
    </r>
    <r>
      <rPr>
        <b/>
        <vertAlign val="subscript"/>
        <sz val="12"/>
        <color rgb="FFFF9900"/>
        <rFont val="Arial"/>
        <family val="2"/>
        <charset val="161"/>
      </rPr>
      <t>2</t>
    </r>
    <r>
      <rPr>
        <b/>
        <sz val="12"/>
        <color rgb="FFFF9900"/>
        <rFont val="Arial"/>
        <family val="2"/>
        <charset val="161"/>
      </rPr>
      <t>,</t>
    </r>
    <r>
      <rPr>
        <sz val="12"/>
        <color rgb="FFFFFF99"/>
        <rFont val="Arial"/>
        <family val="2"/>
        <charset val="161"/>
      </rPr>
      <t xml:space="preserve"> άρα…</t>
    </r>
  </si>
  <si>
    <t>Καύση αιθινίου.</t>
  </si>
  <si>
    <r>
      <t>C</t>
    </r>
    <r>
      <rPr>
        <b/>
        <vertAlign val="subscript"/>
        <sz val="12"/>
        <color rgb="FFFFFF99"/>
        <rFont val="Arial"/>
        <family val="2"/>
        <charset val="161"/>
      </rPr>
      <t>2</t>
    </r>
    <r>
      <rPr>
        <b/>
        <sz val="12"/>
        <color rgb="FFFFFF99"/>
        <rFont val="Arial"/>
        <family val="2"/>
        <charset val="161"/>
      </rPr>
      <t>H</t>
    </r>
    <r>
      <rPr>
        <b/>
        <vertAlign val="subscript"/>
        <sz val="12"/>
        <color rgb="FFFFFF99"/>
        <rFont val="Arial"/>
        <family val="2"/>
        <charset val="161"/>
      </rPr>
      <t>2</t>
    </r>
    <r>
      <rPr>
        <b/>
        <sz val="12"/>
        <color rgb="FFFFFF99"/>
        <rFont val="Arial"/>
        <family val="2"/>
        <charset val="161"/>
      </rPr>
      <t xml:space="preserve">  </t>
    </r>
    <r>
      <rPr>
        <b/>
        <sz val="12"/>
        <color rgb="FF990000"/>
        <rFont val="Arial"/>
        <family val="2"/>
        <charset val="161"/>
      </rPr>
      <t>+</t>
    </r>
    <r>
      <rPr>
        <b/>
        <sz val="12"/>
        <color rgb="FFFFFF99"/>
        <rFont val="Arial"/>
        <family val="2"/>
        <charset val="161"/>
      </rPr>
      <t xml:space="preserve">  </t>
    </r>
    <r>
      <rPr>
        <b/>
        <sz val="12"/>
        <color rgb="FFFF6600"/>
        <rFont val="Arial"/>
        <family val="2"/>
        <charset val="161"/>
      </rPr>
      <t>5/2</t>
    </r>
    <r>
      <rPr>
        <b/>
        <sz val="12"/>
        <color rgb="FFFFFF99"/>
        <rFont val="Arial"/>
        <family val="2"/>
        <charset val="161"/>
      </rPr>
      <t xml:space="preserve"> O</t>
    </r>
    <r>
      <rPr>
        <b/>
        <vertAlign val="subscript"/>
        <sz val="12"/>
        <color rgb="FFFFFF99"/>
        <rFont val="Arial"/>
        <family val="2"/>
        <charset val="161"/>
      </rPr>
      <t>2</t>
    </r>
    <r>
      <rPr>
        <b/>
        <sz val="12"/>
        <color rgb="FFFFFF99"/>
        <rFont val="Arial"/>
        <family val="2"/>
        <charset val="161"/>
      </rPr>
      <t xml:space="preserve">  </t>
    </r>
    <r>
      <rPr>
        <b/>
        <sz val="12"/>
        <color rgb="FF990000"/>
        <rFont val="Symbol"/>
        <family val="1"/>
        <charset val="2"/>
      </rPr>
      <t>®</t>
    </r>
    <r>
      <rPr>
        <b/>
        <sz val="12"/>
        <color rgb="FFFFFF99"/>
        <rFont val="Arial"/>
        <family val="2"/>
        <charset val="161"/>
      </rPr>
      <t xml:space="preserve">  </t>
    </r>
    <r>
      <rPr>
        <b/>
        <sz val="12"/>
        <color rgb="FFFF6600"/>
        <rFont val="Arial"/>
        <family val="2"/>
        <charset val="161"/>
      </rPr>
      <t>2</t>
    </r>
    <r>
      <rPr>
        <b/>
        <sz val="12"/>
        <color rgb="FFFFFF99"/>
        <rFont val="Arial"/>
        <family val="2"/>
        <charset val="161"/>
      </rPr>
      <t xml:space="preserve"> CO</t>
    </r>
    <r>
      <rPr>
        <b/>
        <vertAlign val="subscript"/>
        <sz val="12"/>
        <color rgb="FFFFFF99"/>
        <rFont val="Arial"/>
        <family val="2"/>
        <charset val="161"/>
      </rPr>
      <t>2</t>
    </r>
    <r>
      <rPr>
        <b/>
        <sz val="12"/>
        <color rgb="FFFFFF99"/>
        <rFont val="Arial"/>
        <family val="2"/>
        <charset val="161"/>
      </rPr>
      <t xml:space="preserve">  </t>
    </r>
    <r>
      <rPr>
        <b/>
        <sz val="12"/>
        <color rgb="FF990000"/>
        <rFont val="Arial"/>
        <family val="2"/>
        <charset val="161"/>
      </rPr>
      <t>+</t>
    </r>
    <r>
      <rPr>
        <b/>
        <sz val="12"/>
        <color rgb="FFFFFF99"/>
        <rFont val="Arial"/>
        <family val="2"/>
        <charset val="161"/>
      </rPr>
      <t xml:space="preserve">  H</t>
    </r>
    <r>
      <rPr>
        <b/>
        <vertAlign val="subscript"/>
        <sz val="12"/>
        <color rgb="FFFFFF99"/>
        <rFont val="Arial"/>
        <family val="2"/>
        <charset val="161"/>
      </rPr>
      <t>2</t>
    </r>
    <r>
      <rPr>
        <b/>
        <sz val="12"/>
        <color rgb="FFFFFF99"/>
        <rFont val="Arial"/>
        <family val="2"/>
        <charset val="161"/>
      </rPr>
      <t>O</t>
    </r>
  </si>
  <si>
    <r>
      <rPr>
        <b/>
        <sz val="12"/>
        <color rgb="FFFF9900"/>
        <rFont val="Arial"/>
        <family val="2"/>
        <charset val="161"/>
      </rPr>
      <t>… 1L C</t>
    </r>
    <r>
      <rPr>
        <b/>
        <vertAlign val="subscript"/>
        <sz val="12"/>
        <color rgb="FFFF9900"/>
        <rFont val="Arial"/>
        <family val="2"/>
        <charset val="161"/>
      </rPr>
      <t>2</t>
    </r>
    <r>
      <rPr>
        <b/>
        <sz val="12"/>
        <color rgb="FFFF9900"/>
        <rFont val="Arial"/>
        <family val="2"/>
        <charset val="161"/>
      </rPr>
      <t>H</t>
    </r>
    <r>
      <rPr>
        <b/>
        <vertAlign val="subscript"/>
        <sz val="12"/>
        <color rgb="FFFF9900"/>
        <rFont val="Arial"/>
        <family val="2"/>
        <charset val="161"/>
      </rPr>
      <t>2</t>
    </r>
    <r>
      <rPr>
        <sz val="12"/>
        <color rgb="FFFFFF99"/>
        <rFont val="Arial"/>
        <family val="2"/>
        <charset val="161"/>
      </rPr>
      <t xml:space="preserve">  απαιτεί  για  να  καεί  </t>
    </r>
    <r>
      <rPr>
        <b/>
        <sz val="12"/>
        <color rgb="FFFF9900"/>
        <rFont val="Arial"/>
        <family val="2"/>
        <charset val="161"/>
      </rPr>
      <t>5/2L O</t>
    </r>
    <r>
      <rPr>
        <b/>
        <vertAlign val="subscript"/>
        <sz val="12"/>
        <color rgb="FFFF9900"/>
        <rFont val="Arial"/>
        <family val="2"/>
        <charset val="161"/>
      </rPr>
      <t>2</t>
    </r>
    <r>
      <rPr>
        <sz val="12"/>
        <color rgb="FFFFFF99"/>
        <rFont val="Arial"/>
        <family val="2"/>
        <charset val="161"/>
      </rPr>
      <t xml:space="preserve">  και  παράγονται  </t>
    </r>
    <r>
      <rPr>
        <b/>
        <sz val="12"/>
        <color rgb="FFFF9900"/>
        <rFont val="Arial"/>
        <family val="2"/>
        <charset val="161"/>
      </rPr>
      <t>2L CO</t>
    </r>
    <r>
      <rPr>
        <b/>
        <vertAlign val="subscript"/>
        <sz val="12"/>
        <color rgb="FFFF9900"/>
        <rFont val="Arial"/>
        <family val="2"/>
        <charset val="161"/>
      </rPr>
      <t>2</t>
    </r>
    <r>
      <rPr>
        <b/>
        <sz val="12"/>
        <color rgb="FFFF9900"/>
        <rFont val="Arial"/>
        <family val="2"/>
        <charset val="161"/>
      </rPr>
      <t>,</t>
    </r>
    <r>
      <rPr>
        <sz val="12"/>
        <color rgb="FFFFFF99"/>
        <rFont val="Arial"/>
        <family val="2"/>
        <charset val="161"/>
      </rPr>
      <t xml:space="preserve"> άρα…</t>
    </r>
  </si>
  <si>
    <r>
      <rPr>
        <b/>
        <sz val="12"/>
        <color rgb="FFFF9900"/>
        <rFont val="Arial"/>
        <family val="2"/>
        <charset val="161"/>
      </rPr>
      <t>… bL C</t>
    </r>
    <r>
      <rPr>
        <b/>
        <vertAlign val="subscript"/>
        <sz val="12"/>
        <color rgb="FFFF9900"/>
        <rFont val="Arial"/>
        <family val="2"/>
        <charset val="161"/>
      </rPr>
      <t>2</t>
    </r>
    <r>
      <rPr>
        <b/>
        <sz val="12"/>
        <color rgb="FFFF9900"/>
        <rFont val="Arial"/>
        <family val="2"/>
        <charset val="161"/>
      </rPr>
      <t>H</t>
    </r>
    <r>
      <rPr>
        <b/>
        <vertAlign val="subscript"/>
        <sz val="12"/>
        <color rgb="FFFF9900"/>
        <rFont val="Arial"/>
        <family val="2"/>
        <charset val="161"/>
      </rPr>
      <t>4</t>
    </r>
    <r>
      <rPr>
        <sz val="12"/>
        <color rgb="FFFFFF99"/>
        <rFont val="Arial"/>
        <family val="2"/>
        <charset val="161"/>
      </rPr>
      <t xml:space="preserve"> απαιτούν για να καούν </t>
    </r>
    <r>
      <rPr>
        <b/>
        <sz val="12"/>
        <color rgb="FFFF9900"/>
        <rFont val="Arial"/>
        <family val="2"/>
        <charset val="161"/>
      </rPr>
      <t>5b/2L O</t>
    </r>
    <r>
      <rPr>
        <b/>
        <vertAlign val="subscript"/>
        <sz val="12"/>
        <color rgb="FFFF9900"/>
        <rFont val="Arial"/>
        <family val="2"/>
        <charset val="161"/>
      </rPr>
      <t>2</t>
    </r>
    <r>
      <rPr>
        <sz val="12"/>
        <color rgb="FFFFFF99"/>
        <rFont val="Arial"/>
        <family val="2"/>
        <charset val="161"/>
      </rPr>
      <t xml:space="preserve"> και παράγονται </t>
    </r>
    <r>
      <rPr>
        <b/>
        <sz val="12"/>
        <color rgb="FFFF9900"/>
        <rFont val="Arial"/>
        <family val="2"/>
        <charset val="161"/>
      </rPr>
      <t>2bL CO</t>
    </r>
    <r>
      <rPr>
        <b/>
        <vertAlign val="subscript"/>
        <sz val="12"/>
        <color rgb="FFFF9900"/>
        <rFont val="Arial"/>
        <family val="2"/>
        <charset val="161"/>
      </rPr>
      <t>2</t>
    </r>
    <r>
      <rPr>
        <b/>
        <sz val="12"/>
        <color rgb="FFFF9900"/>
        <rFont val="Arial"/>
        <family val="2"/>
        <charset val="161"/>
      </rPr>
      <t>.</t>
    </r>
  </si>
  <si>
    <r>
      <t xml:space="preserve">…ενώ για το παραγόμενο από την καύση, </t>
    </r>
    <r>
      <rPr>
        <b/>
        <sz val="12"/>
        <color rgb="FFFF9900"/>
        <rFont val="Arial"/>
        <family val="2"/>
        <charset val="161"/>
      </rPr>
      <t>CO</t>
    </r>
    <r>
      <rPr>
        <b/>
        <vertAlign val="subscript"/>
        <sz val="12"/>
        <color rgb="FFFF9900"/>
        <rFont val="Arial"/>
        <family val="2"/>
        <charset val="161"/>
      </rPr>
      <t>2</t>
    </r>
    <r>
      <rPr>
        <sz val="12"/>
        <color rgb="FFFFFF99"/>
        <rFont val="Arial"/>
        <family val="2"/>
        <charset val="161"/>
      </rPr>
      <t xml:space="preserve"> θα ισχύει η σχέση…</t>
    </r>
  </si>
  <si>
    <t>Για να δεις τη λύση της άσκησης, κάνε κλικ…</t>
  </si>
  <si>
    <t>Επιδρούμε αρχικά στο 1-χλώρο-προπάνιο με αλκοολικό διάλυμα NaOH, οπότε σχηματίζεται προπένιο, σύμφωνα με τη χημική εξίσωση που ακολουθεί.</t>
  </si>
  <si>
    <r>
      <t xml:space="preserve">Το </t>
    </r>
    <r>
      <rPr>
        <b/>
        <sz val="12"/>
        <color rgb="FFFF9900"/>
        <rFont val="Arial"/>
        <family val="2"/>
        <charset val="161"/>
      </rPr>
      <t>2-χλώρο-προπάνιο,</t>
    </r>
    <r>
      <rPr>
        <sz val="12"/>
        <color rgb="FFFFFF99"/>
        <rFont val="Arial"/>
        <family val="2"/>
        <charset val="161"/>
      </rPr>
      <t xml:space="preserve"> αποτελεί το </t>
    </r>
    <r>
      <rPr>
        <b/>
        <sz val="12"/>
        <color rgb="FFFF9900"/>
        <rFont val="Arial"/>
        <family val="2"/>
        <charset val="161"/>
      </rPr>
      <t>κύριο προϊόν</t>
    </r>
    <r>
      <rPr>
        <sz val="12"/>
        <color rgb="FFFFFF99"/>
        <rFont val="Arial"/>
        <family val="2"/>
        <charset val="161"/>
      </rPr>
      <t xml:space="preserve"> της επίδρασης </t>
    </r>
    <r>
      <rPr>
        <b/>
        <sz val="12"/>
        <color rgb="FFFF9900"/>
        <rFont val="Arial"/>
        <family val="2"/>
        <charset val="161"/>
      </rPr>
      <t>HCl,</t>
    </r>
    <r>
      <rPr>
        <sz val="12"/>
        <color rgb="FFFFFF99"/>
        <rFont val="Arial"/>
        <family val="2"/>
        <charset val="161"/>
      </rPr>
      <t xml:space="preserve"> στο </t>
    </r>
    <r>
      <rPr>
        <b/>
        <sz val="12"/>
        <color rgb="FFFF9900"/>
        <rFont val="Arial"/>
        <family val="2"/>
        <charset val="161"/>
      </rPr>
      <t>προπένιο,</t>
    </r>
    <r>
      <rPr>
        <sz val="12"/>
        <color rgb="FFFFFF99"/>
        <rFont val="Arial"/>
        <family val="2"/>
        <charset val="161"/>
      </rPr>
      <t xml:space="preserve"> σύμφωνα με την επόμενη χημική εξίσωση.</t>
    </r>
  </si>
  <si>
    <t>Αρχικά μετατρέπεται το 1-χλώρο-προπάνιο σε προπένιο, όπως ακριβώς έγινε και στην προηγούμενη άσκηση. Στη συνέχεια...</t>
  </si>
  <si>
    <r>
      <t xml:space="preserve">…για να πάρουμε το </t>
    </r>
    <r>
      <rPr>
        <b/>
        <sz val="12"/>
        <color rgb="FFFF9900"/>
        <rFont val="Arial"/>
        <family val="2"/>
        <charset val="161"/>
      </rPr>
      <t>1,2-δίχλωρο-προπάνιο</t>
    </r>
    <r>
      <rPr>
        <sz val="12"/>
        <color rgb="FFFFFF99"/>
        <rFont val="Arial"/>
        <family val="2"/>
        <charset val="161"/>
      </rPr>
      <t xml:space="preserve"> αρκεί να επιδράσουμε στο </t>
    </r>
    <r>
      <rPr>
        <b/>
        <sz val="12"/>
        <color rgb="FFFF9900"/>
        <rFont val="Arial"/>
        <family val="2"/>
        <charset val="161"/>
      </rPr>
      <t>προπένιο</t>
    </r>
    <r>
      <rPr>
        <sz val="12"/>
        <color rgb="FFFFFF99"/>
        <rFont val="Arial"/>
        <family val="2"/>
        <charset val="161"/>
      </rPr>
      <t xml:space="preserve"> με </t>
    </r>
    <r>
      <rPr>
        <b/>
        <sz val="12"/>
        <color rgb="FFFF9900"/>
        <rFont val="Arial"/>
        <family val="2"/>
        <charset val="161"/>
      </rPr>
      <t>χλώριο,</t>
    </r>
    <r>
      <rPr>
        <sz val="12"/>
        <color rgb="FFFFFF99"/>
        <rFont val="Arial"/>
        <family val="2"/>
        <charset val="161"/>
      </rPr>
      <t xml:space="preserve"> σύμφωνα με τη χημική εξίσωση…</t>
    </r>
  </si>
  <si>
    <r>
      <t>C</t>
    </r>
    <r>
      <rPr>
        <b/>
        <sz val="12"/>
        <color indexed="43"/>
        <rFont val="Arial"/>
        <family val="2"/>
        <charset val="161"/>
      </rPr>
      <t>H</t>
    </r>
    <r>
      <rPr>
        <b/>
        <vertAlign val="subscript"/>
        <sz val="12"/>
        <color indexed="43"/>
        <rFont val="Arial"/>
        <family val="2"/>
        <charset val="161"/>
      </rPr>
      <t>3</t>
    </r>
    <r>
      <rPr>
        <b/>
        <sz val="12"/>
        <color indexed="43"/>
        <rFont val="Arial"/>
        <family val="2"/>
        <charset val="161"/>
      </rPr>
      <t>–</t>
    </r>
    <r>
      <rPr>
        <b/>
        <sz val="12"/>
        <color rgb="FF808080"/>
        <rFont val="Arial"/>
        <family val="2"/>
        <charset val="161"/>
      </rPr>
      <t>C</t>
    </r>
    <r>
      <rPr>
        <b/>
        <sz val="12"/>
        <color indexed="43"/>
        <rFont val="Arial"/>
        <family val="2"/>
        <charset val="161"/>
      </rPr>
      <t>H–</t>
    </r>
    <r>
      <rPr>
        <b/>
        <sz val="12"/>
        <color rgb="FF808080"/>
        <rFont val="Arial"/>
        <family val="2"/>
        <charset val="161"/>
      </rPr>
      <t>C</t>
    </r>
    <r>
      <rPr>
        <b/>
        <sz val="12"/>
        <color indexed="43"/>
        <rFont val="Arial"/>
        <family val="2"/>
        <charset val="161"/>
      </rPr>
      <t>H</t>
    </r>
    <r>
      <rPr>
        <b/>
        <vertAlign val="subscript"/>
        <sz val="12"/>
        <color indexed="43"/>
        <rFont val="Arial"/>
        <family val="2"/>
        <charset val="161"/>
      </rPr>
      <t>3</t>
    </r>
  </si>
  <si>
    <t>ταξινόμηση οργανικών ενώσεων</t>
  </si>
  <si>
    <t>Μια φλόγα, όσο ταπεινή και αν είναι η "καταγωγή" της, εντυπωσιάζει και μαγνητίζει το βλέμμα.</t>
  </si>
  <si>
    <r>
      <t xml:space="preserve">Για το </t>
    </r>
    <r>
      <rPr>
        <b/>
        <sz val="12"/>
        <color indexed="52"/>
        <rFont val="Arial"/>
        <family val="2"/>
        <charset val="161"/>
      </rPr>
      <t>γενικό μοριακό τύπο</t>
    </r>
    <r>
      <rPr>
        <sz val="12"/>
        <color indexed="43"/>
        <rFont val="Arial"/>
        <family val="2"/>
      </rPr>
      <t xml:space="preserve"> των αλκινίων, ισχύει...</t>
    </r>
  </si>
  <si>
    <r>
      <t>M</t>
    </r>
    <r>
      <rPr>
        <vertAlign val="subscript"/>
        <sz val="12"/>
        <color rgb="FF99CC00"/>
        <rFont val="Arial"/>
        <family val="2"/>
        <charset val="161"/>
      </rPr>
      <t>r</t>
    </r>
    <r>
      <rPr>
        <sz val="12"/>
        <color rgb="FF99CC00"/>
        <rFont val="Arial"/>
        <family val="2"/>
        <charset val="161"/>
      </rPr>
      <t>=12·x+y·1=12·x+y</t>
    </r>
  </si>
  <si>
    <r>
      <t xml:space="preserve">…για να καεί </t>
    </r>
    <r>
      <rPr>
        <b/>
        <sz val="12"/>
        <color rgb="FFFF9900"/>
        <rFont val="Arial"/>
        <family val="2"/>
        <charset val="161"/>
      </rPr>
      <t>1mol C</t>
    </r>
    <r>
      <rPr>
        <b/>
        <vertAlign val="subscript"/>
        <sz val="12"/>
        <color rgb="FFFF9900"/>
        <rFont val="Arial"/>
        <family val="2"/>
        <charset val="161"/>
      </rPr>
      <t>a</t>
    </r>
    <r>
      <rPr>
        <b/>
        <sz val="12"/>
        <color rgb="FFFF9900"/>
        <rFont val="Arial"/>
        <family val="2"/>
        <charset val="161"/>
      </rPr>
      <t>H</t>
    </r>
    <r>
      <rPr>
        <b/>
        <vertAlign val="subscript"/>
        <sz val="12"/>
        <color rgb="FFFF9900"/>
        <rFont val="Arial"/>
        <family val="2"/>
        <charset val="161"/>
      </rPr>
      <t>2a–2</t>
    </r>
    <r>
      <rPr>
        <sz val="12"/>
        <color rgb="FFFFFF99"/>
        <rFont val="Arial"/>
        <family val="2"/>
        <charset val="161"/>
      </rPr>
      <t xml:space="preserve"> απαιτεί </t>
    </r>
    <r>
      <rPr>
        <b/>
        <sz val="12"/>
        <color rgb="FFFF9900"/>
        <rFont val="Arial"/>
        <family val="2"/>
        <charset val="161"/>
      </rPr>
      <t>(3a–1)/2mol O</t>
    </r>
    <r>
      <rPr>
        <b/>
        <vertAlign val="subscript"/>
        <sz val="12"/>
        <color rgb="FFFF9900"/>
        <rFont val="Arial"/>
        <family val="2"/>
        <charset val="161"/>
      </rPr>
      <t>2</t>
    </r>
    <r>
      <rPr>
        <sz val="12"/>
        <color rgb="FFFFFF99"/>
        <rFont val="Arial"/>
        <family val="2"/>
        <charset val="161"/>
      </rPr>
      <t xml:space="preserve"> και παράγονται </t>
    </r>
    <r>
      <rPr>
        <b/>
        <sz val="12"/>
        <color rgb="FFFF9900"/>
        <rFont val="Arial"/>
        <family val="2"/>
        <charset val="161"/>
      </rPr>
      <t>amol CO</t>
    </r>
    <r>
      <rPr>
        <b/>
        <vertAlign val="subscript"/>
        <sz val="12"/>
        <color rgb="FFFF9900"/>
        <rFont val="Arial"/>
        <family val="2"/>
        <charset val="161"/>
      </rPr>
      <t>2</t>
    </r>
    <r>
      <rPr>
        <b/>
        <sz val="12"/>
        <color rgb="FFFF9900"/>
        <rFont val="Arial"/>
        <family val="2"/>
        <charset val="161"/>
      </rPr>
      <t>…</t>
    </r>
    <r>
      <rPr>
        <sz val="12"/>
        <color rgb="FFFFFF99"/>
        <rFont val="Arial"/>
        <family val="2"/>
        <charset val="161"/>
      </rPr>
      <t xml:space="preserve">
…άρα τα </t>
    </r>
    <r>
      <rPr>
        <b/>
        <sz val="12"/>
        <color rgb="FFFF9900"/>
        <rFont val="Arial"/>
        <family val="2"/>
        <charset val="161"/>
      </rPr>
      <t>xmol C</t>
    </r>
    <r>
      <rPr>
        <b/>
        <vertAlign val="subscript"/>
        <sz val="12"/>
        <color rgb="FFFF9900"/>
        <rFont val="Arial"/>
        <family val="2"/>
        <charset val="161"/>
      </rPr>
      <t>a</t>
    </r>
    <r>
      <rPr>
        <b/>
        <sz val="12"/>
        <color rgb="FFFF9900"/>
        <rFont val="Arial"/>
        <family val="2"/>
        <charset val="161"/>
      </rPr>
      <t>H</t>
    </r>
    <r>
      <rPr>
        <b/>
        <vertAlign val="subscript"/>
        <sz val="12"/>
        <color rgb="FFFF9900"/>
        <rFont val="Arial"/>
        <family val="2"/>
        <charset val="161"/>
      </rPr>
      <t>2a–2</t>
    </r>
    <r>
      <rPr>
        <sz val="12"/>
        <color rgb="FFFFFF99"/>
        <rFont val="Arial"/>
        <family val="2"/>
        <charset val="161"/>
      </rPr>
      <t xml:space="preserve"> απαιτούν </t>
    </r>
    <r>
      <rPr>
        <b/>
        <sz val="12"/>
        <color rgb="FFFF9900"/>
        <rFont val="Arial"/>
        <family val="2"/>
        <charset val="161"/>
      </rPr>
      <t>x·(3a–1)/2mol O</t>
    </r>
    <r>
      <rPr>
        <b/>
        <vertAlign val="subscript"/>
        <sz val="12"/>
        <color rgb="FFFF9900"/>
        <rFont val="Arial"/>
        <family val="2"/>
        <charset val="161"/>
      </rPr>
      <t>2</t>
    </r>
    <r>
      <rPr>
        <sz val="12"/>
        <color rgb="FFFFFF99"/>
        <rFont val="Arial"/>
        <family val="2"/>
        <charset val="161"/>
      </rPr>
      <t xml:space="preserve"> και παράγονται </t>
    </r>
    <r>
      <rPr>
        <b/>
        <sz val="12"/>
        <color rgb="FFFF9900"/>
        <rFont val="Arial"/>
        <family val="2"/>
        <charset val="161"/>
      </rPr>
      <t>x·amol CO</t>
    </r>
    <r>
      <rPr>
        <b/>
        <vertAlign val="subscript"/>
        <sz val="12"/>
        <color rgb="FFFF9900"/>
        <rFont val="Arial"/>
        <family val="2"/>
        <charset val="161"/>
      </rPr>
      <t>2</t>
    </r>
    <r>
      <rPr>
        <b/>
        <sz val="12"/>
        <color rgb="FFFF9900"/>
        <rFont val="Arial"/>
        <family val="2"/>
        <charset val="161"/>
      </rPr>
      <t>.</t>
    </r>
  </si>
  <si>
    <r>
      <t xml:space="preserve">… οπότε η εξίσωση τέλειας καύσης, για παράδειγμα του </t>
    </r>
    <r>
      <rPr>
        <b/>
        <sz val="12"/>
        <color indexed="52"/>
        <rFont val="Arial"/>
        <family val="2"/>
        <charset val="161"/>
      </rPr>
      <t>προπανίου (ν=3),</t>
    </r>
    <r>
      <rPr>
        <sz val="12"/>
        <color indexed="43"/>
        <rFont val="Arial"/>
        <family val="2"/>
      </rPr>
      <t xml:space="preserve"> εί-ναι…</t>
    </r>
  </si>
  <si>
    <r>
      <t xml:space="preserve">… 35,5=(33,33/100)·(14·v+36,5)  </t>
    </r>
    <r>
      <rPr>
        <sz val="12"/>
        <color indexed="43"/>
        <rFont val="Arial"/>
        <family val="2"/>
        <charset val="161"/>
      </rPr>
      <t>ή</t>
    </r>
    <r>
      <rPr>
        <b/>
        <sz val="12"/>
        <color indexed="52"/>
        <rFont val="Arial"/>
        <family val="2"/>
        <charset val="161"/>
      </rPr>
      <t xml:space="preserve">  35,5=(14·v+36,5)/3  </t>
    </r>
    <r>
      <rPr>
        <sz val="12"/>
        <color indexed="43"/>
        <rFont val="Arial"/>
        <family val="2"/>
        <charset val="161"/>
      </rPr>
      <t xml:space="preserve">ή
</t>
    </r>
    <r>
      <rPr>
        <b/>
        <sz val="12"/>
        <color indexed="52"/>
        <rFont val="Arial"/>
        <family val="2"/>
        <charset val="161"/>
      </rPr>
      <t>v=(3·35,5–36,5)/14=5.</t>
    </r>
  </si>
  <si>
    <r>
      <t xml:space="preserve">Είναι φανερό ακόμη, ότι από το </t>
    </r>
    <r>
      <rPr>
        <b/>
        <sz val="12"/>
        <color indexed="52"/>
        <rFont val="Arial"/>
        <family val="2"/>
        <charset val="161"/>
      </rPr>
      <t>πεντάνιο</t>
    </r>
    <r>
      <rPr>
        <sz val="12"/>
        <color indexed="43"/>
        <rFont val="Arial"/>
        <family val="2"/>
      </rPr>
      <t xml:space="preserve"> είναι δυνατό να σχηματιστούν </t>
    </r>
    <r>
      <rPr>
        <b/>
        <sz val="12"/>
        <color indexed="52"/>
        <rFont val="Arial"/>
        <family val="2"/>
        <charset val="161"/>
      </rPr>
      <t xml:space="preserve">τρία διαφορετικά μονοχλωροπαράγωγα, </t>
    </r>
    <r>
      <rPr>
        <sz val="12"/>
        <color indexed="43"/>
        <rFont val="Arial"/>
        <family val="2"/>
      </rPr>
      <t xml:space="preserve">το </t>
    </r>
    <r>
      <rPr>
        <b/>
        <sz val="12"/>
        <color indexed="52"/>
        <rFont val="Arial"/>
        <family val="2"/>
        <charset val="161"/>
      </rPr>
      <t>1-χλωρο-πεντάνιο,</t>
    </r>
    <r>
      <rPr>
        <sz val="12"/>
        <color indexed="43"/>
        <rFont val="Arial"/>
        <family val="2"/>
      </rPr>
      <t xml:space="preserve"> το </t>
    </r>
    <r>
      <rPr>
        <b/>
        <sz val="12"/>
        <color indexed="52"/>
        <rFont val="Arial"/>
        <family val="2"/>
        <charset val="161"/>
      </rPr>
      <t>2-χλώρο-πεντάνιο</t>
    </r>
    <r>
      <rPr>
        <sz val="12"/>
        <color indexed="43"/>
        <rFont val="Arial"/>
        <family val="2"/>
      </rPr>
      <t xml:space="preserve"> και το </t>
    </r>
    <r>
      <rPr>
        <b/>
        <sz val="12"/>
        <color indexed="52"/>
        <rFont val="Arial"/>
        <family val="2"/>
        <charset val="161"/>
      </rPr>
      <t>3-χλώρο-πεντάνιο,</t>
    </r>
    <r>
      <rPr>
        <sz val="12"/>
        <color indexed="43"/>
        <rFont val="Arial"/>
        <family val="2"/>
      </rPr>
      <t xml:space="preserve"> ενώ από το </t>
    </r>
    <r>
      <rPr>
        <b/>
        <sz val="12"/>
        <color indexed="52"/>
        <rFont val="Arial"/>
        <family val="2"/>
        <charset val="161"/>
      </rPr>
      <t>μέθυλο-βουτάνιο, τέσσερα</t>
    </r>
    <r>
      <rPr>
        <sz val="12"/>
        <color indexed="43"/>
        <rFont val="Arial"/>
        <family val="2"/>
      </rPr>
      <t xml:space="preserve"> διαφορετικά μονοχλωροπαράγωγα. Μπορείς να τα ονομάσεις;</t>
    </r>
  </si>
  <si>
    <r>
      <t xml:space="preserve">Να γραφεί ο συντακτικός τύπος και το όνομα των </t>
    </r>
    <r>
      <rPr>
        <b/>
        <sz val="12"/>
        <color indexed="52"/>
        <rFont val="Arial"/>
        <family val="2"/>
        <charset val="161"/>
      </rPr>
      <t>διβρωμοπαραγώγων</t>
    </r>
    <r>
      <rPr>
        <sz val="12"/>
        <color indexed="43"/>
        <rFont val="Arial"/>
        <family val="2"/>
      </rPr>
      <t xml:space="preserve"> του </t>
    </r>
    <r>
      <rPr>
        <b/>
        <sz val="12"/>
        <color indexed="52"/>
        <rFont val="Arial"/>
        <family val="2"/>
        <charset val="161"/>
      </rPr>
      <t>αιθανίου.</t>
    </r>
  </si>
  <si>
    <r>
      <t xml:space="preserve">Γνωρίζοντας και τη μάζα της παραπάνω ποσότητας, μπορούμε τώρα να υπολο-γίσουμε και το </t>
    </r>
    <r>
      <rPr>
        <b/>
        <sz val="12"/>
        <color indexed="52"/>
        <rFont val="Arial"/>
        <family val="2"/>
        <charset val="161"/>
      </rPr>
      <t>M</t>
    </r>
    <r>
      <rPr>
        <b/>
        <vertAlign val="subscript"/>
        <sz val="12"/>
        <color indexed="52"/>
        <rFont val="Arial"/>
        <family val="2"/>
        <charset val="161"/>
      </rPr>
      <t>r</t>
    </r>
    <r>
      <rPr>
        <sz val="12"/>
        <color indexed="43"/>
        <rFont val="Arial"/>
        <family val="2"/>
      </rPr>
      <t xml:space="preserve"> του αλκανίου. Θα έχουμε…</t>
    </r>
  </si>
  <si>
    <r>
      <t xml:space="preserve">Τώρα μπορούμε να βρούμε το πλήθος των ανθρακοατόμων στο μόριο του αλ-κανίου </t>
    </r>
    <r>
      <rPr>
        <b/>
        <sz val="12"/>
        <color indexed="52"/>
        <rFont val="Arial"/>
        <family val="2"/>
        <charset val="161"/>
      </rPr>
      <t>(C</t>
    </r>
    <r>
      <rPr>
        <b/>
        <vertAlign val="subscript"/>
        <sz val="12"/>
        <color indexed="52"/>
        <rFont val="Arial"/>
        <family val="2"/>
        <charset val="161"/>
      </rPr>
      <t>v</t>
    </r>
    <r>
      <rPr>
        <b/>
        <sz val="12"/>
        <color indexed="52"/>
        <rFont val="Arial"/>
        <family val="2"/>
        <charset val="161"/>
      </rPr>
      <t>H</t>
    </r>
    <r>
      <rPr>
        <b/>
        <vertAlign val="subscript"/>
        <sz val="12"/>
        <color indexed="52"/>
        <rFont val="Arial"/>
        <family val="2"/>
        <charset val="161"/>
      </rPr>
      <t>2v+2</t>
    </r>
    <r>
      <rPr>
        <b/>
        <sz val="12"/>
        <color indexed="52"/>
        <rFont val="Arial"/>
        <family val="2"/>
        <charset val="161"/>
      </rPr>
      <t>),</t>
    </r>
    <r>
      <rPr>
        <sz val="12"/>
        <color indexed="43"/>
        <rFont val="Arial"/>
        <family val="2"/>
      </rPr>
      <t xml:space="preserve"> μετατρέποντας το γενικό μοριακό τύπο του σε εξίσωση με ά-γνωστο το </t>
    </r>
    <r>
      <rPr>
        <b/>
        <sz val="12"/>
        <color indexed="52"/>
        <rFont val="Arial"/>
        <family val="2"/>
        <charset val="161"/>
      </rPr>
      <t xml:space="preserve">"v". </t>
    </r>
    <r>
      <rPr>
        <sz val="12"/>
        <color indexed="43"/>
        <rFont val="Arial"/>
        <family val="2"/>
        <charset val="161"/>
      </rPr>
      <t>Θα ισχύει…</t>
    </r>
  </si>
  <si>
    <r>
      <t xml:space="preserve">Για παράδειγμα, η </t>
    </r>
    <r>
      <rPr>
        <b/>
        <sz val="12"/>
        <color indexed="16"/>
        <rFont val="Arial"/>
        <family val="2"/>
        <charset val="161"/>
      </rPr>
      <t>ινσουλίνη</t>
    </r>
    <r>
      <rPr>
        <sz val="12"/>
        <color indexed="43"/>
        <rFont val="Arial"/>
        <family val="2"/>
      </rPr>
      <t xml:space="preserve"> είναι μια οργανική ένωση, αφού παράγεται από τα κύτταρα ενός συγκεκριμένου οργάνου (του παγκρέατος) στο σώμα των θηλαστι-κών και ο ρόλος της είναι να ρυθμίζει την περιεκτικότητα της γλυκόζης στο αίμα.
Οι επανειλημμένες, αποτυχημένες αρχικά, προσπάθειες σύνθεσης οργανικών ενώσεων </t>
    </r>
    <r>
      <rPr>
        <b/>
        <sz val="12"/>
        <color indexed="52"/>
        <rFont val="Arial"/>
        <family val="2"/>
        <charset val="161"/>
      </rPr>
      <t>"in vitro",</t>
    </r>
    <r>
      <rPr>
        <sz val="12"/>
        <color indexed="43"/>
        <rFont val="Arial"/>
        <family val="2"/>
      </rPr>
      <t xml:space="preserve"> δηλαδή μέσα στο γυαλί (με την ευρύτερη έννοια, μέσα στο εργαστήριο), οδήγησαν την ανθρώπινη σκέψη στην υιοθέτηση της </t>
    </r>
    <r>
      <rPr>
        <b/>
        <sz val="12"/>
        <color indexed="52"/>
        <rFont val="Arial"/>
        <family val="2"/>
        <charset val="161"/>
      </rPr>
      <t>βιταλιστικής θεωρίας,</t>
    </r>
    <r>
      <rPr>
        <sz val="12"/>
        <color indexed="52"/>
        <rFont val="Arial"/>
        <family val="2"/>
        <charset val="161"/>
      </rPr>
      <t xml:space="preserve"> </t>
    </r>
    <r>
      <rPr>
        <sz val="12"/>
        <color indexed="43"/>
        <rFont val="Arial"/>
        <family val="2"/>
      </rPr>
      <t xml:space="preserve">σύμφωνα με την οποία, δεν ήταν δυνατό ο άνθρωπος να συνθέσει ορ-γανικές ενώσεις, καθώς δε διέθετε την απαραίτητη προς τούτο </t>
    </r>
    <r>
      <rPr>
        <b/>
        <sz val="12"/>
        <color indexed="52"/>
        <rFont val="Arial"/>
        <family val="2"/>
        <charset val="161"/>
      </rPr>
      <t xml:space="preserve">"ζωική δύναμη" (vis vitalis). </t>
    </r>
    <r>
      <rPr>
        <b/>
        <sz val="12"/>
        <color indexed="43"/>
        <rFont val="Arial"/>
        <family val="2"/>
      </rPr>
      <t xml:space="preserve">
</t>
    </r>
    <r>
      <rPr>
        <sz val="12"/>
        <color indexed="43"/>
        <rFont val="Arial"/>
        <family val="2"/>
      </rPr>
      <t>Προφανώς η δύναμη αυτή είχε δοθεί (από τη φύση, το Θεό), μόνο στη ζώσα ύλη και άρα, μόνο αυτή ήταν σε θέση να συνθέτει τέτοιες ενώσεις.</t>
    </r>
  </si>
  <si>
    <r>
      <t xml:space="preserve">Η βιταλιστική θεωρία κατέπεσε, όταν το </t>
    </r>
    <r>
      <rPr>
        <b/>
        <sz val="12"/>
        <color indexed="52"/>
        <rFont val="Arial"/>
        <family val="2"/>
        <charset val="161"/>
      </rPr>
      <t>1828</t>
    </r>
    <r>
      <rPr>
        <sz val="12"/>
        <color indexed="43"/>
        <rFont val="Arial"/>
        <family val="2"/>
      </rPr>
      <t xml:space="preserve"> ο </t>
    </r>
    <r>
      <rPr>
        <b/>
        <sz val="12"/>
        <color indexed="52"/>
        <rFont val="Arial"/>
        <family val="2"/>
        <charset val="161"/>
      </rPr>
      <t>Friedrich Wöhler</t>
    </r>
    <r>
      <rPr>
        <sz val="12"/>
        <color indexed="43"/>
        <rFont val="Arial"/>
        <family val="2"/>
      </rPr>
      <t xml:space="preserve"> κατόρθωσε εντελώς συμπτωματικά, να παρασκευάσει μια οργανική ένωση, την </t>
    </r>
    <r>
      <rPr>
        <b/>
        <sz val="12"/>
        <color indexed="16"/>
        <rFont val="Arial"/>
        <family val="2"/>
        <charset val="161"/>
      </rPr>
      <t>ουρία,</t>
    </r>
    <r>
      <rPr>
        <sz val="12"/>
        <color indexed="43"/>
        <rFont val="Arial"/>
        <family val="2"/>
      </rPr>
      <t xml:space="preserve"> θερ-μαίνοντας διάλυμα κυανικού αμμωνίου</t>
    </r>
    <r>
      <rPr>
        <sz val="12"/>
        <color indexed="16"/>
        <rFont val="Arial"/>
        <family val="2"/>
        <charset val="161"/>
      </rPr>
      <t>*</t>
    </r>
    <r>
      <rPr>
        <sz val="12"/>
        <color indexed="43"/>
        <rFont val="Arial"/>
        <family val="2"/>
      </rPr>
      <t>, σύμφωνα με την παρακάτω χημική εξί-σωση.</t>
    </r>
  </si>
  <si>
    <r>
      <t xml:space="preserve">Παρακάτω παρουσιάζονται (όλες;) οι ανθρακικές αλυσίδες που είναι δυνατό να σχηματιστούν από μόνο </t>
    </r>
    <r>
      <rPr>
        <b/>
        <sz val="12"/>
        <color indexed="52"/>
        <rFont val="Arial"/>
        <family val="2"/>
        <charset val="161"/>
      </rPr>
      <t>4</t>
    </r>
    <r>
      <rPr>
        <sz val="12"/>
        <color indexed="43"/>
        <rFont val="Arial"/>
        <family val="2"/>
      </rPr>
      <t xml:space="preserve"> άτομα </t>
    </r>
    <r>
      <rPr>
        <b/>
        <sz val="12"/>
        <color indexed="52"/>
        <rFont val="Arial"/>
        <family val="2"/>
        <charset val="161"/>
      </rPr>
      <t>C,</t>
    </r>
    <r>
      <rPr>
        <sz val="12"/>
        <color indexed="43"/>
        <rFont val="Arial"/>
        <family val="2"/>
      </rPr>
      <t xml:space="preserve"> στην περίπτωση που οι δεσμοί μεταξύ των ατόμων άνθρακα είναι όλοι </t>
    </r>
    <r>
      <rPr>
        <b/>
        <sz val="12"/>
        <color indexed="52"/>
        <rFont val="Arial"/>
        <family val="2"/>
        <charset val="161"/>
      </rPr>
      <t>απλοί</t>
    </r>
    <r>
      <rPr>
        <sz val="12"/>
        <color indexed="43"/>
        <rFont val="Arial"/>
        <family val="2"/>
      </rPr>
      <t xml:space="preserve"> δεσμοί. </t>
    </r>
  </si>
  <si>
    <r>
      <t xml:space="preserve">Αν σκεφτούμε επιπλέον ότι οι δεσμοί ανάμεσα στα άτομα </t>
    </r>
    <r>
      <rPr>
        <b/>
        <sz val="12"/>
        <color indexed="52"/>
        <rFont val="Arial"/>
        <family val="2"/>
        <charset val="161"/>
      </rPr>
      <t>C</t>
    </r>
    <r>
      <rPr>
        <sz val="12"/>
        <color indexed="43"/>
        <rFont val="Arial"/>
        <family val="2"/>
      </rPr>
      <t xml:space="preserve"> μπορεί να είναι όχι μόνο </t>
    </r>
    <r>
      <rPr>
        <b/>
        <sz val="12"/>
        <color indexed="52"/>
        <rFont val="Arial"/>
        <family val="2"/>
        <charset val="161"/>
      </rPr>
      <t>απλοί,</t>
    </r>
    <r>
      <rPr>
        <sz val="12"/>
        <color indexed="43"/>
        <rFont val="Arial"/>
        <family val="2"/>
      </rPr>
      <t xml:space="preserve"> αλλά και </t>
    </r>
    <r>
      <rPr>
        <b/>
        <sz val="12"/>
        <color indexed="52"/>
        <rFont val="Arial"/>
        <family val="2"/>
        <charset val="161"/>
      </rPr>
      <t>διπλοί</t>
    </r>
    <r>
      <rPr>
        <sz val="12"/>
        <color indexed="43"/>
        <rFont val="Arial"/>
        <family val="2"/>
      </rPr>
      <t xml:space="preserve"> και </t>
    </r>
    <r>
      <rPr>
        <b/>
        <sz val="12"/>
        <color indexed="52"/>
        <rFont val="Arial"/>
        <family val="2"/>
        <charset val="161"/>
      </rPr>
      <t>τριπλοί</t>
    </r>
    <r>
      <rPr>
        <sz val="12"/>
        <color indexed="43"/>
        <rFont val="Arial"/>
        <family val="2"/>
      </rPr>
      <t xml:space="preserve"> και ότι στην ανθρακική αλυσίδα είναι δυνατό να παρεμβάλονται και άτομα άλλων στοιχείων, συνήθως άτομα </t>
    </r>
    <r>
      <rPr>
        <b/>
        <sz val="12"/>
        <color indexed="52"/>
        <rFont val="Arial"/>
        <family val="2"/>
        <charset val="161"/>
      </rPr>
      <t>O</t>
    </r>
    <r>
      <rPr>
        <sz val="12"/>
        <color indexed="43"/>
        <rFont val="Arial"/>
        <family val="2"/>
      </rPr>
      <t xml:space="preserve"> ή </t>
    </r>
    <r>
      <rPr>
        <b/>
        <sz val="12"/>
        <color indexed="52"/>
        <rFont val="Arial"/>
        <family val="2"/>
        <charset val="161"/>
      </rPr>
      <t>N,</t>
    </r>
    <r>
      <rPr>
        <sz val="12"/>
        <color indexed="43"/>
        <rFont val="Arial"/>
        <family val="2"/>
      </rPr>
      <t xml:space="preserve"> τότε καταλήγουμε αβίαστα στο συμπέρασμα, ότι το πλήθος των ενώσεων του άνθρακα μπορεί να αυξάνεται απεριόριστα. </t>
    </r>
  </si>
  <si>
    <r>
      <t xml:space="preserve">Ο συντακτικός τύπος του </t>
    </r>
    <r>
      <rPr>
        <b/>
        <sz val="12"/>
        <color indexed="52"/>
        <rFont val="Arial"/>
        <family val="2"/>
        <charset val="161"/>
      </rPr>
      <t>βουτανίου,</t>
    </r>
    <r>
      <rPr>
        <sz val="12"/>
        <color indexed="43"/>
        <rFont val="Arial"/>
        <family val="2"/>
        <charset val="161"/>
      </rPr>
      <t xml:space="preserve"> που αναφέρθηκε στο παραπάνω παρά-δειγμα είναι…</t>
    </r>
  </si>
  <si>
    <t>Είναι φανερό, ότι οι δυο ΣΤ είναι διαφορετικοί και από αυτό προκύπτει ότι και οι ενώσεις στις οποίες αντιστοιχούν, είναι επίσης διαφορετικές μεταξύ τους, αν και έχουν ίδιο ΜΤ.</t>
  </si>
  <si>
    <t>Για να γράφουμε σωστά τους ΣΤ των οργανικών ενώσεων, πρέπει να έχουμε υ-πόψη μας τα παρακάτω.</t>
  </si>
  <si>
    <r>
      <t xml:space="preserve">Τα άτομα </t>
    </r>
    <r>
      <rPr>
        <b/>
        <sz val="12"/>
        <color indexed="52"/>
        <rFont val="Arial"/>
        <family val="2"/>
        <charset val="161"/>
      </rPr>
      <t>O</t>
    </r>
    <r>
      <rPr>
        <sz val="12"/>
        <color indexed="43"/>
        <rFont val="Arial"/>
        <family val="2"/>
        <charset val="161"/>
      </rPr>
      <t xml:space="preserve"> μπορούν να σχηματίσουν δύο ομοιοπολικούς δεσμούς, οπότε η εμ-φάνιση των ατόμων </t>
    </r>
    <r>
      <rPr>
        <b/>
        <sz val="12"/>
        <color indexed="52"/>
        <rFont val="Arial"/>
        <family val="2"/>
        <charset val="161"/>
      </rPr>
      <t>O</t>
    </r>
    <r>
      <rPr>
        <sz val="12"/>
        <color indexed="43"/>
        <rFont val="Arial"/>
        <family val="2"/>
        <charset val="161"/>
      </rPr>
      <t xml:space="preserve"> στους ΣΤ των διαφόρων ενώσεων θα μπορεί να είναι η παρακάτω…</t>
    </r>
  </si>
  <si>
    <t xml:space="preserve">Αυτή η διάταξη είναι κάθε φορά τέτοια, ώστε να εξασφαλίζεται η μέγιστη σταθερότητα για το σχηματιζόμενο μόριο της ένωσης, πράγμα που επιτυγχάνεται όταν οι απώσεις μεταξύ των κοινών ηλεκτρονιακών ζευγών των ομοιοπολικών δεσμών ελαχιστοποιούνται. 
Για να συμβαίνει κάτι τέτοιο, πρέπει οι δεσμοί που αντιστοιχούν στα κοινά ζεύγη ηλεκτρο-νίων, να διευθετούνται στο χώρο έτσι ώστε να απέχουν όσο γίνεται περισσότερο μεταξύ τους, ή αλλιώς, να σχηματίζουν (οι δεσμοί) όσο γίνεται μεγαλύτερη γωνία.  </t>
  </si>
  <si>
    <r>
      <t xml:space="preserve">Η διάταξη λοιπόν των τριών δεσμών, που εξασφαλίζει τα παραπάνω είναι η </t>
    </r>
    <r>
      <rPr>
        <b/>
        <sz val="12"/>
        <color indexed="52"/>
        <rFont val="Arial"/>
        <family val="2"/>
        <charset val="161"/>
      </rPr>
      <t>επίπεδη τρι-γωνική διάταξη,</t>
    </r>
    <r>
      <rPr>
        <sz val="12"/>
        <color indexed="43"/>
        <rFont val="Arial"/>
        <family val="2"/>
      </rPr>
      <t xml:space="preserve"> κατά την οποία οι τρεις δεσμοί είναι ομοεπίπεδοι, σχηματίζοντας ανά δύο γωνία περίπου ίση με </t>
    </r>
    <r>
      <rPr>
        <b/>
        <sz val="12"/>
        <color indexed="52"/>
        <rFont val="Arial"/>
        <family val="2"/>
        <charset val="161"/>
      </rPr>
      <t xml:space="preserve">120°. </t>
    </r>
    <r>
      <rPr>
        <sz val="12"/>
        <color indexed="43"/>
        <rFont val="Arial"/>
        <family val="2"/>
        <charset val="161"/>
      </rPr>
      <t xml:space="preserve">Σχετικό είναι το παράδειγμα που δίνεται στην </t>
    </r>
    <r>
      <rPr>
        <sz val="12"/>
        <color indexed="48"/>
        <rFont val="Arial"/>
        <family val="2"/>
        <charset val="161"/>
      </rPr>
      <t xml:space="preserve">παρακάτω εικόνα. </t>
    </r>
  </si>
  <si>
    <r>
      <t xml:space="preserve">Ο αριθμός των ατόμων </t>
    </r>
    <r>
      <rPr>
        <b/>
        <sz val="11"/>
        <color indexed="52"/>
        <rFont val="Arial"/>
        <family val="2"/>
      </rPr>
      <t>C</t>
    </r>
    <r>
      <rPr>
        <sz val="11"/>
        <color indexed="43"/>
        <rFont val="Arial"/>
        <family val="2"/>
      </rPr>
      <t xml:space="preserve"> που περιέχονται στο μόριο της ένωσης </t>
    </r>
    <r>
      <rPr>
        <b/>
        <sz val="11"/>
        <color indexed="52"/>
        <rFont val="Arial"/>
        <family val="2"/>
      </rPr>
      <t>α</t>
    </r>
    <r>
      <rPr>
        <sz val="11"/>
        <color indexed="43"/>
        <rFont val="Arial"/>
        <family val="2"/>
      </rPr>
      <t xml:space="preserve"> είναι... </t>
    </r>
  </si>
  <si>
    <r>
      <t xml:space="preserve">Ο αριθμός των ατόμων </t>
    </r>
    <r>
      <rPr>
        <b/>
        <sz val="11"/>
        <color indexed="52"/>
        <rFont val="Arial"/>
        <family val="2"/>
      </rPr>
      <t>C</t>
    </r>
    <r>
      <rPr>
        <sz val="11"/>
        <color indexed="43"/>
        <rFont val="Arial"/>
        <family val="2"/>
      </rPr>
      <t xml:space="preserve"> που περιέχονται στο μόριο της ένωσης </t>
    </r>
    <r>
      <rPr>
        <b/>
        <sz val="11"/>
        <color indexed="52"/>
        <rFont val="Arial"/>
        <family val="2"/>
      </rPr>
      <t>β</t>
    </r>
    <r>
      <rPr>
        <sz val="11"/>
        <color indexed="43"/>
        <rFont val="Arial"/>
        <family val="2"/>
      </rPr>
      <t xml:space="preserve"> είναι... </t>
    </r>
  </si>
  <si>
    <r>
      <t xml:space="preserve">Ο αριθμός των ατόμων </t>
    </r>
    <r>
      <rPr>
        <b/>
        <sz val="11"/>
        <color indexed="52"/>
        <rFont val="Arial"/>
        <family val="2"/>
      </rPr>
      <t>C</t>
    </r>
    <r>
      <rPr>
        <sz val="11"/>
        <color indexed="43"/>
        <rFont val="Arial"/>
        <family val="2"/>
      </rPr>
      <t xml:space="preserve"> που περιέχονται στο μόριο της ένωσης </t>
    </r>
    <r>
      <rPr>
        <b/>
        <sz val="11"/>
        <color indexed="52"/>
        <rFont val="Arial"/>
        <family val="2"/>
      </rPr>
      <t>γ</t>
    </r>
    <r>
      <rPr>
        <sz val="11"/>
        <color indexed="43"/>
        <rFont val="Arial"/>
        <family val="2"/>
      </rPr>
      <t xml:space="preserve"> είναι... </t>
    </r>
  </si>
  <si>
    <r>
      <t xml:space="preserve">Ο αριθμός των ατόμων </t>
    </r>
    <r>
      <rPr>
        <b/>
        <sz val="11"/>
        <color indexed="52"/>
        <rFont val="Arial"/>
        <family val="2"/>
      </rPr>
      <t>H</t>
    </r>
    <r>
      <rPr>
        <sz val="11"/>
        <color indexed="43"/>
        <rFont val="Arial"/>
        <family val="2"/>
      </rPr>
      <t xml:space="preserve"> που περιέχονται στο μόριο της ένωσης </t>
    </r>
    <r>
      <rPr>
        <b/>
        <sz val="11"/>
        <color indexed="52"/>
        <rFont val="Arial"/>
        <family val="2"/>
      </rPr>
      <t>α</t>
    </r>
    <r>
      <rPr>
        <sz val="11"/>
        <color indexed="43"/>
        <rFont val="Arial"/>
        <family val="2"/>
      </rPr>
      <t xml:space="preserve"> είναι... </t>
    </r>
  </si>
  <si>
    <r>
      <t xml:space="preserve">Ο αριθμός των ατόμων </t>
    </r>
    <r>
      <rPr>
        <b/>
        <sz val="11"/>
        <color indexed="52"/>
        <rFont val="Arial"/>
        <family val="2"/>
      </rPr>
      <t>H</t>
    </r>
    <r>
      <rPr>
        <sz val="11"/>
        <color indexed="43"/>
        <rFont val="Arial"/>
        <family val="2"/>
      </rPr>
      <t xml:space="preserve"> που περιέχονται στο μόριο της ένωσης </t>
    </r>
    <r>
      <rPr>
        <b/>
        <sz val="11"/>
        <color indexed="52"/>
        <rFont val="Arial"/>
        <family val="2"/>
      </rPr>
      <t>β</t>
    </r>
    <r>
      <rPr>
        <sz val="11"/>
        <color indexed="43"/>
        <rFont val="Arial"/>
        <family val="2"/>
      </rPr>
      <t xml:space="preserve"> είναι... </t>
    </r>
  </si>
  <si>
    <r>
      <t xml:space="preserve">Ο αριθμός των ατόμων </t>
    </r>
    <r>
      <rPr>
        <b/>
        <sz val="11"/>
        <color indexed="52"/>
        <rFont val="Arial"/>
        <family val="2"/>
      </rPr>
      <t>H</t>
    </r>
    <r>
      <rPr>
        <sz val="11"/>
        <color indexed="43"/>
        <rFont val="Arial"/>
        <family val="2"/>
      </rPr>
      <t xml:space="preserve"> που περιέχονται στο μόριο της ένωσης </t>
    </r>
    <r>
      <rPr>
        <b/>
        <sz val="11"/>
        <color indexed="52"/>
        <rFont val="Arial"/>
        <family val="2"/>
      </rPr>
      <t>γ</t>
    </r>
    <r>
      <rPr>
        <sz val="11"/>
        <color indexed="43"/>
        <rFont val="Arial"/>
        <family val="2"/>
      </rPr>
      <t xml:space="preserve"> είναι... </t>
    </r>
  </si>
  <si>
    <r>
      <t xml:space="preserve">Οι δεσμοί ανάμεσα στα άτομα </t>
    </r>
    <r>
      <rPr>
        <b/>
        <sz val="11"/>
        <color rgb="FFFF9900"/>
        <rFont val="Arial"/>
        <family val="2"/>
        <charset val="161"/>
      </rPr>
      <t>C</t>
    </r>
    <r>
      <rPr>
        <sz val="11"/>
        <color rgb="FFFFFF99"/>
        <rFont val="Arial"/>
        <family val="2"/>
        <charset val="161"/>
      </rPr>
      <t xml:space="preserve"> είναι όλοι απλοί, ώστε η ένωση να είναι </t>
    </r>
    <r>
      <rPr>
        <b/>
        <sz val="11"/>
        <color rgb="FFFF9900"/>
        <rFont val="Arial"/>
        <family val="2"/>
        <charset val="161"/>
      </rPr>
      <t>κορεσμένη.</t>
    </r>
  </si>
  <si>
    <t>… με βάση το είδος των δεσμών, που αναπτύσσονται μεταξύ των ανθρα-κοατόμων, στο μόριο της ένωσης.</t>
  </si>
  <si>
    <r>
      <t xml:space="preserve">Αυτό το κριτήριο οδηγεί στην υποδιαίρεση των οργανικών ενώσεων σε δύο με-γάλες κατηγορίες, τις </t>
    </r>
    <r>
      <rPr>
        <b/>
        <sz val="12"/>
        <color indexed="52"/>
        <rFont val="Arial"/>
        <family val="2"/>
        <charset val="161"/>
      </rPr>
      <t>κορεσμένες</t>
    </r>
    <r>
      <rPr>
        <sz val="12"/>
        <color indexed="43"/>
        <rFont val="Arial"/>
        <family val="2"/>
      </rPr>
      <t xml:space="preserve"> και τις </t>
    </r>
    <r>
      <rPr>
        <b/>
        <sz val="12"/>
        <color indexed="52"/>
        <rFont val="Arial"/>
        <family val="2"/>
        <charset val="161"/>
      </rPr>
      <t xml:space="preserve">ακόρεστες, </t>
    </r>
    <r>
      <rPr>
        <sz val="12"/>
        <color indexed="43"/>
        <rFont val="Arial"/>
        <family val="2"/>
        <charset val="161"/>
      </rPr>
      <t>(βλ.</t>
    </r>
    <r>
      <rPr>
        <b/>
        <sz val="12"/>
        <color indexed="52"/>
        <rFont val="Arial"/>
        <family val="2"/>
        <charset val="161"/>
      </rPr>
      <t xml:space="preserve"> </t>
    </r>
    <r>
      <rPr>
        <b/>
        <sz val="12"/>
        <color indexed="51"/>
        <rFont val="Arial"/>
        <family val="2"/>
        <charset val="161"/>
      </rPr>
      <t>"κορσμένες και ακό-ρεστες ενώσεις"</t>
    </r>
    <r>
      <rPr>
        <sz val="12"/>
        <color indexed="43"/>
        <rFont val="Arial"/>
        <family val="2"/>
        <charset val="161"/>
      </rPr>
      <t>).</t>
    </r>
    <r>
      <rPr>
        <sz val="12"/>
        <color indexed="43"/>
        <rFont val="Arial"/>
        <family val="2"/>
      </rPr>
      <t xml:space="preserve"> Φυσικά οι ακόρεστες στη συνέχεια μπορούν να ταξινομηθούν παραπέρα σε ακόρεστες με </t>
    </r>
    <r>
      <rPr>
        <b/>
        <sz val="12"/>
        <color indexed="52"/>
        <rFont val="Arial"/>
        <family val="2"/>
        <charset val="161"/>
      </rPr>
      <t>1δδ,</t>
    </r>
    <r>
      <rPr>
        <sz val="12"/>
        <color indexed="43"/>
        <rFont val="Arial"/>
        <family val="2"/>
      </rPr>
      <t xml:space="preserve"> ακόρεστες με </t>
    </r>
    <r>
      <rPr>
        <b/>
        <sz val="12"/>
        <color indexed="52"/>
        <rFont val="Arial"/>
        <family val="2"/>
        <charset val="161"/>
      </rPr>
      <t>1τδ,</t>
    </r>
    <r>
      <rPr>
        <sz val="12"/>
        <color indexed="43"/>
        <rFont val="Arial"/>
        <family val="2"/>
      </rPr>
      <t xml:space="preserve"> ακόρεστες με </t>
    </r>
    <r>
      <rPr>
        <b/>
        <sz val="12"/>
        <color indexed="52"/>
        <rFont val="Arial"/>
        <family val="2"/>
        <charset val="161"/>
      </rPr>
      <t>2δδ</t>
    </r>
    <r>
      <rPr>
        <sz val="12"/>
        <color indexed="43"/>
        <rFont val="Arial"/>
        <family val="2"/>
      </rPr>
      <t xml:space="preserve"> κλπ.</t>
    </r>
  </si>
  <si>
    <r>
      <t xml:space="preserve">Στις </t>
    </r>
    <r>
      <rPr>
        <b/>
        <sz val="12"/>
        <color indexed="52"/>
        <rFont val="Arial"/>
        <family val="2"/>
        <charset val="161"/>
      </rPr>
      <t>άκυκλες</t>
    </r>
    <r>
      <rPr>
        <sz val="12"/>
        <color indexed="43"/>
        <rFont val="Arial"/>
        <family val="2"/>
      </rPr>
      <t xml:space="preserve"> ενώσεις η ανθρακική αλυσίδα είναι ανοικτή και μπορεί να είναι </t>
    </r>
    <r>
      <rPr>
        <b/>
        <sz val="12"/>
        <color indexed="52"/>
        <rFont val="Arial"/>
        <family val="2"/>
        <charset val="161"/>
      </rPr>
      <t>ευθύγραμμη</t>
    </r>
    <r>
      <rPr>
        <sz val="12"/>
        <color indexed="43"/>
        <rFont val="Arial"/>
        <family val="2"/>
      </rPr>
      <t xml:space="preserve"> ή </t>
    </r>
    <r>
      <rPr>
        <b/>
        <sz val="12"/>
        <color indexed="52"/>
        <rFont val="Arial"/>
        <family val="2"/>
        <charset val="161"/>
      </rPr>
      <t>διακλαδισμένη.</t>
    </r>
  </si>
  <si>
    <r>
      <t xml:space="preserve">Στις </t>
    </r>
    <r>
      <rPr>
        <b/>
        <sz val="12"/>
        <color indexed="52"/>
        <rFont val="Arial"/>
        <family val="2"/>
        <charset val="161"/>
      </rPr>
      <t>κυκλικές</t>
    </r>
    <r>
      <rPr>
        <sz val="12"/>
        <color indexed="43"/>
        <rFont val="Arial"/>
        <family val="2"/>
      </rPr>
      <t xml:space="preserve"> ενώσεις κάποια από τα ανθρακοάτομα (ή και όλα), τα ο-ποία συμμετέχουν στη συγκρότηση του μορίου της οργανικής ένωσης, σχηματίζουν </t>
    </r>
    <r>
      <rPr>
        <b/>
        <sz val="12"/>
        <color indexed="52"/>
        <rFont val="Arial"/>
        <family val="2"/>
        <charset val="161"/>
      </rPr>
      <t>δακτύλιο.</t>
    </r>
    <r>
      <rPr>
        <sz val="12"/>
        <color indexed="43"/>
        <rFont val="Arial"/>
        <family val="2"/>
      </rPr>
      <t xml:space="preserve"> Προφανώς αυτός μπορεί να είναι τουλάχιστον τριμελής. </t>
    </r>
  </si>
  <si>
    <t>Μπορούμε λοιπόν να πούμε ότι για την ταξινόμηση των οργανικών ενώσεων με βάση τη μορφή της ανθρακικής αλυσίδας τους, ισχύει το παρακάτω διάγραμμα.</t>
  </si>
  <si>
    <r>
      <t xml:space="preserve">Για την ταξινόμηση των οργανικών ενώσεων, ανάλογα με την ομόλογη σειρά στην οποία ανήκουν, βλέπε… </t>
    </r>
    <r>
      <rPr>
        <b/>
        <sz val="12"/>
        <color indexed="51"/>
        <rFont val="Arial"/>
        <family val="2"/>
        <charset val="161"/>
      </rPr>
      <t>"ομόλογες σειρές".</t>
    </r>
  </si>
  <si>
    <r>
      <t>… άκυκλη κορεσμένη</t>
    </r>
    <r>
      <rPr>
        <sz val="11"/>
        <color indexed="43"/>
        <rFont val="Arial"/>
        <family val="2"/>
        <charset val="161"/>
      </rPr>
      <t xml:space="preserve"> είναι η…</t>
    </r>
  </si>
  <si>
    <r>
      <t>… άκυκλη ακόρεστη</t>
    </r>
    <r>
      <rPr>
        <sz val="11"/>
        <color indexed="43"/>
        <rFont val="Arial"/>
        <family val="2"/>
        <charset val="161"/>
      </rPr>
      <t xml:space="preserve"> είναι η…</t>
    </r>
  </si>
  <si>
    <r>
      <t>… ισοκυκλική κορεσμένη</t>
    </r>
    <r>
      <rPr>
        <sz val="11"/>
        <color indexed="43"/>
        <rFont val="Arial"/>
        <family val="2"/>
        <charset val="161"/>
      </rPr>
      <t xml:space="preserve"> είναι η…</t>
    </r>
  </si>
  <si>
    <r>
      <t>… ισοκυκλική ακόρεστη</t>
    </r>
    <r>
      <rPr>
        <sz val="11"/>
        <color indexed="43"/>
        <rFont val="Arial"/>
        <family val="2"/>
        <charset val="161"/>
      </rPr>
      <t xml:space="preserve"> είναι η…</t>
    </r>
  </si>
  <si>
    <r>
      <t>… ετεροκυκλική κορεσμένη</t>
    </r>
    <r>
      <rPr>
        <sz val="11"/>
        <color indexed="43"/>
        <rFont val="Arial"/>
        <family val="2"/>
        <charset val="161"/>
      </rPr>
      <t xml:space="preserve"> είναι η…</t>
    </r>
  </si>
  <si>
    <r>
      <t>… ετεροκυκλική ακόρεστη</t>
    </r>
    <r>
      <rPr>
        <sz val="11"/>
        <color indexed="43"/>
        <rFont val="Arial"/>
        <family val="2"/>
        <charset val="161"/>
      </rPr>
      <t xml:space="preserve"> είναι η…</t>
    </r>
  </si>
  <si>
    <r>
      <t>Ομόλογη σειρά</t>
    </r>
    <r>
      <rPr>
        <b/>
        <sz val="12"/>
        <color indexed="10"/>
        <rFont val="Arial"/>
        <family val="2"/>
        <charset val="161"/>
      </rPr>
      <t>*</t>
    </r>
    <r>
      <rPr>
        <sz val="12"/>
        <color indexed="43"/>
        <rFont val="Arial"/>
        <family val="2"/>
        <charset val="161"/>
      </rPr>
      <t xml:space="preserve"> ονομάζουμε ένα σύνολο οργανικών ενώσεων, οι οποίες κα-λούνται </t>
    </r>
    <r>
      <rPr>
        <b/>
        <sz val="12"/>
        <color indexed="53"/>
        <rFont val="Arial"/>
        <family val="2"/>
        <charset val="161"/>
      </rPr>
      <t>ομόλογες ενώσεις</t>
    </r>
    <r>
      <rPr>
        <sz val="12"/>
        <color indexed="43"/>
        <rFont val="Arial"/>
        <family val="2"/>
        <charset val="161"/>
      </rPr>
      <t xml:space="preserve"> και παρουσιάζουν τα παρακάτω κοινά χαρακτηρι-στικά:</t>
    </r>
  </si>
  <si>
    <r>
      <t>Υδρογονάνθρακες (Y/A),</t>
    </r>
    <r>
      <rPr>
        <sz val="12"/>
        <color indexed="43"/>
        <rFont val="Arial"/>
        <family val="2"/>
        <charset val="161"/>
      </rPr>
      <t xml:space="preserve"> όπως δείχνει και το όνομά τους, είναι οι ορ-γανικές ενώσεις, των οποίων το μόριο συγκροτείται αποκλειστικά από άτομα </t>
    </r>
    <r>
      <rPr>
        <b/>
        <sz val="12"/>
        <color indexed="52"/>
        <rFont val="Arial"/>
        <family val="2"/>
        <charset val="161"/>
      </rPr>
      <t>C</t>
    </r>
    <r>
      <rPr>
        <sz val="12"/>
        <color indexed="43"/>
        <rFont val="Arial"/>
        <family val="2"/>
        <charset val="161"/>
      </rPr>
      <t xml:space="preserve"> και </t>
    </r>
    <r>
      <rPr>
        <b/>
        <sz val="12"/>
        <color indexed="52"/>
        <rFont val="Arial"/>
        <family val="2"/>
        <charset val="161"/>
      </rPr>
      <t>H.</t>
    </r>
    <r>
      <rPr>
        <sz val="12"/>
        <color indexed="43"/>
        <rFont val="Arial"/>
        <family val="2"/>
        <charset val="161"/>
      </rPr>
      <t xml:space="preserve"> Τα </t>
    </r>
    <r>
      <rPr>
        <b/>
        <sz val="12"/>
        <color indexed="52"/>
        <rFont val="Arial"/>
        <family val="2"/>
        <charset val="161"/>
      </rPr>
      <t>αλκάνια</t>
    </r>
    <r>
      <rPr>
        <sz val="12"/>
        <color indexed="43"/>
        <rFont val="Arial"/>
        <family val="2"/>
        <charset val="161"/>
      </rPr>
      <t xml:space="preserve"> είναι οι </t>
    </r>
    <r>
      <rPr>
        <b/>
        <sz val="12"/>
        <color indexed="52"/>
        <rFont val="Arial"/>
        <family val="2"/>
        <charset val="161"/>
      </rPr>
      <t>άκυκλοι κορεσμένοι Υ/Α,</t>
    </r>
    <r>
      <rPr>
        <sz val="12"/>
        <color indexed="43"/>
        <rFont val="Arial"/>
        <family val="2"/>
        <charset val="161"/>
      </rPr>
      <t xml:space="preserve"> δηλαδή εκείνοι στο μόριο των οποίων η ανθρακική αλυσίδα είναι ανοικτή και ανάμεσα στα άτομα </t>
    </r>
    <r>
      <rPr>
        <b/>
        <sz val="12"/>
        <color indexed="52"/>
        <rFont val="Arial"/>
        <family val="2"/>
        <charset val="161"/>
      </rPr>
      <t>C</t>
    </r>
    <r>
      <rPr>
        <sz val="12"/>
        <color indexed="43"/>
        <rFont val="Arial"/>
        <family val="2"/>
        <charset val="161"/>
      </rPr>
      <t xml:space="preserve"> υπάρχουν μόνο </t>
    </r>
    <r>
      <rPr>
        <b/>
        <sz val="12"/>
        <color indexed="52"/>
        <rFont val="Arial"/>
        <family val="2"/>
        <charset val="161"/>
      </rPr>
      <t>απλοί</t>
    </r>
    <r>
      <rPr>
        <sz val="12"/>
        <color indexed="43"/>
        <rFont val="Arial"/>
        <family val="2"/>
        <charset val="161"/>
      </rPr>
      <t xml:space="preserve"> δεσμοί.
Για να σχηματίσουμε το </t>
    </r>
    <r>
      <rPr>
        <b/>
        <sz val="12"/>
        <color indexed="52"/>
        <rFont val="Arial"/>
        <family val="2"/>
        <charset val="161"/>
      </rPr>
      <t>ΓΜΤ</t>
    </r>
    <r>
      <rPr>
        <sz val="12"/>
        <color indexed="43"/>
        <rFont val="Arial"/>
        <family val="2"/>
        <charset val="161"/>
      </rPr>
      <t xml:space="preserve"> των αλκανίων, ας θεωρήσουμε ένα αλκά-νιο, στο μόριο του οποίου η ανθρακική αλυσίδα είναι ευθύγραμμη και φέρει </t>
    </r>
    <r>
      <rPr>
        <b/>
        <sz val="12"/>
        <color indexed="52"/>
        <rFont val="Arial"/>
        <family val="2"/>
        <charset val="161"/>
      </rPr>
      <t>ν</t>
    </r>
    <r>
      <rPr>
        <sz val="12"/>
        <color indexed="43"/>
        <rFont val="Arial"/>
        <family val="2"/>
        <charset val="161"/>
      </rPr>
      <t xml:space="preserve"> άτομα </t>
    </r>
    <r>
      <rPr>
        <b/>
        <sz val="12"/>
        <color indexed="52"/>
        <rFont val="Arial"/>
        <family val="2"/>
        <charset val="161"/>
      </rPr>
      <t xml:space="preserve">C. </t>
    </r>
    <r>
      <rPr>
        <sz val="12"/>
        <color indexed="43"/>
        <rFont val="Arial"/>
        <family val="2"/>
        <charset val="161"/>
      </rPr>
      <t xml:space="preserve">Προφανώς ο </t>
    </r>
    <r>
      <rPr>
        <b/>
        <sz val="12"/>
        <color indexed="52"/>
        <rFont val="Arial"/>
        <family val="2"/>
        <charset val="161"/>
      </rPr>
      <t>ΣΤ</t>
    </r>
    <r>
      <rPr>
        <sz val="12"/>
        <color indexed="43"/>
        <rFont val="Arial"/>
        <family val="2"/>
        <charset val="161"/>
      </rPr>
      <t xml:space="preserve"> αυτού του αλκανίου θα είναι ο παρα-κάτω...</t>
    </r>
  </si>
  <si>
    <r>
      <t xml:space="preserve">Εύκολα προκύπτει, αν δε ξεχάσουμε να λάβουμε υπόψη μας και τα δύο επιπλέον άτομα </t>
    </r>
    <r>
      <rPr>
        <b/>
        <sz val="12"/>
        <color indexed="52"/>
        <rFont val="Arial"/>
        <family val="2"/>
        <charset val="161"/>
      </rPr>
      <t>H,</t>
    </r>
    <r>
      <rPr>
        <sz val="12"/>
        <color indexed="43"/>
        <rFont val="Arial"/>
        <family val="2"/>
        <charset val="161"/>
      </rPr>
      <t xml:space="preserve"> που έχουν τοποθετηθεί μέσα σε κόκκινο κύκλο και είναι ενωμένα με τα δύο άτομα </t>
    </r>
    <r>
      <rPr>
        <b/>
        <sz val="12"/>
        <color indexed="52"/>
        <rFont val="Arial"/>
        <family val="2"/>
        <charset val="161"/>
      </rPr>
      <t>C</t>
    </r>
    <r>
      <rPr>
        <sz val="12"/>
        <color indexed="43"/>
        <rFont val="Arial"/>
        <family val="2"/>
        <charset val="161"/>
      </rPr>
      <t xml:space="preserve"> που βρίσκονται στα άκρα της ανθρα-κικής αλυσίδας, ότι ο συνολικός αριθμός των ατόμων </t>
    </r>
    <r>
      <rPr>
        <b/>
        <sz val="12"/>
        <color indexed="52"/>
        <rFont val="Arial"/>
        <family val="2"/>
        <charset val="161"/>
      </rPr>
      <t>Η</t>
    </r>
    <r>
      <rPr>
        <sz val="12"/>
        <color indexed="43"/>
        <rFont val="Arial"/>
        <family val="2"/>
        <charset val="161"/>
      </rPr>
      <t xml:space="preserve"> στο μόριο του αλκανίου, είναι... </t>
    </r>
  </si>
  <si>
    <t>Τα αλκύλια που φέρουν μέχρι και τέσσερα ανθρακοά-τομα και ο τρόπος κατά τον οποίο σχηματίζονται θεω-ρητικά, από τα αντίστοιχα αλκάνια, παρουσιάζονται πα-ρακάτω.</t>
  </si>
  <si>
    <r>
      <t xml:space="preserve">Από το </t>
    </r>
    <r>
      <rPr>
        <b/>
        <sz val="10"/>
        <color rgb="FFFF9900"/>
        <rFont val="Arial"/>
        <family val="2"/>
        <charset val="161"/>
      </rPr>
      <t>μέθυλο-προπάνιο</t>
    </r>
    <r>
      <rPr>
        <sz val="10"/>
        <color indexed="43"/>
        <rFont val="Arial"/>
        <family val="2"/>
        <charset val="161"/>
      </rPr>
      <t xml:space="preserve"> έχουμε τα…</t>
    </r>
  </si>
  <si>
    <r>
      <t xml:space="preserve">Αν τα δυο αλκύλια είναι </t>
    </r>
    <r>
      <rPr>
        <b/>
        <sz val="10"/>
        <color indexed="52"/>
        <rFont val="Arial"/>
        <family val="2"/>
        <charset val="161"/>
      </rPr>
      <t>ίδια,</t>
    </r>
    <r>
      <rPr>
        <sz val="10"/>
        <color indexed="43"/>
        <rFont val="Arial"/>
        <family val="2"/>
        <charset val="161"/>
      </rPr>
      <t xml:space="preserve"> τότε ο αιθέρας χαρακτη-ρίζεται </t>
    </r>
    <r>
      <rPr>
        <b/>
        <sz val="10"/>
        <color indexed="52"/>
        <rFont val="Arial"/>
        <family val="2"/>
        <charset val="161"/>
      </rPr>
      <t>"απλός".</t>
    </r>
    <r>
      <rPr>
        <sz val="10"/>
        <color indexed="43"/>
        <rFont val="Arial"/>
        <family val="2"/>
        <charset val="161"/>
      </rPr>
      <t xml:space="preserve"> Στην αντίθετη περίπτωση χαρακτηρί-ζεται </t>
    </r>
    <r>
      <rPr>
        <b/>
        <sz val="10"/>
        <color indexed="52"/>
        <rFont val="Arial"/>
        <family val="2"/>
        <charset val="161"/>
      </rPr>
      <t xml:space="preserve">"μικτός".
</t>
    </r>
    <r>
      <rPr>
        <sz val="10"/>
        <color indexed="43"/>
        <rFont val="Arial"/>
        <family val="2"/>
        <charset val="161"/>
      </rPr>
      <t>Ανάλογα ισχύουν και για τις κετόνες σε σχέση με τα αλ-κύλια που φέρουν στο μόριό τους, τα ενωμένα με το καρβονύλιό τους.</t>
    </r>
  </si>
  <si>
    <t xml:space="preserve">Οι εστέρες που προκύπτουν από την αντίδραση ανάμεσα σε ένα κμ οξύ με μια κμ αλκοόλη και που στο εξής, για πρακτικούς λόγους θα αναφέ-ρονται απλά ως "εστέρες", γενικά έχουν τύπο... </t>
  </si>
  <si>
    <t>Από το όνομα καταλαβαίνει κανείς, ότι πρόκειται για ενώσεις, το μόριο των οποίων σχηματίζεται από την ένωση ενός αλκυλίου με ένα άτομο αλογόνου, οπότε ο τύπος τους δε μπορεί παρά να έχει τη μορφή…</t>
  </si>
  <si>
    <r>
      <t xml:space="preserve">… ενώ για </t>
    </r>
    <r>
      <rPr>
        <b/>
        <sz val="12"/>
        <color indexed="52"/>
        <rFont val="Arial"/>
        <family val="2"/>
        <charset val="161"/>
      </rPr>
      <t>ν=2</t>
    </r>
    <r>
      <rPr>
        <sz val="12"/>
        <color indexed="43"/>
        <rFont val="Arial"/>
        <family val="2"/>
        <charset val="161"/>
      </rPr>
      <t xml:space="preserve"> προκύπτουν τα </t>
    </r>
    <r>
      <rPr>
        <b/>
        <sz val="12"/>
        <color indexed="52"/>
        <rFont val="Arial"/>
        <family val="2"/>
        <charset val="161"/>
      </rPr>
      <t>αίθυλο-αλογονίδια,</t>
    </r>
    <r>
      <rPr>
        <sz val="12"/>
        <color indexed="43"/>
        <rFont val="Arial"/>
        <family val="2"/>
        <charset val="161"/>
      </rPr>
      <t xml:space="preserve"> όπως είναι για πα-ράδειγμα το </t>
    </r>
    <r>
      <rPr>
        <b/>
        <sz val="12"/>
        <color indexed="52"/>
        <rFont val="Arial"/>
        <family val="2"/>
        <charset val="161"/>
      </rPr>
      <t>αίθυλο-βρωμίδιο</t>
    </r>
    <r>
      <rPr>
        <sz val="12"/>
        <color indexed="43"/>
        <rFont val="Arial"/>
        <family val="2"/>
        <charset val="161"/>
      </rPr>
      <t xml:space="preserve"> ή </t>
    </r>
    <r>
      <rPr>
        <b/>
        <sz val="12"/>
        <color indexed="52"/>
        <rFont val="Arial"/>
        <family val="2"/>
        <charset val="161"/>
      </rPr>
      <t>βρώμο-αιθάνιο,</t>
    </r>
    <r>
      <rPr>
        <sz val="12"/>
        <color indexed="43"/>
        <rFont val="Arial"/>
        <family val="2"/>
        <charset val="161"/>
      </rPr>
      <t xml:space="preserve"> με </t>
    </r>
    <r>
      <rPr>
        <b/>
        <sz val="12"/>
        <color indexed="52"/>
        <rFont val="Arial"/>
        <family val="2"/>
        <charset val="161"/>
      </rPr>
      <t>ΣΤ…</t>
    </r>
  </si>
  <si>
    <t>Να συμπληρωθούν τα κελιά που έχουν πορτοκαλί χρώμα, με τους κατάλληλους αριθμούς, στους παρακάτω πίνακες.</t>
  </si>
  <si>
    <r>
      <t xml:space="preserve">… από το φύλλο εργασίας </t>
    </r>
    <r>
      <rPr>
        <b/>
        <sz val="12"/>
        <color rgb="FFFF9900"/>
        <rFont val="Arial"/>
        <family val="2"/>
        <charset val="161"/>
      </rPr>
      <t>"ομόλογες σειρές".</t>
    </r>
  </si>
  <si>
    <r>
      <t xml:space="preserve">Για να επιστρέψεις στο…
</t>
    </r>
    <r>
      <rPr>
        <b/>
        <sz val="11"/>
        <color rgb="FFFF9900"/>
        <rFont val="Arial"/>
        <family val="2"/>
        <charset val="161"/>
      </rPr>
      <t>"ομόλογες σειρές"</t>
    </r>
    <r>
      <rPr>
        <sz val="11"/>
        <color rgb="FFFFFF99"/>
        <rFont val="Arial"/>
        <family val="2"/>
        <charset val="161"/>
      </rPr>
      <t xml:space="preserve"> 
κάνε κλικ…</t>
    </r>
  </si>
  <si>
    <r>
      <t xml:space="preserve">Για να επιστρέψεις στην εκφώνηση της άσκησης </t>
    </r>
    <r>
      <rPr>
        <b/>
        <sz val="11"/>
        <color rgb="FFFF9900"/>
        <rFont val="Arial"/>
        <family val="2"/>
        <charset val="161"/>
      </rPr>
      <t>4</t>
    </r>
    <r>
      <rPr>
        <sz val="11"/>
        <color rgb="FFFFFF99"/>
        <rFont val="Arial"/>
        <family val="2"/>
        <charset val="161"/>
      </rPr>
      <t xml:space="preserve"> κάνε κλικ…</t>
    </r>
  </si>
  <si>
    <r>
      <t xml:space="preserve">Για να επιστρέψεις στην εκφώνηση της άσκησης </t>
    </r>
    <r>
      <rPr>
        <b/>
        <sz val="11"/>
        <color rgb="FFFF9900"/>
        <rFont val="Arial"/>
        <family val="2"/>
        <charset val="161"/>
      </rPr>
      <t>1</t>
    </r>
    <r>
      <rPr>
        <sz val="11"/>
        <color rgb="FFFFFF99"/>
        <rFont val="Arial"/>
        <family val="2"/>
        <charset val="161"/>
      </rPr>
      <t xml:space="preserve"> κάνε κλικ…</t>
    </r>
  </si>
  <si>
    <r>
      <t xml:space="preserve">Για να επιστρέψεις στην εκφώνηση της άσκησης </t>
    </r>
    <r>
      <rPr>
        <b/>
        <sz val="11"/>
        <color rgb="FFFF9900"/>
        <rFont val="Arial"/>
        <family val="2"/>
        <charset val="161"/>
      </rPr>
      <t>2</t>
    </r>
    <r>
      <rPr>
        <sz val="11"/>
        <color rgb="FFFFFF99"/>
        <rFont val="Arial"/>
        <family val="2"/>
        <charset val="161"/>
      </rPr>
      <t xml:space="preserve"> κάνε κλικ…</t>
    </r>
  </si>
  <si>
    <r>
      <t xml:space="preserve">Για να επιστρέψεις στην εκφώνηση της άσκησης </t>
    </r>
    <r>
      <rPr>
        <b/>
        <sz val="11"/>
        <color rgb="FFFF9900"/>
        <rFont val="Arial"/>
        <family val="2"/>
        <charset val="161"/>
      </rPr>
      <t>3</t>
    </r>
    <r>
      <rPr>
        <sz val="11"/>
        <color rgb="FFFFFF99"/>
        <rFont val="Arial"/>
        <family val="2"/>
        <charset val="161"/>
      </rPr>
      <t xml:space="preserve"> κάνε κλικ…</t>
    </r>
  </si>
  <si>
    <r>
      <t xml:space="preserve">Ποιος είναι ο συντακτικός τύπος του </t>
    </r>
    <r>
      <rPr>
        <b/>
        <sz val="12"/>
        <color indexed="52"/>
        <rFont val="Arial"/>
        <family val="2"/>
        <charset val="161"/>
      </rPr>
      <t>αλκανίου,</t>
    </r>
    <r>
      <rPr>
        <sz val="12"/>
        <color indexed="43"/>
        <rFont val="Arial"/>
        <family val="2"/>
        <charset val="161"/>
      </rPr>
      <t xml:space="preserve"> σε ορισμένη μάζα του οποίου η περιεχόμενη μάζα </t>
    </r>
    <r>
      <rPr>
        <b/>
        <sz val="12"/>
        <color indexed="52"/>
        <rFont val="Arial"/>
        <family val="2"/>
        <charset val="161"/>
      </rPr>
      <t>C</t>
    </r>
    <r>
      <rPr>
        <sz val="12"/>
        <color indexed="43"/>
        <rFont val="Arial"/>
        <family val="2"/>
        <charset val="161"/>
      </rPr>
      <t xml:space="preserve"> είναι </t>
    </r>
    <r>
      <rPr>
        <b/>
        <sz val="12"/>
        <color indexed="52"/>
        <rFont val="Arial"/>
        <family val="2"/>
        <charset val="161"/>
      </rPr>
      <t>τετραπλάσια</t>
    </r>
    <r>
      <rPr>
        <sz val="12"/>
        <color indexed="43"/>
        <rFont val="Arial"/>
        <family val="2"/>
        <charset val="161"/>
      </rPr>
      <t xml:space="preserve"> της αντίστοιχης μάζας του </t>
    </r>
    <r>
      <rPr>
        <b/>
        <sz val="12"/>
        <color indexed="52"/>
        <rFont val="Arial"/>
        <family val="2"/>
        <charset val="161"/>
      </rPr>
      <t>H;</t>
    </r>
  </si>
  <si>
    <r>
      <t xml:space="preserve">Με ανάλυση ενός </t>
    </r>
    <r>
      <rPr>
        <b/>
        <sz val="12"/>
        <color indexed="52"/>
        <rFont val="Arial"/>
        <family val="2"/>
        <charset val="161"/>
      </rPr>
      <t>Y/A,</t>
    </r>
    <r>
      <rPr>
        <sz val="12"/>
        <color indexed="43"/>
        <rFont val="Arial"/>
        <family val="2"/>
        <charset val="161"/>
      </rPr>
      <t xml:space="preserve"> διαπιστώθηκε ότι η μάζα του άνθρακα που περι-έχεται σε ορισμένη ποσότητά του, είναι </t>
    </r>
    <r>
      <rPr>
        <b/>
        <sz val="12"/>
        <color indexed="52"/>
        <rFont val="Arial"/>
        <family val="2"/>
        <charset val="161"/>
      </rPr>
      <t>πενταπλάσια</t>
    </r>
    <r>
      <rPr>
        <sz val="12"/>
        <color indexed="43"/>
        <rFont val="Arial"/>
        <family val="2"/>
        <charset val="161"/>
      </rPr>
      <t xml:space="preserve"> της αντίστοιχης μάζας του υδρογόνου που περιέχεται στην ίδια ποσότητα του </t>
    </r>
    <r>
      <rPr>
        <b/>
        <sz val="12"/>
        <color indexed="52"/>
        <rFont val="Arial"/>
        <family val="2"/>
        <charset val="161"/>
      </rPr>
      <t>Y/A.</t>
    </r>
    <r>
      <rPr>
        <sz val="12"/>
        <color indexed="43"/>
        <rFont val="Arial"/>
        <family val="2"/>
        <charset val="161"/>
      </rPr>
      <t xml:space="preserve"> 
Ποιος είναι ο </t>
    </r>
    <r>
      <rPr>
        <b/>
        <sz val="12"/>
        <color indexed="52"/>
        <rFont val="Arial"/>
        <family val="2"/>
        <charset val="161"/>
      </rPr>
      <t>MT</t>
    </r>
    <r>
      <rPr>
        <sz val="12"/>
        <color indexed="43"/>
        <rFont val="Arial"/>
        <family val="2"/>
        <charset val="161"/>
      </rPr>
      <t xml:space="preserve">  του </t>
    </r>
    <r>
      <rPr>
        <b/>
        <sz val="12"/>
        <color indexed="52"/>
        <rFont val="Arial"/>
        <family val="2"/>
        <charset val="161"/>
      </rPr>
      <t>Y/A</t>
    </r>
    <r>
      <rPr>
        <sz val="12"/>
        <color indexed="43"/>
        <rFont val="Arial"/>
        <family val="2"/>
        <charset val="161"/>
      </rPr>
      <t xml:space="preserve"> αυτού;</t>
    </r>
  </si>
  <si>
    <r>
      <t xml:space="preserve">Τα </t>
    </r>
    <r>
      <rPr>
        <b/>
        <sz val="12"/>
        <color indexed="52"/>
        <rFont val="Arial"/>
        <family val="2"/>
        <charset val="161"/>
      </rPr>
      <t>αλκύλια,</t>
    </r>
    <r>
      <rPr>
        <sz val="12"/>
        <color indexed="43"/>
        <rFont val="Arial"/>
        <family val="2"/>
        <charset val="161"/>
      </rPr>
      <t xml:space="preserve"> τα οποία περιέχουν το πολύ μέχρι τρία άτομα </t>
    </r>
    <r>
      <rPr>
        <b/>
        <sz val="12"/>
        <color indexed="52"/>
        <rFont val="Arial"/>
        <family val="2"/>
        <charset val="161"/>
      </rPr>
      <t>C,</t>
    </r>
    <r>
      <rPr>
        <sz val="12"/>
        <color indexed="43"/>
        <rFont val="Arial"/>
        <family val="2"/>
        <charset val="161"/>
      </rPr>
      <t xml:space="preserve"> είναι τρία.              </t>
    </r>
  </si>
  <si>
    <t xml:space="preserve">ονοματολογία οργανικών ενώσεων </t>
  </si>
  <si>
    <t>Το όνομα μιας τέτοιας οργανικής ένωσης σχηματίζεται από τη συνένωση τριών μερών, με το κάθε ένα από αυτά να έχει ιδιαίτερη σημασία και να μεταφέρει συ-γκεκριμένες πληροφορίες στον ενδιαφερόμενο για το είδος της ένωσης, με την προϋπόθεση βέβαια, ότι αυτός γνωρίζει τους βασικούς κανόνες της οργανικής ονοματολογίας.
Η σημασία του κάθε ενός από αυτά τα τρία μέρη, δίνεται παρακάτω.</t>
  </si>
  <si>
    <r>
      <t xml:space="preserve">Το </t>
    </r>
    <r>
      <rPr>
        <b/>
        <sz val="12"/>
        <color indexed="53"/>
        <rFont val="Arial"/>
        <family val="2"/>
        <charset val="161"/>
      </rPr>
      <t>πρώτο</t>
    </r>
    <r>
      <rPr>
        <sz val="12"/>
        <color indexed="43"/>
        <rFont val="Arial"/>
        <family val="2"/>
        <charset val="161"/>
      </rPr>
      <t xml:space="preserve"> μέρος στο όνομα μιας άκυκλης οργανικής ένωσης, με ευθύ-γραμμη ανθρακική αλυσίδα, παρουσιάζεται στο διπλανό πίνακα και δεί-χνει το μέγεθος αυτής της αλυσίδας, δηλαδή φανερώνει πόσα άτομα </t>
    </r>
    <r>
      <rPr>
        <b/>
        <sz val="12"/>
        <color indexed="53"/>
        <rFont val="Arial"/>
        <family val="2"/>
        <charset val="161"/>
      </rPr>
      <t>C</t>
    </r>
    <r>
      <rPr>
        <sz val="12"/>
        <color indexed="43"/>
        <rFont val="Arial"/>
        <family val="2"/>
        <charset val="161"/>
      </rPr>
      <t xml:space="preserve"> σχηματίζουν τη «ραχοκοκαλιά» της οργανικής ένωσης.  </t>
    </r>
  </si>
  <si>
    <r>
      <t>2ο μέρος:</t>
    </r>
    <r>
      <rPr>
        <sz val="12"/>
        <color indexed="43"/>
        <rFont val="Arial"/>
        <family val="2"/>
        <charset val="161"/>
      </rPr>
      <t xml:space="preserve"> οι δεσμοί ανάμεσα στα άτομα </t>
    </r>
    <r>
      <rPr>
        <b/>
        <sz val="12"/>
        <color indexed="52"/>
        <rFont val="Arial"/>
        <family val="2"/>
        <charset val="161"/>
      </rPr>
      <t>C</t>
    </r>
    <r>
      <rPr>
        <sz val="12"/>
        <color indexed="43"/>
        <rFont val="Arial"/>
        <family val="2"/>
        <charset val="161"/>
      </rPr>
      <t xml:space="preserve"> είναι όλοι </t>
    </r>
    <r>
      <rPr>
        <b/>
        <sz val="12"/>
        <color indexed="52"/>
        <rFont val="Arial"/>
        <family val="2"/>
        <charset val="161"/>
      </rPr>
      <t>απλοί,</t>
    </r>
    <r>
      <rPr>
        <sz val="12"/>
        <color indexed="43"/>
        <rFont val="Arial"/>
        <family val="2"/>
        <charset val="161"/>
      </rPr>
      <t xml:space="preserve"> άρα η ένωση είναι </t>
    </r>
    <r>
      <rPr>
        <b/>
        <sz val="12"/>
        <color indexed="52"/>
        <rFont val="Arial"/>
        <family val="2"/>
        <charset val="161"/>
      </rPr>
      <t>κορεσμένη,</t>
    </r>
    <r>
      <rPr>
        <sz val="12"/>
        <color indexed="43"/>
        <rFont val="Arial"/>
        <family val="2"/>
        <charset val="161"/>
      </rPr>
      <t xml:space="preserve"> άρα… </t>
    </r>
    <r>
      <rPr>
        <b/>
        <sz val="12"/>
        <color indexed="53"/>
        <rFont val="Arial"/>
        <family val="2"/>
        <charset val="161"/>
      </rPr>
      <t>"-αν-".</t>
    </r>
  </si>
  <si>
    <r>
      <t>3ο μέρος:</t>
    </r>
    <r>
      <rPr>
        <sz val="12"/>
        <color indexed="43"/>
        <rFont val="Arial"/>
        <family val="2"/>
        <charset val="161"/>
      </rPr>
      <t xml:space="preserve"> στο μόριο υπάρχει </t>
    </r>
    <r>
      <rPr>
        <b/>
        <sz val="12"/>
        <color indexed="52"/>
        <rFont val="Arial"/>
        <family val="2"/>
        <charset val="161"/>
      </rPr>
      <t>καρβονύλιο,</t>
    </r>
    <r>
      <rPr>
        <sz val="12"/>
        <color indexed="43"/>
        <rFont val="Arial"/>
        <family val="2"/>
        <charset val="161"/>
      </rPr>
      <t xml:space="preserve"> όχι στην άκρη, αλλά σε ενδιάμεση θέση της ανθρακικής αλυσίδας, άρα η ένωση είναι </t>
    </r>
    <r>
      <rPr>
        <b/>
        <sz val="12"/>
        <color indexed="52"/>
        <rFont val="Arial"/>
        <family val="2"/>
        <charset val="161"/>
      </rPr>
      <t>κετόνη,</t>
    </r>
    <r>
      <rPr>
        <sz val="12"/>
        <color indexed="43"/>
        <rFont val="Arial"/>
        <family val="2"/>
        <charset val="161"/>
      </rPr>
      <t xml:space="preserve"> άρα… </t>
    </r>
    <r>
      <rPr>
        <b/>
        <sz val="12"/>
        <color indexed="53"/>
        <rFont val="Arial"/>
        <family val="2"/>
        <charset val="161"/>
      </rPr>
      <t>"-όνη".</t>
    </r>
  </si>
  <si>
    <r>
      <t xml:space="preserve">Παρατηρούμε ότι με βάση αυτά που εκτέθηκαν παραπάνω, και για τις δύο ενώ-σεις προκύπτει το ίδιο όνομα </t>
    </r>
    <r>
      <rPr>
        <b/>
        <sz val="12"/>
        <color indexed="52"/>
        <rFont val="Arial"/>
        <family val="2"/>
        <charset val="161"/>
      </rPr>
      <t>(βουτ-έν-ιο),</t>
    </r>
    <r>
      <rPr>
        <sz val="12"/>
        <color indexed="43"/>
        <rFont val="Arial"/>
        <family val="2"/>
        <charset val="161"/>
      </rPr>
      <t xml:space="preserve"> αν και αυτές είναι ολοφάνερο ότι είναι διαφορετικές, καθώς στην πρώτη από αυτές, ο δδ βρίσκεται στην άκρη της αν-θρακικής αλυσίδας του μορίου, ενώ δε συμβαίνει κάτι τέτοιο στο μόριο της δεύ-τερης ένωσης. </t>
    </r>
  </si>
  <si>
    <r>
      <t xml:space="preserve">Αν στο μόριο δεν υπάρχει </t>
    </r>
    <r>
      <rPr>
        <b/>
        <sz val="12"/>
        <color indexed="52"/>
        <rFont val="Arial"/>
        <family val="2"/>
        <charset val="161"/>
      </rPr>
      <t>ΧΟ,</t>
    </r>
    <r>
      <rPr>
        <sz val="12"/>
        <color indexed="43"/>
        <rFont val="Arial"/>
        <family val="2"/>
        <charset val="161"/>
      </rPr>
      <t xml:space="preserve"> ή υπάρχει αλλά ισαπέχει από τα δύο ά-κρα της ανθρακικής αλυσίδας, τότε η αρίθμηση ξεκινά από το άκρο αυ-τής που βρίσκεται πλησιέστερα σε κάποιο </t>
    </r>
    <r>
      <rPr>
        <b/>
        <sz val="12"/>
        <color indexed="52"/>
        <rFont val="Arial"/>
        <family val="2"/>
        <charset val="161"/>
      </rPr>
      <t>πολλαπλό δεσμό (δδ ή τδ).</t>
    </r>
  </si>
  <si>
    <r>
      <t xml:space="preserve">Στο συγκεκριμένο παράδειγμα, το όνομα της ένωσης περιλαμβάνει δύο αριθμούς, αφού υπάρχουν δύο στοι-χεία στο μόριο, για τα οποία είναι ανάγκη να δειχθεί, σε ποια θέση βρίσκονται, μέσα στην ανθρακική αλυσίδα, (ο δδ και η ΧΟ).
Ο αριθμός </t>
    </r>
    <r>
      <rPr>
        <b/>
        <sz val="10"/>
        <color indexed="52"/>
        <rFont val="Arial"/>
        <family val="2"/>
        <charset val="161"/>
      </rPr>
      <t>"1"</t>
    </r>
    <r>
      <rPr>
        <sz val="10"/>
        <color indexed="43"/>
        <rFont val="Arial"/>
        <family val="2"/>
        <charset val="161"/>
      </rPr>
      <t xml:space="preserve"> αναφέρεται στο </t>
    </r>
    <r>
      <rPr>
        <b/>
        <sz val="10"/>
        <color indexed="52"/>
        <rFont val="Arial"/>
        <family val="2"/>
        <charset val="161"/>
      </rPr>
      <t xml:space="preserve">"-εν-", </t>
    </r>
    <r>
      <rPr>
        <sz val="10"/>
        <color indexed="43"/>
        <rFont val="Arial"/>
        <family val="2"/>
        <charset val="161"/>
      </rPr>
      <t xml:space="preserve">ενώ ο αριθμός </t>
    </r>
    <r>
      <rPr>
        <b/>
        <sz val="10"/>
        <color indexed="52"/>
        <rFont val="Arial"/>
        <family val="2"/>
        <charset val="161"/>
      </rPr>
      <t>"3"</t>
    </r>
    <r>
      <rPr>
        <sz val="10"/>
        <color indexed="43"/>
        <rFont val="Arial"/>
        <family val="2"/>
        <charset val="161"/>
      </rPr>
      <t xml:space="preserve"> αναφέρεται στο </t>
    </r>
    <r>
      <rPr>
        <b/>
        <sz val="10"/>
        <color indexed="52"/>
        <rFont val="Arial"/>
        <family val="2"/>
        <charset val="161"/>
      </rPr>
      <t>"-όλη".</t>
    </r>
    <r>
      <rPr>
        <sz val="10"/>
        <color indexed="43"/>
        <rFont val="Arial"/>
        <family val="2"/>
        <charset val="161"/>
      </rPr>
      <t xml:space="preserve"> Γενικά οι αριθμοί αναγρά-φονται μπροστά από το τμήμα του ονόματος που υπο-δηλώνει εκείνο το στοιχείο της "προσωπικότητας" του μορίου, τη θέση του οποίου προσδιορίζουν. 
Είναι προτιμότερο πάντως, αν δε δημιουργείται σύγχυ-ση, οι αριθμοί που συνοδεύουν το όνομα της ένωσης, να γράφονται έξω και μπροστά από αυτό, π.χ. δε λέμε</t>
    </r>
    <r>
      <rPr>
        <b/>
        <sz val="10"/>
        <color indexed="52"/>
        <rFont val="Arial"/>
        <family val="2"/>
        <charset val="161"/>
      </rPr>
      <t xml:space="preserve"> "βουτ-2-ένιο",</t>
    </r>
    <r>
      <rPr>
        <sz val="10"/>
        <color indexed="43"/>
        <rFont val="Arial"/>
        <family val="2"/>
        <charset val="161"/>
      </rPr>
      <t xml:space="preserve"> αλλά </t>
    </r>
    <r>
      <rPr>
        <b/>
        <sz val="10"/>
        <color indexed="52"/>
        <rFont val="Arial"/>
        <family val="2"/>
        <charset val="161"/>
      </rPr>
      <t>"2-βουτένιο",</t>
    </r>
    <r>
      <rPr>
        <sz val="10"/>
        <color indexed="43"/>
        <rFont val="Arial"/>
        <family val="2"/>
        <charset val="161"/>
      </rPr>
      <t xml:space="preserve"> καθώς έτσι δε διακόπτεται η ομαλή εκφορά του ονόματος, ενώ πα-ράλληλα δεν υπάρχει κίνδυνος να θεωρηθεί ότι ο αριθ-μός </t>
    </r>
    <r>
      <rPr>
        <b/>
        <sz val="10"/>
        <color indexed="52"/>
        <rFont val="Arial"/>
        <family val="2"/>
        <charset val="161"/>
      </rPr>
      <t xml:space="preserve">"2", </t>
    </r>
    <r>
      <rPr>
        <sz val="10"/>
        <color indexed="43"/>
        <rFont val="Arial"/>
        <family val="2"/>
        <charset val="161"/>
      </rPr>
      <t xml:space="preserve">μπαίνει στο όνομα, για να δείξει σε ποιά θέση βρίσκεται αυτό που υποδηλώνεται από το </t>
    </r>
    <r>
      <rPr>
        <b/>
        <sz val="10"/>
        <color indexed="52"/>
        <rFont val="Arial"/>
        <family val="2"/>
        <charset val="161"/>
      </rPr>
      <t xml:space="preserve">"βουτ-"! </t>
    </r>
    <r>
      <rPr>
        <sz val="10"/>
        <color indexed="43"/>
        <rFont val="Arial"/>
        <family val="2"/>
        <charset val="161"/>
      </rPr>
      <t xml:space="preserve"> </t>
    </r>
  </si>
  <si>
    <r>
      <t xml:space="preserve">… να περιλαμβάνει τους </t>
    </r>
    <r>
      <rPr>
        <b/>
        <sz val="12"/>
        <color indexed="52"/>
        <rFont val="Arial"/>
        <family val="2"/>
        <charset val="161"/>
      </rPr>
      <t>πολλαπλούς δεσμούς,</t>
    </r>
    <r>
      <rPr>
        <sz val="12"/>
        <color indexed="43"/>
        <rFont val="Arial"/>
        <family val="2"/>
        <charset val="161"/>
      </rPr>
      <t xml:space="preserve"> που καθιστούν την ένω</t>
    </r>
    <r>
      <rPr>
        <sz val="12"/>
        <color indexed="43"/>
        <rFont val="Arial"/>
        <family val="2"/>
        <charset val="161"/>
      </rPr>
      <t>ση</t>
    </r>
    <r>
      <rPr>
        <vertAlign val="subscript"/>
        <sz val="12"/>
        <color indexed="43"/>
        <rFont val="Arial"/>
        <family val="2"/>
        <charset val="161"/>
      </rPr>
      <t xml:space="preserve"> </t>
    </r>
    <r>
      <rPr>
        <sz val="12"/>
        <color indexed="43"/>
        <rFont val="Arial"/>
        <family val="2"/>
        <charset val="161"/>
      </rPr>
      <t>ακόρεστη και…</t>
    </r>
  </si>
  <si>
    <t>Ονομάζουμε την ένωση, όπως θα ονομαζόταν αυτή, αν η ανθρακική α-λυσίδα της δεν είχε διακλαδώσεις.</t>
  </si>
  <si>
    <r>
      <t xml:space="preserve">… από το φύλλο εργασίας </t>
    </r>
    <r>
      <rPr>
        <b/>
        <sz val="12"/>
        <color rgb="FFFF9900"/>
        <rFont val="Arial"/>
        <family val="2"/>
        <charset val="161"/>
      </rPr>
      <t>"ονοματολογία οργανικών ενώσεων".</t>
    </r>
  </si>
  <si>
    <r>
      <t xml:space="preserve">Για να επιστρέψεις στο…
</t>
    </r>
    <r>
      <rPr>
        <b/>
        <sz val="11"/>
        <color rgb="FFFF9900"/>
        <rFont val="Arial"/>
        <family val="2"/>
        <charset val="161"/>
      </rPr>
      <t>"ονοματολογία οργανικών ενώσεων"</t>
    </r>
    <r>
      <rPr>
        <sz val="11"/>
        <color rgb="FFFFFF99"/>
        <rFont val="Arial"/>
        <family val="2"/>
        <charset val="161"/>
      </rPr>
      <t xml:space="preserve"> κάνε κλικ…</t>
    </r>
  </si>
  <si>
    <r>
      <t xml:space="preserve">Για να επιστρέψεις στην εκφώνηση της άσκησης </t>
    </r>
    <r>
      <rPr>
        <b/>
        <sz val="11"/>
        <color rgb="FFFF9900"/>
        <rFont val="Arial"/>
        <family val="2"/>
        <charset val="161"/>
      </rPr>
      <t>1</t>
    </r>
    <r>
      <rPr>
        <sz val="11"/>
        <color indexed="43"/>
        <rFont val="Arial"/>
        <family val="2"/>
        <charset val="161"/>
      </rPr>
      <t xml:space="preserve"> κάνες κλικ…</t>
    </r>
  </si>
  <si>
    <r>
      <t xml:space="preserve">Για να επιστρέψεις στην εκφώνηση της άσκησης </t>
    </r>
    <r>
      <rPr>
        <b/>
        <sz val="11"/>
        <color rgb="FFFF9900"/>
        <rFont val="Arial"/>
        <family val="2"/>
        <charset val="161"/>
      </rPr>
      <t>2</t>
    </r>
    <r>
      <rPr>
        <sz val="11"/>
        <color indexed="43"/>
        <rFont val="Arial"/>
        <family val="2"/>
        <charset val="161"/>
      </rPr>
      <t xml:space="preserve"> κάνες κλικ…</t>
    </r>
  </si>
  <si>
    <r>
      <t>Ισομέρεια</t>
    </r>
    <r>
      <rPr>
        <sz val="12"/>
        <color indexed="43"/>
        <rFont val="Arial"/>
        <family val="2"/>
      </rPr>
      <t xml:space="preserve"> ονομάζεται το φαινόμενο κατά το οποίο δύο ή περισσότερες ενώσεις, ενώ έχουν </t>
    </r>
    <r>
      <rPr>
        <b/>
        <sz val="12"/>
        <color indexed="52"/>
        <rFont val="Arial"/>
        <family val="2"/>
        <charset val="161"/>
      </rPr>
      <t>ίδιο μοριακό τύπο (ΜΤ),</t>
    </r>
    <r>
      <rPr>
        <sz val="12"/>
        <color indexed="43"/>
        <rFont val="Arial"/>
        <family val="2"/>
      </rPr>
      <t xml:space="preserve"> παρουσιάζουν διαφορετικές ιδιότητες, είναι δηλαδή διαφορετικές. Τέτοιες ενώσεις χαρακτηρίζονται ως </t>
    </r>
    <r>
      <rPr>
        <b/>
        <sz val="12"/>
        <color indexed="53"/>
        <rFont val="Arial"/>
        <family val="2"/>
        <charset val="161"/>
      </rPr>
      <t>ισομερείς ενώσεις.</t>
    </r>
  </si>
  <si>
    <r>
      <t xml:space="preserve">Η </t>
    </r>
    <r>
      <rPr>
        <b/>
        <sz val="10"/>
        <color indexed="52"/>
        <rFont val="Arial"/>
        <family val="2"/>
        <charset val="161"/>
      </rPr>
      <t xml:space="preserve">συντακτική ισομέρεια ανθρακικής αλυσίδας </t>
    </r>
    <r>
      <rPr>
        <sz val="10"/>
        <color indexed="43"/>
        <rFont val="Arial"/>
        <family val="2"/>
      </rPr>
      <t xml:space="preserve">εί-ναι η </t>
    </r>
    <r>
      <rPr>
        <b/>
        <sz val="10"/>
        <color indexed="52"/>
        <rFont val="Arial"/>
        <family val="2"/>
        <charset val="161"/>
      </rPr>
      <t>μοναδική περίπτωση ΣΙ</t>
    </r>
    <r>
      <rPr>
        <sz val="10"/>
        <color indexed="43"/>
        <rFont val="Arial"/>
        <family val="2"/>
      </rPr>
      <t xml:space="preserve"> που εμφανίζουν τα </t>
    </r>
    <r>
      <rPr>
        <b/>
        <sz val="10"/>
        <color indexed="52"/>
        <rFont val="Arial"/>
        <family val="2"/>
        <charset val="161"/>
      </rPr>
      <t>αλκάνια,</t>
    </r>
    <r>
      <rPr>
        <sz val="10"/>
        <color indexed="43"/>
        <rFont val="Arial"/>
        <family val="2"/>
      </rPr>
      <t xml:space="preserve"> καθώς στο μόριό τους δεν υπάρχει κάποια ΧΟ ή κάποιος πολλαπλός δεσμός, ώστε να είναι δυνα-τό να αναπτύξουν σχέση </t>
    </r>
    <r>
      <rPr>
        <b/>
        <sz val="10"/>
        <color indexed="52"/>
        <rFont val="Arial"/>
        <family val="2"/>
        <charset val="161"/>
      </rPr>
      <t>ΣΙ θέσης</t>
    </r>
    <r>
      <rPr>
        <sz val="10"/>
        <color indexed="43"/>
        <rFont val="Arial"/>
        <family val="2"/>
      </rPr>
      <t xml:space="preserve"> της ΧΟ ή του πολ-λαπλού δεσμού τους. 
Ακόμη επειδή στις άκυκλες ενώσεις, από άτομα </t>
    </r>
    <r>
      <rPr>
        <b/>
        <sz val="10"/>
        <color indexed="52"/>
        <rFont val="Arial"/>
        <family val="2"/>
        <charset val="161"/>
      </rPr>
      <t>C,</t>
    </r>
    <r>
      <rPr>
        <sz val="10"/>
        <color indexed="43"/>
        <rFont val="Arial"/>
        <family val="2"/>
      </rPr>
      <t xml:space="preserve"> ά-τομα </t>
    </r>
    <r>
      <rPr>
        <b/>
        <sz val="10"/>
        <color indexed="52"/>
        <rFont val="Arial"/>
        <family val="2"/>
        <charset val="161"/>
      </rPr>
      <t>H</t>
    </r>
    <r>
      <rPr>
        <sz val="10"/>
        <color indexed="43"/>
        <rFont val="Arial"/>
        <family val="2"/>
      </rPr>
      <t xml:space="preserve"> και με χρήση αποκλειστικά και μόνο απλών δεσμών, είναι δυνατό να σχηματιστούν μόνο μόρια αλ-κανίων και όχι και κάτι άλλο, γίνεται κατανοητό ότι για κάποιο αλκάνιο δεν είναι δυνατό να υπάρχουν </t>
    </r>
    <r>
      <rPr>
        <b/>
        <sz val="10"/>
        <color indexed="52"/>
        <rFont val="Arial"/>
        <family val="2"/>
        <charset val="161"/>
      </rPr>
      <t>ΣΙ ομό-λογης σειράς.</t>
    </r>
    <r>
      <rPr>
        <sz val="10"/>
        <color indexed="43"/>
        <rFont val="Arial"/>
        <family val="2"/>
      </rPr>
      <t xml:space="preserve">  </t>
    </r>
  </si>
  <si>
    <r>
      <t xml:space="preserve">Για να επιστρέψεις στο…
</t>
    </r>
    <r>
      <rPr>
        <b/>
        <sz val="11"/>
        <color rgb="FFFF9900"/>
        <rFont val="Arial"/>
        <family val="2"/>
        <charset val="161"/>
      </rPr>
      <t>"ισομέρεια"</t>
    </r>
    <r>
      <rPr>
        <sz val="11"/>
        <color rgb="FFFFFF99"/>
        <rFont val="Arial"/>
        <family val="2"/>
        <charset val="161"/>
      </rPr>
      <t xml:space="preserve"> 
κάνε κλικ…</t>
    </r>
  </si>
  <si>
    <r>
      <t xml:space="preserve">Η λύση της άσκησης </t>
    </r>
    <r>
      <rPr>
        <b/>
        <sz val="11"/>
        <color rgb="FFFF9900"/>
        <rFont val="Arial"/>
        <family val="2"/>
        <charset val="161"/>
      </rPr>
      <t xml:space="preserve">1, </t>
    </r>
    <r>
      <rPr>
        <sz val="11"/>
        <color rgb="FFFFFF99"/>
        <rFont val="Arial"/>
        <family val="2"/>
      </rPr>
      <t>με ένα κλικ…</t>
    </r>
  </si>
  <si>
    <r>
      <t xml:space="preserve">Η λύση της άσκησης </t>
    </r>
    <r>
      <rPr>
        <b/>
        <sz val="11"/>
        <color rgb="FFFF9900"/>
        <rFont val="Arial"/>
        <family val="2"/>
        <charset val="161"/>
      </rPr>
      <t xml:space="preserve">2, </t>
    </r>
    <r>
      <rPr>
        <sz val="11"/>
        <color rgb="FFFFFF99"/>
        <rFont val="Arial"/>
        <family val="2"/>
      </rPr>
      <t>με ένα κλικ…</t>
    </r>
  </si>
  <si>
    <r>
      <t xml:space="preserve">Η λύση της άσκησης </t>
    </r>
    <r>
      <rPr>
        <b/>
        <sz val="11"/>
        <color rgb="FFFF9900"/>
        <rFont val="Arial"/>
        <family val="2"/>
        <charset val="161"/>
      </rPr>
      <t xml:space="preserve">3, </t>
    </r>
    <r>
      <rPr>
        <sz val="11"/>
        <color rgb="FFFFFF99"/>
        <rFont val="Arial"/>
        <family val="2"/>
      </rPr>
      <t>με ένα κλικ…</t>
    </r>
  </si>
  <si>
    <r>
      <t xml:space="preserve">Για να επιστρέψεις στην εκφώνηση της άσκησης </t>
    </r>
    <r>
      <rPr>
        <b/>
        <sz val="11"/>
        <color rgb="FFFF9900"/>
        <rFont val="Arial"/>
        <family val="2"/>
        <charset val="161"/>
      </rPr>
      <t>2,</t>
    </r>
    <r>
      <rPr>
        <sz val="11"/>
        <color indexed="43"/>
        <rFont val="Arial"/>
        <family val="2"/>
        <charset val="161"/>
      </rPr>
      <t xml:space="preserve"> κάνε κλικ…</t>
    </r>
  </si>
  <si>
    <r>
      <t xml:space="preserve">Για να επιστρέψεις στην εκφώνηση της άσκησης </t>
    </r>
    <r>
      <rPr>
        <b/>
        <sz val="11"/>
        <color rgb="FFFF9900"/>
        <rFont val="Arial"/>
        <family val="2"/>
        <charset val="161"/>
      </rPr>
      <t>3,</t>
    </r>
    <r>
      <rPr>
        <sz val="11"/>
        <color indexed="43"/>
        <rFont val="Arial"/>
        <family val="2"/>
        <charset val="161"/>
      </rPr>
      <t xml:space="preserve"> κάνε κλικ…</t>
    </r>
  </si>
  <si>
    <r>
      <t xml:space="preserve">Για να επιστρέψεις στην εκφώνηση της άσκησης </t>
    </r>
    <r>
      <rPr>
        <b/>
        <sz val="11"/>
        <color rgb="FFFF9900"/>
        <rFont val="Arial"/>
        <family val="2"/>
        <charset val="161"/>
      </rPr>
      <t>1,</t>
    </r>
    <r>
      <rPr>
        <sz val="11"/>
        <color indexed="43"/>
        <rFont val="Arial"/>
        <family val="2"/>
        <charset val="161"/>
      </rPr>
      <t xml:space="preserve"> κάνε κλικ…</t>
    </r>
  </si>
  <si>
    <r>
      <t xml:space="preserve">Για να επιστρέψεις στην εκφώνηση της άσκησης </t>
    </r>
    <r>
      <rPr>
        <b/>
        <sz val="11"/>
        <color rgb="FFFF9900"/>
        <rFont val="Arial"/>
        <family val="2"/>
        <charset val="161"/>
      </rPr>
      <t>4,</t>
    </r>
    <r>
      <rPr>
        <sz val="11"/>
        <color indexed="43"/>
        <rFont val="Arial"/>
        <family val="2"/>
        <charset val="161"/>
      </rPr>
      <t xml:space="preserve"> κάνε κλικ…</t>
    </r>
  </si>
  <si>
    <r>
      <t xml:space="preserve">Η λύση της άσκησης </t>
    </r>
    <r>
      <rPr>
        <b/>
        <sz val="11"/>
        <color rgb="FFFF9900"/>
        <rFont val="Arial"/>
        <family val="2"/>
        <charset val="161"/>
      </rPr>
      <t xml:space="preserve">4, </t>
    </r>
    <r>
      <rPr>
        <sz val="11"/>
        <color rgb="FFFFFF99"/>
        <rFont val="Arial"/>
        <family val="2"/>
      </rPr>
      <t>με ένα κλικ…</t>
    </r>
  </si>
  <si>
    <r>
      <t xml:space="preserve">Η λύση της άσκησης </t>
    </r>
    <r>
      <rPr>
        <b/>
        <sz val="11"/>
        <color rgb="FFFF9900"/>
        <rFont val="Arial"/>
        <family val="2"/>
        <charset val="161"/>
      </rPr>
      <t xml:space="preserve">5, </t>
    </r>
    <r>
      <rPr>
        <sz val="11"/>
        <color rgb="FFFFFF99"/>
        <rFont val="Arial"/>
        <family val="2"/>
      </rPr>
      <t>με ένα κλικ…</t>
    </r>
  </si>
  <si>
    <r>
      <t xml:space="preserve">Για να επιστρέψεις στην εκφώνηση της άσκησης </t>
    </r>
    <r>
      <rPr>
        <b/>
        <sz val="11"/>
        <color rgb="FFFF9900"/>
        <rFont val="Arial"/>
        <family val="2"/>
        <charset val="161"/>
      </rPr>
      <t>5,</t>
    </r>
    <r>
      <rPr>
        <sz val="11"/>
        <color indexed="43"/>
        <rFont val="Arial"/>
        <family val="2"/>
        <charset val="161"/>
      </rPr>
      <t xml:space="preserve"> κάνε κλικ…</t>
    </r>
  </si>
  <si>
    <r>
      <t xml:space="preserve">Η λύση της άσκησης </t>
    </r>
    <r>
      <rPr>
        <b/>
        <sz val="11"/>
        <color rgb="FFFF9900"/>
        <rFont val="Arial"/>
        <family val="2"/>
        <charset val="161"/>
      </rPr>
      <t xml:space="preserve">6, </t>
    </r>
    <r>
      <rPr>
        <sz val="11"/>
        <color rgb="FFFFFF99"/>
        <rFont val="Arial"/>
        <family val="2"/>
      </rPr>
      <t>με ένα κλικ…</t>
    </r>
  </si>
  <si>
    <r>
      <t xml:space="preserve">Για να επιστρέψεις στην εκφώνηση της άσκησης </t>
    </r>
    <r>
      <rPr>
        <b/>
        <sz val="11"/>
        <color rgb="FFFF9900"/>
        <rFont val="Arial"/>
        <family val="2"/>
        <charset val="161"/>
      </rPr>
      <t>6,</t>
    </r>
    <r>
      <rPr>
        <sz val="11"/>
        <color indexed="43"/>
        <rFont val="Arial"/>
        <family val="2"/>
        <charset val="161"/>
      </rPr>
      <t xml:space="preserve"> κάνε κλικ…</t>
    </r>
  </si>
  <si>
    <r>
      <t xml:space="preserve">Για να επιστρέψεις στην εκφώνηση της άσκησης </t>
    </r>
    <r>
      <rPr>
        <b/>
        <sz val="11"/>
        <color rgb="FFFF9900"/>
        <rFont val="Arial"/>
        <family val="2"/>
        <charset val="161"/>
      </rPr>
      <t>7,</t>
    </r>
    <r>
      <rPr>
        <sz val="11"/>
        <color indexed="43"/>
        <rFont val="Arial"/>
        <family val="2"/>
        <charset val="161"/>
      </rPr>
      <t xml:space="preserve"> κάνε κλικ…</t>
    </r>
  </si>
  <si>
    <r>
      <t xml:space="preserve">Δίνεται η </t>
    </r>
    <r>
      <rPr>
        <b/>
        <sz val="12"/>
        <color indexed="52"/>
        <rFont val="Arial"/>
        <family val="2"/>
        <charset val="161"/>
      </rPr>
      <t>2-πεντανόλη.</t>
    </r>
    <r>
      <rPr>
        <sz val="12"/>
        <color indexed="43"/>
        <rFont val="Arial"/>
        <family val="2"/>
        <charset val="161"/>
      </rPr>
      <t xml:space="preserve"> Να γραφεί ο συντακτικός τύπος και το όνομα μιας ένω-σης, που να έχει με την ένωση που δόθηκε, σχέση…</t>
    </r>
  </si>
  <si>
    <r>
      <t xml:space="preserve">Η λύση της άσκησης </t>
    </r>
    <r>
      <rPr>
        <b/>
        <sz val="11"/>
        <color rgb="FFFF9900"/>
        <rFont val="Arial"/>
        <family val="2"/>
        <charset val="161"/>
      </rPr>
      <t xml:space="preserve">7, </t>
    </r>
    <r>
      <rPr>
        <sz val="11"/>
        <color rgb="FFFFFF99"/>
        <rFont val="Arial"/>
        <family val="2"/>
      </rPr>
      <t>με ένα κλικ…</t>
    </r>
  </si>
  <si>
    <r>
      <t xml:space="preserve">Στα αλκάνια </t>
    </r>
    <r>
      <rPr>
        <b/>
        <sz val="12"/>
        <color indexed="52"/>
        <rFont val="Arial"/>
        <family val="2"/>
        <charset val="161"/>
      </rPr>
      <t>(C</t>
    </r>
    <r>
      <rPr>
        <b/>
        <vertAlign val="subscript"/>
        <sz val="12"/>
        <color indexed="52"/>
        <rFont val="Arial"/>
        <family val="2"/>
        <charset val="161"/>
      </rPr>
      <t>v</t>
    </r>
    <r>
      <rPr>
        <b/>
        <sz val="12"/>
        <color indexed="52"/>
        <rFont val="Arial"/>
        <family val="2"/>
        <charset val="161"/>
      </rPr>
      <t>H</t>
    </r>
    <r>
      <rPr>
        <b/>
        <vertAlign val="subscript"/>
        <sz val="12"/>
        <color indexed="52"/>
        <rFont val="Arial"/>
        <family val="2"/>
        <charset val="161"/>
      </rPr>
      <t>2v+2</t>
    </r>
    <r>
      <rPr>
        <b/>
        <sz val="12"/>
        <color indexed="52"/>
        <rFont val="Arial"/>
        <family val="2"/>
        <charset val="161"/>
      </rPr>
      <t>)</t>
    </r>
    <r>
      <rPr>
        <sz val="12"/>
        <color indexed="43"/>
        <rFont val="Arial"/>
        <family val="2"/>
      </rPr>
      <t xml:space="preserve"> το φαινόμενο της συντακτικής ισομέρειας εμφανίζεται για </t>
    </r>
    <r>
      <rPr>
        <b/>
        <sz val="12"/>
        <color indexed="52"/>
        <rFont val="Arial"/>
        <family val="2"/>
        <charset val="161"/>
      </rPr>
      <t>ν&gt;3</t>
    </r>
    <r>
      <rPr>
        <sz val="12"/>
        <color indexed="43"/>
        <rFont val="Arial"/>
        <family val="2"/>
      </rPr>
      <t xml:space="preserve"> και παρουσιάζεται μόνο με τη μορφή της </t>
    </r>
    <r>
      <rPr>
        <b/>
        <sz val="12"/>
        <color indexed="52"/>
        <rFont val="Arial"/>
        <family val="2"/>
        <charset val="161"/>
      </rPr>
      <t>συντακτικής ισομέρειας ανθρα-κικής αλυσίδας,</t>
    </r>
    <r>
      <rPr>
        <sz val="12"/>
        <color indexed="43"/>
        <rFont val="Arial"/>
        <family val="2"/>
      </rPr>
      <t xml:space="preserve"> αφού τα ισομερή ενός αλκανίου μόνο αλκάνια μπορεί να είναι και να διαφέρουν από αυτό μόνο ως προς την ανθρακική αλυσίδα. </t>
    </r>
  </si>
  <si>
    <r>
      <t xml:space="preserve">Το </t>
    </r>
    <r>
      <rPr>
        <b/>
        <sz val="12"/>
        <color indexed="52"/>
        <rFont val="Arial"/>
        <family val="2"/>
        <charset val="161"/>
      </rPr>
      <t>1mol</t>
    </r>
    <r>
      <rPr>
        <sz val="12"/>
        <color indexed="43"/>
        <rFont val="Arial"/>
        <family val="2"/>
      </rPr>
      <t xml:space="preserve"> του μονοχλωροπαραγώγου ζυγίζει (σε g), όσο το </t>
    </r>
    <r>
      <rPr>
        <b/>
        <sz val="12"/>
        <color indexed="52"/>
        <rFont val="Arial"/>
        <family val="2"/>
        <charset val="161"/>
      </rPr>
      <t>M</t>
    </r>
    <r>
      <rPr>
        <b/>
        <vertAlign val="subscript"/>
        <sz val="12"/>
        <color indexed="52"/>
        <rFont val="Arial"/>
        <family val="2"/>
        <charset val="161"/>
      </rPr>
      <t>r</t>
    </r>
    <r>
      <rPr>
        <sz val="12"/>
        <color indexed="43"/>
        <rFont val="Arial"/>
        <family val="2"/>
      </rPr>
      <t xml:space="preserve"> της ένωσης, δηλα-δή… </t>
    </r>
    <r>
      <rPr>
        <b/>
        <sz val="12"/>
        <color indexed="52"/>
        <rFont val="Arial"/>
        <family val="2"/>
        <charset val="161"/>
      </rPr>
      <t>[v·12+(2·v+1)·1+1·35,5]g,</t>
    </r>
    <r>
      <rPr>
        <sz val="12"/>
        <color indexed="43"/>
        <rFont val="Arial"/>
        <family val="2"/>
      </rPr>
      <t xml:space="preserve"> ή απλούστερα, το </t>
    </r>
    <r>
      <rPr>
        <b/>
        <sz val="12"/>
        <color indexed="52"/>
        <rFont val="Arial"/>
        <family val="2"/>
        <charset val="161"/>
      </rPr>
      <t>1mol</t>
    </r>
    <r>
      <rPr>
        <sz val="12"/>
        <color indexed="43"/>
        <rFont val="Arial"/>
        <family val="2"/>
      </rPr>
      <t xml:space="preserve"> του μονοχλωροπαρα-γώγου του αλκανίου, ζυγίζει…</t>
    </r>
    <r>
      <rPr>
        <b/>
        <sz val="12"/>
        <color indexed="52"/>
        <rFont val="Arial"/>
        <family val="2"/>
        <charset val="161"/>
      </rPr>
      <t xml:space="preserve"> (14·v+36,5)g.</t>
    </r>
    <r>
      <rPr>
        <sz val="12"/>
        <color indexed="43"/>
        <rFont val="Arial"/>
        <family val="2"/>
      </rPr>
      <t xml:space="preserve"> 
Προφανώς, σε μια τέτοια ποσότητα της ένωσης, η περιεχόμενη ποσότητα </t>
    </r>
    <r>
      <rPr>
        <b/>
        <sz val="12"/>
        <color indexed="52"/>
        <rFont val="Arial"/>
        <family val="2"/>
        <charset val="161"/>
      </rPr>
      <t>χλω-ρίου</t>
    </r>
    <r>
      <rPr>
        <sz val="12"/>
        <color indexed="43"/>
        <rFont val="Arial"/>
        <family val="2"/>
      </rPr>
      <t xml:space="preserve"> θα είναι ίση με </t>
    </r>
    <r>
      <rPr>
        <b/>
        <sz val="12"/>
        <color indexed="52"/>
        <rFont val="Arial"/>
        <family val="2"/>
        <charset val="161"/>
      </rPr>
      <t>35,5g</t>
    </r>
    <r>
      <rPr>
        <sz val="12"/>
        <color indexed="43"/>
        <rFont val="Arial"/>
        <family val="2"/>
      </rPr>
      <t xml:space="preserve"> και θα αποτελεί, σύμφωνα με την εκφώνηση του προ-βλήματος, το </t>
    </r>
    <r>
      <rPr>
        <b/>
        <sz val="12"/>
        <color indexed="52"/>
        <rFont val="Arial"/>
        <family val="2"/>
        <charset val="161"/>
      </rPr>
      <t>33,33%</t>
    </r>
    <r>
      <rPr>
        <sz val="12"/>
        <color indexed="43"/>
        <rFont val="Arial"/>
        <family val="2"/>
      </rPr>
      <t xml:space="preserve"> όλης της ποσότητας. Θα έιναι λοιπόν...</t>
    </r>
  </si>
  <si>
    <r>
      <t xml:space="preserve">Με τον παραπάνω </t>
    </r>
    <r>
      <rPr>
        <b/>
        <sz val="12"/>
        <color indexed="52"/>
        <rFont val="Arial"/>
        <family val="2"/>
        <charset val="161"/>
      </rPr>
      <t>ΜΤ,</t>
    </r>
    <r>
      <rPr>
        <sz val="12"/>
        <color indexed="43"/>
        <rFont val="Arial"/>
        <family val="2"/>
      </rPr>
      <t xml:space="preserve"> είναι γνωστό ότι υπάρχουν δύο αλκάνια. Αυτά είναι, το </t>
    </r>
    <r>
      <rPr>
        <b/>
        <sz val="12"/>
        <color indexed="52"/>
        <rFont val="Arial"/>
        <family val="2"/>
        <charset val="161"/>
      </rPr>
      <t>βουτάνιο</t>
    </r>
    <r>
      <rPr>
        <sz val="12"/>
        <color indexed="43"/>
        <rFont val="Arial"/>
        <family val="2"/>
      </rPr>
      <t xml:space="preserve"> και το </t>
    </r>
    <r>
      <rPr>
        <b/>
        <sz val="12"/>
        <color indexed="52"/>
        <rFont val="Arial"/>
        <family val="2"/>
        <charset val="161"/>
      </rPr>
      <t>μέθυλο-προπάνιο.</t>
    </r>
    <r>
      <rPr>
        <sz val="12"/>
        <color indexed="43"/>
        <rFont val="Arial"/>
        <family val="2"/>
      </rPr>
      <t xml:space="preserve"> Οι συντακτικοί τύποι τους δίνονται στο </t>
    </r>
    <r>
      <rPr>
        <sz val="12"/>
        <color indexed="48"/>
        <rFont val="Arial"/>
        <family val="2"/>
        <charset val="161"/>
      </rPr>
      <t xml:space="preserve">δι-πλανό χώρο. </t>
    </r>
    <r>
      <rPr>
        <sz val="12"/>
        <color indexed="43"/>
        <rFont val="Arial"/>
        <family val="2"/>
      </rPr>
      <t xml:space="preserve">Από αυτά τα δύο αλκάνια, </t>
    </r>
    <r>
      <rPr>
        <b/>
        <sz val="12"/>
        <color indexed="52"/>
        <rFont val="Arial"/>
        <family val="2"/>
        <charset val="161"/>
      </rPr>
      <t>το βουτάνιο δίνει έξι δίχλωροπαρά-γωγα</t>
    </r>
    <r>
      <rPr>
        <sz val="12"/>
        <color indexed="43"/>
        <rFont val="Arial"/>
        <family val="2"/>
      </rPr>
      <t xml:space="preserve"> (τα </t>
    </r>
    <r>
      <rPr>
        <b/>
        <sz val="12"/>
        <color indexed="52"/>
        <rFont val="Arial"/>
        <family val="2"/>
        <charset val="161"/>
      </rPr>
      <t>1,1</t>
    </r>
    <r>
      <rPr>
        <sz val="12"/>
        <color indexed="43"/>
        <rFont val="Arial"/>
        <family val="2"/>
      </rPr>
      <t xml:space="preserve"> </t>
    </r>
    <r>
      <rPr>
        <b/>
        <sz val="12"/>
        <color indexed="16"/>
        <rFont val="Arial"/>
        <family val="2"/>
        <charset val="161"/>
      </rPr>
      <t>2,2</t>
    </r>
    <r>
      <rPr>
        <sz val="12"/>
        <color indexed="43"/>
        <rFont val="Arial"/>
        <family val="2"/>
      </rPr>
      <t xml:space="preserve"> </t>
    </r>
    <r>
      <rPr>
        <b/>
        <sz val="12"/>
        <color indexed="52"/>
        <rFont val="Arial"/>
        <family val="2"/>
        <charset val="161"/>
      </rPr>
      <t>1,2</t>
    </r>
    <r>
      <rPr>
        <sz val="12"/>
        <color indexed="43"/>
        <rFont val="Arial"/>
        <family val="2"/>
      </rPr>
      <t xml:space="preserve"> </t>
    </r>
    <r>
      <rPr>
        <b/>
        <sz val="12"/>
        <color indexed="16"/>
        <rFont val="Arial"/>
        <family val="2"/>
        <charset val="161"/>
      </rPr>
      <t>1,3</t>
    </r>
    <r>
      <rPr>
        <sz val="12"/>
        <color indexed="43"/>
        <rFont val="Arial"/>
        <family val="2"/>
      </rPr>
      <t xml:space="preserve"> </t>
    </r>
    <r>
      <rPr>
        <b/>
        <sz val="12"/>
        <color indexed="52"/>
        <rFont val="Arial"/>
        <family val="2"/>
        <charset val="161"/>
      </rPr>
      <t>1,4</t>
    </r>
    <r>
      <rPr>
        <sz val="12"/>
        <color indexed="43"/>
        <rFont val="Arial"/>
        <family val="2"/>
      </rPr>
      <t xml:space="preserve"> και τέλος </t>
    </r>
    <r>
      <rPr>
        <b/>
        <sz val="12"/>
        <color indexed="16"/>
        <rFont val="Arial"/>
        <family val="2"/>
        <charset val="161"/>
      </rPr>
      <t>2,3-δίχλωρο-βουτάνια</t>
    </r>
    <r>
      <rPr>
        <sz val="12"/>
        <color indexed="43"/>
        <rFont val="Arial"/>
        <family val="2"/>
      </rPr>
      <t xml:space="preserve">), ενώ το </t>
    </r>
    <r>
      <rPr>
        <b/>
        <sz val="12"/>
        <color indexed="53"/>
        <rFont val="Arial"/>
        <family val="2"/>
        <charset val="161"/>
      </rPr>
      <t>μέθυλο-προπάνιο</t>
    </r>
    <r>
      <rPr>
        <sz val="12"/>
        <color indexed="43"/>
        <rFont val="Arial"/>
        <family val="2"/>
      </rPr>
      <t xml:space="preserve"> δίνει μόνο τα </t>
    </r>
    <r>
      <rPr>
        <b/>
        <sz val="12"/>
        <color indexed="53"/>
        <rFont val="Arial"/>
        <family val="2"/>
        <charset val="161"/>
      </rPr>
      <t>1,1</t>
    </r>
    <r>
      <rPr>
        <sz val="12"/>
        <color indexed="43"/>
        <rFont val="Arial"/>
        <family val="2"/>
      </rPr>
      <t xml:space="preserve"> </t>
    </r>
    <r>
      <rPr>
        <b/>
        <sz val="12"/>
        <color indexed="50"/>
        <rFont val="Arial"/>
        <family val="2"/>
        <charset val="161"/>
      </rPr>
      <t>1,2</t>
    </r>
    <r>
      <rPr>
        <sz val="12"/>
        <color indexed="43"/>
        <rFont val="Arial"/>
        <family val="2"/>
      </rPr>
      <t xml:space="preserve"> και </t>
    </r>
    <r>
      <rPr>
        <b/>
        <sz val="12"/>
        <color indexed="53"/>
        <rFont val="Arial"/>
        <family val="2"/>
        <charset val="161"/>
      </rPr>
      <t>1,3-δίχλωρο-προπάνια.</t>
    </r>
    <r>
      <rPr>
        <sz val="12"/>
        <color indexed="43"/>
        <rFont val="Arial"/>
        <family val="2"/>
      </rPr>
      <t xml:space="preserve"> Είναι φανερό λοι-πόν, ότι το ζητούμενο αλκάνιο είναι το </t>
    </r>
    <r>
      <rPr>
        <b/>
        <sz val="12"/>
        <color indexed="53"/>
        <rFont val="Arial"/>
        <family val="2"/>
        <charset val="161"/>
      </rPr>
      <t>μέθυλο-προπάνιο.</t>
    </r>
  </si>
  <si>
    <t>Για να λύσεις το πρόβλημα, συμπλήρωσε τα κενά κελιά, που ακολουθούν παρα-κάτω και έχουν πορτοκαλί χρώμα.</t>
  </si>
  <si>
    <r>
      <t xml:space="preserve">Ορισμένη ποσότητα </t>
    </r>
    <r>
      <rPr>
        <b/>
        <sz val="12"/>
        <color indexed="52"/>
        <rFont val="Arial"/>
        <family val="2"/>
        <charset val="161"/>
      </rPr>
      <t>αιθενίου</t>
    </r>
    <r>
      <rPr>
        <sz val="12"/>
        <color indexed="43"/>
        <rFont val="Arial"/>
        <family val="2"/>
      </rPr>
      <t xml:space="preserve"> απαιτεί για να καεί </t>
    </r>
    <r>
      <rPr>
        <b/>
        <sz val="12"/>
        <color indexed="52"/>
        <rFont val="Arial"/>
        <family val="2"/>
        <charset val="161"/>
      </rPr>
      <t>πλήρως,</t>
    </r>
    <r>
      <rPr>
        <sz val="12"/>
        <color indexed="43"/>
        <rFont val="Arial"/>
        <family val="2"/>
      </rPr>
      <t xml:space="preserve"> </t>
    </r>
    <r>
      <rPr>
        <b/>
        <sz val="12"/>
        <color indexed="52"/>
        <rFont val="Arial"/>
        <family val="2"/>
        <charset val="161"/>
      </rPr>
      <t>12L Ο</t>
    </r>
    <r>
      <rPr>
        <b/>
        <vertAlign val="subscript"/>
        <sz val="12"/>
        <color indexed="52"/>
        <rFont val="Arial"/>
        <family val="2"/>
        <charset val="161"/>
      </rPr>
      <t>2(g)</t>
    </r>
    <r>
      <rPr>
        <b/>
        <sz val="12"/>
        <color indexed="52"/>
        <rFont val="Arial"/>
        <family val="2"/>
        <charset val="161"/>
      </rPr>
      <t>.</t>
    </r>
    <r>
      <rPr>
        <sz val="12"/>
        <color indexed="43"/>
        <rFont val="Arial"/>
        <family val="2"/>
      </rPr>
      <t xml:space="preserve"> Να υπο-λογιστεί ο όγκος του </t>
    </r>
    <r>
      <rPr>
        <b/>
        <sz val="12"/>
        <color indexed="52"/>
        <rFont val="Arial"/>
        <family val="2"/>
        <charset val="161"/>
      </rPr>
      <t>CO</t>
    </r>
    <r>
      <rPr>
        <b/>
        <vertAlign val="subscript"/>
        <sz val="12"/>
        <color indexed="52"/>
        <rFont val="Arial"/>
        <family val="2"/>
        <charset val="161"/>
      </rPr>
      <t>2(g)</t>
    </r>
    <r>
      <rPr>
        <sz val="12"/>
        <color indexed="43"/>
        <rFont val="Arial"/>
        <family val="2"/>
      </rPr>
      <t xml:space="preserve"> που παράγεται ταυτόχρονα.</t>
    </r>
  </si>
  <si>
    <r>
      <t xml:space="preserve">Ορισμένος όγκος αλκανίου, σε αέρια κατάσταση, απαιτεί για πλήρη καύση του,  </t>
    </r>
    <r>
      <rPr>
        <b/>
        <sz val="12"/>
        <color indexed="52"/>
        <rFont val="Arial"/>
        <family val="2"/>
        <charset val="161"/>
      </rPr>
      <t>πενταπλάσιο όγκο Ο</t>
    </r>
    <r>
      <rPr>
        <b/>
        <vertAlign val="subscript"/>
        <sz val="12"/>
        <color indexed="52"/>
        <rFont val="Arial"/>
        <family val="2"/>
        <charset val="161"/>
      </rPr>
      <t>2</t>
    </r>
    <r>
      <rPr>
        <b/>
        <sz val="12"/>
        <color indexed="52"/>
        <rFont val="Arial"/>
        <family val="2"/>
        <charset val="161"/>
      </rPr>
      <t xml:space="preserve">. </t>
    </r>
    <r>
      <rPr>
        <sz val="12"/>
        <color indexed="43"/>
        <rFont val="Arial"/>
        <family val="2"/>
        <charset val="161"/>
      </rPr>
      <t>Να βρεθεί η ταυτότητα του παραπάνω αλκανίου.</t>
    </r>
  </si>
  <si>
    <r>
      <t>20L Υ/Α</t>
    </r>
    <r>
      <rPr>
        <sz val="12"/>
        <color indexed="43"/>
        <rFont val="Arial"/>
        <family val="2"/>
        <charset val="161"/>
      </rPr>
      <t xml:space="preserve"> σε αέρια κατάσταση, αναφλέγονται με </t>
    </r>
    <r>
      <rPr>
        <b/>
        <sz val="12"/>
        <color indexed="52"/>
        <rFont val="Arial"/>
        <family val="2"/>
        <charset val="161"/>
      </rPr>
      <t>περίσσεια</t>
    </r>
    <r>
      <rPr>
        <sz val="12"/>
        <color indexed="43"/>
        <rFont val="Arial"/>
        <family val="2"/>
        <charset val="161"/>
      </rPr>
      <t xml:space="preserve"> αέρα. Τα καυσαέρια ελαττώνονται κατά </t>
    </r>
    <r>
      <rPr>
        <b/>
        <sz val="12"/>
        <color indexed="52"/>
        <rFont val="Arial"/>
        <family val="2"/>
        <charset val="161"/>
      </rPr>
      <t>60L</t>
    </r>
    <r>
      <rPr>
        <sz val="12"/>
        <color indexed="43"/>
        <rFont val="Arial"/>
        <family val="2"/>
        <charset val="161"/>
      </rPr>
      <t xml:space="preserve"> όταν ψυχθούν και στη συνέχεια κατά </t>
    </r>
    <r>
      <rPr>
        <b/>
        <sz val="12"/>
        <color indexed="52"/>
        <rFont val="Arial"/>
        <family val="2"/>
        <charset val="161"/>
      </rPr>
      <t>40L</t>
    </r>
    <r>
      <rPr>
        <sz val="12"/>
        <color indexed="43"/>
        <rFont val="Arial"/>
        <family val="2"/>
        <charset val="161"/>
      </rPr>
      <t xml:space="preserve"> όταν διέλθουν από διάλυμα βάσης. Να προσδιοριστεί η ταυτότητα του Υ/Α.</t>
    </r>
  </si>
  <si>
    <r>
      <t xml:space="preserve">Η μάζα </t>
    </r>
    <r>
      <rPr>
        <b/>
        <sz val="12"/>
        <color indexed="52"/>
        <rFont val="Arial"/>
        <family val="2"/>
        <charset val="161"/>
      </rPr>
      <t>Ο</t>
    </r>
    <r>
      <rPr>
        <b/>
        <vertAlign val="subscript"/>
        <sz val="12"/>
        <color indexed="52"/>
        <rFont val="Arial"/>
        <family val="2"/>
        <charset val="161"/>
      </rPr>
      <t>2</t>
    </r>
    <r>
      <rPr>
        <sz val="12"/>
        <color indexed="43"/>
        <rFont val="Arial"/>
        <family val="2"/>
        <charset val="161"/>
      </rPr>
      <t xml:space="preserve"> που απαιτείται για να καεί πλήρως ορισμένη ποσότητα αλκινίου, που βρίσκεται σε αέρια κατάσταση, ισούται με τη μάζα του παραγόμενου </t>
    </r>
    <r>
      <rPr>
        <b/>
        <sz val="12"/>
        <color indexed="52"/>
        <rFont val="Arial"/>
        <family val="2"/>
        <charset val="161"/>
      </rPr>
      <t>CO</t>
    </r>
    <r>
      <rPr>
        <b/>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Να καθοριστεί ο </t>
    </r>
    <r>
      <rPr>
        <b/>
        <sz val="12"/>
        <color indexed="52"/>
        <rFont val="Arial"/>
        <family val="2"/>
        <charset val="161"/>
      </rPr>
      <t>ΜΤ</t>
    </r>
    <r>
      <rPr>
        <sz val="12"/>
        <color indexed="43"/>
        <rFont val="Arial"/>
        <family val="2"/>
        <charset val="161"/>
      </rPr>
      <t xml:space="preserve"> του αλκινίου και να γραφούν οι δυνατοί συντακτικοί τύποι γι’ αυτό.</t>
    </r>
  </si>
  <si>
    <r>
      <t xml:space="preserve">Υποθέτουμε ότι ο ζητούμενος όγκος του αλκανίου, που κάηκε, είναι ίσος με </t>
    </r>
    <r>
      <rPr>
        <b/>
        <sz val="11"/>
        <color indexed="52"/>
        <rFont val="Arial"/>
        <family val="2"/>
        <charset val="161"/>
      </rPr>
      <t>κL.</t>
    </r>
    <r>
      <rPr>
        <sz val="11"/>
        <color indexed="43"/>
        <rFont val="Arial"/>
        <family val="2"/>
      </rPr>
      <t xml:space="preserve"> 
Η εξίσωση καύσης του αλκανίου είναι…</t>
    </r>
  </si>
  <si>
    <t>ΙΙΙ.  Καύση αερίου μίγματος που περιέχει τουλάχιστον μια οργανική
      ένωση.</t>
  </si>
  <si>
    <r>
      <t xml:space="preserve">Αέριο μίγμα </t>
    </r>
    <r>
      <rPr>
        <b/>
        <sz val="12"/>
        <color indexed="52"/>
        <rFont val="Arial"/>
        <family val="2"/>
        <charset val="161"/>
      </rPr>
      <t>αιθενίου – αιθινίου</t>
    </r>
    <r>
      <rPr>
        <sz val="12"/>
        <color indexed="43"/>
        <rFont val="Arial"/>
        <family val="2"/>
        <charset val="161"/>
      </rPr>
      <t xml:space="preserve"> απαιτεί για να καεί πλήρως </t>
    </r>
    <r>
      <rPr>
        <b/>
        <sz val="12"/>
        <color indexed="52"/>
        <rFont val="Arial"/>
        <family val="2"/>
        <charset val="161"/>
      </rPr>
      <t>95L αέρα, (20%v/v O</t>
    </r>
    <r>
      <rPr>
        <b/>
        <vertAlign val="subscript"/>
        <sz val="12"/>
        <color indexed="52"/>
        <rFont val="Arial"/>
        <family val="2"/>
        <charset val="161"/>
      </rPr>
      <t xml:space="preserve">2 </t>
    </r>
    <r>
      <rPr>
        <b/>
        <sz val="12"/>
        <color indexed="52"/>
        <rFont val="Arial"/>
        <family val="2"/>
        <charset val="161"/>
      </rPr>
      <t>- 80%v/vN</t>
    </r>
    <r>
      <rPr>
        <b/>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Τα καυσαέρια αφού ψυχθούν διέρχονται από διάλυμα βάσης, ο-πότε ο όγκος τους ελαττώνεται κατά </t>
    </r>
    <r>
      <rPr>
        <b/>
        <sz val="12"/>
        <color indexed="52"/>
        <rFont val="Arial"/>
        <family val="2"/>
        <charset val="161"/>
      </rPr>
      <t>14L.</t>
    </r>
    <r>
      <rPr>
        <sz val="12"/>
        <color indexed="43"/>
        <rFont val="Arial"/>
        <family val="2"/>
        <charset val="161"/>
      </rPr>
      <t xml:space="preserve"> Να βρεθεί ο όγκος του μίγματος που κάηκε και να εξακριβωθεί η σύστασή του.</t>
    </r>
  </si>
  <si>
    <r>
      <t xml:space="preserve">Άρα ο όγκος του αερίου μίγματος που κάηκε, ήταν </t>
    </r>
    <r>
      <rPr>
        <b/>
        <sz val="12"/>
        <color rgb="FFFF9900"/>
        <rFont val="Arial"/>
        <family val="2"/>
        <charset val="161"/>
      </rPr>
      <t>7L</t>
    </r>
    <r>
      <rPr>
        <sz val="12"/>
        <color rgb="FFFFFF99"/>
        <rFont val="Arial"/>
        <family val="2"/>
        <charset val="161"/>
      </rPr>
      <t xml:space="preserve"> από τα οποία τα </t>
    </r>
    <r>
      <rPr>
        <b/>
        <sz val="12"/>
        <color rgb="FFFF9900"/>
        <rFont val="Arial"/>
        <family val="2"/>
        <charset val="161"/>
      </rPr>
      <t>3L</t>
    </r>
    <r>
      <rPr>
        <sz val="12"/>
        <color rgb="FFFFFF99"/>
        <rFont val="Arial"/>
        <family val="2"/>
        <charset val="161"/>
      </rPr>
      <t xml:space="preserve"> ήταν </t>
    </r>
    <r>
      <rPr>
        <b/>
        <sz val="12"/>
        <color rgb="FFFF9900"/>
        <rFont val="Arial"/>
        <family val="2"/>
        <charset val="161"/>
      </rPr>
      <t>αιθένιο</t>
    </r>
    <r>
      <rPr>
        <sz val="12"/>
        <color rgb="FFFFFF99"/>
        <rFont val="Arial"/>
        <family val="2"/>
        <charset val="161"/>
      </rPr>
      <t xml:space="preserve"> και τα υπόλοιπα </t>
    </r>
    <r>
      <rPr>
        <b/>
        <sz val="12"/>
        <color rgb="FFFF9900"/>
        <rFont val="Arial"/>
        <family val="2"/>
        <charset val="161"/>
      </rPr>
      <t>4L</t>
    </r>
    <r>
      <rPr>
        <sz val="12"/>
        <color rgb="FFFFFF99"/>
        <rFont val="Arial"/>
        <family val="2"/>
        <charset val="161"/>
      </rPr>
      <t xml:space="preserve"> ήταν </t>
    </r>
    <r>
      <rPr>
        <b/>
        <sz val="12"/>
        <color rgb="FFFF9900"/>
        <rFont val="Arial"/>
        <family val="2"/>
        <charset val="161"/>
      </rPr>
      <t>αιθίνιο.</t>
    </r>
  </si>
  <si>
    <r>
      <t xml:space="preserve">Ονομάζονται έτσι οι </t>
    </r>
    <r>
      <rPr>
        <b/>
        <sz val="12"/>
        <color indexed="52"/>
        <rFont val="Arial"/>
        <family val="2"/>
        <charset val="161"/>
      </rPr>
      <t xml:space="preserve">άκυκλοι ακόρεστοι Υ/Α, με ένα διπλό δεσμό (δ.δ.) </t>
    </r>
    <r>
      <rPr>
        <sz val="12"/>
        <color indexed="43"/>
        <rFont val="Arial"/>
        <family val="2"/>
        <charset val="161"/>
      </rPr>
      <t>στο μόριό τους..</t>
    </r>
  </si>
  <si>
    <r>
      <t xml:space="preserve">Πρέπει να σημειωθεί ότι </t>
    </r>
    <r>
      <rPr>
        <b/>
        <sz val="12"/>
        <color indexed="52"/>
        <rFont val="Arial"/>
        <family val="2"/>
        <charset val="161"/>
      </rPr>
      <t>η ύπαρξη δεύτερου δεσμού ανάμεσα σε δυο ανθρα-κοάτομα, εμποδίζει την περιστροφή κάθε ενός από αυτά, σε σχέση με το άλλο.</t>
    </r>
    <r>
      <rPr>
        <sz val="12"/>
        <color indexed="43"/>
        <rFont val="Arial"/>
        <family val="2"/>
      </rPr>
      <t xml:space="preserve"> 
Αυτό, σε συνδυασμό με το γεγονός της επίπεδης διάταξης όλων των δεσμών που αναπτύσσει ένα ανθρακοάτομο γύρω του, στην περίπτωση που ενώνεται με τρία άτομα στο περιβάλλον του, έχουν ως αποτέλεσμα  </t>
    </r>
    <r>
      <rPr>
        <b/>
        <sz val="12"/>
        <color indexed="52"/>
        <rFont val="Arial"/>
        <family val="2"/>
        <charset val="161"/>
      </rPr>
      <t>το μόριο του αιθανίου</t>
    </r>
    <r>
      <rPr>
        <sz val="12"/>
        <color indexed="43"/>
        <rFont val="Arial"/>
        <family val="2"/>
      </rPr>
      <t xml:space="preserve"> να </t>
    </r>
    <r>
      <rPr>
        <b/>
        <sz val="12"/>
        <color indexed="52"/>
        <rFont val="Arial"/>
        <family val="2"/>
        <charset val="161"/>
      </rPr>
      <t>είναι επίπεδο.</t>
    </r>
  </si>
  <si>
    <r>
      <t xml:space="preserve">Στους παραπάνω συντακτικούς τύπους, οι δεσμοί και τα άτομα που επισημαίνονται με </t>
    </r>
    <r>
      <rPr>
        <b/>
        <sz val="10"/>
        <color indexed="16"/>
        <rFont val="Arial"/>
        <family val="2"/>
        <charset val="161"/>
      </rPr>
      <t>κόκκινο</t>
    </r>
    <r>
      <rPr>
        <sz val="10"/>
        <color indexed="43"/>
        <rFont val="Arial"/>
        <family val="2"/>
      </rPr>
      <t xml:space="preserve"> χρώμα, βρίσκονται όλα, διαρκώς, στο ίδιο επίπεδο, αυτό της οθόνης του υπολογιστή.</t>
    </r>
  </si>
  <si>
    <t>Είναι λογικό η αφυδραλογόνωση να πραγματοποιείται με επίδραση μιάς βάσης, αφού το απομακρυνόμενο ά-τομο αλογόνου, με το συναπομακρυνόμενο άτομο υ-δρογόνου, συνιστούν υδραλογόνο και όπως είναι γνω-στό, τα υδραλογόνα είναι οξέα. Ποιος θα ήταν λοιπόν καταλληλότερος από μια βάση, στο να "ξεριζώσει" ένα μόριο οξέος από το μόριο ενός αλκυλαλογονίδιου;</t>
  </si>
  <si>
    <r>
      <t xml:space="preserve">Όπως φαίνεται στο </t>
    </r>
    <r>
      <rPr>
        <sz val="12"/>
        <color indexed="48"/>
        <rFont val="Arial"/>
        <family val="2"/>
        <charset val="161"/>
      </rPr>
      <t>διπλανό χώρο,</t>
    </r>
    <r>
      <rPr>
        <sz val="12"/>
        <color indexed="43"/>
        <rFont val="Arial"/>
        <family val="2"/>
      </rPr>
      <t xml:space="preserve"> για να συμβεί κάτι τέτοιο, προηγείται η σχάση του ασθενέστερου από τους δύο ομοιπολικούς δεσμούς, που συγκροτούν το δ.δ. στο μόριο του αλκενίου, ενώ παράλληλα αποχωρίζονται μεταξύ τους και τα δύο μέρη από τα οποία συγκροτείται το μόριο του προσθήματος και ενώνονται στη συνέχεια, κάθε ένα από αυτά με ένα από τα ανθρακοάτομα, που πριν λίγο ήταν ενωμένα μεταξύ τους με το δ.δ.</t>
    </r>
    <r>
      <rPr>
        <sz val="12"/>
        <color indexed="14"/>
        <rFont val="Arial"/>
        <family val="2"/>
        <charset val="161"/>
      </rPr>
      <t>*</t>
    </r>
    <r>
      <rPr>
        <sz val="12"/>
        <color indexed="43"/>
        <rFont val="Arial"/>
        <family val="2"/>
      </rPr>
      <t xml:space="preserve"> </t>
    </r>
  </si>
  <si>
    <r>
      <t xml:space="preserve">Η προσθήκη </t>
    </r>
    <r>
      <rPr>
        <b/>
        <sz val="12"/>
        <color indexed="52"/>
        <rFont val="Arial"/>
        <family val="2"/>
        <charset val="161"/>
      </rPr>
      <t>Η</t>
    </r>
    <r>
      <rPr>
        <b/>
        <vertAlign val="subscript"/>
        <sz val="12"/>
        <color indexed="52"/>
        <rFont val="Arial"/>
        <family val="2"/>
        <charset val="161"/>
      </rPr>
      <t>2</t>
    </r>
    <r>
      <rPr>
        <sz val="12"/>
        <color indexed="43"/>
        <rFont val="Arial"/>
        <family val="2"/>
      </rPr>
      <t xml:space="preserve"> σε ένα αλκένιο, οδηγεί στο σχηματισμό </t>
    </r>
    <r>
      <rPr>
        <b/>
        <sz val="12"/>
        <color indexed="52"/>
        <rFont val="Arial"/>
        <family val="2"/>
        <charset val="161"/>
      </rPr>
      <t xml:space="preserve">αλκανίου. </t>
    </r>
    <r>
      <rPr>
        <sz val="12"/>
        <color indexed="43"/>
        <rFont val="Arial"/>
        <family val="2"/>
        <charset val="161"/>
      </rPr>
      <t xml:space="preserve">Η αντίδραση γίνεται με τη βοήθεια κάποιου καταλύτη. Ως τέτοιος χρησιμοποιείται κάποιο μέ-ταλλο, από αυτά που έχουν "καλές σχέσεις" με το </t>
    </r>
    <r>
      <rPr>
        <b/>
        <sz val="12"/>
        <color indexed="52"/>
        <rFont val="Arial"/>
        <family val="2"/>
        <charset val="161"/>
      </rPr>
      <t>Η</t>
    </r>
    <r>
      <rPr>
        <b/>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όπως είναι το </t>
    </r>
    <r>
      <rPr>
        <b/>
        <sz val="12"/>
        <color indexed="52"/>
        <rFont val="Arial"/>
        <family val="2"/>
        <charset val="161"/>
      </rPr>
      <t>Ni,</t>
    </r>
    <r>
      <rPr>
        <sz val="12"/>
        <color indexed="43"/>
        <rFont val="Arial"/>
        <family val="2"/>
        <charset val="161"/>
      </rPr>
      <t xml:space="preserve"> ο </t>
    </r>
    <r>
      <rPr>
        <b/>
        <sz val="12"/>
        <color indexed="52"/>
        <rFont val="Arial"/>
        <family val="2"/>
        <charset val="161"/>
      </rPr>
      <t>Pt</t>
    </r>
    <r>
      <rPr>
        <sz val="12"/>
        <color indexed="43"/>
        <rFont val="Arial"/>
        <family val="2"/>
        <charset val="161"/>
      </rPr>
      <t xml:space="preserve"> ή το </t>
    </r>
    <r>
      <rPr>
        <b/>
        <sz val="12"/>
        <color indexed="52"/>
        <rFont val="Arial"/>
        <family val="2"/>
        <charset val="161"/>
      </rPr>
      <t>Pd.</t>
    </r>
    <r>
      <rPr>
        <sz val="12"/>
        <color indexed="43"/>
        <rFont val="Arial"/>
        <family val="2"/>
        <charset val="161"/>
      </rPr>
      <t xml:space="preserve"> Έτσι λοιπόν, η προσθήκη </t>
    </r>
    <r>
      <rPr>
        <b/>
        <sz val="12"/>
        <color indexed="52"/>
        <rFont val="Arial"/>
        <family val="2"/>
        <charset val="161"/>
      </rPr>
      <t>Η</t>
    </r>
    <r>
      <rPr>
        <b/>
        <vertAlign val="subscript"/>
        <sz val="12"/>
        <color indexed="52"/>
        <rFont val="Arial"/>
        <family val="2"/>
        <charset val="161"/>
      </rPr>
      <t>2</t>
    </r>
    <r>
      <rPr>
        <sz val="12"/>
        <color indexed="43"/>
        <rFont val="Arial"/>
        <family val="2"/>
        <charset val="161"/>
      </rPr>
      <t xml:space="preserve"> στο </t>
    </r>
    <r>
      <rPr>
        <b/>
        <sz val="12"/>
        <color indexed="52"/>
        <rFont val="Arial"/>
        <family val="2"/>
        <charset val="161"/>
      </rPr>
      <t>προπένιο,</t>
    </r>
    <r>
      <rPr>
        <sz val="12"/>
        <color indexed="43"/>
        <rFont val="Arial"/>
        <family val="2"/>
        <charset val="161"/>
      </rPr>
      <t xml:space="preserve"> που οδηγεί στο σχηματισμό </t>
    </r>
    <r>
      <rPr>
        <b/>
        <sz val="12"/>
        <color indexed="52"/>
        <rFont val="Arial"/>
        <family val="2"/>
        <charset val="161"/>
      </rPr>
      <t xml:space="preserve">προπάνιου, </t>
    </r>
    <r>
      <rPr>
        <sz val="12"/>
        <color indexed="43"/>
        <rFont val="Arial"/>
        <family val="2"/>
        <charset val="161"/>
      </rPr>
      <t>γίνεται σύμφωνα με την παρακάτω χημική εξίσωση.</t>
    </r>
    <r>
      <rPr>
        <sz val="12"/>
        <color indexed="43"/>
        <rFont val="Arial"/>
        <family val="2"/>
      </rPr>
      <t xml:space="preserve"> </t>
    </r>
  </si>
  <si>
    <r>
      <t xml:space="preserve">Τα πράγματα περιπλέκονται κάπως στην περίπτωση που γίνεται προσθήκη </t>
    </r>
    <r>
      <rPr>
        <b/>
        <sz val="12"/>
        <color indexed="52"/>
        <rFont val="Arial"/>
        <family val="2"/>
        <charset val="161"/>
      </rPr>
      <t>υ-δραλογόνου</t>
    </r>
    <r>
      <rPr>
        <sz val="12"/>
        <color indexed="43"/>
        <rFont val="Arial"/>
        <family val="2"/>
      </rPr>
      <t xml:space="preserve"> σε κάποιο </t>
    </r>
    <r>
      <rPr>
        <b/>
        <sz val="12"/>
        <color indexed="52"/>
        <rFont val="Arial"/>
        <family val="2"/>
        <charset val="161"/>
      </rPr>
      <t>μη συμμετρικό</t>
    </r>
    <r>
      <rPr>
        <b/>
        <sz val="12"/>
        <color indexed="9"/>
        <rFont val="Arial"/>
        <family val="2"/>
        <charset val="161"/>
      </rPr>
      <t>*</t>
    </r>
    <r>
      <rPr>
        <b/>
        <sz val="12"/>
        <color indexed="52"/>
        <rFont val="Arial"/>
        <family val="2"/>
        <charset val="161"/>
      </rPr>
      <t xml:space="preserve"> αλκένιο,</t>
    </r>
    <r>
      <rPr>
        <sz val="12"/>
        <color indexed="43"/>
        <rFont val="Arial"/>
        <family val="2"/>
      </rPr>
      <t xml:space="preserve"> οπότε σχηματίζονται δύο διαφορετικά αλκυλαλογονίδια. Για παράδειγμα, κατά την προσθήκη </t>
    </r>
    <r>
      <rPr>
        <b/>
        <sz val="12"/>
        <color indexed="52"/>
        <rFont val="Arial"/>
        <family val="2"/>
        <charset val="161"/>
      </rPr>
      <t>υδροχλω-ρίου</t>
    </r>
    <r>
      <rPr>
        <sz val="12"/>
        <color indexed="43"/>
        <rFont val="Arial"/>
        <family val="2"/>
      </rPr>
      <t xml:space="preserve"> στο </t>
    </r>
    <r>
      <rPr>
        <b/>
        <sz val="12"/>
        <color indexed="52"/>
        <rFont val="Arial"/>
        <family val="2"/>
        <charset val="161"/>
      </rPr>
      <t>προπένιο,</t>
    </r>
    <r>
      <rPr>
        <sz val="12"/>
        <color indexed="43"/>
        <rFont val="Arial"/>
        <family val="2"/>
      </rPr>
      <t xml:space="preserve"> σχηματίζονται, όπως φαίνεται και στη χημική εξίσωση που ακολουθεί, και το </t>
    </r>
    <r>
      <rPr>
        <b/>
        <sz val="12"/>
        <color indexed="52"/>
        <rFont val="Arial"/>
        <family val="2"/>
        <charset val="161"/>
      </rPr>
      <t xml:space="preserve">1-χλώρο-προπάνιο, </t>
    </r>
    <r>
      <rPr>
        <sz val="12"/>
        <color indexed="43"/>
        <rFont val="Arial"/>
        <family val="2"/>
        <charset val="161"/>
      </rPr>
      <t>αλλά και το</t>
    </r>
    <r>
      <rPr>
        <b/>
        <sz val="12"/>
        <color indexed="52"/>
        <rFont val="Arial"/>
        <family val="2"/>
        <charset val="161"/>
      </rPr>
      <t xml:space="preserve"> 2-χλώρο-προπάνιο.  </t>
    </r>
  </si>
  <si>
    <r>
      <t xml:space="preserve">Από τα δύο προϊόντα, το </t>
    </r>
    <r>
      <rPr>
        <b/>
        <sz val="12"/>
        <color indexed="52"/>
        <rFont val="Arial"/>
        <family val="2"/>
        <charset val="161"/>
      </rPr>
      <t>2-χλώρο-προπάνιο</t>
    </r>
    <r>
      <rPr>
        <sz val="12"/>
        <color indexed="43"/>
        <rFont val="Arial"/>
        <family val="2"/>
      </rPr>
      <t xml:space="preserve"> λαμβάνεται σε πολύ μεγαλύτερο ποσοστό, σε σχέση με το </t>
    </r>
    <r>
      <rPr>
        <b/>
        <sz val="12"/>
        <color indexed="52"/>
        <rFont val="Arial"/>
        <family val="2"/>
        <charset val="161"/>
      </rPr>
      <t>1-χλώρο-προπάνιο,</t>
    </r>
    <r>
      <rPr>
        <sz val="12"/>
        <color indexed="43"/>
        <rFont val="Arial"/>
        <family val="2"/>
      </rPr>
      <t xml:space="preserve"> αποτελεί δηλαδή το </t>
    </r>
    <r>
      <rPr>
        <b/>
        <sz val="12"/>
        <color indexed="52"/>
        <rFont val="Arial"/>
        <family val="2"/>
        <charset val="161"/>
      </rPr>
      <t>κύριο προ-ϊόν</t>
    </r>
    <r>
      <rPr>
        <sz val="12"/>
        <color indexed="43"/>
        <rFont val="Arial"/>
        <family val="2"/>
      </rPr>
      <t xml:space="preserve"> της αντίδρασης.</t>
    </r>
  </si>
  <si>
    <r>
      <t xml:space="preserve">Κατά την προσθήκη </t>
    </r>
    <r>
      <rPr>
        <b/>
        <sz val="12"/>
        <color indexed="52"/>
        <rFont val="Arial"/>
        <family val="2"/>
        <charset val="161"/>
      </rPr>
      <t>νερού</t>
    </r>
    <r>
      <rPr>
        <sz val="12"/>
        <color indexed="43"/>
        <rFont val="Arial"/>
        <family val="2"/>
      </rPr>
      <t xml:space="preserve"> σε κάποιο </t>
    </r>
    <r>
      <rPr>
        <b/>
        <sz val="12"/>
        <color indexed="52"/>
        <rFont val="Arial"/>
        <family val="2"/>
        <charset val="161"/>
      </rPr>
      <t>αλκένιο,</t>
    </r>
    <r>
      <rPr>
        <sz val="12"/>
        <color indexed="43"/>
        <rFont val="Arial"/>
        <family val="2"/>
      </rPr>
      <t xml:space="preserve"> (γίνεται παρουσία </t>
    </r>
    <r>
      <rPr>
        <sz val="12"/>
        <color indexed="43"/>
        <rFont val="Arial"/>
        <family val="2"/>
        <charset val="161"/>
      </rPr>
      <t>H</t>
    </r>
    <r>
      <rPr>
        <vertAlign val="subscript"/>
        <sz val="12"/>
        <color indexed="43"/>
        <rFont val="Arial"/>
        <family val="2"/>
        <charset val="161"/>
      </rPr>
      <t>2</t>
    </r>
    <r>
      <rPr>
        <sz val="12"/>
        <color indexed="43"/>
        <rFont val="Arial"/>
        <family val="2"/>
        <charset val="161"/>
      </rPr>
      <t>SO</t>
    </r>
    <r>
      <rPr>
        <vertAlign val="subscript"/>
        <sz val="12"/>
        <color indexed="43"/>
        <rFont val="Arial"/>
        <family val="2"/>
        <charset val="161"/>
      </rPr>
      <t>4</t>
    </r>
    <r>
      <rPr>
        <sz val="12"/>
        <color indexed="43"/>
        <rFont val="Arial"/>
        <family val="2"/>
      </rPr>
      <t xml:space="preserve">), σχη-ματίζεται </t>
    </r>
    <r>
      <rPr>
        <b/>
        <sz val="12"/>
        <color indexed="52"/>
        <rFont val="Arial"/>
        <family val="2"/>
        <charset val="161"/>
      </rPr>
      <t>κορεσμένη μονοσθενής αλκοόλη.</t>
    </r>
    <r>
      <rPr>
        <sz val="12"/>
        <color indexed="43"/>
        <rFont val="Arial"/>
        <family val="2"/>
      </rPr>
      <t xml:space="preserve"> Έτσι, καθώς φαίνεται και στη χη- μική εξίσωση που ακολουθεί, η προσθήκη </t>
    </r>
    <r>
      <rPr>
        <b/>
        <sz val="12"/>
        <color indexed="52"/>
        <rFont val="Arial"/>
        <family val="2"/>
        <charset val="161"/>
      </rPr>
      <t>νερού</t>
    </r>
    <r>
      <rPr>
        <sz val="12"/>
        <color indexed="43"/>
        <rFont val="Arial"/>
        <family val="2"/>
      </rPr>
      <t xml:space="preserve"> στο </t>
    </r>
    <r>
      <rPr>
        <b/>
        <sz val="12"/>
        <color indexed="52"/>
        <rFont val="Arial"/>
        <family val="2"/>
        <charset val="161"/>
      </rPr>
      <t>αιθένιο,</t>
    </r>
    <r>
      <rPr>
        <sz val="12"/>
        <color indexed="43"/>
        <rFont val="Arial"/>
        <family val="2"/>
      </rPr>
      <t xml:space="preserve"> οδηγεί στο σχη-ματισμό </t>
    </r>
    <r>
      <rPr>
        <b/>
        <sz val="12"/>
        <color indexed="52"/>
        <rFont val="Arial"/>
        <family val="2"/>
        <charset val="161"/>
      </rPr>
      <t>αιθανόλης.</t>
    </r>
  </si>
  <si>
    <r>
      <t xml:space="preserve">Οι ενώσεις που φέρουν στο μόριό τους την </t>
    </r>
    <r>
      <rPr>
        <b/>
        <sz val="10"/>
        <color indexed="52"/>
        <rFont val="Arial"/>
        <family val="2"/>
        <charset val="161"/>
      </rPr>
      <t>κύανο-ο-μάδα,</t>
    </r>
    <r>
      <rPr>
        <sz val="10"/>
        <color indexed="43"/>
        <rFont val="Arial"/>
        <family val="2"/>
      </rPr>
      <t xml:space="preserve"> ονομάζονται με την κατάληξη </t>
    </r>
    <r>
      <rPr>
        <b/>
        <sz val="10"/>
        <color indexed="52"/>
        <rFont val="Arial"/>
        <family val="2"/>
        <charset val="161"/>
      </rPr>
      <t>"νιτρίλιο".</t>
    </r>
    <r>
      <rPr>
        <sz val="10"/>
        <color indexed="43"/>
        <rFont val="Arial"/>
        <family val="2"/>
      </rPr>
      <t xml:space="preserve"> Ειδικά το </t>
    </r>
    <r>
      <rPr>
        <b/>
        <sz val="10"/>
        <color indexed="52"/>
        <rFont val="Arial"/>
        <family val="2"/>
        <charset val="161"/>
      </rPr>
      <t>προπενο-νιτρίλιο,</t>
    </r>
    <r>
      <rPr>
        <sz val="10"/>
        <color indexed="43"/>
        <rFont val="Arial"/>
        <family val="2"/>
      </rPr>
      <t xml:space="preserve"> συνήθως ονομάζεται </t>
    </r>
    <r>
      <rPr>
        <b/>
        <sz val="10"/>
        <color indexed="52"/>
        <rFont val="Arial"/>
        <family val="2"/>
        <charset val="161"/>
      </rPr>
      <t>άκρυλο-νιτρίλιο</t>
    </r>
    <r>
      <rPr>
        <sz val="10"/>
        <color indexed="43"/>
        <rFont val="Arial"/>
        <family val="2"/>
      </rPr>
      <t xml:space="preserve"> και αυτός είναι ο λόγος που το πολυμερές του καλείται </t>
    </r>
    <r>
      <rPr>
        <b/>
        <sz val="10"/>
        <color indexed="52"/>
        <rFont val="Arial"/>
        <family val="2"/>
        <charset val="161"/>
      </rPr>
      <t>πολύ-άκρυλο-νιτρίλιο.</t>
    </r>
  </si>
  <si>
    <r>
      <t xml:space="preserve">Μια ποσότητα ενός </t>
    </r>
    <r>
      <rPr>
        <b/>
        <sz val="12"/>
        <color indexed="52"/>
        <rFont val="Arial"/>
        <family val="2"/>
        <charset val="161"/>
      </rPr>
      <t>αλκενίου,</t>
    </r>
    <r>
      <rPr>
        <sz val="12"/>
        <color indexed="43"/>
        <rFont val="Arial"/>
        <family val="2"/>
      </rPr>
      <t xml:space="preserve"> που ζυγίζει </t>
    </r>
    <r>
      <rPr>
        <b/>
        <sz val="12"/>
        <color indexed="52"/>
        <rFont val="Arial"/>
        <family val="2"/>
        <charset val="161"/>
      </rPr>
      <t>1,68g,</t>
    </r>
    <r>
      <rPr>
        <sz val="12"/>
        <color indexed="43"/>
        <rFont val="Arial"/>
        <family val="2"/>
      </rPr>
      <t xml:space="preserve"> α-ποχρωματίζει </t>
    </r>
    <r>
      <rPr>
        <b/>
        <sz val="12"/>
        <color indexed="52"/>
        <rFont val="Arial"/>
        <family val="2"/>
        <charset val="161"/>
      </rPr>
      <t>60mL</t>
    </r>
    <r>
      <rPr>
        <sz val="12"/>
        <color indexed="43"/>
        <rFont val="Arial"/>
        <family val="2"/>
      </rPr>
      <t xml:space="preserve"> διαλύματος </t>
    </r>
    <r>
      <rPr>
        <b/>
        <sz val="12"/>
        <color indexed="52"/>
        <rFont val="Arial"/>
        <family val="2"/>
        <charset val="161"/>
      </rPr>
      <t>Br</t>
    </r>
    <r>
      <rPr>
        <b/>
        <vertAlign val="subscript"/>
        <sz val="12"/>
        <color indexed="52"/>
        <rFont val="Arial"/>
        <family val="2"/>
        <charset val="161"/>
      </rPr>
      <t>2</t>
    </r>
    <r>
      <rPr>
        <b/>
        <sz val="12"/>
        <color indexed="52"/>
        <rFont val="Arial"/>
        <family val="2"/>
        <charset val="161"/>
      </rPr>
      <t>,</t>
    </r>
    <r>
      <rPr>
        <sz val="12"/>
        <color indexed="43"/>
        <rFont val="Arial"/>
        <family val="2"/>
      </rPr>
      <t xml:space="preserve"> με διαλύτη </t>
    </r>
    <r>
      <rPr>
        <b/>
        <sz val="12"/>
        <color indexed="52"/>
        <rFont val="Arial"/>
        <family val="2"/>
        <charset val="161"/>
      </rPr>
      <t>τε-τραχλωράνθρακα (CCl</t>
    </r>
    <r>
      <rPr>
        <b/>
        <vertAlign val="subscript"/>
        <sz val="12"/>
        <color indexed="52"/>
        <rFont val="Arial"/>
        <family val="2"/>
        <charset val="161"/>
      </rPr>
      <t>4</t>
    </r>
    <r>
      <rPr>
        <b/>
        <sz val="12"/>
        <color indexed="52"/>
        <rFont val="Arial"/>
        <family val="2"/>
        <charset val="161"/>
      </rPr>
      <t>),</t>
    </r>
    <r>
      <rPr>
        <sz val="12"/>
        <color indexed="43"/>
        <rFont val="Arial"/>
        <family val="2"/>
      </rPr>
      <t xml:space="preserve"> περιεκτικότητας </t>
    </r>
    <r>
      <rPr>
        <b/>
        <sz val="12"/>
        <color indexed="52"/>
        <rFont val="Arial"/>
        <family val="2"/>
        <charset val="161"/>
      </rPr>
      <t>8%w/v.</t>
    </r>
    <r>
      <rPr>
        <sz val="12"/>
        <color indexed="43"/>
        <rFont val="Arial"/>
        <family val="2"/>
      </rPr>
      <t xml:space="preserve"> Ποιος είναι ο </t>
    </r>
    <r>
      <rPr>
        <b/>
        <sz val="12"/>
        <color indexed="52"/>
        <rFont val="Arial"/>
        <family val="2"/>
        <charset val="161"/>
      </rPr>
      <t>ΜΤ</t>
    </r>
    <r>
      <rPr>
        <sz val="12"/>
        <color indexed="43"/>
        <rFont val="Arial"/>
        <family val="2"/>
      </rPr>
      <t xml:space="preserve"> του αλκενίου; 
Να προσδιοριστεί η ταυτότητα του αλκενίου (συντα-κτικός τύπος και όνομα), αν είναι γνωστό, ότι υπάρ-χουν δύο διαφορετικές κ.μ. αλκοόλες, από την αφυ-δάτωση των οποίων (προς αλκένιο), σχηματίζεται ως μοναδικό προϊόν, το αλκένιο αυτό. Για το βρώμιο, να ληφθεί </t>
    </r>
    <r>
      <rPr>
        <b/>
        <sz val="12"/>
        <color indexed="52"/>
        <rFont val="Arial"/>
        <family val="2"/>
        <charset val="161"/>
      </rPr>
      <t>A</t>
    </r>
    <r>
      <rPr>
        <b/>
        <vertAlign val="subscript"/>
        <sz val="12"/>
        <color indexed="52"/>
        <rFont val="Arial"/>
        <family val="2"/>
        <charset val="161"/>
      </rPr>
      <t>r(Br)</t>
    </r>
    <r>
      <rPr>
        <b/>
        <sz val="12"/>
        <color indexed="52"/>
        <rFont val="Arial"/>
        <family val="2"/>
        <charset val="161"/>
      </rPr>
      <t>=80.</t>
    </r>
  </si>
  <si>
    <r>
      <t xml:space="preserve">Από αυτά τα αλκένια, εκείνα που με αντίδραση προσθήκης με </t>
    </r>
    <r>
      <rPr>
        <b/>
        <sz val="12"/>
        <color indexed="52"/>
        <rFont val="Arial"/>
        <family val="2"/>
        <charset val="161"/>
      </rPr>
      <t xml:space="preserve">HCl, </t>
    </r>
    <r>
      <rPr>
        <sz val="12"/>
        <color indexed="43"/>
        <rFont val="Arial"/>
        <family val="2"/>
      </rPr>
      <t xml:space="preserve">παρέχουν </t>
    </r>
    <r>
      <rPr>
        <b/>
        <sz val="12"/>
        <color indexed="52"/>
        <rFont val="Arial"/>
        <family val="2"/>
        <charset val="161"/>
      </rPr>
      <t>ένα μοναδικό</t>
    </r>
    <r>
      <rPr>
        <sz val="12"/>
        <color indexed="43"/>
        <rFont val="Arial"/>
        <family val="2"/>
      </rPr>
      <t xml:space="preserve"> προϊόν, είναι τα…</t>
    </r>
  </si>
  <si>
    <r>
      <t xml:space="preserve">Όλο το μίγμα των δυο Υ/Α που έχει σχηματιστεί, ανα-φλέγεται με </t>
    </r>
    <r>
      <rPr>
        <b/>
        <sz val="12"/>
        <color indexed="52"/>
        <rFont val="Arial"/>
        <family val="2"/>
        <charset val="161"/>
      </rPr>
      <t>3L</t>
    </r>
    <r>
      <rPr>
        <sz val="12"/>
        <color indexed="43"/>
        <rFont val="Arial"/>
        <family val="2"/>
        <charset val="161"/>
      </rPr>
      <t xml:space="preserve"> αέρα, (η σύσταση του αέρα να θεωρη-θεί ότι είναι... 20%v/v O</t>
    </r>
    <r>
      <rPr>
        <vertAlign val="subscript"/>
        <sz val="12"/>
        <color indexed="43"/>
        <rFont val="Arial"/>
        <family val="2"/>
        <charset val="161"/>
      </rPr>
      <t>2</t>
    </r>
    <r>
      <rPr>
        <sz val="12"/>
        <color indexed="43"/>
        <rFont val="Arial"/>
        <family val="2"/>
        <charset val="161"/>
      </rPr>
      <t xml:space="preserve"> και 80%v/v N</t>
    </r>
    <r>
      <rPr>
        <vertAlign val="subscript"/>
        <sz val="12"/>
        <color indexed="43"/>
        <rFont val="Arial"/>
        <family val="2"/>
        <charset val="161"/>
      </rPr>
      <t>2</t>
    </r>
    <r>
      <rPr>
        <sz val="12"/>
        <color indexed="43"/>
        <rFont val="Arial"/>
        <family val="2"/>
        <charset val="161"/>
      </rPr>
      <t xml:space="preserve">), οπότε τα συ-στατικά του μίγματος καίγονται πλήρως. Αν τα καυ-σαέρια μετά την ψύξη τους έχουν όγκο </t>
    </r>
    <r>
      <rPr>
        <b/>
        <sz val="12"/>
        <color indexed="52"/>
        <rFont val="Arial"/>
        <family val="2"/>
        <charset val="161"/>
      </rPr>
      <t>2805mL,</t>
    </r>
    <r>
      <rPr>
        <sz val="12"/>
        <color indexed="43"/>
        <rFont val="Arial"/>
        <family val="2"/>
        <charset val="161"/>
      </rPr>
      <t xml:space="preserve"> να βρεθεί η ταυτότητα του αλκενίου και η σύσταση του αρχικού μίγματος.</t>
    </r>
  </si>
  <si>
    <r>
      <t xml:space="preserve">Να θεωρηθεί ότι όλοι οι αναφερόμενοι αέριοι όγκοι, είναι μετρημένοι στις ίδιες συνθήκες </t>
    </r>
    <r>
      <rPr>
        <b/>
        <sz val="12"/>
        <color indexed="52"/>
        <rFont val="Arial"/>
        <family val="2"/>
        <charset val="161"/>
      </rPr>
      <t xml:space="preserve">P, T.    </t>
    </r>
    <r>
      <rPr>
        <sz val="12"/>
        <color indexed="43"/>
        <rFont val="Arial"/>
        <family val="2"/>
        <charset val="161"/>
      </rPr>
      <t xml:space="preserve">                                         </t>
    </r>
  </si>
  <si>
    <r>
      <t xml:space="preserve">Όπως συμβαίνει και με το δ.δ. των αλκενίων, έτσι και στα αλκίνια, ο τ.δ. συγκρο-τείται από τρεις ομοιοπολικούς δεσμούς, που δεν είναι όλοι το ίδιο ισχυροί. Οι δύο εξ αυτών είναι μικρότερης ισχύος και είναι σχετικά εύκολο να διανοιχθούν. 
Οι συνέπειες είναι ίδιες, δηλαδή τα αλκίνια παρουσιάζουν την ικανότητα να δίνουν αντιδράσεις προσθήκης, αλλά και να πολυμερίζονται, όπως συμβαίνει και με τα αλκένια.
Επιπλέον τα αλκίνια στα οποία ο τ.δ. βρίσκεται στην άκρη της ανθρακικής αλυσί-δας του μορίου τους, μπορούν και αντικαθιστούν το άτομο </t>
    </r>
    <r>
      <rPr>
        <b/>
        <sz val="12"/>
        <color indexed="52"/>
        <rFont val="Arial"/>
        <family val="2"/>
        <charset val="161"/>
      </rPr>
      <t>Η</t>
    </r>
    <r>
      <rPr>
        <sz val="12"/>
        <color indexed="43"/>
        <rFont val="Arial"/>
        <family val="2"/>
      </rPr>
      <t xml:space="preserve"> που είναι ενωμένο με το ακριανό ανθρακοάτομο του τ.δ., με μέταλλο. Αυτός είναι ο λόγος που αυτό το άτομο </t>
    </r>
    <r>
      <rPr>
        <b/>
        <sz val="12"/>
        <color indexed="52"/>
        <rFont val="Arial"/>
        <family val="2"/>
        <charset val="161"/>
      </rPr>
      <t>Η</t>
    </r>
    <r>
      <rPr>
        <sz val="12"/>
        <color indexed="43"/>
        <rFont val="Arial"/>
        <family val="2"/>
      </rPr>
      <t xml:space="preserve"> χαρακτηρίζεται ως </t>
    </r>
    <r>
      <rPr>
        <b/>
        <sz val="12"/>
        <color indexed="52"/>
        <rFont val="Arial"/>
        <family val="2"/>
        <charset val="161"/>
      </rPr>
      <t xml:space="preserve">ψευτο-όξινο. </t>
    </r>
  </si>
  <si>
    <r>
      <t xml:space="preserve">Τα παραπάνω φαίνονται στις χημικές εξισώσεις που ακολουθούν και αναφέρο-νται στην προσθήκη νερού σε δυο αλκίνια, το </t>
    </r>
    <r>
      <rPr>
        <b/>
        <sz val="12"/>
        <color indexed="52"/>
        <rFont val="Arial"/>
        <family val="2"/>
        <charset val="161"/>
      </rPr>
      <t>αιθίνιο</t>
    </r>
    <r>
      <rPr>
        <sz val="12"/>
        <color indexed="43"/>
        <rFont val="Arial"/>
        <family val="2"/>
      </rPr>
      <t xml:space="preserve"> και το </t>
    </r>
    <r>
      <rPr>
        <b/>
        <sz val="12"/>
        <color indexed="52"/>
        <rFont val="Arial"/>
        <family val="2"/>
        <charset val="161"/>
      </rPr>
      <t>προπίνιο.</t>
    </r>
  </si>
  <si>
    <r>
      <t xml:space="preserve">Ο </t>
    </r>
    <r>
      <rPr>
        <b/>
        <sz val="12"/>
        <color indexed="52"/>
        <rFont val="Arial"/>
        <family val="2"/>
        <charset val="161"/>
      </rPr>
      <t>τριμερισμός</t>
    </r>
    <r>
      <rPr>
        <sz val="12"/>
        <color indexed="43"/>
        <rFont val="Arial"/>
        <family val="2"/>
      </rPr>
      <t xml:space="preserve"> του </t>
    </r>
    <r>
      <rPr>
        <b/>
        <sz val="12"/>
        <color indexed="52"/>
        <rFont val="Arial"/>
        <family val="2"/>
        <charset val="161"/>
      </rPr>
      <t>αιθινίου</t>
    </r>
    <r>
      <rPr>
        <sz val="12"/>
        <color indexed="43"/>
        <rFont val="Arial"/>
        <family val="2"/>
      </rPr>
      <t xml:space="preserve"> γίνεται παρουσία </t>
    </r>
    <r>
      <rPr>
        <b/>
        <sz val="12"/>
        <color indexed="52"/>
        <rFont val="Arial"/>
        <family val="2"/>
        <charset val="161"/>
      </rPr>
      <t>Fe</t>
    </r>
    <r>
      <rPr>
        <sz val="12"/>
        <color indexed="43"/>
        <rFont val="Arial"/>
        <family val="2"/>
      </rPr>
      <t xml:space="preserve"> στους </t>
    </r>
    <r>
      <rPr>
        <b/>
        <sz val="12"/>
        <color indexed="52"/>
        <rFont val="Arial"/>
        <family val="2"/>
        <charset val="161"/>
      </rPr>
      <t>500°C,</t>
    </r>
    <r>
      <rPr>
        <sz val="12"/>
        <color indexed="43"/>
        <rFont val="Arial"/>
        <family val="2"/>
      </rPr>
      <t xml:space="preserve"> και οδηγεί στο σχηματισμό </t>
    </r>
    <r>
      <rPr>
        <b/>
        <sz val="12"/>
        <color indexed="52"/>
        <rFont val="Arial"/>
        <family val="2"/>
        <charset val="161"/>
      </rPr>
      <t>βενζολίου.</t>
    </r>
  </si>
  <si>
    <r>
      <t xml:space="preserve">Όπως φαίνεται και από τις εξισώσεις που γράφηκαν παραπάνω, στο </t>
    </r>
    <r>
      <rPr>
        <b/>
        <sz val="12"/>
        <color indexed="52"/>
        <rFont val="Arial"/>
        <family val="2"/>
        <charset val="161"/>
      </rPr>
      <t>αιθίνιο</t>
    </r>
    <r>
      <rPr>
        <sz val="12"/>
        <color indexed="43"/>
        <rFont val="Arial"/>
        <family val="2"/>
      </rPr>
      <t xml:space="preserve"> εί-ναι δυνατό να αντικαταστασθεί, μόνο το ένα από τα ψευτο-όξινα άτομα </t>
    </r>
    <r>
      <rPr>
        <b/>
        <sz val="12"/>
        <color indexed="52"/>
        <rFont val="Arial"/>
        <family val="2"/>
        <charset val="161"/>
      </rPr>
      <t>H,</t>
    </r>
    <r>
      <rPr>
        <sz val="12"/>
        <color indexed="43"/>
        <rFont val="Arial"/>
        <family val="2"/>
      </rPr>
      <t xml:space="preserve"> ή και τα δύο, ανάλογα με την ποσότητα του χρησιμοποιούμενου αλκαλιμετάλλου.</t>
    </r>
  </si>
  <si>
    <r>
      <t xml:space="preserve">Το </t>
    </r>
    <r>
      <rPr>
        <b/>
        <sz val="12"/>
        <color indexed="52"/>
        <rFont val="Arial"/>
        <family val="2"/>
        <charset val="161"/>
      </rPr>
      <t>ψευτο-όξινο άτομο Η</t>
    </r>
    <r>
      <rPr>
        <sz val="12"/>
        <color indexed="43"/>
        <rFont val="Arial"/>
        <family val="2"/>
      </rPr>
      <t xml:space="preserve"> των </t>
    </r>
    <r>
      <rPr>
        <b/>
        <sz val="12"/>
        <color indexed="52"/>
        <rFont val="Arial"/>
        <family val="2"/>
        <charset val="161"/>
      </rPr>
      <t>1-αλκινίων</t>
    </r>
    <r>
      <rPr>
        <sz val="12"/>
        <color indexed="43"/>
        <rFont val="Arial"/>
        <family val="2"/>
      </rPr>
      <t xml:space="preserve"> μπορεί να αντικατασταθεί και από άτομο </t>
    </r>
    <r>
      <rPr>
        <b/>
        <sz val="12"/>
        <color indexed="52"/>
        <rFont val="Arial"/>
        <family val="2"/>
        <charset val="161"/>
      </rPr>
      <t>Cu</t>
    </r>
    <r>
      <rPr>
        <sz val="12"/>
        <color indexed="43"/>
        <rFont val="Arial"/>
        <family val="2"/>
      </rPr>
      <t xml:space="preserve"> ή </t>
    </r>
    <r>
      <rPr>
        <b/>
        <sz val="12"/>
        <color indexed="52"/>
        <rFont val="Arial"/>
        <family val="2"/>
        <charset val="161"/>
      </rPr>
      <t>Ag,</t>
    </r>
    <r>
      <rPr>
        <sz val="12"/>
        <color indexed="43"/>
        <rFont val="Arial"/>
        <family val="2"/>
      </rPr>
      <t xml:space="preserve"> αν το 1-αλκίνιο διοχετευθεί σε </t>
    </r>
    <r>
      <rPr>
        <b/>
        <sz val="12"/>
        <color indexed="52"/>
        <rFont val="Arial"/>
        <family val="2"/>
        <charset val="161"/>
      </rPr>
      <t>αμμωνιακό διάλυμα CuCl</t>
    </r>
    <r>
      <rPr>
        <sz val="12"/>
        <color indexed="43"/>
        <rFont val="Arial"/>
        <family val="2"/>
      </rPr>
      <t xml:space="preserve"> ή </t>
    </r>
    <r>
      <rPr>
        <b/>
        <sz val="12"/>
        <color indexed="52"/>
        <rFont val="Arial"/>
        <family val="2"/>
        <charset val="161"/>
      </rPr>
      <t>AgNO</t>
    </r>
    <r>
      <rPr>
        <b/>
        <vertAlign val="subscript"/>
        <sz val="12"/>
        <color indexed="52"/>
        <rFont val="Arial"/>
        <family val="2"/>
        <charset val="161"/>
      </rPr>
      <t>3</t>
    </r>
    <r>
      <rPr>
        <sz val="12"/>
        <color indexed="43"/>
        <rFont val="Arial"/>
        <family val="2"/>
      </rPr>
      <t xml:space="preserve"> αντίστοιχα. Σχηματίζεται τότε </t>
    </r>
    <r>
      <rPr>
        <b/>
        <sz val="12"/>
        <color indexed="52"/>
        <rFont val="Arial"/>
        <family val="2"/>
        <charset val="161"/>
      </rPr>
      <t>αλκινίδιο του Cu</t>
    </r>
    <r>
      <rPr>
        <sz val="12"/>
        <color indexed="43"/>
        <rFont val="Arial"/>
        <family val="2"/>
      </rPr>
      <t xml:space="preserve"> που είναι </t>
    </r>
    <r>
      <rPr>
        <b/>
        <sz val="12"/>
        <color indexed="52"/>
        <rFont val="Arial"/>
        <family val="2"/>
        <charset val="161"/>
      </rPr>
      <t>κεραμέρυθρο ίζημα,</t>
    </r>
    <r>
      <rPr>
        <sz val="12"/>
        <color indexed="43"/>
        <rFont val="Arial"/>
        <family val="2"/>
      </rPr>
      <t xml:space="preserve"> ή </t>
    </r>
    <r>
      <rPr>
        <b/>
        <sz val="12"/>
        <color indexed="52"/>
        <rFont val="Arial"/>
        <family val="2"/>
        <charset val="161"/>
      </rPr>
      <t>αλκινίδιο του Ag,</t>
    </r>
    <r>
      <rPr>
        <sz val="12"/>
        <color indexed="43"/>
        <rFont val="Arial"/>
        <family val="2"/>
      </rPr>
      <t xml:space="preserve"> που είναι </t>
    </r>
    <r>
      <rPr>
        <b/>
        <sz val="12"/>
        <color indexed="52"/>
        <rFont val="Arial"/>
        <family val="2"/>
        <charset val="161"/>
      </rPr>
      <t>λευκό ίζημα.</t>
    </r>
    <r>
      <rPr>
        <sz val="12"/>
        <color indexed="43"/>
        <rFont val="Arial"/>
        <family val="2"/>
      </rPr>
      <t xml:space="preserve"> Λόγω των σχηματιζόμενων ιζημάτων, οι αντιδράσεις αυτές χρησιμοποιούνται για την ανίχνευση και διάκριση των 1-αλκινίων. 
Σχετικές είναι οι χημικές εξισώσεις που ακολουθούν. </t>
    </r>
  </si>
  <si>
    <r>
      <t xml:space="preserve">Το </t>
    </r>
    <r>
      <rPr>
        <b/>
        <sz val="11"/>
        <color indexed="52"/>
        <rFont val="Arial"/>
        <family val="2"/>
      </rPr>
      <t>αλκένιο Α</t>
    </r>
    <r>
      <rPr>
        <sz val="11"/>
        <color indexed="43"/>
        <rFont val="Arial"/>
        <family val="2"/>
      </rPr>
      <t xml:space="preserve"> που με νερό δίνει ως </t>
    </r>
    <r>
      <rPr>
        <b/>
        <sz val="11"/>
        <color indexed="52"/>
        <rFont val="Arial"/>
        <family val="2"/>
      </rPr>
      <t>μοναδικό</t>
    </r>
    <r>
      <rPr>
        <sz val="11"/>
        <color indexed="43"/>
        <rFont val="Arial"/>
        <family val="2"/>
      </rPr>
      <t xml:space="preserve"> προϊόν </t>
    </r>
    <r>
      <rPr>
        <b/>
        <sz val="11"/>
        <color indexed="52"/>
        <rFont val="Arial"/>
        <family val="2"/>
      </rPr>
      <t>Ιταγή</t>
    </r>
    <r>
      <rPr>
        <sz val="11"/>
        <color indexed="43"/>
        <rFont val="Arial"/>
        <family val="2"/>
      </rPr>
      <t xml:space="preserve"> αλκοόλη είναι το…</t>
    </r>
  </si>
  <si>
    <r>
      <t xml:space="preserve">Όπως φαίνεται και στο </t>
    </r>
    <r>
      <rPr>
        <sz val="12"/>
        <color indexed="48"/>
        <rFont val="Arial"/>
        <family val="2"/>
        <charset val="161"/>
      </rPr>
      <t>παρακάτω σχήμα,</t>
    </r>
    <r>
      <rPr>
        <sz val="12"/>
        <color indexed="43"/>
        <rFont val="Arial"/>
        <family val="2"/>
      </rPr>
      <t xml:space="preserve"> μέσα από ένα θερμαινόμενο νικέλινο σωλήνα δοχετεύεται αέριο μίγμα, που αποτελείται από </t>
    </r>
    <r>
      <rPr>
        <b/>
        <sz val="12"/>
        <color indexed="52"/>
        <rFont val="Arial"/>
        <family val="2"/>
        <charset val="161"/>
      </rPr>
      <t xml:space="preserve">xL αιθινίου </t>
    </r>
    <r>
      <rPr>
        <sz val="12"/>
        <color indexed="43"/>
        <rFont val="Arial"/>
        <family val="2"/>
        <charset val="161"/>
      </rPr>
      <t>και</t>
    </r>
    <r>
      <rPr>
        <b/>
        <sz val="12"/>
        <color indexed="52"/>
        <rFont val="Arial"/>
        <family val="2"/>
        <charset val="161"/>
      </rPr>
      <t xml:space="preserve"> 250L H</t>
    </r>
    <r>
      <rPr>
        <b/>
        <vertAlign val="subscript"/>
        <sz val="12"/>
        <color indexed="52"/>
        <rFont val="Arial"/>
        <family val="2"/>
        <charset val="161"/>
      </rPr>
      <t>2</t>
    </r>
    <r>
      <rPr>
        <b/>
        <sz val="12"/>
        <color indexed="52"/>
        <rFont val="Arial"/>
        <family val="2"/>
        <charset val="161"/>
      </rPr>
      <t xml:space="preserve">.
</t>
    </r>
    <r>
      <rPr>
        <sz val="12"/>
        <color indexed="43"/>
        <rFont val="Arial"/>
        <family val="2"/>
      </rPr>
      <t xml:space="preserve">Αν </t>
    </r>
    <r>
      <rPr>
        <b/>
        <sz val="12"/>
        <color indexed="52"/>
        <rFont val="Arial"/>
        <family val="2"/>
        <charset val="161"/>
      </rPr>
      <t>όλο</t>
    </r>
    <r>
      <rPr>
        <sz val="12"/>
        <color indexed="43"/>
        <rFont val="Arial"/>
        <family val="2"/>
      </rPr>
      <t xml:space="preserve"> το </t>
    </r>
    <r>
      <rPr>
        <b/>
        <sz val="12"/>
        <color indexed="52"/>
        <rFont val="Arial"/>
        <family val="2"/>
        <charset val="161"/>
      </rPr>
      <t>αιθίνιο</t>
    </r>
    <r>
      <rPr>
        <sz val="12"/>
        <color indexed="43"/>
        <rFont val="Arial"/>
        <family val="2"/>
      </rPr>
      <t xml:space="preserve"> μετατρέπεται κατ' αυτό τον τρόπο σε </t>
    </r>
    <r>
      <rPr>
        <b/>
        <sz val="12"/>
        <color indexed="52"/>
        <rFont val="Arial"/>
        <family val="2"/>
        <charset val="161"/>
      </rPr>
      <t>αιθάνιο</t>
    </r>
    <r>
      <rPr>
        <sz val="12"/>
        <color indexed="43"/>
        <rFont val="Arial"/>
        <family val="2"/>
      </rPr>
      <t xml:space="preserve"> και από το νικέ-λινο σωλήνα εξέρχονται τελικά </t>
    </r>
    <r>
      <rPr>
        <b/>
        <sz val="12"/>
        <color indexed="52"/>
        <rFont val="Arial"/>
        <family val="2"/>
        <charset val="161"/>
      </rPr>
      <t>180L</t>
    </r>
    <r>
      <rPr>
        <sz val="12"/>
        <color indexed="43"/>
        <rFont val="Arial"/>
        <family val="2"/>
      </rPr>
      <t xml:space="preserve"> αερίων, ζητείται να συμπληρωθούν τα κελιά που έχουν πορτοκαλί χρώμα, στις </t>
    </r>
    <r>
      <rPr>
        <sz val="12"/>
        <color indexed="48"/>
        <rFont val="Arial"/>
        <family val="2"/>
        <charset val="161"/>
      </rPr>
      <t>παρακάτω προτάσεις.</t>
    </r>
    <r>
      <rPr>
        <sz val="12"/>
        <color indexed="43"/>
        <rFont val="Arial"/>
        <family val="2"/>
      </rPr>
      <t xml:space="preserve">  
Να θεωρηθεί και πάλι, ότι όλοι οι αναφερόμενοι αέριοι όγκοι είναι μετρημένοι σε ί-διες συνθήκες P, T. Επίσης, αφού όλο το αιθίνιο έγινε αιθάνιο, μπορούμε να γρά-ψουμε τη συνολική αντίδραση υδρογόνωσης του αιθινίου, που είναι...</t>
    </r>
  </si>
  <si>
    <r>
      <t>4g</t>
    </r>
    <r>
      <rPr>
        <sz val="12"/>
        <color indexed="43"/>
        <rFont val="Arial"/>
        <family val="2"/>
        <charset val="161"/>
      </rPr>
      <t xml:space="preserve"> ενός </t>
    </r>
    <r>
      <rPr>
        <b/>
        <sz val="12"/>
        <color indexed="52"/>
        <rFont val="Arial"/>
        <family val="2"/>
        <charset val="161"/>
      </rPr>
      <t>αλκινίου Α</t>
    </r>
    <r>
      <rPr>
        <sz val="12"/>
        <color indexed="43"/>
        <rFont val="Arial"/>
        <family val="2"/>
        <charset val="161"/>
      </rPr>
      <t xml:space="preserve"> αντιδρούν πλήρως με νερό, πα-ρουσία </t>
    </r>
    <r>
      <rPr>
        <b/>
        <sz val="12"/>
        <color indexed="52"/>
        <rFont val="Arial"/>
        <family val="2"/>
        <charset val="161"/>
      </rPr>
      <t>H</t>
    </r>
    <r>
      <rPr>
        <b/>
        <vertAlign val="subscript"/>
        <sz val="12"/>
        <color indexed="52"/>
        <rFont val="Arial"/>
        <family val="2"/>
        <charset val="161"/>
      </rPr>
      <t>2</t>
    </r>
    <r>
      <rPr>
        <b/>
        <sz val="12"/>
        <color indexed="52"/>
        <rFont val="Arial"/>
        <family val="2"/>
        <charset val="161"/>
      </rPr>
      <t>SO</t>
    </r>
    <r>
      <rPr>
        <b/>
        <vertAlign val="subscript"/>
        <sz val="12"/>
        <color indexed="52"/>
        <rFont val="Arial"/>
        <family val="2"/>
        <charset val="161"/>
      </rPr>
      <t>4</t>
    </r>
    <r>
      <rPr>
        <sz val="12"/>
        <color indexed="43"/>
        <rFont val="Arial"/>
        <family val="2"/>
        <charset val="161"/>
      </rPr>
      <t xml:space="preserve"> και </t>
    </r>
    <r>
      <rPr>
        <b/>
        <sz val="12"/>
        <color indexed="52"/>
        <rFont val="Arial"/>
        <family val="2"/>
        <charset val="161"/>
      </rPr>
      <t>HgSO</t>
    </r>
    <r>
      <rPr>
        <b/>
        <vertAlign val="subscript"/>
        <sz val="12"/>
        <color indexed="52"/>
        <rFont val="Arial"/>
        <family val="2"/>
        <charset val="161"/>
      </rPr>
      <t>4</t>
    </r>
    <r>
      <rPr>
        <b/>
        <sz val="12"/>
        <color indexed="52"/>
        <rFont val="Arial"/>
        <family val="2"/>
        <charset val="161"/>
      </rPr>
      <t>,</t>
    </r>
    <r>
      <rPr>
        <sz val="12"/>
        <color indexed="43"/>
        <rFont val="Arial"/>
        <family val="2"/>
        <charset val="161"/>
      </rPr>
      <t xml:space="preserve"> οπότε σχηματίζονται </t>
    </r>
    <r>
      <rPr>
        <b/>
        <sz val="12"/>
        <color indexed="52"/>
        <rFont val="Arial"/>
        <family val="2"/>
        <charset val="161"/>
      </rPr>
      <t>5,8g</t>
    </r>
    <r>
      <rPr>
        <sz val="12"/>
        <color indexed="43"/>
        <rFont val="Arial"/>
        <family val="2"/>
        <charset val="161"/>
      </rPr>
      <t xml:space="preserve"> οργανικής ένωσης </t>
    </r>
    <r>
      <rPr>
        <b/>
        <sz val="12"/>
        <color indexed="52"/>
        <rFont val="Arial"/>
        <family val="2"/>
        <charset val="161"/>
      </rPr>
      <t>Β.</t>
    </r>
    <r>
      <rPr>
        <sz val="12"/>
        <color indexed="43"/>
        <rFont val="Arial"/>
        <family val="2"/>
        <charset val="161"/>
      </rPr>
      <t xml:space="preserve"> 
Να προσδιοριστεί η ταυτότητα (συντακτικός τύπος και όνομα) των ενώσεων </t>
    </r>
    <r>
      <rPr>
        <b/>
        <sz val="12"/>
        <color indexed="52"/>
        <rFont val="Arial"/>
        <family val="2"/>
        <charset val="161"/>
      </rPr>
      <t>Α</t>
    </r>
    <r>
      <rPr>
        <sz val="12"/>
        <color indexed="43"/>
        <rFont val="Arial"/>
        <family val="2"/>
        <charset val="161"/>
      </rPr>
      <t xml:space="preserve"> και </t>
    </r>
    <r>
      <rPr>
        <b/>
        <sz val="12"/>
        <color indexed="52"/>
        <rFont val="Arial"/>
        <family val="2"/>
        <charset val="161"/>
      </rPr>
      <t>Β.</t>
    </r>
    <r>
      <rPr>
        <sz val="12"/>
        <color indexed="43"/>
        <rFont val="Arial"/>
        <family val="2"/>
        <charset val="161"/>
      </rPr>
      <t xml:space="preserve">  </t>
    </r>
  </si>
  <si>
    <r>
      <t xml:space="preserve">Γενικά, ως </t>
    </r>
    <r>
      <rPr>
        <b/>
        <sz val="12"/>
        <color indexed="52"/>
        <rFont val="Arial"/>
        <family val="2"/>
        <charset val="161"/>
      </rPr>
      <t>αλκοόλες</t>
    </r>
    <r>
      <rPr>
        <sz val="12"/>
        <color indexed="43"/>
        <rFont val="Arial"/>
        <family val="2"/>
        <charset val="161"/>
      </rPr>
      <t xml:space="preserve"> χαρακτηρίζονται οι οργανικές ενώσεις που προκύπτουν, όταν ένα ή περισσότερα άτομα </t>
    </r>
    <r>
      <rPr>
        <b/>
        <sz val="12"/>
        <color indexed="52"/>
        <rFont val="Arial"/>
        <family val="2"/>
        <charset val="161"/>
      </rPr>
      <t>Η,</t>
    </r>
    <r>
      <rPr>
        <sz val="12"/>
        <color indexed="43"/>
        <rFont val="Arial"/>
        <family val="2"/>
        <charset val="161"/>
      </rPr>
      <t xml:space="preserve"> στο μόριο ενός </t>
    </r>
    <r>
      <rPr>
        <b/>
        <sz val="12"/>
        <color indexed="52"/>
        <rFont val="Arial"/>
        <family val="2"/>
        <charset val="161"/>
      </rPr>
      <t>Υ/Α,</t>
    </r>
    <r>
      <rPr>
        <sz val="12"/>
        <color indexed="43"/>
        <rFont val="Arial"/>
        <family val="2"/>
        <charset val="161"/>
      </rPr>
      <t xml:space="preserve"> αντικατασταθούν από τη </t>
    </r>
    <r>
      <rPr>
        <b/>
        <sz val="12"/>
        <color indexed="52"/>
        <rFont val="Arial"/>
        <family val="2"/>
        <charset val="161"/>
      </rPr>
      <t>ρίζα</t>
    </r>
    <r>
      <rPr>
        <sz val="12"/>
        <color indexed="43"/>
        <rFont val="Arial"/>
        <family val="2"/>
        <charset val="161"/>
      </rPr>
      <t xml:space="preserve"> του </t>
    </r>
    <r>
      <rPr>
        <b/>
        <sz val="12"/>
        <color indexed="52"/>
        <rFont val="Arial"/>
        <family val="2"/>
        <charset val="161"/>
      </rPr>
      <t>υδροξυλίου (–OH).</t>
    </r>
    <r>
      <rPr>
        <sz val="12"/>
        <color indexed="43"/>
        <rFont val="Arial"/>
        <family val="2"/>
        <charset val="161"/>
      </rPr>
      <t xml:space="preserve">
Είναι φανερό, ότι αν ο </t>
    </r>
    <r>
      <rPr>
        <b/>
        <sz val="12"/>
        <color indexed="52"/>
        <rFont val="Arial"/>
        <family val="2"/>
        <charset val="161"/>
      </rPr>
      <t>"μητρικός"</t>
    </r>
    <r>
      <rPr>
        <sz val="12"/>
        <color indexed="52"/>
        <rFont val="Arial"/>
        <family val="2"/>
        <charset val="161"/>
      </rPr>
      <t xml:space="preserve"> </t>
    </r>
    <r>
      <rPr>
        <b/>
        <sz val="12"/>
        <color indexed="52"/>
        <rFont val="Arial"/>
        <family val="2"/>
        <charset val="161"/>
      </rPr>
      <t>Υ/Α</t>
    </r>
    <r>
      <rPr>
        <sz val="12"/>
        <color indexed="43"/>
        <rFont val="Arial"/>
        <family val="2"/>
        <charset val="161"/>
      </rPr>
      <t xml:space="preserve"> είναι </t>
    </r>
    <r>
      <rPr>
        <b/>
        <sz val="12"/>
        <color indexed="52"/>
        <rFont val="Arial"/>
        <family val="2"/>
        <charset val="161"/>
      </rPr>
      <t>άκυκλος,</t>
    </r>
    <r>
      <rPr>
        <sz val="12"/>
        <color indexed="43"/>
        <rFont val="Arial"/>
        <family val="2"/>
        <charset val="161"/>
      </rPr>
      <t xml:space="preserve"> σχηματίζεται </t>
    </r>
    <r>
      <rPr>
        <b/>
        <sz val="12"/>
        <color indexed="52"/>
        <rFont val="Arial"/>
        <family val="2"/>
        <charset val="161"/>
      </rPr>
      <t>άκυκλη αλ-κοόλη,</t>
    </r>
    <r>
      <rPr>
        <sz val="12"/>
        <color indexed="43"/>
        <rFont val="Arial"/>
        <family val="2"/>
        <charset val="161"/>
      </rPr>
      <t xml:space="preserve"> ενώ από ένα </t>
    </r>
    <r>
      <rPr>
        <b/>
        <sz val="12"/>
        <color indexed="52"/>
        <rFont val="Arial"/>
        <family val="2"/>
        <charset val="161"/>
      </rPr>
      <t>κυκλικό Υ/Α</t>
    </r>
    <r>
      <rPr>
        <sz val="12"/>
        <color indexed="43"/>
        <rFont val="Arial"/>
        <family val="2"/>
        <charset val="161"/>
      </rPr>
      <t xml:space="preserve"> προκύπτει </t>
    </r>
    <r>
      <rPr>
        <b/>
        <sz val="12"/>
        <color indexed="52"/>
        <rFont val="Arial"/>
        <family val="2"/>
        <charset val="161"/>
      </rPr>
      <t>κυκλική αλκοόλη.</t>
    </r>
    <r>
      <rPr>
        <sz val="12"/>
        <color indexed="43"/>
        <rFont val="Arial"/>
        <family val="2"/>
        <charset val="161"/>
      </rPr>
      <t xml:space="preserve">
</t>
    </r>
    <r>
      <rPr>
        <b/>
        <sz val="12"/>
        <color indexed="16"/>
        <rFont val="Arial"/>
        <family val="2"/>
        <charset val="161"/>
      </rPr>
      <t>ΠΡΟΣΟΧΗ,</t>
    </r>
    <r>
      <rPr>
        <sz val="12"/>
        <color indexed="43"/>
        <rFont val="Arial"/>
        <family val="2"/>
        <charset val="161"/>
      </rPr>
      <t xml:space="preserve"> όμως! Αν η ρίζα του υδροξυλίου πάρει τη θέση ενός ατόμου Η, που ήταν ενωμένο με ανθρακοάτομο που συμμετέχει στο σχηματισμό </t>
    </r>
    <r>
      <rPr>
        <b/>
        <sz val="12"/>
        <color indexed="52"/>
        <rFont val="Arial"/>
        <family val="2"/>
        <charset val="161"/>
      </rPr>
      <t>βενζολικού δακτυλίου,</t>
    </r>
    <r>
      <rPr>
        <sz val="12"/>
        <color indexed="43"/>
        <rFont val="Arial"/>
        <family val="2"/>
        <charset val="161"/>
      </rPr>
      <t xml:space="preserve"> δεν προκύπτει αλκοόλη, αλλά </t>
    </r>
    <r>
      <rPr>
        <b/>
        <sz val="12"/>
        <color indexed="52"/>
        <rFont val="Arial"/>
        <family val="2"/>
        <charset val="161"/>
      </rPr>
      <t>φαινόλη.</t>
    </r>
    <r>
      <rPr>
        <sz val="12"/>
        <color indexed="43"/>
        <rFont val="Arial"/>
        <family val="2"/>
        <charset val="161"/>
      </rPr>
      <t xml:space="preserve">
Δηλαδή οι </t>
    </r>
    <r>
      <rPr>
        <b/>
        <sz val="12"/>
        <color indexed="52"/>
        <rFont val="Arial"/>
        <family val="2"/>
        <charset val="161"/>
      </rPr>
      <t>φαινόλες</t>
    </r>
    <r>
      <rPr>
        <sz val="12"/>
        <color indexed="43"/>
        <rFont val="Arial"/>
        <family val="2"/>
        <charset val="161"/>
      </rPr>
      <t xml:space="preserve"> είναι οι οργανικές ενώσεις που σχηματίζονται, όταν ένα ή περισσότερα άτομα </t>
    </r>
    <r>
      <rPr>
        <b/>
        <sz val="12"/>
        <color indexed="52"/>
        <rFont val="Arial"/>
        <family val="2"/>
        <charset val="161"/>
      </rPr>
      <t>Η</t>
    </r>
    <r>
      <rPr>
        <sz val="12"/>
        <color indexed="43"/>
        <rFont val="Arial"/>
        <family val="2"/>
        <charset val="161"/>
      </rPr>
      <t xml:space="preserve"> του </t>
    </r>
    <r>
      <rPr>
        <b/>
        <sz val="12"/>
        <color indexed="52"/>
        <rFont val="Arial"/>
        <family val="2"/>
        <charset val="161"/>
      </rPr>
      <t>βενζολικού δακτυλίου,</t>
    </r>
    <r>
      <rPr>
        <sz val="12"/>
        <color indexed="43"/>
        <rFont val="Arial"/>
        <family val="2"/>
        <charset val="161"/>
      </rPr>
      <t xml:space="preserve"> αντικατασταθούν από ισά-ριθμα </t>
    </r>
    <r>
      <rPr>
        <b/>
        <sz val="12"/>
        <color indexed="52"/>
        <rFont val="Arial"/>
        <family val="2"/>
        <charset val="161"/>
      </rPr>
      <t>υδροξύλια.</t>
    </r>
    <r>
      <rPr>
        <sz val="12"/>
        <color indexed="43"/>
        <rFont val="Arial"/>
        <family val="2"/>
        <charset val="161"/>
      </rPr>
      <t xml:space="preserve">
Περισσότερο διαφωτιστικά είναι τα </t>
    </r>
    <r>
      <rPr>
        <sz val="12"/>
        <color indexed="48"/>
        <rFont val="Arial"/>
        <family val="2"/>
        <charset val="161"/>
      </rPr>
      <t>παρακάτω παραδείγματα.</t>
    </r>
  </si>
  <si>
    <t>Προφανώς, όπως συμβαίνει με τις ενώσεις κάθε τάξης, έτσι και οι αλκοόλες είναι δυνατό να ταξινομηθούν σε διάφορες κατηγορίες, πάντα με βάση κάποια συγκε-κριμένα κριτήρια. Έτσι…</t>
  </si>
  <si>
    <r>
      <t xml:space="preserve">…ανάλογα με την </t>
    </r>
    <r>
      <rPr>
        <b/>
        <sz val="12"/>
        <color indexed="52"/>
        <rFont val="Arial"/>
        <family val="2"/>
        <charset val="161"/>
      </rPr>
      <t>τάξη σύνταξης του "αλκοολικού" ανθρακοατόμου,</t>
    </r>
    <r>
      <rPr>
        <sz val="12"/>
        <color indexed="43"/>
        <rFont val="Arial"/>
        <family val="2"/>
      </rPr>
      <t xml:space="preserve"> δηλαδή του ανθρακοατόμου που είναι ενωμένο με το υδροξύλιο, οι αλκοόλες χαρακτηρί-ζονται ως </t>
    </r>
    <r>
      <rPr>
        <b/>
        <sz val="12"/>
        <color indexed="52"/>
        <rFont val="Arial"/>
        <family val="2"/>
        <charset val="161"/>
      </rPr>
      <t>Ιταγείς (πρωτοταγείς), ΙΙταγείς ή ΙΙΙταγείς.</t>
    </r>
  </si>
  <si>
    <r>
      <t xml:space="preserve">Παρόμοια, αν το "αλκοολικό" ανθρακοάτομο, είναι ενωμένο με δύο άλλα ανθρα-κοάτομα, μέσα στην ανθρακική αλυσίδα της ένωσης, δηλαδή είναι </t>
    </r>
    <r>
      <rPr>
        <b/>
        <sz val="12"/>
        <color indexed="52"/>
        <rFont val="Arial"/>
        <family val="2"/>
        <charset val="161"/>
      </rPr>
      <t>ΙΙταγές,</t>
    </r>
    <r>
      <rPr>
        <sz val="12"/>
        <color indexed="43"/>
        <rFont val="Arial"/>
        <family val="2"/>
      </rPr>
      <t xml:space="preserve"> η αλ-κοόλη χαρακτηρίζεται ως </t>
    </r>
    <r>
      <rPr>
        <b/>
        <sz val="12"/>
        <color indexed="52"/>
        <rFont val="Arial"/>
        <family val="2"/>
        <charset val="161"/>
      </rPr>
      <t>ΙΙταγής.</t>
    </r>
    <r>
      <rPr>
        <sz val="12"/>
        <color indexed="43"/>
        <rFont val="Arial"/>
        <family val="2"/>
      </rPr>
      <t xml:space="preserve"> Τέτοια αλκοόλη είναι η </t>
    </r>
    <r>
      <rPr>
        <b/>
        <sz val="12"/>
        <color indexed="52"/>
        <rFont val="Arial"/>
        <family val="2"/>
        <charset val="161"/>
      </rPr>
      <t>2-προπανόλη</t>
    </r>
    <r>
      <rPr>
        <sz val="12"/>
        <color indexed="43"/>
        <rFont val="Arial"/>
        <family val="2"/>
      </rPr>
      <t xml:space="preserve"> που αναφέρθηκε παραπάνω ως αλκοόλη </t>
    </r>
    <r>
      <rPr>
        <b/>
        <sz val="12"/>
        <color indexed="52"/>
        <rFont val="Arial"/>
        <family val="2"/>
        <charset val="161"/>
      </rPr>
      <t>α.</t>
    </r>
  </si>
  <si>
    <r>
      <t>Είναι φανερό λοιπόν ότι η απλούστερη κ.μ. αλκοόλη θα έχει τύπο:</t>
    </r>
    <r>
      <rPr>
        <b/>
        <sz val="12"/>
        <color indexed="52"/>
        <rFont val="Arial"/>
        <family val="2"/>
        <charset val="161"/>
      </rPr>
      <t xml:space="preserve"> CH</t>
    </r>
    <r>
      <rPr>
        <b/>
        <vertAlign val="subscript"/>
        <sz val="12"/>
        <color indexed="52"/>
        <rFont val="Arial"/>
        <family val="2"/>
        <charset val="161"/>
      </rPr>
      <t>3</t>
    </r>
    <r>
      <rPr>
        <b/>
        <sz val="12"/>
        <color indexed="52"/>
        <rFont val="Arial"/>
        <family val="2"/>
        <charset val="161"/>
      </rPr>
      <t>–OH (με-θανόλη).</t>
    </r>
  </si>
  <si>
    <r>
      <t xml:space="preserve">Για παράδειγμα, όπως φαίνεται και από την εξίσωση που ακολουθεί, από την προσθήκη νερού στο </t>
    </r>
    <r>
      <rPr>
        <b/>
        <sz val="12"/>
        <color indexed="52"/>
        <rFont val="Arial"/>
        <family val="2"/>
        <charset val="161"/>
      </rPr>
      <t>προπένιο,</t>
    </r>
    <r>
      <rPr>
        <sz val="12"/>
        <color indexed="43"/>
        <rFont val="Arial"/>
        <family val="2"/>
      </rPr>
      <t xml:space="preserve"> το </t>
    </r>
    <r>
      <rPr>
        <b/>
        <sz val="12"/>
        <color indexed="52"/>
        <rFont val="Arial"/>
        <family val="2"/>
        <charset val="161"/>
      </rPr>
      <t>κύριο προϊόν</t>
    </r>
    <r>
      <rPr>
        <sz val="12"/>
        <color indexed="43"/>
        <rFont val="Arial"/>
        <family val="2"/>
      </rPr>
      <t xml:space="preserve"> που θα σχηματιστεί, θα είναι η </t>
    </r>
    <r>
      <rPr>
        <b/>
        <sz val="12"/>
        <color indexed="52"/>
        <rFont val="Arial"/>
        <family val="2"/>
        <charset val="161"/>
      </rPr>
      <t>2-προπανόλη,</t>
    </r>
    <r>
      <rPr>
        <sz val="12"/>
        <color indexed="43"/>
        <rFont val="Arial"/>
        <family val="2"/>
      </rPr>
      <t xml:space="preserve"> ενώ σε μικρότερη αναλογία θα παραχθεί </t>
    </r>
    <r>
      <rPr>
        <b/>
        <sz val="12"/>
        <color indexed="52"/>
        <rFont val="Arial"/>
        <family val="2"/>
        <charset val="161"/>
      </rPr>
      <t>1-προπανόλη.</t>
    </r>
  </si>
  <si>
    <r>
      <t xml:space="preserve">Ιδιαίτερο ενδιαφέρον παρουσιάζει η παρασκευή της </t>
    </r>
    <r>
      <rPr>
        <b/>
        <sz val="12"/>
        <color indexed="52"/>
        <rFont val="Arial"/>
        <family val="2"/>
        <charset val="161"/>
      </rPr>
      <t>αιθανόλης</t>
    </r>
    <r>
      <rPr>
        <sz val="12"/>
        <color indexed="43"/>
        <rFont val="Arial"/>
        <family val="2"/>
      </rPr>
      <t xml:space="preserve"> με </t>
    </r>
    <r>
      <rPr>
        <b/>
        <sz val="12"/>
        <color indexed="52"/>
        <rFont val="Arial"/>
        <family val="2"/>
        <charset val="161"/>
      </rPr>
      <t>αλκοολική ζύμωση</t>
    </r>
    <r>
      <rPr>
        <sz val="12"/>
        <color indexed="43"/>
        <rFont val="Arial"/>
        <family val="2"/>
      </rPr>
      <t xml:space="preserve"> σακχαρούχων διαλυμάτων. Πρόκειται για μια εξαιρετικά πολύπλοκη διεργασία κατά την οποία, απλά σάκχαρα του τύπου </t>
    </r>
    <r>
      <rPr>
        <b/>
        <sz val="12"/>
        <color indexed="52"/>
        <rFont val="Arial"/>
        <family val="2"/>
        <charset val="161"/>
      </rPr>
      <t>C</t>
    </r>
    <r>
      <rPr>
        <b/>
        <vertAlign val="subscript"/>
        <sz val="12"/>
        <color indexed="52"/>
        <rFont val="Arial"/>
        <family val="2"/>
        <charset val="161"/>
      </rPr>
      <t>6</t>
    </r>
    <r>
      <rPr>
        <b/>
        <sz val="12"/>
        <color indexed="52"/>
        <rFont val="Arial"/>
        <family val="2"/>
        <charset val="161"/>
      </rPr>
      <t>H</t>
    </r>
    <r>
      <rPr>
        <b/>
        <vertAlign val="subscript"/>
        <sz val="12"/>
        <color indexed="52"/>
        <rFont val="Arial"/>
        <family val="2"/>
        <charset val="161"/>
      </rPr>
      <t>12</t>
    </r>
    <r>
      <rPr>
        <b/>
        <sz val="12"/>
        <color indexed="52"/>
        <rFont val="Arial"/>
        <family val="2"/>
        <charset val="161"/>
      </rPr>
      <t>O</t>
    </r>
    <r>
      <rPr>
        <b/>
        <vertAlign val="subscript"/>
        <sz val="12"/>
        <color indexed="52"/>
        <rFont val="Arial"/>
        <family val="2"/>
        <charset val="161"/>
      </rPr>
      <t>6</t>
    </r>
    <r>
      <rPr>
        <b/>
        <sz val="12"/>
        <color indexed="52"/>
        <rFont val="Arial"/>
        <family val="2"/>
        <charset val="161"/>
      </rPr>
      <t xml:space="preserve"> (εξόζες),</t>
    </r>
    <r>
      <rPr>
        <sz val="12"/>
        <color indexed="43"/>
        <rFont val="Arial"/>
        <family val="2"/>
      </rPr>
      <t xml:space="preserve"> μετατρέ-πονται σε </t>
    </r>
    <r>
      <rPr>
        <b/>
        <sz val="12"/>
        <color indexed="52"/>
        <rFont val="Arial"/>
        <family val="2"/>
        <charset val="161"/>
      </rPr>
      <t>αιθανόλη</t>
    </r>
    <r>
      <rPr>
        <sz val="12"/>
        <color indexed="43"/>
        <rFont val="Arial"/>
        <family val="2"/>
      </rPr>
      <t xml:space="preserve"> και </t>
    </r>
    <r>
      <rPr>
        <b/>
        <sz val="12"/>
        <color indexed="52"/>
        <rFont val="Arial"/>
        <family val="2"/>
        <charset val="161"/>
      </rPr>
      <t>CO</t>
    </r>
    <r>
      <rPr>
        <b/>
        <vertAlign val="subscript"/>
        <sz val="12"/>
        <color indexed="52"/>
        <rFont val="Arial"/>
        <family val="2"/>
        <charset val="161"/>
      </rPr>
      <t>2</t>
    </r>
    <r>
      <rPr>
        <b/>
        <sz val="12"/>
        <color indexed="52"/>
        <rFont val="Arial"/>
        <family val="2"/>
        <charset val="161"/>
      </rPr>
      <t>,</t>
    </r>
    <r>
      <rPr>
        <sz val="12"/>
        <color indexed="43"/>
        <rFont val="Arial"/>
        <family val="2"/>
      </rPr>
      <t xml:space="preserve"> με την επίδραση του ενζύμου </t>
    </r>
    <r>
      <rPr>
        <b/>
        <sz val="12"/>
        <color indexed="52"/>
        <rFont val="Arial"/>
        <family val="2"/>
        <charset val="161"/>
      </rPr>
      <t>ζυμάση,</t>
    </r>
    <r>
      <rPr>
        <sz val="12"/>
        <color indexed="43"/>
        <rFont val="Arial"/>
        <family val="2"/>
      </rPr>
      <t xml:space="preserve"> το οποίο παράγεται από ένα είδος μυκήτων, των </t>
    </r>
    <r>
      <rPr>
        <b/>
        <sz val="12"/>
        <color indexed="52"/>
        <rFont val="Arial"/>
        <family val="2"/>
        <charset val="161"/>
      </rPr>
      <t>ζυμομυκήτων.</t>
    </r>
    <r>
      <rPr>
        <sz val="12"/>
        <color indexed="43"/>
        <rFont val="Arial"/>
        <family val="2"/>
      </rPr>
      <t xml:space="preserve"> Η αλκοολική ζύμωση μπορεί να παρασταθεί με τη χημική εξίσωση...  </t>
    </r>
  </si>
  <si>
    <r>
      <t xml:space="preserve">Έτσι ονομάζεται γενικά η αντίδραση μιάς αλκοόλης με ένα οξύ, που οδηγεί στο σχηματισμό </t>
    </r>
    <r>
      <rPr>
        <b/>
        <sz val="12"/>
        <color indexed="52"/>
        <rFont val="Arial"/>
        <family val="2"/>
        <charset val="161"/>
      </rPr>
      <t>εστέρα</t>
    </r>
    <r>
      <rPr>
        <sz val="12"/>
        <color indexed="43"/>
        <rFont val="Arial"/>
        <family val="2"/>
      </rPr>
      <t xml:space="preserve"> και νερού. Ισχύει δηλαδή το γενικό σχήμα…</t>
    </r>
  </si>
  <si>
    <r>
      <t xml:space="preserve">Αν το </t>
    </r>
    <r>
      <rPr>
        <b/>
        <sz val="12"/>
        <color indexed="52"/>
        <rFont val="Arial"/>
        <family val="2"/>
        <charset val="161"/>
      </rPr>
      <t>κ.μ. οξύ</t>
    </r>
    <r>
      <rPr>
        <sz val="12"/>
        <color indexed="43"/>
        <rFont val="Arial"/>
        <family val="2"/>
      </rPr>
      <t xml:space="preserve"> έχει τύπο </t>
    </r>
    <r>
      <rPr>
        <b/>
        <sz val="12"/>
        <color indexed="52"/>
        <rFont val="Arial"/>
        <family val="2"/>
        <charset val="161"/>
      </rPr>
      <t>R–COOH</t>
    </r>
    <r>
      <rPr>
        <sz val="12"/>
        <color indexed="43"/>
        <rFont val="Arial"/>
        <family val="2"/>
      </rPr>
      <t xml:space="preserve"> και η </t>
    </r>
    <r>
      <rPr>
        <b/>
        <sz val="12"/>
        <color indexed="52"/>
        <rFont val="Arial"/>
        <family val="2"/>
        <charset val="161"/>
      </rPr>
      <t>κ.μ. αλκοόλη</t>
    </r>
    <r>
      <rPr>
        <sz val="12"/>
        <color indexed="43"/>
        <rFont val="Arial"/>
        <family val="2"/>
      </rPr>
      <t xml:space="preserve"> έχει τύπο </t>
    </r>
    <r>
      <rPr>
        <b/>
        <sz val="12"/>
        <color indexed="52"/>
        <rFont val="Arial"/>
        <family val="2"/>
        <charset val="161"/>
      </rPr>
      <t>R΄–OH,</t>
    </r>
    <r>
      <rPr>
        <sz val="12"/>
        <color indexed="43"/>
        <rFont val="Arial"/>
        <family val="2"/>
      </rPr>
      <t xml:space="preserve"> τότε η μεταξύ τους αντίδραση μπορεί να γραφεί, ως εξής…</t>
    </r>
  </si>
  <si>
    <t>Όταν δίνεται ο συντακτικός τύπος ενός εστέρα, πρέπει να είμαστε σε θέση να πούμε ποιοι ήταν οι "γονείς" του. Σχετικό με τη διαδικασία που πρέπει να ακο-λουθήσουμε, είναι το παράδειγμα που ακολουθεί.</t>
  </si>
  <si>
    <r>
      <t xml:space="preserve">Εντοπίζουμε, στο μόριο του εστέρα, το καρβοξυλικό ανθρακοάτομο, (είναι ενω-μένο με τα δύο άτομα </t>
    </r>
    <r>
      <rPr>
        <b/>
        <sz val="12"/>
        <color indexed="52"/>
        <rFont val="Arial"/>
        <family val="2"/>
        <charset val="161"/>
      </rPr>
      <t>Ο</t>
    </r>
    <r>
      <rPr>
        <sz val="12"/>
        <color indexed="43"/>
        <rFont val="Arial"/>
        <family val="2"/>
      </rPr>
      <t xml:space="preserve"> και επισημαίνεται με </t>
    </r>
    <r>
      <rPr>
        <b/>
        <sz val="12"/>
        <color indexed="16"/>
        <rFont val="Arial"/>
        <family val="2"/>
        <charset val="161"/>
      </rPr>
      <t>κόκκινο</t>
    </r>
    <r>
      <rPr>
        <sz val="12"/>
        <color indexed="43"/>
        <rFont val="Arial"/>
        <family val="2"/>
      </rPr>
      <t xml:space="preserve"> χρώμα) και το αλκοολικό ανθρακοάτομο, (επισημαίνεται με </t>
    </r>
    <r>
      <rPr>
        <b/>
        <sz val="12"/>
        <color indexed="17"/>
        <rFont val="Arial"/>
        <family val="2"/>
        <charset val="161"/>
      </rPr>
      <t>πράσινο</t>
    </r>
    <r>
      <rPr>
        <sz val="12"/>
        <color indexed="43"/>
        <rFont val="Arial"/>
        <family val="2"/>
      </rPr>
      <t xml:space="preserve"> χρώμα). </t>
    </r>
  </si>
  <si>
    <r>
      <t xml:space="preserve">Οι </t>
    </r>
    <r>
      <rPr>
        <b/>
        <sz val="12"/>
        <color indexed="52"/>
        <rFont val="Arial"/>
        <family val="2"/>
        <charset val="161"/>
      </rPr>
      <t>κ.μ. αλκοόλες</t>
    </r>
    <r>
      <rPr>
        <sz val="12"/>
        <color indexed="52"/>
        <rFont val="Arial"/>
        <family val="2"/>
        <charset val="161"/>
      </rPr>
      <t xml:space="preserve"> </t>
    </r>
    <r>
      <rPr>
        <b/>
        <sz val="12"/>
        <color indexed="52"/>
        <rFont val="Arial"/>
        <family val="2"/>
        <charset val="161"/>
      </rPr>
      <t>οξειδώνονται</t>
    </r>
    <r>
      <rPr>
        <sz val="12"/>
        <color indexed="43"/>
        <rFont val="Arial"/>
        <family val="2"/>
      </rPr>
      <t xml:space="preserve"> από τα συνηθισμένα</t>
    </r>
    <r>
      <rPr>
        <sz val="12"/>
        <color indexed="10"/>
        <rFont val="Arial"/>
        <family val="2"/>
        <charset val="161"/>
      </rPr>
      <t>**</t>
    </r>
    <r>
      <rPr>
        <sz val="12"/>
        <color indexed="43"/>
        <rFont val="Arial"/>
        <family val="2"/>
      </rPr>
      <t xml:space="preserve"> οξειδωτικά μέσα και α-νάλογα με την τάξη που τις χαρακτηρίζει, μετατρέπονται σε </t>
    </r>
    <r>
      <rPr>
        <b/>
        <sz val="12"/>
        <color indexed="52"/>
        <rFont val="Arial"/>
        <family val="2"/>
        <charset val="161"/>
      </rPr>
      <t>αλδεΰδες</t>
    </r>
    <r>
      <rPr>
        <sz val="12"/>
        <color indexed="43"/>
        <rFont val="Arial"/>
        <family val="2"/>
      </rPr>
      <t xml:space="preserve"> ή </t>
    </r>
    <r>
      <rPr>
        <b/>
        <sz val="12"/>
        <color indexed="52"/>
        <rFont val="Arial"/>
        <family val="2"/>
        <charset val="161"/>
      </rPr>
      <t>κετόνες.</t>
    </r>
    <r>
      <rPr>
        <sz val="12"/>
        <color indexed="43"/>
        <rFont val="Arial"/>
        <family val="2"/>
      </rPr>
      <t xml:space="preserve"> Πιο συγκεκριμένα…</t>
    </r>
  </si>
  <si>
    <r>
      <t>Οι ΙΙταγείς κ.μ. αλκοόλες οξειδώνονται σε κετόνες,</t>
    </r>
    <r>
      <rPr>
        <sz val="12"/>
        <color indexed="43"/>
        <rFont val="Arial"/>
        <family val="2"/>
      </rPr>
      <t xml:space="preserve"> </t>
    </r>
    <r>
      <rPr>
        <b/>
        <sz val="12"/>
        <color indexed="52"/>
        <rFont val="Arial"/>
        <family val="2"/>
        <charset val="161"/>
      </rPr>
      <t>οι οποίες, σε αντίθεση με τις αλδεΰδες, δεν οξειδώνονται από τα συνηθισμένα</t>
    </r>
    <r>
      <rPr>
        <vertAlign val="superscript"/>
        <sz val="12"/>
        <color indexed="10"/>
        <rFont val="Wingdings"/>
        <charset val="2"/>
      </rPr>
      <t>v</t>
    </r>
    <r>
      <rPr>
        <b/>
        <sz val="12"/>
        <color indexed="52"/>
        <rFont val="Arial"/>
        <family val="2"/>
        <charset val="161"/>
      </rPr>
      <t xml:space="preserve"> οξειδωτικά μέσα.
</t>
    </r>
    <r>
      <rPr>
        <sz val="12"/>
        <color indexed="43"/>
        <rFont val="Arial"/>
        <family val="2"/>
        <charset val="161"/>
      </rPr>
      <t>Αξίζει να σημειωθεί όμως, ότι σ</t>
    </r>
    <r>
      <rPr>
        <sz val="12"/>
        <color indexed="43"/>
        <rFont val="Arial"/>
        <family val="2"/>
      </rPr>
      <t xml:space="preserve">ε περιβάλλον εξαιρετικά έντονων οξειδωτικών συνθηκών, οξειδώνονται και οι κετόνες, σε μίγμα καρβοξυλικών οξέων, με ταυ-τόχρονη θραύση της ανθρακικής αλυσίδας του μορίου τους, στη θέση του καρ-βονυλικού ανθρακοατόμου. </t>
    </r>
  </si>
  <si>
    <r>
      <t xml:space="preserve">Η πραγματοποίηση των αντιδράσεων οξείδωσης των κ.μ. αλκοολών από τα συνηθισμένα οξειδωτικά μέσα, γίνεται εύκολα αντιληπτή, διότι συνοδεύεται από φανε-ρές χρωματικές μεταβολές.
Έτσι το </t>
    </r>
    <r>
      <rPr>
        <b/>
        <sz val="10"/>
        <color indexed="52"/>
        <rFont val="Arial"/>
        <family val="2"/>
        <charset val="161"/>
      </rPr>
      <t>οξινισμένο</t>
    </r>
    <r>
      <rPr>
        <sz val="10"/>
        <color indexed="43"/>
        <rFont val="Arial"/>
        <family val="2"/>
      </rPr>
      <t xml:space="preserve"> με </t>
    </r>
    <r>
      <rPr>
        <b/>
        <sz val="10"/>
        <color indexed="52"/>
        <rFont val="Arial"/>
        <family val="2"/>
        <charset val="161"/>
      </rPr>
      <t>H</t>
    </r>
    <r>
      <rPr>
        <b/>
        <vertAlign val="subscript"/>
        <sz val="10"/>
        <color indexed="52"/>
        <rFont val="Arial"/>
        <family val="2"/>
        <charset val="161"/>
      </rPr>
      <t>2</t>
    </r>
    <r>
      <rPr>
        <b/>
        <sz val="10"/>
        <color indexed="52"/>
        <rFont val="Arial"/>
        <family val="2"/>
        <charset val="161"/>
      </rPr>
      <t>SO</t>
    </r>
    <r>
      <rPr>
        <b/>
        <vertAlign val="subscript"/>
        <sz val="10"/>
        <color indexed="52"/>
        <rFont val="Arial"/>
        <family val="2"/>
        <charset val="161"/>
      </rPr>
      <t>4</t>
    </r>
    <r>
      <rPr>
        <sz val="10"/>
        <color indexed="43"/>
        <rFont val="Arial"/>
        <family val="2"/>
      </rPr>
      <t xml:space="preserve"> υδατικό διάλυμα του </t>
    </r>
    <r>
      <rPr>
        <b/>
        <sz val="10"/>
        <color indexed="52"/>
        <rFont val="Arial"/>
        <family val="2"/>
        <charset val="161"/>
      </rPr>
      <t>KMnO</t>
    </r>
    <r>
      <rPr>
        <b/>
        <vertAlign val="subscript"/>
        <sz val="10"/>
        <color indexed="52"/>
        <rFont val="Arial"/>
        <family val="2"/>
        <charset val="161"/>
      </rPr>
      <t>4</t>
    </r>
    <r>
      <rPr>
        <b/>
        <sz val="10"/>
        <color indexed="52"/>
        <rFont val="Arial"/>
        <family val="2"/>
        <charset val="161"/>
      </rPr>
      <t>,</t>
    </r>
    <r>
      <rPr>
        <sz val="10"/>
        <color indexed="43"/>
        <rFont val="Arial"/>
        <family val="2"/>
      </rPr>
      <t xml:space="preserve"> έχει χρώμα σκούρο ερυθροϊώδες, που οφεί-λεται στα </t>
    </r>
    <r>
      <rPr>
        <b/>
        <sz val="10"/>
        <color indexed="52"/>
        <rFont val="Arial"/>
        <family val="2"/>
        <charset val="161"/>
      </rPr>
      <t>υπερμαγγανικά</t>
    </r>
    <r>
      <rPr>
        <sz val="10"/>
        <color indexed="43"/>
        <rFont val="Arial"/>
        <family val="2"/>
      </rPr>
      <t xml:space="preserve"> ιόντα, </t>
    </r>
    <r>
      <rPr>
        <b/>
        <sz val="10"/>
        <color indexed="52"/>
        <rFont val="Arial"/>
        <family val="2"/>
        <charset val="161"/>
      </rPr>
      <t>MnO</t>
    </r>
    <r>
      <rPr>
        <b/>
        <vertAlign val="subscript"/>
        <sz val="10"/>
        <color indexed="52"/>
        <rFont val="Arial"/>
        <family val="2"/>
        <charset val="161"/>
      </rPr>
      <t>4</t>
    </r>
    <r>
      <rPr>
        <b/>
        <vertAlign val="superscript"/>
        <sz val="10"/>
        <color indexed="52"/>
        <rFont val="Arial"/>
        <family val="2"/>
        <charset val="161"/>
      </rPr>
      <t>–</t>
    </r>
    <r>
      <rPr>
        <b/>
        <sz val="10"/>
        <color indexed="52"/>
        <rFont val="Arial"/>
        <family val="2"/>
        <charset val="161"/>
      </rPr>
      <t>.</t>
    </r>
    <r>
      <rPr>
        <sz val="10"/>
        <color indexed="43"/>
        <rFont val="Arial"/>
        <family val="2"/>
      </rPr>
      <t xml:space="preserve"> Τα ιόντα αυτά όταν δράσουν οξειδωτικά ανάγονται στα σχεδόν άχροα ιόντα </t>
    </r>
    <r>
      <rPr>
        <b/>
        <sz val="10"/>
        <color indexed="52"/>
        <rFont val="Arial"/>
        <family val="2"/>
        <charset val="161"/>
      </rPr>
      <t>Mn</t>
    </r>
    <r>
      <rPr>
        <b/>
        <vertAlign val="superscript"/>
        <sz val="10"/>
        <color indexed="52"/>
        <rFont val="Arial"/>
        <family val="2"/>
        <charset val="161"/>
      </rPr>
      <t>2+</t>
    </r>
    <r>
      <rPr>
        <b/>
        <sz val="10"/>
        <color indexed="52"/>
        <rFont val="Arial"/>
        <family val="2"/>
        <charset val="161"/>
      </rPr>
      <t>,</t>
    </r>
    <r>
      <rPr>
        <sz val="10"/>
        <color indexed="43"/>
        <rFont val="Arial"/>
        <family val="2"/>
      </rPr>
      <t xml:space="preserve"> (στην πραγματικότητα παρουσιάζουν ένα πολύ ασθενές ρόδινο χρώμα). Στο σχήμα που ακο-λουθεί έγινε μια προσπάθεια να αποδοθεί όσο γίνεται πιστότερα αυτή η χρωματική μεταβολή.   </t>
    </r>
  </si>
  <si>
    <r>
      <t xml:space="preserve">Οι </t>
    </r>
    <r>
      <rPr>
        <b/>
        <sz val="12"/>
        <color indexed="52"/>
        <rFont val="Arial"/>
        <family val="2"/>
        <charset val="161"/>
      </rPr>
      <t>κ.μ. αλκοόλες,</t>
    </r>
    <r>
      <rPr>
        <sz val="12"/>
        <color indexed="43"/>
        <rFont val="Arial"/>
        <family val="2"/>
      </rPr>
      <t xml:space="preserve"> ανάλογα με τις συνθήκες, αφυδατώνονται προς</t>
    </r>
    <r>
      <rPr>
        <b/>
        <sz val="12"/>
        <color indexed="52"/>
        <rFont val="Arial"/>
        <family val="2"/>
        <charset val="161"/>
      </rPr>
      <t xml:space="preserve"> αλκένια</t>
    </r>
    <r>
      <rPr>
        <sz val="12"/>
        <color indexed="43"/>
        <rFont val="Arial"/>
        <family val="2"/>
      </rPr>
      <t xml:space="preserve"> </t>
    </r>
    <r>
      <rPr>
        <b/>
        <sz val="12"/>
        <color rgb="FFFF9900"/>
        <rFont val="Arial"/>
        <family val="2"/>
        <charset val="161"/>
      </rPr>
      <t>(εν-δομοριακή αφυδάτωση),</t>
    </r>
    <r>
      <rPr>
        <sz val="12"/>
        <color indexed="43"/>
        <rFont val="Arial"/>
        <family val="2"/>
      </rPr>
      <t xml:space="preserve"> ή προς</t>
    </r>
    <r>
      <rPr>
        <b/>
        <sz val="12"/>
        <color indexed="52"/>
        <rFont val="Arial"/>
        <family val="2"/>
        <charset val="161"/>
      </rPr>
      <t xml:space="preserve"> κ.μ. αιθέρες (διαμοριακή αφυδάτωση).</t>
    </r>
  </si>
  <si>
    <r>
      <t xml:space="preserve">Και στις δύο περιπτώσεις η αφυδατωση μπορεί να επιτευχθεί με θέρμανση της αλκοόλης παρουσία </t>
    </r>
    <r>
      <rPr>
        <b/>
        <sz val="12"/>
        <color indexed="52"/>
        <rFont val="Arial"/>
        <family val="2"/>
        <charset val="161"/>
      </rPr>
      <t>H</t>
    </r>
    <r>
      <rPr>
        <b/>
        <vertAlign val="subscript"/>
        <sz val="12"/>
        <color indexed="52"/>
        <rFont val="Arial"/>
        <family val="2"/>
        <charset val="161"/>
      </rPr>
      <t>2</t>
    </r>
    <r>
      <rPr>
        <b/>
        <sz val="12"/>
        <color indexed="52"/>
        <rFont val="Arial"/>
        <family val="2"/>
        <charset val="161"/>
      </rPr>
      <t>SO</t>
    </r>
    <r>
      <rPr>
        <b/>
        <vertAlign val="subscript"/>
        <sz val="12"/>
        <color indexed="52"/>
        <rFont val="Arial"/>
        <family val="2"/>
        <charset val="161"/>
      </rPr>
      <t>4</t>
    </r>
    <r>
      <rPr>
        <sz val="12"/>
        <color indexed="43"/>
        <rFont val="Arial"/>
        <family val="2"/>
      </rPr>
      <t xml:space="preserve"> ή </t>
    </r>
    <r>
      <rPr>
        <b/>
        <sz val="12"/>
        <color indexed="52"/>
        <rFont val="Arial"/>
        <family val="2"/>
        <charset val="161"/>
      </rPr>
      <t>Al</t>
    </r>
    <r>
      <rPr>
        <b/>
        <vertAlign val="subscript"/>
        <sz val="12"/>
        <color indexed="52"/>
        <rFont val="Arial"/>
        <family val="2"/>
        <charset val="161"/>
      </rPr>
      <t>2</t>
    </r>
    <r>
      <rPr>
        <b/>
        <sz val="12"/>
        <color indexed="52"/>
        <rFont val="Arial"/>
        <family val="2"/>
        <charset val="161"/>
      </rPr>
      <t>O</t>
    </r>
    <r>
      <rPr>
        <b/>
        <vertAlign val="subscript"/>
        <sz val="12"/>
        <color indexed="52"/>
        <rFont val="Arial"/>
        <family val="2"/>
        <charset val="161"/>
      </rPr>
      <t>3</t>
    </r>
    <r>
      <rPr>
        <b/>
        <sz val="12"/>
        <color indexed="50"/>
        <rFont val="Arial"/>
        <family val="2"/>
        <charset val="161"/>
      </rPr>
      <t>*</t>
    </r>
    <r>
      <rPr>
        <b/>
        <sz val="12"/>
        <color indexed="52"/>
        <rFont val="Arial"/>
        <family val="2"/>
        <charset val="161"/>
      </rPr>
      <t>.</t>
    </r>
    <r>
      <rPr>
        <sz val="12"/>
        <color indexed="43"/>
        <rFont val="Arial"/>
        <family val="2"/>
      </rPr>
      <t xml:space="preserve"> Σε </t>
    </r>
    <r>
      <rPr>
        <b/>
        <sz val="12"/>
        <color indexed="52"/>
        <rFont val="Arial"/>
        <family val="2"/>
        <charset val="161"/>
      </rPr>
      <t>υψηλότερη θερμοκρασία</t>
    </r>
    <r>
      <rPr>
        <sz val="12"/>
        <color indexed="43"/>
        <rFont val="Arial"/>
        <family val="2"/>
      </rPr>
      <t xml:space="preserve"> η αλκοόλη μετατρέπεται σε </t>
    </r>
    <r>
      <rPr>
        <b/>
        <sz val="12"/>
        <color indexed="52"/>
        <rFont val="Arial"/>
        <family val="2"/>
        <charset val="161"/>
      </rPr>
      <t>αλκένιο,</t>
    </r>
    <r>
      <rPr>
        <sz val="12"/>
        <color indexed="43"/>
        <rFont val="Arial"/>
        <family val="2"/>
      </rPr>
      <t xml:space="preserve"> ενώ σε </t>
    </r>
    <r>
      <rPr>
        <b/>
        <sz val="12"/>
        <color indexed="52"/>
        <rFont val="Arial"/>
        <family val="2"/>
        <charset val="161"/>
      </rPr>
      <t>χαμηλότερη θερμοκρασία</t>
    </r>
    <r>
      <rPr>
        <sz val="12"/>
        <color indexed="43"/>
        <rFont val="Arial"/>
        <family val="2"/>
      </rPr>
      <t xml:space="preserve"> σχηματίζεται </t>
    </r>
    <r>
      <rPr>
        <b/>
        <sz val="12"/>
        <color indexed="52"/>
        <rFont val="Arial"/>
        <family val="2"/>
        <charset val="161"/>
      </rPr>
      <t>αι-θέρας.</t>
    </r>
    <r>
      <rPr>
        <sz val="12"/>
        <color indexed="43"/>
        <rFont val="Arial"/>
        <family val="2"/>
      </rPr>
      <t xml:space="preserve"> Έτσι από την αφυδάτωση της </t>
    </r>
    <r>
      <rPr>
        <b/>
        <sz val="12"/>
        <color indexed="52"/>
        <rFont val="Arial"/>
        <family val="2"/>
        <charset val="161"/>
      </rPr>
      <t>αιθανόλης</t>
    </r>
    <r>
      <rPr>
        <sz val="12"/>
        <color indexed="43"/>
        <rFont val="Arial"/>
        <family val="2"/>
      </rPr>
      <t xml:space="preserve"> προκύπτει, όπως φαίνεται και στις εξισώσεις που ακολουθούν, </t>
    </r>
    <r>
      <rPr>
        <b/>
        <sz val="12"/>
        <color indexed="52"/>
        <rFont val="Arial"/>
        <family val="2"/>
        <charset val="161"/>
      </rPr>
      <t>αιθένιο</t>
    </r>
    <r>
      <rPr>
        <sz val="12"/>
        <color indexed="43"/>
        <rFont val="Arial"/>
        <family val="2"/>
      </rPr>
      <t xml:space="preserve"> ή </t>
    </r>
    <r>
      <rPr>
        <b/>
        <sz val="12"/>
        <color indexed="52"/>
        <rFont val="Arial"/>
        <family val="2"/>
        <charset val="161"/>
      </rPr>
      <t>δι-αιθυλ-αιθέρας.</t>
    </r>
  </si>
  <si>
    <r>
      <t xml:space="preserve">Η αντίδραση αυτή μπορεί να χρησιμοποιηθεί για τη διάκριση των κ.μ. αλκοολών από τους ισομερείς προς αυτές κ.μ. αιθέρες, στο μόριο των οποίων δεν υπάρχει άτομο </t>
    </r>
    <r>
      <rPr>
        <b/>
        <sz val="12"/>
        <color indexed="52"/>
        <rFont val="Arial"/>
        <family val="2"/>
        <charset val="161"/>
      </rPr>
      <t>Η</t>
    </r>
    <r>
      <rPr>
        <sz val="12"/>
        <color indexed="43"/>
        <rFont val="Arial"/>
        <family val="2"/>
      </rPr>
      <t xml:space="preserve"> ενωμένο με άτομο </t>
    </r>
    <r>
      <rPr>
        <b/>
        <sz val="12"/>
        <color indexed="52"/>
        <rFont val="Arial"/>
        <family val="2"/>
        <charset val="161"/>
      </rPr>
      <t>Ο,</t>
    </r>
    <r>
      <rPr>
        <sz val="12"/>
        <color indexed="43"/>
        <rFont val="Arial"/>
        <family val="2"/>
      </rPr>
      <t xml:space="preserve"> με επακόλουθο να μην αντιδρούν, όπως οι αλκο-όλες με τα δραστικά μέταλλα.</t>
    </r>
  </si>
  <si>
    <r>
      <t xml:space="preserve">Για να επιστρέψεις στο…
</t>
    </r>
    <r>
      <rPr>
        <b/>
        <sz val="11"/>
        <color rgb="FFFF9900"/>
        <rFont val="Arial"/>
        <family val="2"/>
        <charset val="161"/>
      </rPr>
      <t>"κορεσμένες ακόρεστες οργανικές ενώσεις"</t>
    </r>
    <r>
      <rPr>
        <sz val="11"/>
        <color rgb="FFFFFF99"/>
        <rFont val="Arial"/>
        <family val="2"/>
        <charset val="161"/>
      </rPr>
      <t xml:space="preserve"> κάνε κλικ…</t>
    </r>
  </si>
  <si>
    <r>
      <t xml:space="preserve">… από το φύλλο εργασίας </t>
    </r>
    <r>
      <rPr>
        <b/>
        <sz val="12"/>
        <color rgb="FFFF9900"/>
        <rFont val="Arial"/>
        <family val="2"/>
        <charset val="161"/>
      </rPr>
      <t>"κορεσμένες ακόρεστες οργαν. ενώσεις".</t>
    </r>
  </si>
  <si>
    <r>
      <t xml:space="preserve">… από το φύλλο εργασίας </t>
    </r>
    <r>
      <rPr>
        <b/>
        <sz val="12"/>
        <color rgb="FFFF9900"/>
        <rFont val="Arial"/>
        <family val="2"/>
        <charset val="161"/>
      </rPr>
      <t>"ταξινόμηση οργανικών ενώσεων".</t>
    </r>
  </si>
  <si>
    <r>
      <t xml:space="preserve">Για να επιστρέψεις στο…
</t>
    </r>
    <r>
      <rPr>
        <b/>
        <sz val="11"/>
        <color rgb="FFFF9900"/>
        <rFont val="Arial"/>
        <family val="2"/>
        <charset val="161"/>
      </rPr>
      <t>"ταξινόμηση οργανικών ενώσεων"</t>
    </r>
    <r>
      <rPr>
        <sz val="11"/>
        <color rgb="FFFFFF99"/>
        <rFont val="Arial"/>
        <family val="2"/>
        <charset val="161"/>
      </rPr>
      <t xml:space="preserve"> κάνε κλικ…</t>
    </r>
  </si>
  <si>
    <r>
      <t xml:space="preserve">Για να επιστρέψεις στο…
</t>
    </r>
    <r>
      <rPr>
        <b/>
        <sz val="11"/>
        <color rgb="FFFF9900"/>
        <rFont val="Arial"/>
        <family val="2"/>
        <charset val="161"/>
      </rPr>
      <t>"οι ΣΤ στην οργανική χημεία"</t>
    </r>
    <r>
      <rPr>
        <sz val="11"/>
        <color rgb="FFFFFF99"/>
        <rFont val="Arial"/>
        <family val="2"/>
        <charset val="161"/>
      </rPr>
      <t xml:space="preserve"> 
κάνε κλικ…</t>
    </r>
  </si>
  <si>
    <r>
      <t xml:space="preserve">Ο ΣΤ μιας </t>
    </r>
    <r>
      <rPr>
        <b/>
        <sz val="12"/>
        <color rgb="FFFF9900"/>
        <rFont val="Arial"/>
        <family val="2"/>
        <charset val="161"/>
      </rPr>
      <t>ετεροκυκλικής κορεσμένης</t>
    </r>
    <r>
      <rPr>
        <sz val="12"/>
        <color rgb="FFFFFF99"/>
        <rFont val="Arial"/>
        <family val="2"/>
        <charset val="161"/>
      </rPr>
      <t xml:space="preserve"> οργανικής ένωσης, με τον πα-ραπάνω ΜΤ, μπορεί να είναι ο παρακάτω.</t>
    </r>
  </si>
  <si>
    <r>
      <t xml:space="preserve">Ο </t>
    </r>
    <r>
      <rPr>
        <b/>
        <sz val="12"/>
        <color rgb="FFFF9900"/>
        <rFont val="Arial"/>
        <family val="2"/>
        <charset val="161"/>
      </rPr>
      <t>ΜΤ</t>
    </r>
    <r>
      <rPr>
        <sz val="12"/>
        <color rgb="FFFFFF99"/>
        <rFont val="Arial"/>
        <family val="2"/>
        <charset val="161"/>
      </rPr>
      <t xml:space="preserve"> του </t>
    </r>
    <r>
      <rPr>
        <b/>
        <sz val="12"/>
        <color rgb="FFFF9900"/>
        <rFont val="Arial"/>
        <family val="2"/>
        <charset val="161"/>
      </rPr>
      <t>αλκανίου</t>
    </r>
    <r>
      <rPr>
        <sz val="12"/>
        <color rgb="FFFFFF99"/>
        <rFont val="Arial"/>
        <family val="2"/>
        <charset val="161"/>
      </rPr>
      <t xml:space="preserve"> μπορεί να γραφεί… </t>
    </r>
    <r>
      <rPr>
        <b/>
        <sz val="12"/>
        <color rgb="FFFF9900"/>
        <rFont val="Arial"/>
        <family val="2"/>
        <charset val="161"/>
      </rPr>
      <t>C</t>
    </r>
    <r>
      <rPr>
        <b/>
        <vertAlign val="subscript"/>
        <sz val="12"/>
        <color rgb="FFFF9900"/>
        <rFont val="Arial"/>
        <family val="2"/>
        <charset val="161"/>
      </rPr>
      <t>v</t>
    </r>
    <r>
      <rPr>
        <b/>
        <sz val="12"/>
        <color rgb="FFFF9900"/>
        <rFont val="Arial"/>
        <family val="2"/>
        <charset val="161"/>
      </rPr>
      <t>H</t>
    </r>
    <r>
      <rPr>
        <b/>
        <vertAlign val="subscript"/>
        <sz val="12"/>
        <color rgb="FFFF9900"/>
        <rFont val="Arial"/>
        <family val="2"/>
        <charset val="161"/>
      </rPr>
      <t>2v+2</t>
    </r>
    <r>
      <rPr>
        <b/>
        <sz val="12"/>
        <color rgb="FFFF9900"/>
        <rFont val="Arial"/>
        <family val="2"/>
        <charset val="161"/>
      </rPr>
      <t>,</t>
    </r>
    <r>
      <rPr>
        <sz val="12"/>
        <color rgb="FFFFFF99"/>
        <rFont val="Arial"/>
        <family val="2"/>
        <charset val="161"/>
      </rPr>
      <t xml:space="preserve"> οπότε για την τιμή </t>
    </r>
    <r>
      <rPr>
        <b/>
        <sz val="12"/>
        <color rgb="FFFF9900"/>
        <rFont val="Arial"/>
        <family val="2"/>
        <charset val="161"/>
      </rPr>
      <t>M</t>
    </r>
    <r>
      <rPr>
        <b/>
        <vertAlign val="subscript"/>
        <sz val="12"/>
        <color rgb="FFFF9900"/>
        <rFont val="Arial"/>
        <family val="2"/>
        <charset val="161"/>
      </rPr>
      <t>r</t>
    </r>
    <r>
      <rPr>
        <sz val="12"/>
        <color rgb="FFFFFF99"/>
        <rFont val="Arial"/>
        <family val="2"/>
        <charset val="161"/>
      </rPr>
      <t xml:space="preserve"> του αλ-κανίου, με </t>
    </r>
    <r>
      <rPr>
        <b/>
        <sz val="12"/>
        <color rgb="FFFF9900"/>
        <rFont val="Arial"/>
        <family val="2"/>
        <charset val="161"/>
      </rPr>
      <t>A</t>
    </r>
    <r>
      <rPr>
        <b/>
        <vertAlign val="subscript"/>
        <sz val="12"/>
        <color rgb="FFFF9900"/>
        <rFont val="Arial"/>
        <family val="2"/>
        <charset val="161"/>
      </rPr>
      <t>r(C)</t>
    </r>
    <r>
      <rPr>
        <b/>
        <sz val="12"/>
        <color rgb="FFFF9900"/>
        <rFont val="Arial"/>
        <family val="2"/>
        <charset val="161"/>
      </rPr>
      <t>=12</t>
    </r>
    <r>
      <rPr>
        <sz val="12"/>
        <color rgb="FFFFFF99"/>
        <rFont val="Arial"/>
        <family val="2"/>
        <charset val="161"/>
      </rPr>
      <t xml:space="preserve"> και </t>
    </r>
    <r>
      <rPr>
        <b/>
        <sz val="12"/>
        <color rgb="FFFF9900"/>
        <rFont val="Arial"/>
        <family val="2"/>
        <charset val="161"/>
      </rPr>
      <t>A</t>
    </r>
    <r>
      <rPr>
        <b/>
        <vertAlign val="subscript"/>
        <sz val="12"/>
        <color rgb="FFFF9900"/>
        <rFont val="Arial"/>
        <family val="2"/>
        <charset val="161"/>
      </rPr>
      <t>r(H)</t>
    </r>
    <r>
      <rPr>
        <b/>
        <sz val="12"/>
        <color rgb="FFFF9900"/>
        <rFont val="Arial"/>
        <family val="2"/>
        <charset val="161"/>
      </rPr>
      <t>=1,</t>
    </r>
    <r>
      <rPr>
        <sz val="12"/>
        <color rgb="FFFFFF99"/>
        <rFont val="Arial"/>
        <family val="2"/>
        <charset val="161"/>
      </rPr>
      <t xml:space="preserve">  θα ισχύει η ακόλουθη σχέση...</t>
    </r>
  </si>
  <si>
    <r>
      <t xml:space="preserve">Η λύση των προβλημάτων 
</t>
    </r>
    <r>
      <rPr>
        <b/>
        <sz val="11"/>
        <color rgb="FFFF9900"/>
        <rFont val="Arial"/>
        <family val="2"/>
        <charset val="161"/>
      </rPr>
      <t xml:space="preserve">12, 13, </t>
    </r>
    <r>
      <rPr>
        <sz val="11"/>
        <color rgb="FFFFFF99"/>
        <rFont val="Arial"/>
        <family val="2"/>
      </rPr>
      <t>με ένα κλικ…</t>
    </r>
  </si>
  <si>
    <r>
      <t xml:space="preserve">Για να επιστρέψεις στην εκφώνηση του προβλήματος </t>
    </r>
    <r>
      <rPr>
        <b/>
        <sz val="11"/>
        <color rgb="FFFF9900"/>
        <rFont val="Arial"/>
        <family val="2"/>
        <charset val="161"/>
      </rPr>
      <t>12</t>
    </r>
    <r>
      <rPr>
        <sz val="11"/>
        <color rgb="FFFFFF99"/>
        <rFont val="Arial"/>
        <family val="2"/>
        <charset val="161"/>
      </rPr>
      <t xml:space="preserve"> κάνε κλικ…</t>
    </r>
  </si>
  <si>
    <r>
      <t xml:space="preserve">Για να επιστρέψεις στην εκφώνηση του προβλήματος </t>
    </r>
    <r>
      <rPr>
        <b/>
        <sz val="11"/>
        <color rgb="FFFF9900"/>
        <rFont val="Arial"/>
        <family val="2"/>
        <charset val="161"/>
      </rPr>
      <t>13</t>
    </r>
    <r>
      <rPr>
        <sz val="11"/>
        <color rgb="FFFFFF99"/>
        <rFont val="Arial"/>
        <family val="2"/>
        <charset val="161"/>
      </rPr>
      <t xml:space="preserve"> κάνε κλικ…</t>
    </r>
  </si>
  <si>
    <r>
      <t xml:space="preserve">Έστω ότι ο ζητούμενος Υ/Α έχει τύπο… </t>
    </r>
    <r>
      <rPr>
        <b/>
        <sz val="12"/>
        <color rgb="FFFF9900"/>
        <rFont val="Arial"/>
        <family val="2"/>
        <charset val="161"/>
      </rPr>
      <t>C</t>
    </r>
    <r>
      <rPr>
        <b/>
        <vertAlign val="subscript"/>
        <sz val="12"/>
        <color rgb="FFFF9900"/>
        <rFont val="Arial"/>
        <family val="2"/>
        <charset val="161"/>
      </rPr>
      <t>x</t>
    </r>
    <r>
      <rPr>
        <b/>
        <sz val="12"/>
        <color rgb="FFFF9900"/>
        <rFont val="Arial"/>
        <family val="2"/>
        <charset val="161"/>
      </rPr>
      <t>H</t>
    </r>
    <r>
      <rPr>
        <b/>
        <vertAlign val="subscript"/>
        <sz val="12"/>
        <color rgb="FFFF9900"/>
        <rFont val="Arial"/>
        <family val="2"/>
        <charset val="161"/>
      </rPr>
      <t>y</t>
    </r>
    <r>
      <rPr>
        <b/>
        <sz val="12"/>
        <color rgb="FFFF9900"/>
        <rFont val="Arial"/>
        <family val="2"/>
        <charset val="161"/>
      </rPr>
      <t>,</t>
    </r>
    <r>
      <rPr>
        <sz val="12"/>
        <color rgb="FFFFFF99"/>
        <rFont val="Arial"/>
        <family val="2"/>
        <charset val="161"/>
      </rPr>
      <t xml:space="preserve"> οπότε για την τιμή </t>
    </r>
    <r>
      <rPr>
        <b/>
        <sz val="12"/>
        <color rgb="FFFF9900"/>
        <rFont val="Arial"/>
        <family val="2"/>
        <charset val="161"/>
      </rPr>
      <t>M</t>
    </r>
    <r>
      <rPr>
        <b/>
        <vertAlign val="subscript"/>
        <sz val="12"/>
        <color rgb="FFFF9900"/>
        <rFont val="Arial"/>
        <family val="2"/>
        <charset val="161"/>
      </rPr>
      <t>r</t>
    </r>
    <r>
      <rPr>
        <sz val="12"/>
        <color rgb="FFFFFF99"/>
        <rFont val="Arial"/>
        <family val="2"/>
        <charset val="161"/>
      </rPr>
      <t xml:space="preserve"> αυτού, θα ι-σχύει η σχέση…</t>
    </r>
  </si>
  <si>
    <r>
      <t xml:space="preserve">…άρα </t>
    </r>
    <r>
      <rPr>
        <b/>
        <sz val="12"/>
        <color rgb="FFFF9900"/>
        <rFont val="Arial"/>
        <family val="2"/>
        <charset val="161"/>
      </rPr>
      <t>1mol</t>
    </r>
    <r>
      <rPr>
        <sz val="12"/>
        <color rgb="FFFFFF99"/>
        <rFont val="Arial"/>
        <family val="2"/>
        <charset val="161"/>
      </rPr>
      <t xml:space="preserve"> του Y/A θα ζυγίζει </t>
    </r>
    <r>
      <rPr>
        <b/>
        <sz val="12"/>
        <color rgb="FFFF9900"/>
        <rFont val="Arial"/>
        <family val="2"/>
        <charset val="161"/>
      </rPr>
      <t>(12·x+y)g,</t>
    </r>
    <r>
      <rPr>
        <sz val="12"/>
        <color rgb="FFFFFF99"/>
        <rFont val="Arial"/>
        <family val="2"/>
        <charset val="161"/>
      </rPr>
      <t xml:space="preserve"> από τα οποία είναι φανερό, ότι τα </t>
    </r>
    <r>
      <rPr>
        <b/>
        <sz val="12"/>
        <color rgb="FFFF9900"/>
        <rFont val="Arial"/>
        <family val="2"/>
        <charset val="161"/>
      </rPr>
      <t>12·xg</t>
    </r>
    <r>
      <rPr>
        <sz val="12"/>
        <color rgb="FFFFFF99"/>
        <rFont val="Arial"/>
        <family val="2"/>
        <charset val="161"/>
      </rPr>
      <t xml:space="preserve"> οφείλονται στον περιεχόμενο άνθρακα, ενώ τα υπόλοιπα </t>
    </r>
    <r>
      <rPr>
        <b/>
        <sz val="12"/>
        <color rgb="FFFF9900"/>
        <rFont val="Arial"/>
        <family val="2"/>
        <charset val="161"/>
      </rPr>
      <t>yg</t>
    </r>
    <r>
      <rPr>
        <sz val="12"/>
        <color rgb="FFFFFF99"/>
        <rFont val="Arial"/>
        <family val="2"/>
        <charset val="161"/>
      </rPr>
      <t xml:space="preserve"> προέρχονται από το περιεχόμενο υδρογόνο.</t>
    </r>
  </si>
  <si>
    <r>
      <t xml:space="preserve">… από το φύλλο εργασίας </t>
    </r>
    <r>
      <rPr>
        <b/>
        <sz val="12"/>
        <color rgb="FFFF9900"/>
        <rFont val="Arial"/>
        <family val="2"/>
        <charset val="161"/>
      </rPr>
      <t>"ισομέρεια".</t>
    </r>
  </si>
  <si>
    <r>
      <t xml:space="preserve">Οι άκυκλες ενώσεις με ΜΤ </t>
    </r>
    <r>
      <rPr>
        <b/>
        <sz val="12"/>
        <color rgb="FFFF9900"/>
        <rFont val="Arial"/>
        <family val="2"/>
        <charset val="161"/>
      </rPr>
      <t>C</t>
    </r>
    <r>
      <rPr>
        <b/>
        <vertAlign val="subscript"/>
        <sz val="12"/>
        <color rgb="FFFF9900"/>
        <rFont val="Arial"/>
        <family val="2"/>
        <charset val="161"/>
      </rPr>
      <t>5</t>
    </r>
    <r>
      <rPr>
        <b/>
        <sz val="12"/>
        <color rgb="FFFF9900"/>
        <rFont val="Arial"/>
        <family val="2"/>
        <charset val="161"/>
      </rPr>
      <t>H</t>
    </r>
    <r>
      <rPr>
        <b/>
        <vertAlign val="subscript"/>
        <sz val="12"/>
        <color rgb="FFFF9900"/>
        <rFont val="Arial"/>
        <family val="2"/>
        <charset val="161"/>
      </rPr>
      <t>10</t>
    </r>
    <r>
      <rPr>
        <sz val="12"/>
        <color rgb="FFFFFF99"/>
        <rFont val="Arial"/>
        <family val="2"/>
        <charset val="161"/>
      </rPr>
      <t xml:space="preserve"> δε μπορεί παρά να είναι </t>
    </r>
    <r>
      <rPr>
        <b/>
        <sz val="12"/>
        <color rgb="FFFF9900"/>
        <rFont val="Arial"/>
        <family val="2"/>
        <charset val="161"/>
      </rPr>
      <t>αλκένια,</t>
    </r>
    <r>
      <rPr>
        <sz val="12"/>
        <color rgb="FFFFFF99"/>
        <rFont val="Arial"/>
        <family val="2"/>
        <charset val="161"/>
      </rPr>
      <t xml:space="preserve"> άρα σε κάθε ΣΤ που θα γράψουμε, δεν πρέπει να παραλείψουμε την εισα-γωγή ενός δ.δ.</t>
    </r>
  </si>
  <si>
    <r>
      <t xml:space="preserve">Υπάρχει μόνο μια ένωση που με το </t>
    </r>
    <r>
      <rPr>
        <b/>
        <sz val="12"/>
        <color rgb="FFFF9900"/>
        <rFont val="Arial"/>
        <family val="2"/>
        <charset val="161"/>
      </rPr>
      <t>μέθυλο-προπάνιο</t>
    </r>
    <r>
      <rPr>
        <sz val="12"/>
        <color rgb="FFFFFF99"/>
        <rFont val="Arial"/>
        <family val="2"/>
        <charset val="161"/>
      </rPr>
      <t xml:space="preserve"> έχει σχέση </t>
    </r>
    <r>
      <rPr>
        <b/>
        <sz val="12"/>
        <color rgb="FFFF9900"/>
        <rFont val="Arial"/>
        <family val="2"/>
        <charset val="161"/>
      </rPr>
      <t>ΣΙ ανθρακικής αλυσίδας</t>
    </r>
    <r>
      <rPr>
        <sz val="12"/>
        <color rgb="FFFFFF99"/>
        <rFont val="Arial"/>
        <family val="2"/>
        <charset val="161"/>
      </rPr>
      <t xml:space="preserve"> και αυτή είναι το </t>
    </r>
    <r>
      <rPr>
        <b/>
        <sz val="12"/>
        <color rgb="FFFF9900"/>
        <rFont val="Arial"/>
        <family val="2"/>
        <charset val="161"/>
      </rPr>
      <t>βουτάνιο,</t>
    </r>
    <r>
      <rPr>
        <sz val="12"/>
        <color rgb="FFFFFF99"/>
        <rFont val="Arial"/>
        <family val="2"/>
        <charset val="161"/>
      </rPr>
      <t xml:space="preserve"> με ΣΤ…</t>
    </r>
  </si>
  <si>
    <t>καύση οργανικών ενώσεων</t>
  </si>
  <si>
    <r>
      <t xml:space="preserve">… από το φύλλο εργασίας </t>
    </r>
    <r>
      <rPr>
        <b/>
        <sz val="12"/>
        <color rgb="FFFF9900"/>
        <rFont val="Arial"/>
        <family val="2"/>
        <charset val="161"/>
      </rPr>
      <t>"καύση οργανικών ενώσεων".</t>
    </r>
  </si>
  <si>
    <r>
      <t xml:space="preserve">Για να δεις τη λύση του προβλήματος </t>
    </r>
    <r>
      <rPr>
        <b/>
        <sz val="11"/>
        <color rgb="FFFF9900"/>
        <rFont val="Arial"/>
        <family val="2"/>
        <charset val="161"/>
      </rPr>
      <t>6</t>
    </r>
    <r>
      <rPr>
        <sz val="11"/>
        <color indexed="43"/>
        <rFont val="Arial"/>
        <family val="2"/>
      </rPr>
      <t xml:space="preserve"> κάνε κλικ…</t>
    </r>
  </si>
  <si>
    <r>
      <t xml:space="preserve">Για να δεις τη λύση του προβλήματος </t>
    </r>
    <r>
      <rPr>
        <b/>
        <sz val="11"/>
        <color rgb="FFFF9900"/>
        <rFont val="Arial"/>
        <family val="2"/>
        <charset val="161"/>
      </rPr>
      <t>3</t>
    </r>
    <r>
      <rPr>
        <sz val="11"/>
        <color indexed="43"/>
        <rFont val="Arial"/>
        <family val="2"/>
      </rPr>
      <t xml:space="preserve"> κάνε κλικ…</t>
    </r>
  </si>
  <si>
    <r>
      <t xml:space="preserve">Για να δεις τη λύση του προβλήματος </t>
    </r>
    <r>
      <rPr>
        <b/>
        <sz val="11"/>
        <color rgb="FFFF9900"/>
        <rFont val="Arial"/>
        <family val="2"/>
        <charset val="161"/>
      </rPr>
      <t>9</t>
    </r>
    <r>
      <rPr>
        <sz val="11"/>
        <color indexed="43"/>
        <rFont val="Arial"/>
        <family val="2"/>
      </rPr>
      <t xml:space="preserve"> κάνε κλικ…</t>
    </r>
  </si>
  <si>
    <r>
      <t xml:space="preserve">Για να δεις τη λύση του προβλήματος </t>
    </r>
    <r>
      <rPr>
        <b/>
        <sz val="11"/>
        <color rgb="FFFF9900"/>
        <rFont val="Arial"/>
        <family val="2"/>
        <charset val="161"/>
      </rPr>
      <t>13</t>
    </r>
    <r>
      <rPr>
        <sz val="11"/>
        <color indexed="43"/>
        <rFont val="Arial"/>
        <family val="2"/>
      </rPr>
      <t xml:space="preserve"> κάνε κλικ…</t>
    </r>
  </si>
  <si>
    <r>
      <t xml:space="preserve">… από το φύλλο εργασίας </t>
    </r>
    <r>
      <rPr>
        <b/>
        <sz val="12"/>
        <color rgb="FFFF9900"/>
        <rFont val="Arial"/>
        <family val="2"/>
        <charset val="161"/>
      </rPr>
      <t>"αλκένια".</t>
    </r>
  </si>
  <si>
    <t>κορεσμένες μονοσθενείς αλκοόλες</t>
  </si>
  <si>
    <t>αλκοόλες</t>
  </si>
  <si>
    <r>
      <t xml:space="preserve">Έστω ότι το αέριο μίγμα αποτελείται από </t>
    </r>
    <r>
      <rPr>
        <b/>
        <sz val="12"/>
        <color rgb="FFFF9900"/>
        <rFont val="Arial"/>
        <family val="2"/>
        <charset val="161"/>
      </rPr>
      <t>aL C</t>
    </r>
    <r>
      <rPr>
        <b/>
        <vertAlign val="subscript"/>
        <sz val="12"/>
        <color rgb="FFFF9900"/>
        <rFont val="Arial"/>
        <family val="2"/>
        <charset val="161"/>
      </rPr>
      <t>2</t>
    </r>
    <r>
      <rPr>
        <b/>
        <sz val="12"/>
        <color rgb="FFFF9900"/>
        <rFont val="Arial"/>
        <family val="2"/>
        <charset val="161"/>
      </rPr>
      <t>H</t>
    </r>
    <r>
      <rPr>
        <b/>
        <vertAlign val="subscript"/>
        <sz val="12"/>
        <color rgb="FFFF9900"/>
        <rFont val="Arial"/>
        <family val="2"/>
        <charset val="161"/>
      </rPr>
      <t>4</t>
    </r>
    <r>
      <rPr>
        <b/>
        <sz val="12"/>
        <color rgb="FFFF9900"/>
        <rFont val="Arial"/>
        <family val="2"/>
        <charset val="161"/>
      </rPr>
      <t xml:space="preserve"> (αιθένιο)</t>
    </r>
    <r>
      <rPr>
        <sz val="12"/>
        <color rgb="FFFFFF99"/>
        <rFont val="Arial"/>
        <family val="2"/>
        <charset val="161"/>
      </rPr>
      <t xml:space="preserve"> και </t>
    </r>
    <r>
      <rPr>
        <b/>
        <sz val="12"/>
        <color rgb="FFFF9900"/>
        <rFont val="Arial"/>
        <family val="2"/>
        <charset val="161"/>
      </rPr>
      <t>bL C</t>
    </r>
    <r>
      <rPr>
        <b/>
        <vertAlign val="subscript"/>
        <sz val="12"/>
        <color rgb="FFFF9900"/>
        <rFont val="Arial"/>
        <family val="2"/>
        <charset val="161"/>
      </rPr>
      <t>2</t>
    </r>
    <r>
      <rPr>
        <b/>
        <sz val="12"/>
        <color rgb="FFFF9900"/>
        <rFont val="Arial"/>
        <family val="2"/>
        <charset val="161"/>
      </rPr>
      <t>H</t>
    </r>
    <r>
      <rPr>
        <b/>
        <vertAlign val="subscript"/>
        <sz val="12"/>
        <color rgb="FFFF9900"/>
        <rFont val="Arial"/>
        <family val="2"/>
        <charset val="161"/>
      </rPr>
      <t>2</t>
    </r>
    <r>
      <rPr>
        <b/>
        <sz val="12"/>
        <color rgb="FFFF9900"/>
        <rFont val="Arial"/>
        <family val="2"/>
        <charset val="161"/>
      </rPr>
      <t xml:space="preserve"> (αιθίνι-ο).</t>
    </r>
  </si>
  <si>
    <r>
      <t xml:space="preserve">Επιπλέον δίνεται από την εκφώνηση ότι ο όγκος των ψυχθέντων καυσαερίων ε-λαττώνεται κατά </t>
    </r>
    <r>
      <rPr>
        <b/>
        <sz val="12"/>
        <color rgb="FFFF9900"/>
        <rFont val="Arial"/>
        <family val="2"/>
        <charset val="161"/>
      </rPr>
      <t>14L,</t>
    </r>
    <r>
      <rPr>
        <sz val="12"/>
        <color rgb="FFFFFF99"/>
        <rFont val="Arial"/>
        <family val="2"/>
        <charset val="161"/>
      </rPr>
      <t xml:space="preserve"> όταν αυτά περάσουν μέσα από διάλυμα βάσης, άρα κατά-λαβαίνουμε ότι κατά την καύση του μίγματος παράχθηκαν </t>
    </r>
    <r>
      <rPr>
        <b/>
        <sz val="12"/>
        <color rgb="FFFF9900"/>
        <rFont val="Arial"/>
        <family val="2"/>
        <charset val="161"/>
      </rPr>
      <t>14L CO</t>
    </r>
    <r>
      <rPr>
        <b/>
        <vertAlign val="subscript"/>
        <sz val="12"/>
        <color rgb="FFFF9900"/>
        <rFont val="Arial"/>
        <family val="2"/>
        <charset val="161"/>
      </rPr>
      <t>2</t>
    </r>
    <r>
      <rPr>
        <b/>
        <sz val="12"/>
        <color rgb="FFFF9900"/>
        <rFont val="Arial"/>
        <family val="2"/>
        <charset val="161"/>
      </rPr>
      <t xml:space="preserve">. </t>
    </r>
  </si>
  <si>
    <r>
      <t xml:space="preserve">Από την προηγηθείσα ανάλυση είναι φανερό ότι για το </t>
    </r>
    <r>
      <rPr>
        <b/>
        <sz val="12"/>
        <color rgb="FFFF9900"/>
        <rFont val="Arial"/>
        <family val="2"/>
        <charset val="161"/>
      </rPr>
      <t>απαιτούμενο Ο</t>
    </r>
    <r>
      <rPr>
        <b/>
        <vertAlign val="subscript"/>
        <sz val="12"/>
        <color rgb="FFFF9900"/>
        <rFont val="Arial"/>
        <family val="2"/>
        <charset val="161"/>
      </rPr>
      <t>2</t>
    </r>
    <r>
      <rPr>
        <sz val="12"/>
        <color rgb="FFFFFF99"/>
        <rFont val="Arial"/>
        <family val="2"/>
        <charset val="161"/>
      </rPr>
      <t xml:space="preserve"> θα προ-κύψει η σχέση…</t>
    </r>
  </si>
  <si>
    <r>
      <t xml:space="preserve">Για να παρασκευάσουμε στη συνέχεια το </t>
    </r>
    <r>
      <rPr>
        <b/>
        <sz val="12"/>
        <color rgb="FFFF9900"/>
        <rFont val="Arial"/>
        <family val="2"/>
        <charset val="161"/>
      </rPr>
      <t>1,2-δίβρωμο-προπάνιο,</t>
    </r>
    <r>
      <rPr>
        <sz val="12"/>
        <color rgb="FFFFFF99"/>
        <rFont val="Arial"/>
        <family val="2"/>
        <charset val="161"/>
      </rPr>
      <t xml:space="preserve"> αρ-κεί να επιδράσουμε στο </t>
    </r>
    <r>
      <rPr>
        <b/>
        <sz val="12"/>
        <color rgb="FFFF9900"/>
        <rFont val="Arial"/>
        <family val="2"/>
        <charset val="161"/>
      </rPr>
      <t>προπένιο</t>
    </r>
    <r>
      <rPr>
        <sz val="12"/>
        <color rgb="FFFFFF99"/>
        <rFont val="Arial"/>
        <family val="2"/>
        <charset val="161"/>
      </rPr>
      <t xml:space="preserve"> με </t>
    </r>
    <r>
      <rPr>
        <b/>
        <sz val="12"/>
        <color rgb="FFFF9900"/>
        <rFont val="Arial"/>
        <family val="2"/>
        <charset val="161"/>
      </rPr>
      <t>Br</t>
    </r>
    <r>
      <rPr>
        <b/>
        <vertAlign val="subscript"/>
        <sz val="12"/>
        <color rgb="FFFF9900"/>
        <rFont val="Arial"/>
        <family val="2"/>
        <charset val="161"/>
      </rPr>
      <t>2</t>
    </r>
    <r>
      <rPr>
        <b/>
        <sz val="12"/>
        <color rgb="FFFF9900"/>
        <rFont val="Arial"/>
        <family val="2"/>
        <charset val="161"/>
      </rPr>
      <t>,</t>
    </r>
    <r>
      <rPr>
        <sz val="12"/>
        <color rgb="FFFFFF99"/>
        <rFont val="Arial"/>
        <family val="2"/>
        <charset val="161"/>
      </rPr>
      <t xml:space="preserve"> σύμφωνα με την επόμενη χημική εξίσωση.</t>
    </r>
  </si>
  <si>
    <r>
      <t xml:space="preserve">… από το φύλλο εργασίας </t>
    </r>
    <r>
      <rPr>
        <b/>
        <sz val="12"/>
        <color rgb="FFFF9900"/>
        <rFont val="Arial"/>
        <family val="2"/>
        <charset val="161"/>
      </rPr>
      <t>"αλκίνια".</t>
    </r>
  </si>
  <si>
    <r>
      <t xml:space="preserve">…για να πάρουμε το </t>
    </r>
    <r>
      <rPr>
        <b/>
        <sz val="12"/>
        <color rgb="FFFF9900"/>
        <rFont val="Arial"/>
        <family val="2"/>
        <charset val="161"/>
      </rPr>
      <t>2,2-δίχλωρο-προπάνιο</t>
    </r>
    <r>
      <rPr>
        <sz val="12"/>
        <color rgb="FFFFFF99"/>
        <rFont val="Arial"/>
        <family val="2"/>
        <charset val="161"/>
      </rPr>
      <t xml:space="preserve"> πρέπει πιο μπροστά να αφυδραλογονώσουμε το </t>
    </r>
    <r>
      <rPr>
        <b/>
        <sz val="12"/>
        <color rgb="FFFF9900"/>
        <rFont val="Arial"/>
        <family val="2"/>
        <charset val="161"/>
      </rPr>
      <t>1,2-δίχλωρο-προπάνιο,</t>
    </r>
    <r>
      <rPr>
        <sz val="12"/>
        <color rgb="FFFFFF99"/>
        <rFont val="Arial"/>
        <family val="2"/>
        <charset val="161"/>
      </rPr>
      <t xml:space="preserve"> που σχηματίστηκε στην προηγούμενη αντίδραση, σε </t>
    </r>
    <r>
      <rPr>
        <b/>
        <sz val="12"/>
        <color rgb="FFFF9900"/>
        <rFont val="Arial"/>
        <family val="2"/>
        <charset val="161"/>
      </rPr>
      <t>προπίνιο.</t>
    </r>
    <r>
      <rPr>
        <sz val="12"/>
        <color rgb="FFFFFF99"/>
        <rFont val="Arial"/>
        <family val="2"/>
        <charset val="161"/>
      </rPr>
      <t xml:space="preserve"> Για το σκοπό αυτό επι-δρούμε με </t>
    </r>
    <r>
      <rPr>
        <b/>
        <sz val="12"/>
        <color rgb="FFFF9900"/>
        <rFont val="Arial"/>
        <family val="2"/>
        <charset val="161"/>
      </rPr>
      <t>αλκοολικό διάλυμα βάσης,</t>
    </r>
    <r>
      <rPr>
        <sz val="12"/>
        <color rgb="FFFFFF99"/>
        <rFont val="Arial"/>
        <family val="2"/>
        <charset val="161"/>
      </rPr>
      <t xml:space="preserve"> π.χ. </t>
    </r>
    <r>
      <rPr>
        <b/>
        <sz val="12"/>
        <color rgb="FFFF9900"/>
        <rFont val="Arial"/>
        <family val="2"/>
        <charset val="161"/>
      </rPr>
      <t>NaOH,</t>
    </r>
    <r>
      <rPr>
        <sz val="12"/>
        <color rgb="FFFFFF99"/>
        <rFont val="Arial"/>
        <family val="2"/>
        <charset val="161"/>
      </rPr>
      <t xml:space="preserve"> σύμφωνα με τη χημική εξίσωση...</t>
    </r>
  </si>
  <si>
    <r>
      <t xml:space="preserve">Στη συνέχεια επιδρούμε στο </t>
    </r>
    <r>
      <rPr>
        <b/>
        <sz val="12"/>
        <color rgb="FFFF9900"/>
        <rFont val="Arial"/>
        <family val="2"/>
        <charset val="161"/>
      </rPr>
      <t>προπίνιο</t>
    </r>
    <r>
      <rPr>
        <sz val="12"/>
        <color rgb="FFFFFF99"/>
        <rFont val="Arial"/>
        <family val="2"/>
        <charset val="161"/>
      </rPr>
      <t xml:space="preserve"> με </t>
    </r>
    <r>
      <rPr>
        <b/>
        <sz val="12"/>
        <color rgb="FFFF9900"/>
        <rFont val="Arial"/>
        <family val="2"/>
        <charset val="161"/>
      </rPr>
      <t>HCl,</t>
    </r>
    <r>
      <rPr>
        <sz val="12"/>
        <color rgb="FFFFFF99"/>
        <rFont val="Arial"/>
        <family val="2"/>
        <charset val="161"/>
      </rPr>
      <t xml:space="preserve"> κατά τη χημική εξίσω-ση…</t>
    </r>
  </si>
  <si>
    <t>Οι συντακτικοί τύποι στην οργανική χημεία.</t>
  </si>
  <si>
    <r>
      <t xml:space="preserve">Το μόριο ενός </t>
    </r>
    <r>
      <rPr>
        <b/>
        <sz val="12"/>
        <color indexed="52"/>
        <rFont val="Arial"/>
        <family val="2"/>
        <charset val="161"/>
      </rPr>
      <t>αλκανίου</t>
    </r>
    <r>
      <rPr>
        <sz val="12"/>
        <color indexed="43"/>
        <rFont val="Arial"/>
        <family val="2"/>
      </rPr>
      <t xml:space="preserve"> είναι έτσι δομημένο, ώστε όταν αντιδρά με </t>
    </r>
    <r>
      <rPr>
        <b/>
        <sz val="12"/>
        <color indexed="52"/>
        <rFont val="Arial"/>
        <family val="2"/>
        <charset val="161"/>
      </rPr>
      <t>Cl</t>
    </r>
    <r>
      <rPr>
        <b/>
        <vertAlign val="subscript"/>
        <sz val="12"/>
        <color indexed="52"/>
        <rFont val="Arial"/>
        <family val="2"/>
        <charset val="161"/>
      </rPr>
      <t>2</t>
    </r>
    <r>
      <rPr>
        <b/>
        <sz val="12"/>
        <color indexed="52"/>
        <rFont val="Arial"/>
        <family val="2"/>
        <charset val="161"/>
      </rPr>
      <t xml:space="preserve"> (χλώριο)</t>
    </r>
    <r>
      <rPr>
        <sz val="12"/>
        <color indexed="43"/>
        <rFont val="Arial"/>
        <family val="2"/>
      </rPr>
      <t xml:space="preserve"> σε κατάλληλες συνθήκες, να μπορεί να παράγεται </t>
    </r>
    <r>
      <rPr>
        <b/>
        <sz val="12"/>
        <color indexed="52"/>
        <rFont val="Arial"/>
        <family val="2"/>
        <charset val="161"/>
      </rPr>
      <t>ένα και μοναδικό μονο-χλωρο-παράγωγο</t>
    </r>
    <r>
      <rPr>
        <sz val="12"/>
        <color indexed="43"/>
        <rFont val="Arial"/>
        <family val="2"/>
      </rPr>
      <t xml:space="preserve"> του αλκανίου, στο οποίο το χλώριο περιέχεται σε ποσοστό </t>
    </r>
    <r>
      <rPr>
        <b/>
        <sz val="12"/>
        <color indexed="52"/>
        <rFont val="Arial"/>
        <family val="2"/>
        <charset val="161"/>
      </rPr>
      <t>33,33% (100/3%).</t>
    </r>
    <r>
      <rPr>
        <sz val="12"/>
        <color indexed="43"/>
        <rFont val="Arial"/>
        <family val="2"/>
      </rPr>
      <t xml:space="preserve"> Ποιο είναι το αλκάνιο αυτό;
Να ληφθεί </t>
    </r>
    <r>
      <rPr>
        <b/>
        <sz val="12"/>
        <color indexed="52"/>
        <rFont val="Arial"/>
        <family val="2"/>
        <charset val="161"/>
      </rPr>
      <t>A</t>
    </r>
    <r>
      <rPr>
        <b/>
        <vertAlign val="subscript"/>
        <sz val="12"/>
        <color indexed="52"/>
        <rFont val="Arial"/>
        <family val="2"/>
        <charset val="161"/>
      </rPr>
      <t>r(Cl)</t>
    </r>
    <r>
      <rPr>
        <b/>
        <sz val="12"/>
        <color indexed="52"/>
        <rFont val="Arial"/>
        <family val="2"/>
        <charset val="161"/>
      </rPr>
      <t>=35,5, A</t>
    </r>
    <r>
      <rPr>
        <b/>
        <vertAlign val="subscript"/>
        <sz val="12"/>
        <color indexed="52"/>
        <rFont val="Arial"/>
        <family val="2"/>
        <charset val="161"/>
      </rPr>
      <t>r(C)</t>
    </r>
    <r>
      <rPr>
        <b/>
        <sz val="12"/>
        <color indexed="52"/>
        <rFont val="Arial"/>
        <family val="2"/>
        <charset val="161"/>
      </rPr>
      <t>=12 και A</t>
    </r>
    <r>
      <rPr>
        <b/>
        <vertAlign val="subscript"/>
        <sz val="12"/>
        <color indexed="52"/>
        <rFont val="Arial"/>
        <family val="2"/>
        <charset val="161"/>
      </rPr>
      <t>r(H)</t>
    </r>
    <r>
      <rPr>
        <b/>
        <sz val="12"/>
        <color indexed="52"/>
        <rFont val="Arial"/>
        <family val="2"/>
        <charset val="161"/>
      </rPr>
      <t>=1.</t>
    </r>
  </si>
  <si>
    <r>
      <t xml:space="preserve">Ονομάζεται έτσι ο κλάδος της χημείας που μελετά τις ενώσεις του άνθρακα, με εξαίρεση το μονοξείδιο του άνθρακα </t>
    </r>
    <r>
      <rPr>
        <b/>
        <sz val="12"/>
        <color indexed="52"/>
        <rFont val="Arial"/>
        <family val="2"/>
        <charset val="161"/>
      </rPr>
      <t>(CO),</t>
    </r>
    <r>
      <rPr>
        <sz val="12"/>
        <color indexed="43"/>
        <rFont val="Arial"/>
        <family val="2"/>
      </rPr>
      <t xml:space="preserve"> το διοξείδιο του άνθρακα </t>
    </r>
    <r>
      <rPr>
        <b/>
        <sz val="12"/>
        <color indexed="52"/>
        <rFont val="Arial"/>
        <family val="2"/>
        <charset val="161"/>
      </rPr>
      <t>(CO</t>
    </r>
    <r>
      <rPr>
        <b/>
        <vertAlign val="subscript"/>
        <sz val="12"/>
        <color indexed="52"/>
        <rFont val="Arial"/>
        <family val="2"/>
        <charset val="161"/>
      </rPr>
      <t>2</t>
    </r>
    <r>
      <rPr>
        <b/>
        <sz val="12"/>
        <color indexed="52"/>
        <rFont val="Arial"/>
        <family val="2"/>
        <charset val="161"/>
      </rPr>
      <t>),</t>
    </r>
    <r>
      <rPr>
        <sz val="12"/>
        <color indexed="43"/>
        <rFont val="Arial"/>
        <family val="2"/>
      </rPr>
      <t xml:space="preserve"> το ανθρακικό οξύ </t>
    </r>
    <r>
      <rPr>
        <b/>
        <sz val="12"/>
        <color indexed="52"/>
        <rFont val="Arial"/>
        <family val="2"/>
        <charset val="161"/>
      </rPr>
      <t>(H</t>
    </r>
    <r>
      <rPr>
        <b/>
        <vertAlign val="subscript"/>
        <sz val="12"/>
        <color indexed="52"/>
        <rFont val="Arial"/>
        <family val="2"/>
        <charset val="161"/>
      </rPr>
      <t>2</t>
    </r>
    <r>
      <rPr>
        <b/>
        <sz val="12"/>
        <color indexed="52"/>
        <rFont val="Arial"/>
        <family val="2"/>
        <charset val="161"/>
      </rPr>
      <t>CO</t>
    </r>
    <r>
      <rPr>
        <b/>
        <vertAlign val="subscript"/>
        <sz val="12"/>
        <color indexed="52"/>
        <rFont val="Arial"/>
        <family val="2"/>
        <charset val="161"/>
      </rPr>
      <t>3</t>
    </r>
    <r>
      <rPr>
        <b/>
        <sz val="12"/>
        <color indexed="52"/>
        <rFont val="Arial"/>
        <family val="2"/>
        <charset val="161"/>
      </rPr>
      <t>),</t>
    </r>
    <r>
      <rPr>
        <sz val="12"/>
        <color indexed="43"/>
        <rFont val="Arial"/>
        <family val="2"/>
      </rPr>
      <t xml:space="preserve"> τα ανθρακικά άλατα, αλλά και τον ίδιο τον άνθρακα, ως στοιχείο, που αποτελούν αντικείμενο μελέτης της ανόργανης χημείας.
Ο όρος </t>
    </r>
    <r>
      <rPr>
        <b/>
        <sz val="12"/>
        <color indexed="52"/>
        <rFont val="Arial"/>
        <family val="2"/>
        <charset val="161"/>
      </rPr>
      <t>"οργανική χημεία"</t>
    </r>
    <r>
      <rPr>
        <sz val="12"/>
        <color indexed="43"/>
        <rFont val="Arial"/>
        <family val="2"/>
      </rPr>
      <t xml:space="preserve"> έχει παραμείνει μέχρι τις μέρες μας, θυμίζοντας ένα διαχωρισμό των χημικών ενώσεων, ο οποίος είχε γίνει παλαιότερα, σε </t>
    </r>
    <r>
      <rPr>
        <b/>
        <sz val="12"/>
        <color indexed="52"/>
        <rFont val="Arial"/>
        <family val="2"/>
        <charset val="161"/>
      </rPr>
      <t>ανόργα-νες</t>
    </r>
    <r>
      <rPr>
        <sz val="12"/>
        <color indexed="43"/>
        <rFont val="Arial"/>
        <family val="2"/>
      </rPr>
      <t xml:space="preserve"> και </t>
    </r>
    <r>
      <rPr>
        <b/>
        <sz val="12"/>
        <color indexed="52"/>
        <rFont val="Arial"/>
        <family val="2"/>
        <charset val="161"/>
      </rPr>
      <t>οργανικές.</t>
    </r>
    <r>
      <rPr>
        <sz val="12"/>
        <color indexed="43"/>
        <rFont val="Arial"/>
        <family val="2"/>
      </rPr>
      <t xml:space="preserve"> Ανόργανες χαρακτηρίζονταν οι ενώσεις που προέρχονταν από τα διάφορα ορυκτά και οργανικές οι προερχόμενες από τους ζώντες οργανισμούς.  </t>
    </r>
    <r>
      <rPr>
        <b/>
        <sz val="12"/>
        <color indexed="43"/>
        <rFont val="Arial"/>
        <family val="2"/>
      </rPr>
      <t xml:space="preserve">    </t>
    </r>
  </si>
  <si>
    <r>
      <t xml:space="preserve">Με την κατάρριψη της βιταλιστικής θεωρίας αρχίζει μια νέα εποχή για την οργανική χημεία. Την παρασκευή της ουρίας ακολούθησε η παρασκευή μεγάλου πλήθους άλλων οργανικών ενώσεων, με αποτέλεσμα, οι λεγόμενες οργανικές ενώσεις που έχουν απομονωθεί από τη φύση, ή έχουν παρασκευαστεί στο εργαστήριο, να ξε-περνούν σήμερα τα 12.000.000!
Βέβαια για πολλές από αυτές που έχουν παρασκευαστεί εργαστηριακά, δεν ται-ριάζει καθόλου να χαρακτηρίζονται ως "οργανικές", αφού μπορεί να μην έχουν την παραμικρή σχέση με τη ζώσα ύλη. Το σωστότερο γενικότερα, για όλες αυτές τις ενώσεις θα ήταν να ονομάζονται </t>
    </r>
    <r>
      <rPr>
        <b/>
        <sz val="12"/>
        <color indexed="52"/>
        <rFont val="Arial"/>
        <family val="2"/>
        <charset val="161"/>
      </rPr>
      <t>"ενώσεις του άνθρακα",</t>
    </r>
    <r>
      <rPr>
        <sz val="12"/>
        <color indexed="43"/>
        <rFont val="Arial"/>
        <family val="2"/>
      </rPr>
      <t xml:space="preserve"> αφού κοινό χαρακτη-ριστικό τους είναι, ότι περιέχουν όλες άνθρακα και ο κλάδος της χημείας που τις μελετά να ονομάζεται </t>
    </r>
    <r>
      <rPr>
        <b/>
        <sz val="12"/>
        <color indexed="52"/>
        <rFont val="Arial"/>
        <family val="2"/>
        <charset val="161"/>
      </rPr>
      <t>"χημεία του άνθρακα".</t>
    </r>
    <r>
      <rPr>
        <sz val="12"/>
        <color indexed="43"/>
        <rFont val="Arial"/>
        <family val="2"/>
      </rPr>
      <t xml:space="preserve"> Παρόλα αυτά όμως, έχει παραμεί-νει η παλιά ορολογία.
Πρέπει ακόμη να σημειωθεί ότι ένα άλλο στοιχείο που επίσης συμμετέχει σε πολύ μεγάλο βαθμό στη συγκρότηση των οργανικών ενώσεων, είναι το υδρογόνο και ακολουθούν το οξυγόνο και το άζωτο, ενώ σε μικρότερο βαθμό συμμετέχουν τα αλογόνα, το θείο, ο φωσφόρος κλπ.</t>
    </r>
  </si>
  <si>
    <r>
      <t>Το πλήθος των οργανικών ενώσεων, δηλαδή εκείνων των ενώσεων στο σχημα-τισμό των οποίων συμμετέχει ο άνθρακας, που έχουν απομονωθεί ή παρασκευ-αστεί συνθετικά, ξεπερνά σήμερα τα 12.000.000, τη στιγμή που όλες οι ενώσεις που σχηματίζονται κατά την αλληλεπίδραση μεταξύ ατόμων από όλα τα υπόλοιπα στοιχεία, δηλαδή απουσία του άνθρακα, είναι περίπου 1.000.000.
Γίνεται φανερό λοιπόν ότι τα άτομα του άνθρακα, από τη φύση τους, είναι προι-κισμένα με ένα ιδιαίτερο "ταλέντο" στο να σχηματίζουν πληθώρα διαφορετικών μορίων, αλληλεπιδρώντας με άλλα άτομα του περιβάλλοντός τους.</t>
    </r>
    <r>
      <rPr>
        <b/>
        <sz val="12"/>
        <color indexed="43"/>
        <rFont val="Arial"/>
        <family val="2"/>
      </rPr>
      <t xml:space="preserve"> </t>
    </r>
  </si>
  <si>
    <r>
      <t xml:space="preserve">Αυτό το ταλέντο δε μπορεί παρά να "πηγάζει" από τον ατομικό αριθμό του άνθρα-κα που ισούται με </t>
    </r>
    <r>
      <rPr>
        <b/>
        <sz val="12"/>
        <color indexed="52"/>
        <rFont val="Arial"/>
        <family val="2"/>
        <charset val="161"/>
      </rPr>
      <t>6,</t>
    </r>
    <r>
      <rPr>
        <sz val="12"/>
        <color indexed="43"/>
        <rFont val="Arial"/>
        <family val="2"/>
      </rPr>
      <t xml:space="preserve"> οπότε η ηλεκτρονιακή κατανομή στα άτομά του είναι... </t>
    </r>
  </si>
  <si>
    <r>
      <t>Από την παραπάνω ηλεκτρονιακή κατανομή, προκύπτει ότι ο άνθρακας είναι το πρώτο στοιχείο της ομάδας 14 (ή IV</t>
    </r>
    <r>
      <rPr>
        <vertAlign val="subscript"/>
        <sz val="12"/>
        <color indexed="43"/>
        <rFont val="Arial"/>
        <family val="2"/>
        <charset val="161"/>
      </rPr>
      <t>A</t>
    </r>
    <r>
      <rPr>
        <sz val="12"/>
        <color indexed="43"/>
        <rFont val="Arial"/>
        <family val="2"/>
      </rPr>
      <t xml:space="preserve">) και άρα το άτομό του διαθέτει </t>
    </r>
    <r>
      <rPr>
        <b/>
        <sz val="12"/>
        <color indexed="52"/>
        <rFont val="Arial"/>
        <family val="2"/>
        <charset val="161"/>
      </rPr>
      <t>4</t>
    </r>
    <r>
      <rPr>
        <sz val="12"/>
        <color indexed="43"/>
        <rFont val="Arial"/>
        <family val="2"/>
      </rPr>
      <t xml:space="preserve"> ηλεκτρόνια στην εξωτερική στιβάδα του (όλα μονήρη), με τα οποία μπορεί να συνάψει ισάριθ-μούς ομοιοπολικούς δεσμούς με άτομα του περιβάλλοντός του.</t>
    </r>
  </si>
  <si>
    <r>
      <t xml:space="preserve">Λόγω του σχετικά μεγάλου </t>
    </r>
    <r>
      <rPr>
        <b/>
        <sz val="12"/>
        <color indexed="52"/>
        <rFont val="Arial"/>
        <family val="2"/>
        <charset val="161"/>
      </rPr>
      <t>δραστικού πυρηνικού φορτίου</t>
    </r>
    <r>
      <rPr>
        <b/>
        <sz val="12"/>
        <color indexed="10"/>
        <rFont val="Arial"/>
        <family val="2"/>
        <charset val="161"/>
      </rPr>
      <t>*</t>
    </r>
    <r>
      <rPr>
        <b/>
        <sz val="12"/>
        <color indexed="52"/>
        <rFont val="Arial"/>
        <family val="2"/>
        <charset val="161"/>
      </rPr>
      <t>,</t>
    </r>
    <r>
      <rPr>
        <sz val="12"/>
        <color indexed="43"/>
        <rFont val="Arial"/>
        <family val="2"/>
      </rPr>
      <t xml:space="preserve"> που χαρακτηρίζει το άτομο του άνθρακα, τα </t>
    </r>
    <r>
      <rPr>
        <b/>
        <sz val="12"/>
        <color indexed="52"/>
        <rFont val="Arial"/>
        <family val="2"/>
        <charset val="161"/>
      </rPr>
      <t>4</t>
    </r>
    <r>
      <rPr>
        <sz val="12"/>
        <color indexed="43"/>
        <rFont val="Arial"/>
        <family val="2"/>
      </rPr>
      <t xml:space="preserve"> εξωτερικά ηλεκτρόνιά του συγκρατούνται αρκετά ι-σχυρά από τον πυρήνα του ατόμου, με αποτέλεσμα να περιφέρονται σε σχετικά μικρή απόσταση από αυτόν και επακόλουθο, το ανθρακοάτομο να είναι σχετικά μικρό σε μέγεθος. 
Εξαιτίας όμως των παραπάνω και τα κοινά ζεύγη ηλεκτρονίων, που σχηματίζονται κατά την σύνδεση με ομοιοπολικό δεσμό του ανθρακοατόμου με γειτονικά του, μικρά σε μέγεθος άτομα, π.χ. άτομα </t>
    </r>
    <r>
      <rPr>
        <b/>
        <sz val="12"/>
        <color indexed="52"/>
        <rFont val="Arial"/>
        <family val="2"/>
        <charset val="161"/>
      </rPr>
      <t xml:space="preserve">H </t>
    </r>
    <r>
      <rPr>
        <sz val="12"/>
        <color indexed="43"/>
        <rFont val="Arial"/>
        <family val="2"/>
      </rPr>
      <t xml:space="preserve">ή </t>
    </r>
    <r>
      <rPr>
        <b/>
        <sz val="12"/>
        <color indexed="52"/>
        <rFont val="Arial"/>
        <family val="2"/>
        <charset val="161"/>
      </rPr>
      <t>Ο</t>
    </r>
    <r>
      <rPr>
        <sz val="12"/>
        <color indexed="43"/>
        <rFont val="Arial"/>
        <family val="2"/>
      </rPr>
      <t xml:space="preserve"> ή </t>
    </r>
    <r>
      <rPr>
        <b/>
        <sz val="12"/>
        <color indexed="52"/>
        <rFont val="Arial"/>
        <family val="2"/>
        <charset val="161"/>
      </rPr>
      <t>Ν</t>
    </r>
    <r>
      <rPr>
        <sz val="12"/>
        <color indexed="43"/>
        <rFont val="Arial"/>
        <family val="2"/>
      </rPr>
      <t xml:space="preserve"> ή και </t>
    </r>
    <r>
      <rPr>
        <b/>
        <sz val="12"/>
        <color indexed="52"/>
        <rFont val="Arial"/>
        <family val="2"/>
        <charset val="161"/>
      </rPr>
      <t>C,</t>
    </r>
    <r>
      <rPr>
        <sz val="12"/>
        <color indexed="43"/>
        <rFont val="Arial"/>
        <family val="2"/>
      </rPr>
      <t xml:space="preserve"> συγκρατούνται πολύ ισχυρά, καθώς απέχουν μικρή απόσταση από τους πυρήνες των συνδεόμενων ατόμων.</t>
    </r>
  </si>
  <si>
    <t>Αυτό σημαίνει, ότι οι μοριακοί δεσμοί που σχηματίζονται είναι (εξαιτίας των αυξημέ-νων έλξεων, οι οποίες αναπτύσσονται από τους πυρήνες των συνδεόμενων ατό-μων στα κοινά ζεύγη ηλεκτρονίων), πολύ σταθεροί. 
Ιδιαίτερη σημασία έχουν τα παραπάνω στην περίπτωση που ενώνονται μεταξύ τους ανθρακοάτομα.
Καταλαβαίνουμε ότι η αξιοσημείωτη σταθερότητα των ομοιοπολικών δεσμών που αναπτύσσονται μεταξύ τους, δίνει τη δυνατότητα να σχηματίζονται μακροσκελέ-στατες ανθρακικές αλυσίδες, που μπορεί να εμφανίζουν μεγάλη ποικιλία διαφορε-τικών μορφών, η οποία μεγαλώνει, όσο αυξάνεται το πλήθος των ανθρακοατόμων που συγκροτούν κάθε φορά την αλυσίδα αυτή.</t>
  </si>
  <si>
    <r>
      <t xml:space="preserve">Υπενθυμίζεται, ότι το </t>
    </r>
    <r>
      <rPr>
        <b/>
        <sz val="10"/>
        <color indexed="52"/>
        <rFont val="Arial"/>
        <family val="2"/>
      </rPr>
      <t xml:space="preserve">δραστικό πυρηνικό φορτίο </t>
    </r>
    <r>
      <rPr>
        <sz val="10"/>
        <color indexed="43"/>
        <rFont val="Arial"/>
        <family val="2"/>
      </rPr>
      <t>ενός ατόμου, υπολογίζεται χονδρικά, αφαιρώντας από το πλήθος των πρωτονίων του ατόμου, όλων των ηλεκτρο-νίων αυτού, που παρεμβάλλονται μεταξύ του πυρήνα και της εξωτερικής στιβάδας του ατόμου, καθώς δεχό-μαστε, ότι κάθε ένα από τα ηλεκτρόνια που κινούνται στο χώρο μεταξύ πυρήνα και εξωτερικής στιβάδας του ατόμου, είναι σαν να καταργεί την παρουσία ενός πρω-τονίου του πυρήνα, αφού εξουδετερώνει την έλξη αυτού στα εξωτερικά ηλεκτρόνια, με την περίπου αντίθετη ά-πωση που ασκεί το ίδιο σε αυτά.</t>
    </r>
  </si>
  <si>
    <r>
      <t xml:space="preserve">Στην οργανική χημεία είναι πολύ συνηθισμένο το φαινόμενο να υπάρχουν πολλές διαφορετικές ενώσεις με </t>
    </r>
    <r>
      <rPr>
        <b/>
        <sz val="12"/>
        <color indexed="52"/>
        <rFont val="Arial"/>
        <family val="2"/>
        <charset val="161"/>
      </rPr>
      <t>ίδιο</t>
    </r>
    <r>
      <rPr>
        <sz val="12"/>
        <color indexed="43"/>
        <rFont val="Arial"/>
        <family val="2"/>
        <charset val="161"/>
      </rPr>
      <t xml:space="preserve"> </t>
    </r>
    <r>
      <rPr>
        <b/>
        <sz val="12"/>
        <color indexed="52"/>
        <rFont val="Arial"/>
        <family val="2"/>
        <charset val="161"/>
      </rPr>
      <t>μοριακό</t>
    </r>
    <r>
      <rPr>
        <sz val="12"/>
        <color indexed="43"/>
        <rFont val="Arial"/>
        <family val="2"/>
        <charset val="161"/>
      </rPr>
      <t xml:space="preserve"> τύπο </t>
    </r>
    <r>
      <rPr>
        <b/>
        <sz val="12"/>
        <color indexed="52"/>
        <rFont val="Arial"/>
        <family val="2"/>
        <charset val="161"/>
      </rPr>
      <t>(ΜΤ).</t>
    </r>
    <r>
      <rPr>
        <sz val="12"/>
        <color indexed="43"/>
        <rFont val="Arial"/>
        <family val="2"/>
        <charset val="161"/>
      </rPr>
      <t xml:space="preserve"> Για παράδειγμα,  το </t>
    </r>
    <r>
      <rPr>
        <b/>
        <sz val="12"/>
        <color indexed="52"/>
        <rFont val="Arial"/>
        <family val="2"/>
        <charset val="161"/>
      </rPr>
      <t>βουτάνιο</t>
    </r>
    <r>
      <rPr>
        <sz val="12"/>
        <color indexed="43"/>
        <rFont val="Arial"/>
        <family val="2"/>
        <charset val="161"/>
      </rPr>
      <t xml:space="preserve">  και το </t>
    </r>
    <r>
      <rPr>
        <b/>
        <sz val="12"/>
        <color indexed="52"/>
        <rFont val="Arial"/>
        <family val="2"/>
        <charset val="161"/>
      </rPr>
      <t>μέθυλο-προπάνιο,</t>
    </r>
    <r>
      <rPr>
        <sz val="12"/>
        <color indexed="43"/>
        <rFont val="Arial"/>
        <family val="2"/>
        <charset val="161"/>
      </rPr>
      <t xml:space="preserve"> που είναι δυο διαφορετικές ενώσεις, έχουν αμφότερες </t>
    </r>
    <r>
      <rPr>
        <b/>
        <sz val="12"/>
        <color indexed="52"/>
        <rFont val="Arial"/>
        <family val="2"/>
        <charset val="161"/>
      </rPr>
      <t>ΜΤ: C</t>
    </r>
    <r>
      <rPr>
        <b/>
        <vertAlign val="subscript"/>
        <sz val="12"/>
        <color indexed="52"/>
        <rFont val="Arial"/>
        <family val="2"/>
        <charset val="161"/>
      </rPr>
      <t>4</t>
    </r>
    <r>
      <rPr>
        <b/>
        <sz val="12"/>
        <color indexed="52"/>
        <rFont val="Arial"/>
        <family val="2"/>
        <charset val="161"/>
      </rPr>
      <t>H</t>
    </r>
    <r>
      <rPr>
        <b/>
        <vertAlign val="subscript"/>
        <sz val="12"/>
        <color indexed="52"/>
        <rFont val="Arial"/>
        <family val="2"/>
        <charset val="161"/>
      </rPr>
      <t>10</t>
    </r>
    <r>
      <rPr>
        <b/>
        <sz val="12"/>
        <color indexed="52"/>
        <rFont val="Arial"/>
        <family val="2"/>
        <charset val="161"/>
      </rPr>
      <t>.</t>
    </r>
    <r>
      <rPr>
        <sz val="12"/>
        <color indexed="43"/>
        <rFont val="Arial"/>
        <family val="2"/>
        <charset val="161"/>
      </rPr>
      <t xml:space="preserve"> 
Προφανώς όταν θέλουμε να αναφερθούμε συγκεκριμένα σε μια από αυτές τις δύο ενώσεις , π.χ. στο μέθυλο-προπάνιο, δεν μπορούμε να το κάνουμε με ασφάλεια, χρησιμοποιώντας το ΜΤ της ένωσης, αφού αν γίνει κάτι τέτοιο υπάρχει ο «κίνδυ-νος» να θεωρηθεί ότι αναφερόμαστε στο βουτάνιο.  </t>
    </r>
  </si>
  <si>
    <r>
      <t xml:space="preserve">Από τα παραπάνω καταλαβαίνουμε, γιατί όταν αναφερόμαστε σε μια οργανική έ-νωση, χρησιμοποιούμε σχεδόν πάντα το </t>
    </r>
    <r>
      <rPr>
        <b/>
        <sz val="12"/>
        <color indexed="52"/>
        <rFont val="Arial"/>
        <family val="2"/>
        <charset val="161"/>
      </rPr>
      <t>συντακτικό</t>
    </r>
    <r>
      <rPr>
        <sz val="12"/>
        <color indexed="43"/>
        <rFont val="Arial"/>
        <family val="2"/>
        <charset val="161"/>
      </rPr>
      <t xml:space="preserve"> τύπο </t>
    </r>
    <r>
      <rPr>
        <b/>
        <sz val="12"/>
        <color indexed="52"/>
        <rFont val="Arial"/>
        <family val="2"/>
        <charset val="161"/>
      </rPr>
      <t>(ΣΤ)</t>
    </r>
    <r>
      <rPr>
        <sz val="12"/>
        <color indexed="43"/>
        <rFont val="Arial"/>
        <family val="2"/>
        <charset val="161"/>
      </rPr>
      <t xml:space="preserve"> αυτής, δηλαδή τον τύπο που δείχνει για κάθε άτομο που περιέχεται στο μόριο της ένωσης, με ποια άλλα άτομα είναι ενωμένο στο γειτονικό του περιβάλλον, δείχνει δηλαδή τη διάταξη των ατόμων μέσα στο μόριο της ένωσης. Ακόμη στο συντακτικό τύπο μιας ένωσης φαίνεται και το είδος των ομοιοπολικών δεσμών (απλοί, διπλοί, τριπλοί), που συ-γκρατούν τα άτομα μέσα στο μόριο.</t>
    </r>
  </si>
  <si>
    <r>
      <t xml:space="preserve">Το μοριακό μοντέλο που εικονίζεται παραπάνω, απεικονίζει το μόριο του </t>
    </r>
    <r>
      <rPr>
        <b/>
        <sz val="10"/>
        <color indexed="52"/>
        <rFont val="Arial"/>
        <family val="2"/>
        <charset val="161"/>
      </rPr>
      <t>βουτανίου.</t>
    </r>
  </si>
  <si>
    <r>
      <t xml:space="preserve">Η μορφή του πρώτου από τους δυο συντακτικούς τύπους που δίνονται παραπάνω, ονομάζεται </t>
    </r>
    <r>
      <rPr>
        <b/>
        <sz val="12"/>
        <color indexed="52"/>
        <rFont val="Arial"/>
        <family val="2"/>
        <charset val="161"/>
      </rPr>
      <t>ανεπτυγμένη,</t>
    </r>
    <r>
      <rPr>
        <sz val="12"/>
        <color indexed="43"/>
        <rFont val="Arial"/>
        <family val="2"/>
      </rPr>
      <t xml:space="preserve"> ενώ η μορφή του δεύτερου συντακτικού τύπου, ονομά-ζεται </t>
    </r>
    <r>
      <rPr>
        <b/>
        <sz val="12"/>
        <color indexed="52"/>
        <rFont val="Arial"/>
        <family val="2"/>
        <charset val="161"/>
      </rPr>
      <t>συνεπτυγμένη.</t>
    </r>
  </si>
  <si>
    <r>
      <t xml:space="preserve">Ο ΣΤ για το </t>
    </r>
    <r>
      <rPr>
        <b/>
        <sz val="12"/>
        <color indexed="52"/>
        <rFont val="Arial"/>
        <family val="2"/>
        <charset val="161"/>
      </rPr>
      <t>μέθυλο-προπάνιο,</t>
    </r>
    <r>
      <rPr>
        <sz val="12"/>
        <color indexed="43"/>
        <rFont val="Arial"/>
        <family val="2"/>
      </rPr>
      <t xml:space="preserve"> στη συνεπτυγμένη του μορφή είναι…</t>
    </r>
  </si>
  <si>
    <r>
      <t xml:space="preserve">Το φαινόμενο αυτό, να υπάρχουν δηλαδή περισσότερες από μια διαφορετικές ε-νώσεις με </t>
    </r>
    <r>
      <rPr>
        <b/>
        <sz val="12"/>
        <color indexed="52"/>
        <rFont val="Arial"/>
        <family val="2"/>
        <charset val="161"/>
      </rPr>
      <t>ίδιο ΜΤ,</t>
    </r>
    <r>
      <rPr>
        <sz val="12"/>
        <color indexed="43"/>
        <rFont val="Arial"/>
        <family val="2"/>
      </rPr>
      <t xml:space="preserve"> ονομάζεται </t>
    </r>
    <r>
      <rPr>
        <b/>
        <sz val="12"/>
        <color indexed="53"/>
        <rFont val="Arial"/>
        <family val="2"/>
        <charset val="161"/>
      </rPr>
      <t>ισομέρεια</t>
    </r>
    <r>
      <rPr>
        <sz val="12"/>
        <color indexed="43"/>
        <rFont val="Arial"/>
        <family val="2"/>
      </rPr>
      <t xml:space="preserve"> (βλ. </t>
    </r>
    <r>
      <rPr>
        <b/>
        <sz val="12"/>
        <color indexed="51"/>
        <rFont val="Arial"/>
        <family val="2"/>
        <charset val="161"/>
      </rPr>
      <t>"ισομέρεια"</t>
    </r>
    <r>
      <rPr>
        <sz val="12"/>
        <color indexed="43"/>
        <rFont val="Arial"/>
        <family val="2"/>
      </rPr>
      <t>) και είναι πολύ συνη-θισμένο στην οργανική χημεία. Εξαιτίας του επιβάλλεται, όπως είναι εύκολα κατα-νοητό, η χρήση του συντακτικού τύπου για την παρουσίαση των μορίων των δια-φόρων ενώσεων.</t>
    </r>
  </si>
  <si>
    <r>
      <t xml:space="preserve">Τα στοιχεία που συνηθέστερα βρίσκουμε να συμμετέχουν στη συγκρότηση των οργανικών ενώσεων εκτός του </t>
    </r>
    <r>
      <rPr>
        <b/>
        <sz val="12"/>
        <color indexed="52"/>
        <rFont val="Arial"/>
        <family val="2"/>
        <charset val="161"/>
      </rPr>
      <t>άνθρακα (C),</t>
    </r>
    <r>
      <rPr>
        <sz val="12"/>
        <color indexed="43"/>
        <rFont val="Arial"/>
        <family val="2"/>
        <charset val="161"/>
      </rPr>
      <t xml:space="preserve"> είναι το </t>
    </r>
    <r>
      <rPr>
        <b/>
        <sz val="12"/>
        <color indexed="52"/>
        <rFont val="Arial"/>
        <family val="2"/>
        <charset val="161"/>
      </rPr>
      <t>υδρογόνο (H),</t>
    </r>
    <r>
      <rPr>
        <sz val="12"/>
        <color indexed="43"/>
        <rFont val="Arial"/>
        <family val="2"/>
        <charset val="161"/>
      </rPr>
      <t xml:space="preserve"> το </t>
    </r>
    <r>
      <rPr>
        <b/>
        <sz val="12"/>
        <color indexed="52"/>
        <rFont val="Arial"/>
        <family val="2"/>
        <charset val="161"/>
      </rPr>
      <t>οξυγόνο (Ο),</t>
    </r>
    <r>
      <rPr>
        <sz val="12"/>
        <color indexed="43"/>
        <rFont val="Arial"/>
        <family val="2"/>
        <charset val="161"/>
      </rPr>
      <t xml:space="preserve"> το </t>
    </r>
    <r>
      <rPr>
        <b/>
        <sz val="12"/>
        <color indexed="52"/>
        <rFont val="Arial"/>
        <family val="2"/>
        <charset val="161"/>
      </rPr>
      <t>άζωτο (Ν)</t>
    </r>
    <r>
      <rPr>
        <sz val="12"/>
        <color indexed="43"/>
        <rFont val="Arial"/>
        <family val="2"/>
        <charset val="161"/>
      </rPr>
      <t xml:space="preserve"> και σε μικρότερο βαθμό κάποια άλλα στοιχεία, όπως </t>
    </r>
    <r>
      <rPr>
        <b/>
        <sz val="12"/>
        <color indexed="52"/>
        <rFont val="Arial"/>
        <family val="2"/>
        <charset val="161"/>
      </rPr>
      <t>θείο (S),</t>
    </r>
    <r>
      <rPr>
        <sz val="12"/>
        <color indexed="52"/>
        <rFont val="Arial"/>
        <family val="2"/>
        <charset val="161"/>
      </rPr>
      <t xml:space="preserve"> </t>
    </r>
    <r>
      <rPr>
        <b/>
        <sz val="12"/>
        <color indexed="52"/>
        <rFont val="Arial"/>
        <family val="2"/>
        <charset val="161"/>
      </rPr>
      <t>φωσφόρος (P),</t>
    </r>
    <r>
      <rPr>
        <sz val="12"/>
        <color indexed="52"/>
        <rFont val="Arial"/>
        <family val="2"/>
        <charset val="161"/>
      </rPr>
      <t xml:space="preserve"> </t>
    </r>
    <r>
      <rPr>
        <b/>
        <sz val="12"/>
        <color indexed="52"/>
        <rFont val="Arial"/>
        <family val="2"/>
        <charset val="161"/>
      </rPr>
      <t>αλογόνα</t>
    </r>
    <r>
      <rPr>
        <sz val="12"/>
        <color indexed="43"/>
        <rFont val="Arial"/>
        <family val="2"/>
        <charset val="161"/>
      </rPr>
      <t xml:space="preserve"> κλπ. Όλα αυτά τα στοιχεία είναι </t>
    </r>
    <r>
      <rPr>
        <b/>
        <sz val="12"/>
        <color indexed="52"/>
        <rFont val="Arial"/>
        <family val="2"/>
        <charset val="161"/>
      </rPr>
      <t>αμέταλλα</t>
    </r>
    <r>
      <rPr>
        <sz val="12"/>
        <color indexed="43"/>
        <rFont val="Arial"/>
        <family val="2"/>
        <charset val="161"/>
      </rPr>
      <t xml:space="preserve"> και επομέ-νως τα άτομά τους ενώνονται μεταξύ τους με </t>
    </r>
    <r>
      <rPr>
        <b/>
        <sz val="12"/>
        <color indexed="52"/>
        <rFont val="Arial"/>
        <family val="2"/>
        <charset val="161"/>
      </rPr>
      <t>ομοιοπολικούς</t>
    </r>
    <r>
      <rPr>
        <sz val="12"/>
        <color indexed="43"/>
        <rFont val="Arial"/>
        <family val="2"/>
        <charset val="161"/>
      </rPr>
      <t xml:space="preserve"> δεσμούς, σχηματίζο-ντας έτσι τα </t>
    </r>
    <r>
      <rPr>
        <b/>
        <sz val="12"/>
        <color indexed="52"/>
        <rFont val="Arial"/>
        <family val="2"/>
        <charset val="161"/>
      </rPr>
      <t>μόρια</t>
    </r>
    <r>
      <rPr>
        <sz val="12"/>
        <color indexed="43"/>
        <rFont val="Arial"/>
        <family val="2"/>
        <charset val="161"/>
      </rPr>
      <t xml:space="preserve"> των οργανικών ενώσεων.</t>
    </r>
  </si>
  <si>
    <r>
      <t xml:space="preserve">Τα άτομα </t>
    </r>
    <r>
      <rPr>
        <b/>
        <sz val="12"/>
        <color indexed="52"/>
        <rFont val="Arial"/>
        <family val="2"/>
        <charset val="161"/>
      </rPr>
      <t>H</t>
    </r>
    <r>
      <rPr>
        <sz val="12"/>
        <color indexed="43"/>
        <rFont val="Arial"/>
        <family val="2"/>
        <charset val="161"/>
      </rPr>
      <t xml:space="preserve"> μπορούν να σχηματίσουν ένα μόνο ομοιοπολικό δεσμό, προφανώς με κάποιο γειτονικό άτομο, οπότε η εμφάνιση των ατόμων </t>
    </r>
    <r>
      <rPr>
        <b/>
        <sz val="12"/>
        <color indexed="52"/>
        <rFont val="Arial"/>
        <family val="2"/>
        <charset val="161"/>
      </rPr>
      <t>H</t>
    </r>
    <r>
      <rPr>
        <sz val="12"/>
        <color indexed="43"/>
        <rFont val="Arial"/>
        <family val="2"/>
        <charset val="161"/>
      </rPr>
      <t xml:space="preserve"> στους ΣΤ των διαφόρων ενώσεων θα είναι η παρακάτω…</t>
    </r>
  </si>
  <si>
    <r>
      <t xml:space="preserve">Συνήθως δε γράφουμε την παύλα που παριστάνει τον ομοιοπολικό δεσμό, που συνδέει το άτομο </t>
    </r>
    <r>
      <rPr>
        <b/>
        <sz val="12"/>
        <color indexed="52"/>
        <rFont val="Arial"/>
        <family val="2"/>
        <charset val="161"/>
      </rPr>
      <t>H</t>
    </r>
    <r>
      <rPr>
        <sz val="12"/>
        <color indexed="43"/>
        <rFont val="Arial"/>
        <family val="2"/>
        <charset val="161"/>
      </rPr>
      <t xml:space="preserve"> με το άτομο </t>
    </r>
    <r>
      <rPr>
        <b/>
        <sz val="12"/>
        <color indexed="16"/>
        <rFont val="Arial"/>
        <family val="2"/>
        <charset val="161"/>
      </rPr>
      <t>Α,</t>
    </r>
    <r>
      <rPr>
        <sz val="12"/>
        <color indexed="43"/>
        <rFont val="Arial"/>
        <family val="2"/>
        <charset val="161"/>
      </rPr>
      <t xml:space="preserve"> αλλά κολλάμε το </t>
    </r>
    <r>
      <rPr>
        <b/>
        <sz val="12"/>
        <color indexed="52"/>
        <rFont val="Arial"/>
        <family val="2"/>
        <charset val="161"/>
      </rPr>
      <t>H</t>
    </r>
    <r>
      <rPr>
        <sz val="12"/>
        <color indexed="43"/>
        <rFont val="Arial"/>
        <family val="2"/>
        <charset val="161"/>
      </rPr>
      <t xml:space="preserve"> δίπλα στο </t>
    </r>
    <r>
      <rPr>
        <b/>
        <sz val="12"/>
        <color indexed="16"/>
        <rFont val="Arial"/>
        <family val="2"/>
        <charset val="161"/>
      </rPr>
      <t>Α.</t>
    </r>
    <r>
      <rPr>
        <sz val="12"/>
        <color indexed="43"/>
        <rFont val="Arial"/>
        <family val="2"/>
        <charset val="161"/>
      </rPr>
      <t xml:space="preserve"> Αν με το άτομο </t>
    </r>
    <r>
      <rPr>
        <b/>
        <sz val="12"/>
        <color indexed="16"/>
        <rFont val="Arial"/>
        <family val="2"/>
        <charset val="161"/>
      </rPr>
      <t>Α</t>
    </r>
    <r>
      <rPr>
        <sz val="12"/>
        <color indexed="43"/>
        <rFont val="Arial"/>
        <family val="2"/>
        <charset val="161"/>
      </rPr>
      <t xml:space="preserve"> είναι ενωμένα πολλά άτομα </t>
    </r>
    <r>
      <rPr>
        <b/>
        <sz val="12"/>
        <color indexed="52"/>
        <rFont val="Arial"/>
        <family val="2"/>
        <charset val="161"/>
      </rPr>
      <t>Η,</t>
    </r>
    <r>
      <rPr>
        <sz val="12"/>
        <color indexed="43"/>
        <rFont val="Arial"/>
        <family val="2"/>
        <charset val="161"/>
      </rPr>
      <t xml:space="preserve"> γράφουμε δίπλα στο </t>
    </r>
    <r>
      <rPr>
        <b/>
        <sz val="12"/>
        <color indexed="16"/>
        <rFont val="Arial"/>
        <family val="2"/>
        <charset val="161"/>
      </rPr>
      <t>Α</t>
    </r>
    <r>
      <rPr>
        <sz val="12"/>
        <color indexed="43"/>
        <rFont val="Arial"/>
        <family val="2"/>
        <charset val="161"/>
      </rPr>
      <t xml:space="preserve"> το </t>
    </r>
    <r>
      <rPr>
        <b/>
        <sz val="12"/>
        <color indexed="52"/>
        <rFont val="Arial"/>
        <family val="2"/>
        <charset val="161"/>
      </rPr>
      <t>H</t>
    </r>
    <r>
      <rPr>
        <sz val="12"/>
        <color indexed="43"/>
        <rFont val="Arial"/>
        <family val="2"/>
        <charset val="161"/>
      </rPr>
      <t xml:space="preserve"> και στο κάτω δεξιό μέρος του </t>
    </r>
    <r>
      <rPr>
        <b/>
        <sz val="12"/>
        <color rgb="FFFF9900"/>
        <rFont val="Arial"/>
        <family val="2"/>
        <charset val="161"/>
      </rPr>
      <t>Η</t>
    </r>
    <r>
      <rPr>
        <sz val="12"/>
        <color indexed="43"/>
        <rFont val="Arial"/>
        <family val="2"/>
        <charset val="161"/>
      </rPr>
      <t xml:space="preserve"> βάζουμε έναν κατάλληλο δείκτη, που δείχνει το πλήθος των ατόμων </t>
    </r>
    <r>
      <rPr>
        <b/>
        <sz val="12"/>
        <color indexed="52"/>
        <rFont val="Arial"/>
        <family val="2"/>
        <charset val="161"/>
      </rPr>
      <t>Η</t>
    </r>
    <r>
      <rPr>
        <sz val="12"/>
        <color indexed="43"/>
        <rFont val="Arial"/>
        <family val="2"/>
        <charset val="161"/>
      </rPr>
      <t xml:space="preserve"> που είναι ενωμένα με το άτομο </t>
    </r>
    <r>
      <rPr>
        <b/>
        <sz val="12"/>
        <color indexed="16"/>
        <rFont val="Arial"/>
        <family val="2"/>
        <charset val="161"/>
      </rPr>
      <t>Α.</t>
    </r>
    <r>
      <rPr>
        <sz val="12"/>
        <color indexed="43"/>
        <rFont val="Arial"/>
        <family val="2"/>
        <charset val="161"/>
      </rPr>
      <t xml:space="preserve"> Κατ’ αυτό τον τρόπο παράγονται οι </t>
    </r>
    <r>
      <rPr>
        <b/>
        <sz val="12"/>
        <color indexed="52"/>
        <rFont val="Arial"/>
        <family val="2"/>
        <charset val="161"/>
      </rPr>
      <t>συνεπτυγ-μένοι</t>
    </r>
    <r>
      <rPr>
        <sz val="12"/>
        <color indexed="43"/>
        <rFont val="Arial"/>
        <family val="2"/>
        <charset val="161"/>
      </rPr>
      <t xml:space="preserve"> συντακτικοί τύποι, για τους οποίους έγινε αναφορά παραπάνω.</t>
    </r>
  </si>
  <si>
    <r>
      <t xml:space="preserve">Τα άτομα </t>
    </r>
    <r>
      <rPr>
        <b/>
        <sz val="12"/>
        <color indexed="52"/>
        <rFont val="Arial"/>
        <family val="2"/>
        <charset val="161"/>
      </rPr>
      <t>Ν</t>
    </r>
    <r>
      <rPr>
        <sz val="12"/>
        <color indexed="43"/>
        <rFont val="Arial"/>
        <family val="2"/>
        <charset val="161"/>
      </rPr>
      <t xml:space="preserve"> έχουν τη δυνατότητα σχηματισμού τριών ομοιοπολικών δεσμών στο περιβάλλον τους, με αποτέλεσμα η εμφάνιση των ατόμων </t>
    </r>
    <r>
      <rPr>
        <b/>
        <sz val="12"/>
        <color indexed="52"/>
        <rFont val="Arial"/>
        <family val="2"/>
        <charset val="161"/>
      </rPr>
      <t>N</t>
    </r>
    <r>
      <rPr>
        <sz val="12"/>
        <color indexed="43"/>
        <rFont val="Arial"/>
        <family val="2"/>
        <charset val="161"/>
      </rPr>
      <t xml:space="preserve"> στους ΣΤ των διαφό-ρων ενώσεων να μπορεί να είναι η ακόλουθη…</t>
    </r>
  </si>
  <si>
    <t>Στους συντακτικούς τύπους, τα άτομα του άνθρακα που συμμετέχουν στη συγκρότηση ενός μορίου και οι δεσμοί που σχηματίζουν με τα άτομα του περιβάλλοντός τους, εμφανίζονται να ανήκουν στο ίδιο επίπεδο. Αυτό μπορεί να απέχει πολύ από την πραγματικότητα. Η πραγ-ματική διάταξη στο χώρο, των τεσσάρων δεσμών που αναπτύσσονται γύρω από ένα αν-θρακοάτομο, μέσα στο μόριο μιας ένωσης, αποδίδεται από το στερεοχημικό τύπο αυτής.</t>
  </si>
  <si>
    <t>Έτσι λοιπόν, σύμφωνα με τα παραπάνω, για τα ανθρακοάτομα, διακρίνουμε τις παρακάτω τρεις περιπτώσεις.</t>
  </si>
  <si>
    <r>
      <t xml:space="preserve">Στην περίπτωση αυτή, οι τέσσερις δεσμοί που συνδέουν το ανθρακοάτομο με τα τέσσερα γειτονικά του άτομα, κατευθύνονται προς τις κορυφές μιας τριγωνικής πυραμίδας (τετράε-δρο), σχηματίζοντας ανά δύο μεταξύ τους τη μέγιστη δυνατή γωνία, η οποία είναι περίπου ίση με </t>
    </r>
    <r>
      <rPr>
        <b/>
        <sz val="12"/>
        <color indexed="52"/>
        <rFont val="Arial"/>
        <family val="2"/>
        <charset val="161"/>
      </rPr>
      <t>109,5°.</t>
    </r>
    <r>
      <rPr>
        <sz val="12"/>
        <color indexed="43"/>
        <rFont val="Arial"/>
        <family val="2"/>
      </rPr>
      <t xml:space="preserve"> Έτσι τα κοινά ηλεκτρονιακά ζεύγη που συνιστούν αυτούς τους δεσμούς, απέ-χουν όσο γίνεται περισσότερο μεταξύ τους, οπότε οι μεταξύ τους απώσεις ελαχιστοποιού-νται, με επακόλουθο τη σταθεροποίηση του μορίου. Σχετικό είναι το παράδειγμα που δίνεται στην </t>
    </r>
    <r>
      <rPr>
        <sz val="12"/>
        <color indexed="48"/>
        <rFont val="Arial"/>
        <family val="2"/>
        <charset val="161"/>
      </rPr>
      <t>παρακάτω εικόνα.</t>
    </r>
  </si>
  <si>
    <r>
      <t xml:space="preserve">Η απόδοση της τετραεδρικής διάταξης των τεσσάρων δεσμών γύρω από το άτομο </t>
    </r>
    <r>
      <rPr>
        <b/>
        <sz val="12"/>
        <color indexed="52"/>
        <rFont val="Arial"/>
        <family val="2"/>
      </rPr>
      <t>C,</t>
    </r>
    <r>
      <rPr>
        <sz val="12"/>
        <color indexed="43"/>
        <rFont val="Arial"/>
        <family val="2"/>
      </rPr>
      <t xml:space="preserve"> όταν αυτό βρίσκεται ενωμένο με ισάριθμα γειτονικά άτομα, μέσα στο μόριο μιας οργανικής ένω-σης, π.χ. του </t>
    </r>
    <r>
      <rPr>
        <b/>
        <sz val="12"/>
        <color indexed="52"/>
        <rFont val="Arial"/>
        <family val="2"/>
      </rPr>
      <t>μεθανίου (CH</t>
    </r>
    <r>
      <rPr>
        <b/>
        <vertAlign val="subscript"/>
        <sz val="12"/>
        <color indexed="52"/>
        <rFont val="Arial"/>
        <family val="2"/>
      </rPr>
      <t>4</t>
    </r>
    <r>
      <rPr>
        <b/>
        <sz val="12"/>
        <color indexed="52"/>
        <rFont val="Arial"/>
        <family val="2"/>
      </rPr>
      <t xml:space="preserve">), </t>
    </r>
    <r>
      <rPr>
        <sz val="12"/>
        <color indexed="43"/>
        <rFont val="Arial"/>
        <family val="2"/>
      </rPr>
      <t xml:space="preserve">γίνεται με τη χρήση των </t>
    </r>
    <r>
      <rPr>
        <b/>
        <sz val="12"/>
        <color indexed="52"/>
        <rFont val="Arial"/>
        <family val="2"/>
        <charset val="161"/>
      </rPr>
      <t>στερεοχημικών τύπων,</t>
    </r>
    <r>
      <rPr>
        <sz val="12"/>
        <color indexed="43"/>
        <rFont val="Arial"/>
        <family val="2"/>
      </rPr>
      <t xml:space="preserve"> ως εξής.
Εμφανίζουμε το άτομο </t>
    </r>
    <r>
      <rPr>
        <b/>
        <sz val="12"/>
        <color indexed="52"/>
        <rFont val="Arial"/>
        <family val="2"/>
        <charset val="161"/>
      </rPr>
      <t>C</t>
    </r>
    <r>
      <rPr>
        <sz val="12"/>
        <color indexed="43"/>
        <rFont val="Arial"/>
        <family val="2"/>
      </rPr>
      <t xml:space="preserve"> και τους δύο από τους τέσσερις δεσμούς, με τα αντίστοιχα άτομα (στο παράδειγμα του μεθανίου είναι άτομα </t>
    </r>
    <r>
      <rPr>
        <b/>
        <sz val="12"/>
        <color indexed="52"/>
        <rFont val="Arial"/>
        <family val="2"/>
        <charset val="161"/>
      </rPr>
      <t>Η</t>
    </r>
    <r>
      <rPr>
        <sz val="12"/>
        <color indexed="43"/>
        <rFont val="Arial"/>
        <family val="2"/>
      </rPr>
      <t>), να βρίσκονται στο ίδιο επίπεδο (αυτό του χαρτιού, όπου γράφουμε, ή του πίνακα, ή της επιφάνειας εργασίας του υπολογιστή) και φροντίζουμε, ακολουθώντας τους κανόνες της προοπτικής, να σχεδιάσουμε τους δύο άλ-λους δύο δεσμούς έτσι, ώστε ο ένας να φαίνεται, ότι βρίσκεται εμπρός από το επίπεδο που αναφέραμε πριν και ο άλλος πίσω από αυτό. Εννοείται, ότι στην άκρη αυτών των δεσμών βρίσκονται και τα υπόλοιπα δύο άτομα</t>
    </r>
    <r>
      <rPr>
        <b/>
        <sz val="12"/>
        <color indexed="52"/>
        <rFont val="Arial"/>
        <family val="2"/>
        <charset val="161"/>
      </rPr>
      <t xml:space="preserve"> Η. </t>
    </r>
    <r>
      <rPr>
        <sz val="12"/>
        <color indexed="43"/>
        <rFont val="Arial"/>
        <family val="2"/>
      </rPr>
      <t xml:space="preserve">Το αποτέλεσμα είναι αυτό που φαίνεται στο </t>
    </r>
    <r>
      <rPr>
        <sz val="12"/>
        <color indexed="48"/>
        <rFont val="Arial"/>
        <family val="2"/>
        <charset val="161"/>
      </rPr>
      <t xml:space="preserve">πα-ρακάτω σχήμα. </t>
    </r>
  </si>
  <si>
    <r>
      <t xml:space="preserve">Προφανώς στην περίπτωση αυτή, το ανθρακοάτομο με το ένα από τα τρία γειτονικά του άτομα συνάπτει </t>
    </r>
    <r>
      <rPr>
        <b/>
        <sz val="12"/>
        <color indexed="52"/>
        <rFont val="Arial"/>
        <family val="2"/>
        <charset val="161"/>
      </rPr>
      <t>διπλό</t>
    </r>
    <r>
      <rPr>
        <sz val="12"/>
        <color indexed="43"/>
        <rFont val="Arial"/>
        <family val="2"/>
      </rPr>
      <t xml:space="preserve"> ομοιοπολικό δεσμό και </t>
    </r>
    <r>
      <rPr>
        <b/>
        <sz val="12"/>
        <color indexed="52"/>
        <rFont val="Arial"/>
        <family val="2"/>
        <charset val="161"/>
      </rPr>
      <t>απλούς</t>
    </r>
    <r>
      <rPr>
        <sz val="12"/>
        <color indexed="43"/>
        <rFont val="Arial"/>
        <family val="2"/>
      </rPr>
      <t xml:space="preserve"> δεσμούς με τα άλλα δύο άτομα. Σύμφωνα με όσα αναφέρθηκαν παραπάνω, αυτοί οι τρεις δεσμοί (ο διπλός και οι δύο α-πλοί), διευθετούνται γύρω από το ανθρακοάτομα έτσι, ώστε ανά δύο να σχηματίζουν όσο γίνεται μεγαλύτερη γωνία. ΄Ετσι τα κοινά ηλεκτρονιακά ζεύγη απέχουν κατά το δυνατό πε-ρισσότερο μεταξύ τους, οπότε ελαχιστοποιούνται οι μεταξύ τους απώσεις, με επακόλουθο τη σταθεροποίηση του μορίου. </t>
    </r>
  </si>
  <si>
    <r>
      <t xml:space="preserve">Ο </t>
    </r>
    <r>
      <rPr>
        <b/>
        <sz val="10"/>
        <color indexed="52"/>
        <rFont val="Arial"/>
        <family val="2"/>
        <charset val="161"/>
      </rPr>
      <t>διπλός</t>
    </r>
    <r>
      <rPr>
        <sz val="10"/>
        <color indexed="43"/>
        <rFont val="Arial"/>
        <family val="2"/>
      </rPr>
      <t xml:space="preserve"> δεσμός, που συνδέει το άτομο </t>
    </r>
    <r>
      <rPr>
        <b/>
        <sz val="10"/>
        <color indexed="52"/>
        <rFont val="Arial"/>
        <family val="2"/>
        <charset val="161"/>
      </rPr>
      <t>C</t>
    </r>
    <r>
      <rPr>
        <sz val="10"/>
        <color indexed="43"/>
        <rFont val="Arial"/>
        <family val="2"/>
      </rPr>
      <t xml:space="preserve"> με το άτομο </t>
    </r>
    <r>
      <rPr>
        <b/>
        <sz val="10"/>
        <color indexed="52"/>
        <rFont val="Arial"/>
        <family val="2"/>
        <charset val="161"/>
      </rPr>
      <t>O,</t>
    </r>
    <r>
      <rPr>
        <sz val="10"/>
        <color indexed="43"/>
        <rFont val="Arial"/>
        <family val="2"/>
      </rPr>
      <t xml:space="preserve"> στο μόριο της </t>
    </r>
    <r>
      <rPr>
        <b/>
        <sz val="10"/>
        <color indexed="52"/>
        <rFont val="Arial"/>
        <family val="2"/>
        <charset val="161"/>
      </rPr>
      <t>μεθανάλης (CH</t>
    </r>
    <r>
      <rPr>
        <b/>
        <vertAlign val="subscript"/>
        <sz val="10"/>
        <color indexed="52"/>
        <rFont val="Arial"/>
        <family val="2"/>
        <charset val="161"/>
      </rPr>
      <t>2</t>
    </r>
    <r>
      <rPr>
        <b/>
        <sz val="10"/>
        <color indexed="52"/>
        <rFont val="Arial"/>
        <family val="2"/>
        <charset val="161"/>
      </rPr>
      <t>O),</t>
    </r>
    <r>
      <rPr>
        <sz val="10"/>
        <color indexed="43"/>
        <rFont val="Arial"/>
        <family val="2"/>
      </rPr>
      <t xml:space="preserve"> είναι ομοεπίπεδος με τους δύο </t>
    </r>
    <r>
      <rPr>
        <b/>
        <sz val="10"/>
        <color indexed="52"/>
        <rFont val="Arial"/>
        <family val="2"/>
        <charset val="161"/>
      </rPr>
      <t>απλούς</t>
    </r>
    <r>
      <rPr>
        <sz val="10"/>
        <color indexed="43"/>
        <rFont val="Arial"/>
        <family val="2"/>
      </rPr>
      <t xml:space="preserve"> δεσμούς, που συνδέουν το άτομο </t>
    </r>
    <r>
      <rPr>
        <b/>
        <sz val="10"/>
        <color indexed="52"/>
        <rFont val="Arial"/>
        <family val="2"/>
        <charset val="161"/>
      </rPr>
      <t>C</t>
    </r>
    <r>
      <rPr>
        <sz val="10"/>
        <color indexed="43"/>
        <rFont val="Arial"/>
        <family val="2"/>
      </rPr>
      <t xml:space="preserve"> με τα δύο άτομα </t>
    </r>
    <r>
      <rPr>
        <b/>
        <sz val="10"/>
        <color indexed="52"/>
        <rFont val="Arial"/>
        <family val="2"/>
        <charset val="161"/>
      </rPr>
      <t>Η.</t>
    </r>
    <r>
      <rPr>
        <sz val="10"/>
        <color indexed="43"/>
        <rFont val="Arial"/>
        <family val="2"/>
      </rPr>
      <t xml:space="preserve"> Οι τρεις δεσμοί σχηματίζουν μεταξύ τους γωνία περίπου ίση με </t>
    </r>
    <r>
      <rPr>
        <b/>
        <sz val="10"/>
        <color indexed="52"/>
        <rFont val="Arial"/>
        <family val="2"/>
        <charset val="161"/>
      </rPr>
      <t>120°.</t>
    </r>
    <r>
      <rPr>
        <sz val="10"/>
        <color indexed="43"/>
        <rFont val="Arial"/>
        <family val="2"/>
      </rPr>
      <t xml:space="preserve"> </t>
    </r>
    <r>
      <rPr>
        <b/>
        <sz val="10"/>
        <color indexed="52"/>
        <rFont val="Arial"/>
        <family val="2"/>
        <charset val="161"/>
      </rPr>
      <t/>
    </r>
  </si>
  <si>
    <r>
      <t xml:space="preserve">Όπως δείχτηκε και παραπάνω, όταν το άνθρακοάτομο είναι ενωμένο μόνο με δύο άτομα, σχηματίζει είτε δύο διπλούς δεσμούς με αυτά, ή έναν τριπλό και έναν απλό. Και στις δύο περιπτώσεις οι δεσμοί αυτοί αναπτύσσονται στην ίδια ευθεία, σχηματίζοντας μεταξύ τους τη μέγιστη δυνατή γωνία </t>
    </r>
    <r>
      <rPr>
        <b/>
        <sz val="12"/>
        <color indexed="52"/>
        <rFont val="Arial"/>
        <family val="2"/>
        <charset val="161"/>
      </rPr>
      <t>(ευθεία γωνία 180°).</t>
    </r>
    <r>
      <rPr>
        <sz val="12"/>
        <color indexed="43"/>
        <rFont val="Arial"/>
        <family val="2"/>
      </rPr>
      <t xml:space="preserve"> Έτσι οι απώσεις μεταξύ των κοινών ηλεκτρονι-ακών ζευγών, που συνιστούν αυτούς τους δεσμούς, ελαχιστοποιούνται, με αποτέλεσμα τη σταθεροποίηση του σχηματιζόμενου μορίου. Σχετικό είναι το παράδειγμα που δίνεται στην </t>
    </r>
    <r>
      <rPr>
        <sz val="12"/>
        <color indexed="48"/>
        <rFont val="Arial"/>
        <family val="2"/>
        <charset val="161"/>
      </rPr>
      <t>παρακάτω εικόνα.</t>
    </r>
  </si>
  <si>
    <r>
      <t xml:space="preserve">Όταν στο μόριο μιας ένωσης, το άτομο </t>
    </r>
    <r>
      <rPr>
        <b/>
        <sz val="10"/>
        <color indexed="52"/>
        <rFont val="Arial"/>
        <family val="2"/>
        <charset val="161"/>
      </rPr>
      <t>C</t>
    </r>
    <r>
      <rPr>
        <sz val="10"/>
        <color indexed="43"/>
        <rFont val="Arial"/>
        <family val="2"/>
      </rPr>
      <t xml:space="preserve"> είναι ενωμένο με δύο μόνο άλλα άτομα, τότε οι δεσμοί μέσω των οποίων γίνεται αυτό, εί-ναι </t>
    </r>
    <r>
      <rPr>
        <b/>
        <sz val="10"/>
        <color indexed="52"/>
        <rFont val="Arial"/>
        <family val="2"/>
        <charset val="161"/>
      </rPr>
      <t>συνευθειακοί.</t>
    </r>
    <r>
      <rPr>
        <sz val="10"/>
        <color indexed="43"/>
        <rFont val="Arial"/>
        <family val="2"/>
      </rPr>
      <t xml:space="preserve"> Έτσι και το μόριο του </t>
    </r>
    <r>
      <rPr>
        <b/>
        <sz val="10"/>
        <color indexed="52"/>
        <rFont val="Arial"/>
        <family val="2"/>
        <charset val="161"/>
      </rPr>
      <t>διοξείδιου του άνθρακα (CO</t>
    </r>
    <r>
      <rPr>
        <b/>
        <vertAlign val="subscript"/>
        <sz val="10"/>
        <color indexed="52"/>
        <rFont val="Arial"/>
        <family val="2"/>
        <charset val="161"/>
      </rPr>
      <t>2</t>
    </r>
    <r>
      <rPr>
        <b/>
        <sz val="10"/>
        <color indexed="52"/>
        <rFont val="Arial"/>
        <family val="2"/>
        <charset val="161"/>
      </rPr>
      <t>)</t>
    </r>
    <r>
      <rPr>
        <sz val="10"/>
        <color indexed="43"/>
        <rFont val="Arial"/>
        <family val="2"/>
      </rPr>
      <t xml:space="preserve"> και το μόριο του </t>
    </r>
    <r>
      <rPr>
        <b/>
        <sz val="10"/>
        <color indexed="52"/>
        <rFont val="Arial"/>
        <family val="2"/>
        <charset val="161"/>
      </rPr>
      <t>αιθινίου (C</t>
    </r>
    <r>
      <rPr>
        <b/>
        <vertAlign val="subscript"/>
        <sz val="10"/>
        <color indexed="52"/>
        <rFont val="Arial"/>
        <family val="2"/>
        <charset val="161"/>
      </rPr>
      <t>2</t>
    </r>
    <r>
      <rPr>
        <b/>
        <sz val="10"/>
        <color indexed="52"/>
        <rFont val="Arial"/>
        <family val="2"/>
        <charset val="161"/>
      </rPr>
      <t>H</t>
    </r>
    <r>
      <rPr>
        <b/>
        <vertAlign val="subscript"/>
        <sz val="10"/>
        <color indexed="52"/>
        <rFont val="Arial"/>
        <family val="2"/>
        <charset val="161"/>
      </rPr>
      <t>2</t>
    </r>
    <r>
      <rPr>
        <b/>
        <sz val="10"/>
        <color indexed="52"/>
        <rFont val="Arial"/>
        <family val="2"/>
        <charset val="161"/>
      </rPr>
      <t>)</t>
    </r>
    <r>
      <rPr>
        <sz val="10"/>
        <color indexed="43"/>
        <rFont val="Arial"/>
        <family val="2"/>
      </rPr>
      <t xml:space="preserve"> είναι </t>
    </r>
    <r>
      <rPr>
        <b/>
        <sz val="10"/>
        <color indexed="52"/>
        <rFont val="Arial"/>
        <family val="2"/>
        <charset val="161"/>
      </rPr>
      <t>γραμμικά.</t>
    </r>
    <r>
      <rPr>
        <sz val="10"/>
        <color indexed="43"/>
        <rFont val="Arial"/>
        <family val="2"/>
      </rPr>
      <t xml:space="preserve"> </t>
    </r>
  </si>
  <si>
    <r>
      <t xml:space="preserve">Ονομάζονται έτσι οι οργανικές ενώσεις στο μόριο των οποίων, τα άτομα άνθρακα συνδέονται </t>
    </r>
    <r>
      <rPr>
        <b/>
        <sz val="12"/>
        <color indexed="52"/>
        <rFont val="Arial"/>
        <family val="2"/>
        <charset val="161"/>
      </rPr>
      <t>μεταξύ τους,</t>
    </r>
    <r>
      <rPr>
        <sz val="12"/>
        <color indexed="43"/>
        <rFont val="Arial"/>
        <family val="2"/>
      </rPr>
      <t xml:space="preserve"> αποκλειστικά και μόνο με </t>
    </r>
    <r>
      <rPr>
        <b/>
        <sz val="12"/>
        <color indexed="52"/>
        <rFont val="Arial"/>
        <family val="2"/>
        <charset val="161"/>
      </rPr>
      <t>απλούς</t>
    </r>
    <r>
      <rPr>
        <sz val="12"/>
        <color indexed="43"/>
        <rFont val="Arial"/>
        <family val="2"/>
      </rPr>
      <t xml:space="preserve"> ομοιοπολικούς δε-σμούς.</t>
    </r>
    <r>
      <rPr>
        <b/>
        <sz val="12"/>
        <color indexed="43"/>
        <rFont val="Arial"/>
        <family val="2"/>
      </rPr>
      <t xml:space="preserve">
</t>
    </r>
    <r>
      <rPr>
        <b/>
        <sz val="12"/>
        <color indexed="16"/>
        <rFont val="Arial"/>
        <family val="2"/>
        <charset val="161"/>
      </rPr>
      <t>ΠΡΟΣΟΧΗ!</t>
    </r>
    <r>
      <rPr>
        <b/>
        <sz val="12"/>
        <color indexed="43"/>
        <rFont val="Arial"/>
        <family val="2"/>
      </rPr>
      <t xml:space="preserve"> </t>
    </r>
    <r>
      <rPr>
        <sz val="12"/>
        <color indexed="43"/>
        <rFont val="Arial"/>
        <family val="2"/>
      </rPr>
      <t xml:space="preserve">Το ότι μια ένωση είναι κορεσμένη, δε σημαίνει ότι στο μόριό της όλοι οι δεσμοί είναι απλοί. </t>
    </r>
    <r>
      <rPr>
        <b/>
        <sz val="12"/>
        <color indexed="52"/>
        <rFont val="Arial"/>
        <family val="2"/>
        <charset val="161"/>
      </rPr>
      <t>Είναι δυνατό να υπάρχουν και διπλοί ή τριπλοί δεσμοί, όχι όμως μεταξύ ατόμων άνθρακα.</t>
    </r>
    <r>
      <rPr>
        <b/>
        <sz val="12"/>
        <color indexed="43"/>
        <rFont val="Arial"/>
        <family val="2"/>
      </rPr>
      <t xml:space="preserve">   </t>
    </r>
    <r>
      <rPr>
        <b/>
        <sz val="12"/>
        <rFont val="Arial"/>
        <family val="2"/>
      </rPr>
      <t/>
    </r>
  </si>
  <si>
    <r>
      <t xml:space="preserve">Ονομάζονται έτσι οι οργανικές ενώσεις στο μόριο των οποίων υπάρχει τουλάχι-στον ένας </t>
    </r>
    <r>
      <rPr>
        <b/>
        <sz val="12"/>
        <color indexed="52"/>
        <rFont val="Arial"/>
        <family val="2"/>
        <charset val="161"/>
      </rPr>
      <t>πολλαπλός</t>
    </r>
    <r>
      <rPr>
        <sz val="12"/>
        <color indexed="43"/>
        <rFont val="Arial"/>
        <family val="2"/>
      </rPr>
      <t xml:space="preserve"> δεσμός (δηλαδή </t>
    </r>
    <r>
      <rPr>
        <b/>
        <sz val="12"/>
        <color indexed="52"/>
        <rFont val="Arial"/>
        <family val="2"/>
        <charset val="161"/>
      </rPr>
      <t>διπλός</t>
    </r>
    <r>
      <rPr>
        <sz val="12"/>
        <color indexed="43"/>
        <rFont val="Arial"/>
        <family val="2"/>
      </rPr>
      <t xml:space="preserve"> ή </t>
    </r>
    <r>
      <rPr>
        <b/>
        <sz val="12"/>
        <color indexed="52"/>
        <rFont val="Arial"/>
        <family val="2"/>
        <charset val="161"/>
      </rPr>
      <t>τριπλός</t>
    </r>
    <r>
      <rPr>
        <sz val="12"/>
        <color indexed="43"/>
        <rFont val="Arial"/>
        <family val="2"/>
      </rPr>
      <t xml:space="preserve"> ομοιοπολικός δεσμός) </t>
    </r>
    <r>
      <rPr>
        <b/>
        <sz val="12"/>
        <color indexed="52"/>
        <rFont val="Arial"/>
        <family val="2"/>
        <charset val="161"/>
      </rPr>
      <t xml:space="preserve">μεταξύ ατόμων ανθρακα.  </t>
    </r>
    <r>
      <rPr>
        <b/>
        <sz val="12"/>
        <color indexed="43"/>
        <rFont val="Arial"/>
        <family val="2"/>
      </rPr>
      <t xml:space="preserve">
</t>
    </r>
    <r>
      <rPr>
        <b/>
        <sz val="12"/>
        <color indexed="16"/>
        <rFont val="Arial"/>
        <family val="2"/>
        <charset val="161"/>
      </rPr>
      <t>ΠΡΟΣΟΧΗ!</t>
    </r>
    <r>
      <rPr>
        <b/>
        <sz val="12"/>
        <color indexed="43"/>
        <rFont val="Arial"/>
        <family val="2"/>
      </rPr>
      <t xml:space="preserve"> </t>
    </r>
    <r>
      <rPr>
        <sz val="12"/>
        <color indexed="43"/>
        <rFont val="Arial"/>
        <family val="2"/>
      </rPr>
      <t xml:space="preserve">Η ύπαρξη κάποιου διπλού ή τριπλού δεσμού στο μόριο μιας ένωσης, δεν την κάνει οπωσδήποτε ακόρεστη. </t>
    </r>
    <r>
      <rPr>
        <b/>
        <sz val="12"/>
        <color indexed="52"/>
        <rFont val="Arial"/>
        <family val="2"/>
        <charset val="161"/>
      </rPr>
      <t xml:space="preserve">Αν ο πολλαπλός δεσμός δε συνδέει με-ταξύ τους άτομα άνθρακα, η ένωση δεν είναι ακόρεστη, αλλά κορεσμένη. </t>
    </r>
    <r>
      <rPr>
        <b/>
        <sz val="12"/>
        <color indexed="43"/>
        <rFont val="Arial"/>
        <family val="2"/>
      </rPr>
      <t xml:space="preserve">         </t>
    </r>
  </si>
  <si>
    <r>
      <t xml:space="preserve">Υπενθυμίζεται ότι στην πλέον απέριττη μορφή τους, οι </t>
    </r>
    <r>
      <rPr>
        <b/>
        <sz val="11"/>
        <color indexed="52"/>
        <rFont val="Arial"/>
        <family val="2"/>
        <charset val="161"/>
      </rPr>
      <t>ΣΤ</t>
    </r>
    <r>
      <rPr>
        <sz val="11"/>
        <color indexed="43"/>
        <rFont val="Arial"/>
        <family val="2"/>
      </rPr>
      <t xml:space="preserve"> των οργανικών ενώσεων, δεν εμφανίζουν τα άτομα </t>
    </r>
    <r>
      <rPr>
        <b/>
        <sz val="11"/>
        <color indexed="52"/>
        <rFont val="Arial"/>
        <family val="2"/>
        <charset val="161"/>
      </rPr>
      <t>C</t>
    </r>
    <r>
      <rPr>
        <sz val="11"/>
        <color indexed="43"/>
        <rFont val="Arial"/>
        <family val="2"/>
      </rPr>
      <t xml:space="preserve"> και </t>
    </r>
    <r>
      <rPr>
        <b/>
        <sz val="11"/>
        <color indexed="52"/>
        <rFont val="Arial"/>
        <family val="2"/>
        <charset val="161"/>
      </rPr>
      <t>H,</t>
    </r>
    <r>
      <rPr>
        <sz val="11"/>
        <color indexed="43"/>
        <rFont val="Arial"/>
        <family val="2"/>
      </rPr>
      <t xml:space="preserve"> αλλά μόνο τα άτομα των άλλων στοιχείων, που υπάρχουν στο μόριο της ένωσης, καθώς και τους δεσμούς, που παριστάνονται με ευθύγραμμα τμήματα και συνδέουν τα ανθρακοάτομα και τα άτομα αυτών των άλλων στοιχείων, μεταξύ τους. </t>
    </r>
  </si>
  <si>
    <t>Λόγω του τεράστιου και διαρκώς αυξανόμενου πλήθους των ενώσεων του άνθρα-κα, είναι αναγκαία η ταξινόμηση αυτών, ώστε να μελετηθούν ευκολότερα.
Έτσι οι οργανικές ενώσεις ταξινομούνται σε ομάδες με κοινά χαρακτηριστικά, ο-πότε τα συμπεράσματα από τη μελέτη μερικών μελών μιας ομάδας, είναι δυνατό, συνήθως και με κάποιες κατάλληλες τροποποιήσεις, να γενικεύονται με ικανοποι-ητική ασφάλεια και στα υπόλοιπα μέλη της ομάδας.
Η ταξινόμηση γίνεται κάθε φορά με βάση κάποιο συγκεκριμένο κριτήριο. Έτσι, εί-ναι δυνατό, η ταξινόμηση να γίνεται...</t>
  </si>
  <si>
    <r>
      <t xml:space="preserve">Στην περίπτωση αυτή οι οργανικές ενώσεις χωρίζονται πάλι σε δύο μεγάλες κα-τηγορίες, τις </t>
    </r>
    <r>
      <rPr>
        <b/>
        <sz val="12"/>
        <color indexed="52"/>
        <rFont val="Arial"/>
        <family val="2"/>
        <charset val="161"/>
      </rPr>
      <t>άκυκλες</t>
    </r>
    <r>
      <rPr>
        <sz val="12"/>
        <color indexed="43"/>
        <rFont val="Arial"/>
        <family val="2"/>
      </rPr>
      <t xml:space="preserve"> και τις </t>
    </r>
    <r>
      <rPr>
        <b/>
        <sz val="12"/>
        <color indexed="52"/>
        <rFont val="Arial"/>
        <family val="2"/>
        <charset val="161"/>
      </rPr>
      <t>κυκλικές.</t>
    </r>
  </si>
  <si>
    <r>
      <t xml:space="preserve">Στις </t>
    </r>
    <r>
      <rPr>
        <b/>
        <sz val="11"/>
        <color indexed="52"/>
        <rFont val="Arial"/>
        <family val="2"/>
        <charset val="161"/>
      </rPr>
      <t>άκυκλες</t>
    </r>
    <r>
      <rPr>
        <sz val="11"/>
        <color indexed="43"/>
        <rFont val="Arial"/>
        <family val="2"/>
      </rPr>
      <t xml:space="preserve"> ενώσεις με </t>
    </r>
    <r>
      <rPr>
        <b/>
        <sz val="11"/>
        <color indexed="52"/>
        <rFont val="Arial"/>
        <family val="2"/>
        <charset val="161"/>
      </rPr>
      <t>ευθύγραμμη</t>
    </r>
    <r>
      <rPr>
        <sz val="11"/>
        <color indexed="43"/>
        <rFont val="Arial"/>
        <family val="2"/>
      </rPr>
      <t xml:space="preserve"> ανθρακική αλυσίδα, όλα τα άτομα </t>
    </r>
    <r>
      <rPr>
        <b/>
        <sz val="11"/>
        <color indexed="52"/>
        <rFont val="Arial"/>
        <family val="2"/>
        <charset val="161"/>
      </rPr>
      <t>C</t>
    </r>
    <r>
      <rPr>
        <sz val="11"/>
        <color indexed="43"/>
        <rFont val="Arial"/>
        <family val="2"/>
      </rPr>
      <t xml:space="preserve"> είναι </t>
    </r>
    <r>
      <rPr>
        <b/>
        <sz val="11"/>
        <color indexed="52"/>
        <rFont val="Arial"/>
        <family val="2"/>
        <charset val="161"/>
      </rPr>
      <t>δευτεροταγή</t>
    </r>
    <r>
      <rPr>
        <sz val="11"/>
        <color indexed="50"/>
        <rFont val="Arial"/>
        <family val="2"/>
        <charset val="161"/>
      </rPr>
      <t>*</t>
    </r>
    <r>
      <rPr>
        <b/>
        <sz val="11"/>
        <color indexed="52"/>
        <rFont val="Arial"/>
        <family val="2"/>
        <charset val="161"/>
      </rPr>
      <t>,</t>
    </r>
    <r>
      <rPr>
        <sz val="11"/>
        <color indexed="43"/>
        <rFont val="Arial"/>
        <family val="2"/>
      </rPr>
      <t xml:space="preserve"> εκτός από τα δύο που βρίσκονται στα άκρα της αλυσί-δας, τα οποία είναι </t>
    </r>
    <r>
      <rPr>
        <b/>
        <sz val="11"/>
        <color indexed="52"/>
        <rFont val="Arial"/>
        <family val="2"/>
        <charset val="161"/>
      </rPr>
      <t>πρωτοταγή.</t>
    </r>
  </si>
  <si>
    <r>
      <t xml:space="preserve">Στις </t>
    </r>
    <r>
      <rPr>
        <b/>
        <sz val="11"/>
        <color indexed="52"/>
        <rFont val="Arial"/>
        <family val="2"/>
        <charset val="161"/>
      </rPr>
      <t>άκυκλες</t>
    </r>
    <r>
      <rPr>
        <sz val="11"/>
        <color indexed="43"/>
        <rFont val="Arial"/>
        <family val="2"/>
      </rPr>
      <t xml:space="preserve"> ενώσεις με </t>
    </r>
    <r>
      <rPr>
        <b/>
        <sz val="11"/>
        <color indexed="52"/>
        <rFont val="Arial"/>
        <family val="2"/>
        <charset val="161"/>
      </rPr>
      <t>διακλαδισμένη</t>
    </r>
    <r>
      <rPr>
        <sz val="11"/>
        <color indexed="43"/>
        <rFont val="Arial"/>
        <family val="2"/>
      </rPr>
      <t xml:space="preserve"> ανθρακική αλυσίδα, υπάρχει τουλάχιστον ένα άτομο </t>
    </r>
    <r>
      <rPr>
        <b/>
        <sz val="11"/>
        <color indexed="52"/>
        <rFont val="Arial"/>
        <family val="2"/>
        <charset val="161"/>
      </rPr>
      <t>C,</t>
    </r>
    <r>
      <rPr>
        <sz val="11"/>
        <color indexed="43"/>
        <rFont val="Arial"/>
        <family val="2"/>
      </rPr>
      <t xml:space="preserve"> το οποίο είναι </t>
    </r>
    <r>
      <rPr>
        <b/>
        <sz val="11"/>
        <color indexed="52"/>
        <rFont val="Arial"/>
        <family val="2"/>
        <charset val="161"/>
      </rPr>
      <t>τριτοταγές</t>
    </r>
    <r>
      <rPr>
        <sz val="11"/>
        <color indexed="43"/>
        <rFont val="Arial"/>
        <family val="2"/>
      </rPr>
      <t xml:space="preserve"> ή </t>
    </r>
    <r>
      <rPr>
        <b/>
        <sz val="11"/>
        <color indexed="52"/>
        <rFont val="Arial"/>
        <family val="2"/>
        <charset val="161"/>
      </rPr>
      <t>τεταρτοταγές.</t>
    </r>
  </si>
  <si>
    <r>
      <t xml:space="preserve">Αν τους </t>
    </r>
    <r>
      <rPr>
        <b/>
        <sz val="11"/>
        <color indexed="52"/>
        <rFont val="Arial"/>
        <family val="2"/>
        <charset val="161"/>
      </rPr>
      <t>ΣΤ</t>
    </r>
    <r>
      <rPr>
        <sz val="11"/>
        <color indexed="43"/>
        <rFont val="Arial"/>
        <family val="2"/>
      </rPr>
      <t xml:space="preserve"> των παραπάνω ενώσεων, τους γράψουμε όσο αφαιρετικότερα γίνεται, δηλαδή αν παραλείψουμε τα άτομα </t>
    </r>
    <r>
      <rPr>
        <b/>
        <sz val="11"/>
        <color indexed="52"/>
        <rFont val="Arial"/>
        <family val="2"/>
        <charset val="161"/>
      </rPr>
      <t>C</t>
    </r>
    <r>
      <rPr>
        <sz val="11"/>
        <color indexed="43"/>
        <rFont val="Arial"/>
        <family val="2"/>
      </rPr>
      <t xml:space="preserve"> και τα άτομα </t>
    </r>
    <r>
      <rPr>
        <b/>
        <sz val="11"/>
        <color indexed="52"/>
        <rFont val="Arial"/>
        <family val="2"/>
        <charset val="161"/>
      </rPr>
      <t>H</t>
    </r>
    <r>
      <rPr>
        <sz val="11"/>
        <color indexed="43"/>
        <rFont val="Arial"/>
        <family val="2"/>
      </rPr>
      <t xml:space="preserve"> και γράψουμε μόνο τα άτομα των άλλων στοιχείων και τους δεσμούς, παριστάνοντας αυ-τούς με ευθύγραμμα τμήματα, τότε οι συντακτικοί τύποι αποκτούν την πα-ρακάτω εμφάνιση.</t>
    </r>
  </si>
  <si>
    <r>
      <t xml:space="preserve">Στο κάθε ανθρακοάτομο, μέσα στον "ανθρακικό σκε-λετό" μιας οργανικής ένωσης, αποδίδεται ένας </t>
    </r>
    <r>
      <rPr>
        <b/>
        <sz val="10"/>
        <color indexed="53"/>
        <rFont val="Arial"/>
        <family val="2"/>
        <charset val="161"/>
      </rPr>
      <t>"χαρα-κτηρισμός τάξης",</t>
    </r>
    <r>
      <rPr>
        <sz val="10"/>
        <color indexed="43"/>
        <rFont val="Arial"/>
        <family val="2"/>
      </rPr>
      <t xml:space="preserve"> από τον οποίο φαίνεται με πόσα άλλα άτομα </t>
    </r>
    <r>
      <rPr>
        <b/>
        <sz val="10"/>
        <color indexed="52"/>
        <rFont val="Arial"/>
        <family val="2"/>
        <charset val="161"/>
      </rPr>
      <t>C</t>
    </r>
    <r>
      <rPr>
        <sz val="10"/>
        <color indexed="43"/>
        <rFont val="Arial"/>
        <family val="2"/>
      </rPr>
      <t xml:space="preserve"> είναι ενωμένο το ανθρακοάτομο. Έτσι ένα </t>
    </r>
    <r>
      <rPr>
        <b/>
        <sz val="10"/>
        <color indexed="52"/>
        <rFont val="Arial"/>
        <family val="2"/>
        <charset val="161"/>
      </rPr>
      <t>πρωτοταγές</t>
    </r>
    <r>
      <rPr>
        <sz val="10"/>
        <color indexed="43"/>
        <rFont val="Arial"/>
        <family val="2"/>
      </rPr>
      <t xml:space="preserve"> ανθρακοάτομο είναι ενωμένο με ένα άτο-μο </t>
    </r>
    <r>
      <rPr>
        <b/>
        <sz val="10"/>
        <color indexed="52"/>
        <rFont val="Arial"/>
        <family val="2"/>
        <charset val="161"/>
      </rPr>
      <t>C,</t>
    </r>
    <r>
      <rPr>
        <sz val="10"/>
        <color indexed="43"/>
        <rFont val="Arial"/>
        <family val="2"/>
      </rPr>
      <t xml:space="preserve"> ένα </t>
    </r>
    <r>
      <rPr>
        <b/>
        <sz val="10"/>
        <color indexed="52"/>
        <rFont val="Arial"/>
        <family val="2"/>
        <charset val="161"/>
      </rPr>
      <t>δευτεροταγές</t>
    </r>
    <r>
      <rPr>
        <sz val="10"/>
        <color indexed="43"/>
        <rFont val="Arial"/>
        <family val="2"/>
      </rPr>
      <t xml:space="preserve"> με δύο άτομα </t>
    </r>
    <r>
      <rPr>
        <b/>
        <sz val="10"/>
        <color indexed="52"/>
        <rFont val="Arial"/>
        <family val="2"/>
        <charset val="161"/>
      </rPr>
      <t>C,</t>
    </r>
    <r>
      <rPr>
        <sz val="10"/>
        <color indexed="43"/>
        <rFont val="Arial"/>
        <family val="2"/>
      </rPr>
      <t xml:space="preserve"> ένα </t>
    </r>
    <r>
      <rPr>
        <b/>
        <sz val="10"/>
        <color indexed="52"/>
        <rFont val="Arial"/>
        <family val="2"/>
        <charset val="161"/>
      </rPr>
      <t>τριτοτα-γές</t>
    </r>
    <r>
      <rPr>
        <sz val="10"/>
        <color indexed="43"/>
        <rFont val="Arial"/>
        <family val="2"/>
      </rPr>
      <t xml:space="preserve"> με τρία άτομα </t>
    </r>
    <r>
      <rPr>
        <b/>
        <sz val="10"/>
        <color indexed="52"/>
        <rFont val="Arial"/>
        <family val="2"/>
        <charset val="161"/>
      </rPr>
      <t>C</t>
    </r>
    <r>
      <rPr>
        <sz val="10"/>
        <color indexed="43"/>
        <rFont val="Arial"/>
        <family val="2"/>
      </rPr>
      <t xml:space="preserve"> και τέλος ένα </t>
    </r>
    <r>
      <rPr>
        <b/>
        <sz val="10"/>
        <color indexed="52"/>
        <rFont val="Arial"/>
        <family val="2"/>
        <charset val="161"/>
      </rPr>
      <t>τεταρτοταγές</t>
    </r>
    <r>
      <rPr>
        <sz val="10"/>
        <color indexed="43"/>
        <rFont val="Arial"/>
        <family val="2"/>
      </rPr>
      <t xml:space="preserve"> με τέσ-σερα άτομα </t>
    </r>
    <r>
      <rPr>
        <b/>
        <sz val="10"/>
        <color indexed="52"/>
        <rFont val="Arial"/>
        <family val="2"/>
        <charset val="161"/>
      </rPr>
      <t xml:space="preserve">C.
</t>
    </r>
    <r>
      <rPr>
        <sz val="10"/>
        <color indexed="43"/>
        <rFont val="Arial"/>
        <family val="2"/>
        <charset val="161"/>
      </rPr>
      <t xml:space="preserve">Αν λοιπόν, στο μόριο μιας </t>
    </r>
    <r>
      <rPr>
        <b/>
        <sz val="10"/>
        <color indexed="52"/>
        <rFont val="Arial"/>
        <family val="2"/>
        <charset val="161"/>
      </rPr>
      <t>ισοκυκλικής</t>
    </r>
    <r>
      <rPr>
        <sz val="10"/>
        <color indexed="43"/>
        <rFont val="Arial"/>
        <family val="2"/>
        <charset val="161"/>
      </rPr>
      <t xml:space="preserve"> ένωσης με πε-νταμελή δακτύλιο, (βλέπε παρακάτω στην ίδια σελίδα), περιέχονται πέντε άτομα </t>
    </r>
    <r>
      <rPr>
        <b/>
        <sz val="10"/>
        <color indexed="52"/>
        <rFont val="Arial"/>
        <family val="2"/>
        <charset val="161"/>
      </rPr>
      <t>C,</t>
    </r>
    <r>
      <rPr>
        <sz val="10"/>
        <color indexed="43"/>
        <rFont val="Arial"/>
        <family val="2"/>
        <charset val="161"/>
      </rPr>
      <t xml:space="preserve"> τότε όλα τα άτομα </t>
    </r>
    <r>
      <rPr>
        <b/>
        <sz val="10"/>
        <color indexed="52"/>
        <rFont val="Arial"/>
        <family val="2"/>
        <charset val="161"/>
      </rPr>
      <t>C</t>
    </r>
    <r>
      <rPr>
        <sz val="10"/>
        <color indexed="43"/>
        <rFont val="Arial"/>
        <family val="2"/>
        <charset val="161"/>
      </rPr>
      <t xml:space="preserve"> είναι </t>
    </r>
    <r>
      <rPr>
        <b/>
        <sz val="10"/>
        <color indexed="52"/>
        <rFont val="Arial"/>
        <family val="2"/>
        <charset val="161"/>
      </rPr>
      <t>δευτεροταγή,</t>
    </r>
    <r>
      <rPr>
        <sz val="10"/>
        <color indexed="43"/>
        <rFont val="Arial"/>
        <family val="2"/>
        <charset val="161"/>
      </rPr>
      <t xml:space="preserve"> ενώ αν ο δακτύλιος της ένωσης είναι τε-τραμελής, ένα από τα τέσσερα ανθρακοάτομα του δα-κτυλίου είναι </t>
    </r>
    <r>
      <rPr>
        <b/>
        <sz val="10"/>
        <color indexed="52"/>
        <rFont val="Arial"/>
        <family val="2"/>
        <charset val="161"/>
      </rPr>
      <t>τριτοταγές,</t>
    </r>
    <r>
      <rPr>
        <sz val="10"/>
        <color indexed="43"/>
        <rFont val="Arial"/>
        <family val="2"/>
        <charset val="161"/>
      </rPr>
      <t xml:space="preserve"> τα υπόλοιπα τρία άτομα </t>
    </r>
    <r>
      <rPr>
        <b/>
        <sz val="10"/>
        <color indexed="52"/>
        <rFont val="Arial"/>
        <family val="2"/>
        <charset val="161"/>
      </rPr>
      <t>C</t>
    </r>
    <r>
      <rPr>
        <sz val="10"/>
        <color indexed="43"/>
        <rFont val="Arial"/>
        <family val="2"/>
        <charset val="161"/>
      </rPr>
      <t xml:space="preserve"> του δακτυλίου είναι </t>
    </r>
    <r>
      <rPr>
        <b/>
        <sz val="10"/>
        <color indexed="52"/>
        <rFont val="Arial"/>
        <family val="2"/>
        <charset val="161"/>
      </rPr>
      <t>δευτεροταγή</t>
    </r>
    <r>
      <rPr>
        <sz val="10"/>
        <color indexed="43"/>
        <rFont val="Arial"/>
        <family val="2"/>
        <charset val="161"/>
      </rPr>
      <t xml:space="preserve"> και υπάρχει και ένα </t>
    </r>
    <r>
      <rPr>
        <b/>
        <sz val="10"/>
        <color indexed="52"/>
        <rFont val="Arial"/>
        <family val="2"/>
        <charset val="161"/>
      </rPr>
      <t>πρωτοταγές</t>
    </r>
    <r>
      <rPr>
        <sz val="10"/>
        <color indexed="43"/>
        <rFont val="Arial"/>
        <family val="2"/>
        <charset val="161"/>
      </rPr>
      <t xml:space="preserve"> ανθρακοάτομο, που βρίσκεται έξω από το δακτύλιο.
Αν οι ισοκυκλικές ενώσεις που αναφέρονται στο παρα-πάνω παράδειγμα, είναι κορεσμένοι Υ/Α, τότε οι </t>
    </r>
    <r>
      <rPr>
        <b/>
        <sz val="10"/>
        <color rgb="FFFF9900"/>
        <rFont val="Arial"/>
        <family val="2"/>
        <charset val="161"/>
      </rPr>
      <t>ΣΤ</t>
    </r>
    <r>
      <rPr>
        <sz val="10"/>
        <color indexed="43"/>
        <rFont val="Arial"/>
        <family val="2"/>
        <charset val="161"/>
      </rPr>
      <t xml:space="preserve"> αυτών δίνονται στα </t>
    </r>
    <r>
      <rPr>
        <sz val="10"/>
        <color indexed="48"/>
        <rFont val="Arial"/>
        <family val="2"/>
        <charset val="161"/>
      </rPr>
      <t>παρακάτω σχήματα.</t>
    </r>
    <r>
      <rPr>
        <sz val="10"/>
        <color indexed="43"/>
        <rFont val="Arial"/>
        <family val="2"/>
        <charset val="161"/>
      </rPr>
      <t xml:space="preserve">
Προφανώς ο </t>
    </r>
    <r>
      <rPr>
        <b/>
        <sz val="10"/>
        <color indexed="52"/>
        <rFont val="Arial"/>
        <family val="2"/>
        <charset val="161"/>
      </rPr>
      <t>ΜΤ</t>
    </r>
    <r>
      <rPr>
        <sz val="10"/>
        <color indexed="43"/>
        <rFont val="Arial"/>
        <family val="2"/>
        <charset val="161"/>
      </rPr>
      <t xml:space="preserve"> και των δύο ενώσεων είναι </t>
    </r>
    <r>
      <rPr>
        <b/>
        <sz val="10"/>
        <color indexed="52"/>
        <rFont val="Arial"/>
        <family val="2"/>
        <charset val="161"/>
      </rPr>
      <t>C</t>
    </r>
    <r>
      <rPr>
        <b/>
        <vertAlign val="subscript"/>
        <sz val="10"/>
        <color indexed="52"/>
        <rFont val="Arial"/>
        <family val="2"/>
        <charset val="161"/>
      </rPr>
      <t>5</t>
    </r>
    <r>
      <rPr>
        <b/>
        <sz val="10"/>
        <color indexed="52"/>
        <rFont val="Arial"/>
        <family val="2"/>
        <charset val="161"/>
      </rPr>
      <t>H</t>
    </r>
    <r>
      <rPr>
        <b/>
        <vertAlign val="subscript"/>
        <sz val="10"/>
        <color indexed="52"/>
        <rFont val="Arial"/>
        <family val="2"/>
        <charset val="161"/>
      </rPr>
      <t>10</t>
    </r>
    <r>
      <rPr>
        <b/>
        <sz val="10"/>
        <color indexed="52"/>
        <rFont val="Arial"/>
        <family val="2"/>
        <charset val="161"/>
      </rPr>
      <t>.</t>
    </r>
  </si>
  <si>
    <r>
      <t xml:space="preserve">Αν στη συγκρότηση του δακτυλίου μιας </t>
    </r>
    <r>
      <rPr>
        <b/>
        <sz val="11"/>
        <color indexed="52"/>
        <rFont val="Arial"/>
        <family val="2"/>
        <charset val="161"/>
      </rPr>
      <t>κυκλικής</t>
    </r>
    <r>
      <rPr>
        <sz val="11"/>
        <color indexed="43"/>
        <rFont val="Arial"/>
        <family val="2"/>
      </rPr>
      <t xml:space="preserve"> ένωσης, εκτός από αν-θρακοάτομα, συμμετέχουν και άτομα άλλων στοιχείων, τότε η ένωση ονο-μάζεται </t>
    </r>
    <r>
      <rPr>
        <b/>
        <sz val="11"/>
        <color indexed="52"/>
        <rFont val="Arial"/>
        <family val="2"/>
        <charset val="161"/>
      </rPr>
      <t>ετεροκυκλική</t>
    </r>
    <r>
      <rPr>
        <sz val="11"/>
        <color indexed="43"/>
        <rFont val="Arial"/>
        <family val="2"/>
      </rPr>
      <t xml:space="preserve"> και τα άτομα των άλλων στοιχείων που βρίσκουμε μέσα στο δακτύλιο, χαρακτηρίζονται ως </t>
    </r>
    <r>
      <rPr>
        <b/>
        <sz val="11"/>
        <color indexed="52"/>
        <rFont val="Arial"/>
        <family val="2"/>
        <charset val="161"/>
      </rPr>
      <t xml:space="preserve">ετεροάτομα. </t>
    </r>
    <r>
      <rPr>
        <sz val="11"/>
        <color indexed="43"/>
        <rFont val="Arial"/>
        <family val="2"/>
        <charset val="161"/>
      </rPr>
      <t xml:space="preserve">Συνήθως τα ετεροά-τομα είναι άτομα </t>
    </r>
    <r>
      <rPr>
        <b/>
        <sz val="11"/>
        <color indexed="52"/>
        <rFont val="Arial"/>
        <family val="2"/>
        <charset val="161"/>
      </rPr>
      <t>O</t>
    </r>
    <r>
      <rPr>
        <sz val="11"/>
        <color indexed="43"/>
        <rFont val="Arial"/>
        <family val="2"/>
        <charset val="161"/>
      </rPr>
      <t xml:space="preserve"> ή </t>
    </r>
    <r>
      <rPr>
        <b/>
        <sz val="11"/>
        <color indexed="52"/>
        <rFont val="Arial"/>
        <family val="2"/>
        <charset val="161"/>
      </rPr>
      <t>N.</t>
    </r>
  </si>
  <si>
    <r>
      <t xml:space="preserve">Σχετικά είναι τα </t>
    </r>
    <r>
      <rPr>
        <sz val="11"/>
        <color indexed="48"/>
        <rFont val="Arial"/>
        <family val="2"/>
        <charset val="161"/>
      </rPr>
      <t xml:space="preserve">παρακάτω παραδείγματα, </t>
    </r>
    <r>
      <rPr>
        <sz val="11"/>
        <color indexed="43"/>
        <rFont val="Arial"/>
        <family val="2"/>
        <charset val="161"/>
      </rPr>
      <t>όπου οι συντακτικοί τύποι των ενώσεων δίνονται με τον αφαιρετικό τρόπο, που περιγράφηκε παραπάνω.</t>
    </r>
  </si>
  <si>
    <r>
      <t xml:space="preserve">Με τη σειρά τους οι </t>
    </r>
    <r>
      <rPr>
        <b/>
        <sz val="11"/>
        <color indexed="52"/>
        <rFont val="Arial"/>
        <family val="2"/>
        <charset val="161"/>
      </rPr>
      <t>ισοκυκλικές</t>
    </r>
    <r>
      <rPr>
        <sz val="11"/>
        <color indexed="43"/>
        <rFont val="Arial"/>
        <family val="2"/>
      </rPr>
      <t xml:space="preserve"> ενώσεις χωρίζονται σε </t>
    </r>
    <r>
      <rPr>
        <b/>
        <sz val="11"/>
        <color indexed="52"/>
        <rFont val="Arial"/>
        <family val="2"/>
        <charset val="161"/>
      </rPr>
      <t>αρωμα-τικές</t>
    </r>
    <r>
      <rPr>
        <sz val="11"/>
        <color indexed="43"/>
        <rFont val="Arial"/>
        <family val="2"/>
      </rPr>
      <t xml:space="preserve"> και </t>
    </r>
    <r>
      <rPr>
        <b/>
        <sz val="11"/>
        <color indexed="52"/>
        <rFont val="Arial"/>
        <family val="2"/>
        <charset val="161"/>
      </rPr>
      <t>αλεικυκλικές.</t>
    </r>
  </si>
  <si>
    <r>
      <t>Αρωματικές</t>
    </r>
    <r>
      <rPr>
        <sz val="11"/>
        <color indexed="43"/>
        <rFont val="Arial"/>
        <family val="2"/>
      </rPr>
      <t xml:space="preserve"> ονομάζονται οι </t>
    </r>
    <r>
      <rPr>
        <b/>
        <sz val="11"/>
        <color indexed="52"/>
        <rFont val="Arial"/>
        <family val="2"/>
        <charset val="161"/>
      </rPr>
      <t>ισοκυκλικές</t>
    </r>
    <r>
      <rPr>
        <sz val="11"/>
        <color indexed="43"/>
        <rFont val="Arial"/>
        <family val="2"/>
      </rPr>
      <t xml:space="preserve"> ενώσεις που φέρουν στο μόριό τους τουλάχιστον ένα</t>
    </r>
    <r>
      <rPr>
        <b/>
        <sz val="11"/>
        <color indexed="52"/>
        <rFont val="Arial"/>
        <family val="2"/>
        <charset val="161"/>
      </rPr>
      <t xml:space="preserve"> δακτύλιο βενζολίου</t>
    </r>
    <r>
      <rPr>
        <b/>
        <sz val="11"/>
        <color indexed="10"/>
        <rFont val="Arial"/>
        <family val="2"/>
        <charset val="161"/>
      </rPr>
      <t>**</t>
    </r>
    <r>
      <rPr>
        <b/>
        <sz val="11"/>
        <color indexed="52"/>
        <rFont val="Arial"/>
        <family val="2"/>
        <charset val="161"/>
      </rPr>
      <t>.</t>
    </r>
  </si>
  <si>
    <r>
      <t>Αλεικυκλικές</t>
    </r>
    <r>
      <rPr>
        <sz val="11"/>
        <color indexed="43"/>
        <rFont val="Arial"/>
        <family val="2"/>
        <charset val="161"/>
      </rPr>
      <t xml:space="preserve"> ονομάζονται οι </t>
    </r>
    <r>
      <rPr>
        <b/>
        <sz val="11"/>
        <color indexed="52"/>
        <rFont val="Arial"/>
        <family val="2"/>
        <charset val="161"/>
      </rPr>
      <t>ισοκυκλικές</t>
    </r>
    <r>
      <rPr>
        <sz val="11"/>
        <color indexed="43"/>
        <rFont val="Arial"/>
        <family val="2"/>
        <charset val="161"/>
      </rPr>
      <t xml:space="preserve"> ενώσεις που δεν είναι αρωματικές.</t>
    </r>
  </si>
  <si>
    <r>
      <t xml:space="preserve">Ως </t>
    </r>
    <r>
      <rPr>
        <sz val="11"/>
        <color indexed="48"/>
        <rFont val="Arial"/>
        <family val="2"/>
        <charset val="161"/>
      </rPr>
      <t>παράδειγμα</t>
    </r>
    <r>
      <rPr>
        <sz val="11"/>
        <color indexed="43"/>
        <rFont val="Arial"/>
        <family val="2"/>
      </rPr>
      <t xml:space="preserve"> για τα παραπάνω δίνονται οι συντακτικοί τύποι που ακολουθούν.</t>
    </r>
  </si>
  <si>
    <r>
      <t xml:space="preserve">Το </t>
    </r>
    <r>
      <rPr>
        <b/>
        <sz val="10"/>
        <color indexed="52"/>
        <rFont val="Arial"/>
        <family val="2"/>
        <charset val="161"/>
      </rPr>
      <t>βενζόλιο</t>
    </r>
    <r>
      <rPr>
        <sz val="10"/>
        <color indexed="43"/>
        <rFont val="Arial"/>
        <family val="2"/>
      </rPr>
      <t xml:space="preserve"> έχει </t>
    </r>
    <r>
      <rPr>
        <b/>
        <sz val="10"/>
        <color indexed="52"/>
        <rFont val="Arial"/>
        <family val="2"/>
        <charset val="161"/>
      </rPr>
      <t>ΜΤ: C</t>
    </r>
    <r>
      <rPr>
        <b/>
        <vertAlign val="subscript"/>
        <sz val="10"/>
        <color indexed="52"/>
        <rFont val="Arial"/>
        <family val="2"/>
        <charset val="161"/>
      </rPr>
      <t>6</t>
    </r>
    <r>
      <rPr>
        <b/>
        <sz val="10"/>
        <color indexed="52"/>
        <rFont val="Arial"/>
        <family val="2"/>
        <charset val="161"/>
      </rPr>
      <t>H</t>
    </r>
    <r>
      <rPr>
        <b/>
        <vertAlign val="subscript"/>
        <sz val="10"/>
        <color indexed="52"/>
        <rFont val="Arial"/>
        <family val="2"/>
        <charset val="161"/>
      </rPr>
      <t>6</t>
    </r>
    <r>
      <rPr>
        <b/>
        <sz val="10"/>
        <color indexed="52"/>
        <rFont val="Arial"/>
        <family val="2"/>
        <charset val="161"/>
      </rPr>
      <t>.</t>
    </r>
    <r>
      <rPr>
        <sz val="10"/>
        <color indexed="43"/>
        <rFont val="Arial"/>
        <family val="2"/>
      </rPr>
      <t xml:space="preserve">
Σε μια κάπως απλουστευμένη περιγραφή του μορίου του βενζολίου, θα λέγαμε ότι τα έξι άτομα </t>
    </r>
    <r>
      <rPr>
        <b/>
        <sz val="10"/>
        <color indexed="52"/>
        <rFont val="Arial"/>
        <family val="2"/>
        <charset val="161"/>
      </rPr>
      <t>C</t>
    </r>
    <r>
      <rPr>
        <sz val="10"/>
        <color indexed="43"/>
        <rFont val="Arial"/>
        <family val="2"/>
      </rPr>
      <t xml:space="preserve"> που περι-έχονται στο μόριό του, συγκροτούν έναν εξαμελή δα-κτύλιο, στον οποίο εναλλάσσονται τρεις απλοί με ισά-ριθμους διπλούς δεσμούς, με αποτέλεσμα το κάθε ά-τομο </t>
    </r>
    <r>
      <rPr>
        <b/>
        <sz val="10"/>
        <color indexed="52"/>
        <rFont val="Arial"/>
        <family val="2"/>
        <charset val="161"/>
      </rPr>
      <t>C</t>
    </r>
    <r>
      <rPr>
        <sz val="10"/>
        <color indexed="43"/>
        <rFont val="Arial"/>
        <family val="2"/>
      </rPr>
      <t xml:space="preserve"> να ενώνεται τελικά με ένα μόνο άτομο </t>
    </r>
    <r>
      <rPr>
        <b/>
        <sz val="10"/>
        <color indexed="52"/>
        <rFont val="Arial"/>
        <family val="2"/>
        <charset val="161"/>
      </rPr>
      <t>H.</t>
    </r>
    <r>
      <rPr>
        <sz val="10"/>
        <color indexed="43"/>
        <rFont val="Arial"/>
        <family val="2"/>
      </rPr>
      <t xml:space="preserve">
Στην πραγματικότητα έχει βρεθεί, ότι όλοι οι δεσμοί με-ταξύ των ατόμων </t>
    </r>
    <r>
      <rPr>
        <b/>
        <sz val="10"/>
        <color indexed="52"/>
        <rFont val="Arial"/>
        <family val="2"/>
        <charset val="161"/>
      </rPr>
      <t>C,</t>
    </r>
    <r>
      <rPr>
        <sz val="10"/>
        <color indexed="43"/>
        <rFont val="Arial"/>
        <family val="2"/>
      </rPr>
      <t xml:space="preserve"> μέσα στον εξαμελή δακτύλιο, είναι ισότιμοι μεταξύ τους, ενώ κανείς από αυτούς δεν είναι ξεκάθαρα απλός ή διπλός, αλλά κάτι ενδιάμεσο, μεταξύ απλού και διπλού δεσμού. Αυτός είναι ο λόγος που συνήθως το μόριο του βενζολίου αποδίδεται από ένα κανονικό εξάγωνο, που φέρει ένα κύκλο στο εσωτερικό του. Αυτός ο κύκλος κατά κάποιο τρόπο υποδηλώνει ότι το σύστημα των τριών διπλών δεσμών ρέει μέσα στο δακτύλιο από θέση σε θέση, με συνέπεια να βρίσκεται ταυτόχρονα παντού και πουθενά.</t>
    </r>
  </si>
  <si>
    <r>
      <t>Χαρακτηριστική ομάδα (ΧΟ)</t>
    </r>
    <r>
      <rPr>
        <sz val="10"/>
        <color indexed="43"/>
        <rFont val="Arial"/>
        <family val="2"/>
      </rPr>
      <t xml:space="preserve"> μιας οργανικής ένωσης είναι ένα άτομο ή μια ομάδα ατόμων, που καθορίζει με την παρουσία της στο μόριο, τη χημική συμπεριφορά αυτού. Η </t>
    </r>
    <r>
      <rPr>
        <b/>
        <sz val="10"/>
        <color indexed="52"/>
        <rFont val="Arial"/>
        <family val="2"/>
        <charset val="161"/>
      </rPr>
      <t>ΧΟ</t>
    </r>
    <r>
      <rPr>
        <sz val="10"/>
        <color indexed="43"/>
        <rFont val="Arial"/>
        <family val="2"/>
      </rPr>
      <t xml:space="preserve"> δηλαδή, που συναντούμε στα μόρια μιας ένωσης, διαμορφώνει και ουσιαστικά είναι υπέυθυνη  για το χημικό χαρακτήρα αυτής.
Για παράδειγμα, η χημική προσωπικότητα των </t>
    </r>
    <r>
      <rPr>
        <b/>
        <sz val="10"/>
        <color indexed="52"/>
        <rFont val="Arial"/>
        <family val="2"/>
        <charset val="161"/>
      </rPr>
      <t>αλκοο-λών</t>
    </r>
    <r>
      <rPr>
        <sz val="10"/>
        <color indexed="43"/>
        <rFont val="Arial"/>
        <family val="2"/>
      </rPr>
      <t xml:space="preserve"> οφείλεται στη </t>
    </r>
    <r>
      <rPr>
        <b/>
        <sz val="10"/>
        <color indexed="52"/>
        <rFont val="Arial"/>
        <family val="2"/>
        <charset val="161"/>
      </rPr>
      <t>ΧΟ</t>
    </r>
    <r>
      <rPr>
        <sz val="10"/>
        <color indexed="43"/>
        <rFont val="Arial"/>
        <family val="2"/>
      </rPr>
      <t xml:space="preserve"> που φέρουν τα μόριά τους, το </t>
    </r>
    <r>
      <rPr>
        <b/>
        <sz val="10"/>
        <color indexed="52"/>
        <rFont val="Arial"/>
        <family val="2"/>
        <charset val="161"/>
      </rPr>
      <t>υδροξύλιο.</t>
    </r>
    <r>
      <rPr>
        <sz val="10"/>
        <color indexed="43"/>
        <rFont val="Arial"/>
        <family val="2"/>
      </rPr>
      <t xml:space="preserve"> Πρόκειται για τη </t>
    </r>
    <r>
      <rPr>
        <b/>
        <sz val="10"/>
        <color indexed="52"/>
        <rFont val="Arial"/>
        <family val="2"/>
        <charset val="161"/>
      </rPr>
      <t>ρίζα,</t>
    </r>
    <r>
      <rPr>
        <sz val="10"/>
        <color indexed="43"/>
        <rFont val="Arial"/>
        <family val="2"/>
      </rPr>
      <t xml:space="preserve"> δηλαδή την αφόρτι-στη ομάδα που σχηματίζεται όταν από ένα μόριο νερού απομακρυνθεί ένα άτομο υδρογόνου, άρα έχει συντα-κτικό τύπο...
                           </t>
    </r>
  </si>
  <si>
    <r>
      <t xml:space="preserve">Με βάση τη </t>
    </r>
    <r>
      <rPr>
        <b/>
        <sz val="12"/>
        <color indexed="52"/>
        <rFont val="Arial"/>
        <family val="2"/>
        <charset val="161"/>
      </rPr>
      <t>ΧΟ</t>
    </r>
    <r>
      <rPr>
        <sz val="12"/>
        <color indexed="43"/>
        <rFont val="Arial"/>
        <family val="2"/>
      </rPr>
      <t xml:space="preserve"> τους, οι οργανικές ενώσεις υποδιαιρούνται σε μεγάλες ομάδες, οι οποίες ονομάζονται </t>
    </r>
    <r>
      <rPr>
        <b/>
        <sz val="12"/>
        <color indexed="53"/>
        <rFont val="Arial"/>
        <family val="2"/>
        <charset val="161"/>
      </rPr>
      <t>χημικές τάξεις.</t>
    </r>
    <r>
      <rPr>
        <sz val="12"/>
        <color indexed="43"/>
        <rFont val="Arial"/>
        <family val="2"/>
      </rPr>
      <t xml:space="preserve"> Οι σπουδαιότερες τάξεις δίνονται στον </t>
    </r>
    <r>
      <rPr>
        <sz val="12"/>
        <color indexed="48"/>
        <rFont val="Arial"/>
        <family val="2"/>
        <charset val="161"/>
      </rPr>
      <t>παρα-κάτω πίνακα.</t>
    </r>
    <r>
      <rPr>
        <sz val="12"/>
        <color indexed="43"/>
        <rFont val="Arial"/>
        <family val="2"/>
      </rPr>
      <t xml:space="preserve"> Για κάθε μια από αυτές, εκτός από το όνομα, δίνεται και ο τύπος και το όνομα της </t>
    </r>
    <r>
      <rPr>
        <b/>
        <sz val="12"/>
        <color indexed="52"/>
        <rFont val="Arial"/>
        <family val="2"/>
        <charset val="161"/>
      </rPr>
      <t>ΧΟ</t>
    </r>
    <r>
      <rPr>
        <sz val="12"/>
        <color indexed="43"/>
        <rFont val="Arial"/>
        <family val="2"/>
      </rPr>
      <t xml:space="preserve"> της, καθώς και ένα παράδειγμα μιας όσο το δυνατό απλούστερης ένωσης που ανήκει σ' αυτήν.</t>
    </r>
  </si>
  <si>
    <r>
      <t xml:space="preserve">Οι </t>
    </r>
    <r>
      <rPr>
        <b/>
        <sz val="10"/>
        <color indexed="52"/>
        <rFont val="Arial"/>
        <family val="2"/>
        <charset val="161"/>
      </rPr>
      <t>αλδεΰδες</t>
    </r>
    <r>
      <rPr>
        <sz val="10"/>
        <color indexed="43"/>
        <rFont val="Arial"/>
        <family val="2"/>
      </rPr>
      <t xml:space="preserve"> και οι </t>
    </r>
    <r>
      <rPr>
        <b/>
        <sz val="10"/>
        <color indexed="52"/>
        <rFont val="Arial"/>
        <family val="2"/>
        <charset val="161"/>
      </rPr>
      <t>κετόνες</t>
    </r>
    <r>
      <rPr>
        <sz val="10"/>
        <color indexed="43"/>
        <rFont val="Arial"/>
        <family val="2"/>
      </rPr>
      <t xml:space="preserve"> αποτελούν από κοινού τις </t>
    </r>
    <r>
      <rPr>
        <b/>
        <sz val="10"/>
        <color indexed="52"/>
        <rFont val="Arial"/>
        <family val="2"/>
        <charset val="161"/>
      </rPr>
      <t>καρβονυλικές ενώσεις,</t>
    </r>
    <r>
      <rPr>
        <sz val="10"/>
        <color indexed="43"/>
        <rFont val="Arial"/>
        <family val="2"/>
      </rPr>
      <t xml:space="preserve"> καθώς και στις δυο αυτές τά-ξεις οργανικών ενώσεων, </t>
    </r>
    <r>
      <rPr>
        <b/>
        <sz val="10"/>
        <color indexed="52"/>
        <rFont val="Arial"/>
        <family val="2"/>
        <charset val="161"/>
      </rPr>
      <t>ΧΟ</t>
    </r>
    <r>
      <rPr>
        <sz val="10"/>
        <color indexed="43"/>
        <rFont val="Arial"/>
        <family val="2"/>
      </rPr>
      <t xml:space="preserve"> είναι το </t>
    </r>
    <r>
      <rPr>
        <b/>
        <sz val="10"/>
        <color indexed="52"/>
        <rFont val="Arial"/>
        <family val="2"/>
        <charset val="161"/>
      </rPr>
      <t>καρβονύλιο.</t>
    </r>
    <r>
      <rPr>
        <sz val="10"/>
        <color indexed="43"/>
        <rFont val="Arial"/>
        <family val="2"/>
      </rPr>
      <t xml:space="preserve">
Ο χημικός τύπος του καρβονυλίου είναι…
…πρόκειται δηλαδή για ένα ανθρακοάτομο που είναι ενωμένο με ένα άτομο οξυγόνου με διπλό δεσμό, οπότε απομένουν δύο μονάδες σθένους αδιάθετες από τη μεριά του ανθρακοατόμου, με αποτέλεσμα, το καρβο-νύλιο να μπορεί να συνάψει με το περιβάλλον του δύο ομοιοπολικούς δεσμούς. Το καρβονύλιο δηλαδή, είναι μια </t>
    </r>
    <r>
      <rPr>
        <b/>
        <sz val="10"/>
        <color indexed="52"/>
        <rFont val="Arial"/>
        <family val="2"/>
        <charset val="161"/>
      </rPr>
      <t>δισθενής ρίζα.</t>
    </r>
    <r>
      <rPr>
        <sz val="10"/>
        <color indexed="43"/>
        <rFont val="Arial"/>
        <family val="2"/>
      </rPr>
      <t xml:space="preserve">
Βασική δομική διαφορά μεταξύ αλδεϋδών και κετονών, είναι ότι στις αλδεΰδες, το καρβονυλικό ανθρακοάτομο το συναντούμε στην άκρη της ανθρακικής αλυσίδας, ε-νώ στις κετόνες σε ενδιάμεση θέση.
Σχετικά είναι τα </t>
    </r>
    <r>
      <rPr>
        <sz val="10"/>
        <color indexed="48"/>
        <rFont val="Arial"/>
        <family val="2"/>
        <charset val="161"/>
      </rPr>
      <t>παρακάτω παραδείγματα.</t>
    </r>
    <r>
      <rPr>
        <sz val="10"/>
        <color indexed="43"/>
        <rFont val="Arial"/>
        <family val="2"/>
      </rPr>
      <t xml:space="preserve">
Στις παραπάνω ενώσεις, το καρβονυλλικό ανθρακο-άτομο επισημαίνεται με </t>
    </r>
    <r>
      <rPr>
        <b/>
        <sz val="10"/>
        <color indexed="16"/>
        <rFont val="Arial"/>
        <family val="2"/>
        <charset val="161"/>
      </rPr>
      <t>κόκκινο</t>
    </r>
    <r>
      <rPr>
        <sz val="10"/>
        <color indexed="43"/>
        <rFont val="Arial"/>
        <family val="2"/>
      </rPr>
      <t xml:space="preserve"> χρώμα.</t>
    </r>
  </si>
  <si>
    <r>
      <t xml:space="preserve">Είναι φανερό ότι το </t>
    </r>
    <r>
      <rPr>
        <b/>
        <sz val="10"/>
        <color indexed="52"/>
        <rFont val="Arial"/>
        <family val="2"/>
        <charset val="161"/>
      </rPr>
      <t>καρβοξύλιο</t>
    </r>
    <r>
      <rPr>
        <sz val="10"/>
        <color indexed="43"/>
        <rFont val="Arial"/>
        <family val="2"/>
      </rPr>
      <t xml:space="preserve"> σχηματίζεται από τη συνένωση ενός </t>
    </r>
    <r>
      <rPr>
        <b/>
        <sz val="10"/>
        <color indexed="52"/>
        <rFont val="Arial"/>
        <family val="2"/>
        <charset val="161"/>
      </rPr>
      <t>καρβονυλίου</t>
    </r>
    <r>
      <rPr>
        <sz val="10"/>
        <color indexed="43"/>
        <rFont val="Arial"/>
        <family val="2"/>
      </rPr>
      <t xml:space="preserve"> με ένα </t>
    </r>
    <r>
      <rPr>
        <b/>
        <sz val="10"/>
        <color indexed="52"/>
        <rFont val="Arial"/>
        <family val="2"/>
        <charset val="161"/>
      </rPr>
      <t>υδροξύλιο,</t>
    </r>
    <r>
      <rPr>
        <sz val="10"/>
        <color indexed="43"/>
        <rFont val="Arial"/>
        <family val="2"/>
      </rPr>
      <t xml:space="preserve"> καθώς δείχνεται και στο </t>
    </r>
    <r>
      <rPr>
        <sz val="10"/>
        <color indexed="48"/>
        <rFont val="Arial"/>
        <family val="2"/>
        <charset val="161"/>
      </rPr>
      <t xml:space="preserve">παρακάτω σχήμα…
</t>
    </r>
    <r>
      <rPr>
        <sz val="10"/>
        <color indexed="43"/>
        <rFont val="Arial"/>
        <family val="2"/>
        <charset val="161"/>
      </rPr>
      <t xml:space="preserve">Είναι λογικό λοιπόν να ονομάζεται…
    καρβονύλιο </t>
    </r>
    <r>
      <rPr>
        <b/>
        <sz val="10"/>
        <color indexed="10"/>
        <rFont val="Arial"/>
        <family val="2"/>
        <charset val="161"/>
      </rPr>
      <t>+</t>
    </r>
    <r>
      <rPr>
        <sz val="10"/>
        <color indexed="43"/>
        <rFont val="Arial"/>
        <family val="2"/>
        <charset val="161"/>
      </rPr>
      <t xml:space="preserve"> υδροξύλιο </t>
    </r>
    <r>
      <rPr>
        <b/>
        <sz val="10"/>
        <color indexed="10"/>
        <rFont val="Symbol"/>
        <family val="1"/>
        <charset val="2"/>
      </rPr>
      <t>®</t>
    </r>
    <r>
      <rPr>
        <sz val="10"/>
        <color indexed="43"/>
        <rFont val="Arial"/>
        <family val="2"/>
        <charset val="161"/>
      </rPr>
      <t xml:space="preserve"> καρβονύλιο-υδροξύλιο</t>
    </r>
    <r>
      <rPr>
        <sz val="10"/>
        <color indexed="48"/>
        <rFont val="Arial"/>
        <family val="2"/>
        <charset val="161"/>
      </rPr>
      <t xml:space="preserve">
</t>
    </r>
    <r>
      <rPr>
        <sz val="10"/>
        <color indexed="43"/>
        <rFont val="Arial"/>
        <family val="2"/>
        <charset val="161"/>
      </rPr>
      <t xml:space="preserve">…και συντομότερα…
                           </t>
    </r>
    <r>
      <rPr>
        <b/>
        <sz val="10"/>
        <color indexed="52"/>
        <rFont val="Arial"/>
        <family val="2"/>
        <charset val="161"/>
      </rPr>
      <t xml:space="preserve"> ...καρβοξύλιο.</t>
    </r>
  </si>
  <si>
    <r>
      <t xml:space="preserve">Να γραφεί ο πιθανός </t>
    </r>
    <r>
      <rPr>
        <b/>
        <sz val="12"/>
        <color indexed="52"/>
        <rFont val="Arial"/>
        <family val="2"/>
        <charset val="161"/>
      </rPr>
      <t>ΣΤ,</t>
    </r>
    <r>
      <rPr>
        <sz val="12"/>
        <color indexed="43"/>
        <rFont val="Arial"/>
        <family val="2"/>
      </rPr>
      <t xml:space="preserve"> που μπορεί να έχει ένας </t>
    </r>
    <r>
      <rPr>
        <b/>
        <sz val="12"/>
        <color indexed="52"/>
        <rFont val="Arial"/>
        <family val="2"/>
        <charset val="161"/>
      </rPr>
      <t>άκυκλος υδρογονάνθρακας (Υ/Α),</t>
    </r>
    <r>
      <rPr>
        <sz val="12"/>
        <color indexed="43"/>
        <rFont val="Arial"/>
        <family val="2"/>
      </rPr>
      <t xml:space="preserve"> ο οποίος φέρει στο μόριό του τρία άτομα </t>
    </r>
    <r>
      <rPr>
        <b/>
        <sz val="12"/>
        <color indexed="52"/>
        <rFont val="Arial"/>
        <family val="2"/>
        <charset val="161"/>
      </rPr>
      <t>C.</t>
    </r>
    <r>
      <rPr>
        <sz val="12"/>
        <color indexed="43"/>
        <rFont val="Arial"/>
        <family val="2"/>
      </rPr>
      <t xml:space="preserve"> Οι </t>
    </r>
    <r>
      <rPr>
        <b/>
        <sz val="12"/>
        <color indexed="52"/>
        <rFont val="Arial"/>
        <family val="2"/>
        <charset val="161"/>
      </rPr>
      <t>Υ/Α,</t>
    </r>
    <r>
      <rPr>
        <sz val="12"/>
        <color indexed="43"/>
        <rFont val="Arial"/>
        <family val="2"/>
      </rPr>
      <t xml:space="preserve"> καθώς φανερώνει και το όνομά τους, είναι οι οργανικές ενώσεις, το μόριο των οποίων συγκρο-τείται μόνο από άτομα </t>
    </r>
    <r>
      <rPr>
        <b/>
        <sz val="12"/>
        <color rgb="FFFF9900"/>
        <rFont val="Arial"/>
        <family val="2"/>
        <charset val="161"/>
      </rPr>
      <t>C</t>
    </r>
    <r>
      <rPr>
        <sz val="12"/>
        <color indexed="43"/>
        <rFont val="Arial"/>
        <family val="2"/>
      </rPr>
      <t xml:space="preserve"> και </t>
    </r>
    <r>
      <rPr>
        <b/>
        <sz val="12"/>
        <color indexed="52"/>
        <rFont val="Arial"/>
        <family val="2"/>
        <charset val="161"/>
      </rPr>
      <t>H.</t>
    </r>
  </si>
  <si>
    <r>
      <t>Τα μόρια των ομολόγων ενώσεων φέρουν την</t>
    </r>
    <r>
      <rPr>
        <b/>
        <sz val="12"/>
        <color indexed="52"/>
        <rFont val="Arial"/>
        <family val="2"/>
        <charset val="161"/>
      </rPr>
      <t xml:space="preserve"> ίδια ΧΟ</t>
    </r>
    <r>
      <rPr>
        <sz val="12"/>
        <color indexed="43"/>
        <rFont val="Arial"/>
        <family val="2"/>
        <charset val="161"/>
      </rPr>
      <t xml:space="preserve"> και έχουν </t>
    </r>
    <r>
      <rPr>
        <b/>
        <sz val="12"/>
        <color indexed="52"/>
        <rFont val="Arial"/>
        <family val="2"/>
        <charset val="161"/>
      </rPr>
      <t xml:space="preserve">ίδιους δεσμούς, </t>
    </r>
    <r>
      <rPr>
        <sz val="12"/>
        <color indexed="43"/>
        <rFont val="Arial"/>
        <family val="2"/>
        <charset val="161"/>
      </rPr>
      <t xml:space="preserve">με αποτέλεσμα, οι ομόλογες ενώσεις να εμφανίζουν παρόμοι-ες χημικές ιδιότητες και τρόπους παρασκευής, ενώ οι φυσικές ιδιότητές τους μεταβάλλονται ανάλογα, κυρίως με το μέγεθος των μορίων τους, δη-λαδή ανάλογα με την τιμή της σχετικής μοριακής μάζας τους </t>
    </r>
    <r>
      <rPr>
        <b/>
        <sz val="12"/>
        <color indexed="52"/>
        <rFont val="Arial"/>
        <family val="2"/>
        <charset val="161"/>
      </rPr>
      <t>(M</t>
    </r>
    <r>
      <rPr>
        <b/>
        <vertAlign val="subscript"/>
        <sz val="12"/>
        <color indexed="52"/>
        <rFont val="Arial"/>
        <family val="2"/>
        <charset val="161"/>
      </rPr>
      <t>r</t>
    </r>
    <r>
      <rPr>
        <b/>
        <sz val="12"/>
        <color indexed="52"/>
        <rFont val="Arial"/>
        <family val="2"/>
        <charset val="161"/>
      </rPr>
      <t>).</t>
    </r>
  </si>
  <si>
    <r>
      <t xml:space="preserve">Αν τοποθετηθούν σε μια σειρά, προς την κατεύθυνση στην οποία αυξάνει το μέγεθος του μορίου τους, ξεκινώντας δηλαδή από εκείνη με το μικρότε-ρο σε μέγεθος μόριο, τότε η κάθε μία από αυτές είναι πλουσιότερη από την προηγούμενη και πτωχότερη από την επόμενη αυτής της σειράς, κα-τά ένα άτομο </t>
    </r>
    <r>
      <rPr>
        <b/>
        <sz val="12"/>
        <color indexed="52"/>
        <rFont val="Arial"/>
        <family val="2"/>
        <charset val="161"/>
      </rPr>
      <t>C</t>
    </r>
    <r>
      <rPr>
        <sz val="12"/>
        <color indexed="43"/>
        <rFont val="Arial"/>
        <family val="2"/>
        <charset val="161"/>
      </rPr>
      <t xml:space="preserve"> και δύο άτομα </t>
    </r>
    <r>
      <rPr>
        <b/>
        <sz val="12"/>
        <color indexed="52"/>
        <rFont val="Arial"/>
        <family val="2"/>
        <charset val="161"/>
      </rPr>
      <t>H.</t>
    </r>
    <r>
      <rPr>
        <sz val="12"/>
        <color indexed="43"/>
        <rFont val="Arial"/>
        <family val="2"/>
        <charset val="161"/>
      </rPr>
      <t xml:space="preserve"> Αυτά τα τρία άτομα μπορεί να συγκρο-τούν μέσα στα μόρια των ομολόγων ενώσεων τη δισθενή ρίζα του </t>
    </r>
    <r>
      <rPr>
        <b/>
        <sz val="12"/>
        <color indexed="52"/>
        <rFont val="Arial"/>
        <family val="2"/>
        <charset val="161"/>
      </rPr>
      <t>μεθυ-λενίου (–CH</t>
    </r>
    <r>
      <rPr>
        <b/>
        <vertAlign val="subscript"/>
        <sz val="12"/>
        <color indexed="52"/>
        <rFont val="Arial"/>
        <family val="2"/>
        <charset val="161"/>
      </rPr>
      <t>2</t>
    </r>
    <r>
      <rPr>
        <b/>
        <sz val="12"/>
        <color indexed="52"/>
        <rFont val="Arial"/>
        <family val="2"/>
        <charset val="161"/>
      </rPr>
      <t xml:space="preserve">–). </t>
    </r>
  </si>
  <si>
    <t>Παρακάτω, στην ανάλυση των χαρακτηριστικών των σπουδαιότερων ομολόγων σειρών, θα γίνει καλύτερα κατανοητός ο ορισμός που δόθηκε παραπάνω. 
Οι βασικότερες λοιπόν ομόλογες σειρές είναι οι εξής:</t>
  </si>
  <si>
    <t>Η ταξινόμηση των οργανικών ενώσεων κατά ομόλογες σειρές, είναι η πλέον λεπτομερής που μπορεί να γίνει και οδηγεί σε ομάδες ενώσεων, που εκ των πραγμάτων δε μπορεί παρά να έχουν παραπλήσιο χημικό χαρακτήρα. Έτσι τα συμπεράσματα που εξάγονται από τη μελέτη κάποιου μέλους μιας ομόλογης σειράς, είναι δυνατό να γενικεύονται, με κάποιες μικρές προσαρμογές κάθε φο-ρά, για όλα τα υπόλοιπα μέλη αυτής της σειράς.</t>
  </si>
  <si>
    <r>
      <t>Γενικός μοριακός τύπος (ΓΜΤ)</t>
    </r>
    <r>
      <rPr>
        <sz val="10"/>
        <color indexed="43"/>
        <rFont val="Arial"/>
        <family val="2"/>
        <charset val="161"/>
      </rPr>
      <t xml:space="preserve"> μιας ομόλογης σειράς είναι ένας χημικός τύπος, στον οποίο το πλήθος των ανθρακοατόμων παρέχεται από μία παράμετρο, η ο-ποία συνήθως συμβολίζεται με το γράμμα </t>
    </r>
    <r>
      <rPr>
        <b/>
        <sz val="10"/>
        <color indexed="52"/>
        <rFont val="Arial"/>
        <family val="2"/>
        <charset val="161"/>
      </rPr>
      <t>"ν".</t>
    </r>
    <r>
      <rPr>
        <sz val="10"/>
        <color indexed="43"/>
        <rFont val="Arial"/>
        <family val="2"/>
        <charset val="161"/>
      </rPr>
      <t xml:space="preserve"> Με α-ντικατάσταση αυτής της παραμέτρου από κάποιον φυ-σικό αριθμό, προκύπτουν οι ΜΤ όλων των μελών της ομόλογης σειράς. 
Έτσι ο </t>
    </r>
    <r>
      <rPr>
        <b/>
        <sz val="10"/>
        <color indexed="52"/>
        <rFont val="Arial"/>
        <family val="2"/>
        <charset val="161"/>
      </rPr>
      <t>ΓΜΤ</t>
    </r>
    <r>
      <rPr>
        <sz val="10"/>
        <color indexed="43"/>
        <rFont val="Arial"/>
        <family val="2"/>
        <charset val="161"/>
      </rPr>
      <t xml:space="preserve"> των </t>
    </r>
    <r>
      <rPr>
        <b/>
        <sz val="10"/>
        <color indexed="52"/>
        <rFont val="Arial"/>
        <family val="2"/>
        <charset val="161"/>
      </rPr>
      <t>αλκανίων</t>
    </r>
    <r>
      <rPr>
        <sz val="10"/>
        <color indexed="43"/>
        <rFont val="Arial"/>
        <family val="2"/>
        <charset val="161"/>
      </rPr>
      <t xml:space="preserve"> είναι </t>
    </r>
    <r>
      <rPr>
        <b/>
        <sz val="10"/>
        <color indexed="52"/>
        <rFont val="Arial"/>
        <family val="2"/>
        <charset val="161"/>
      </rPr>
      <t>C</t>
    </r>
    <r>
      <rPr>
        <b/>
        <vertAlign val="subscript"/>
        <sz val="10"/>
        <color indexed="52"/>
        <rFont val="Arial"/>
        <family val="2"/>
        <charset val="161"/>
      </rPr>
      <t>v</t>
    </r>
    <r>
      <rPr>
        <b/>
        <sz val="10"/>
        <color indexed="52"/>
        <rFont val="Arial"/>
        <family val="2"/>
        <charset val="161"/>
      </rPr>
      <t>H</t>
    </r>
    <r>
      <rPr>
        <b/>
        <vertAlign val="subscript"/>
        <sz val="10"/>
        <color indexed="52"/>
        <rFont val="Arial"/>
        <family val="2"/>
        <charset val="161"/>
      </rPr>
      <t>2v+2</t>
    </r>
    <r>
      <rPr>
        <b/>
        <sz val="10"/>
        <color indexed="52"/>
        <rFont val="Arial"/>
        <family val="2"/>
        <charset val="161"/>
      </rPr>
      <t>,</t>
    </r>
    <r>
      <rPr>
        <sz val="10"/>
        <color indexed="43"/>
        <rFont val="Arial"/>
        <family val="2"/>
        <charset val="161"/>
      </rPr>
      <t xml:space="preserve"> οπότε...
...για </t>
    </r>
    <r>
      <rPr>
        <b/>
        <sz val="10"/>
        <color indexed="52"/>
        <rFont val="Arial"/>
        <family val="2"/>
        <charset val="161"/>
      </rPr>
      <t>ν=1</t>
    </r>
    <r>
      <rPr>
        <sz val="10"/>
        <color indexed="43"/>
        <rFont val="Arial"/>
        <family val="2"/>
        <charset val="161"/>
      </rPr>
      <t xml:space="preserve"> προκύπτει το </t>
    </r>
    <r>
      <rPr>
        <b/>
        <sz val="10"/>
        <color indexed="52"/>
        <rFont val="Arial"/>
        <family val="2"/>
        <charset val="161"/>
      </rPr>
      <t>μεθάνιο,</t>
    </r>
    <r>
      <rPr>
        <sz val="10"/>
        <color indexed="43"/>
        <rFont val="Arial"/>
        <family val="2"/>
        <charset val="161"/>
      </rPr>
      <t xml:space="preserve"> το μικρότερο αλκάνιο, με </t>
    </r>
    <r>
      <rPr>
        <b/>
        <sz val="10"/>
        <color indexed="52"/>
        <rFont val="Arial"/>
        <family val="2"/>
        <charset val="161"/>
      </rPr>
      <t>ΜΤ: CH</t>
    </r>
    <r>
      <rPr>
        <b/>
        <vertAlign val="subscript"/>
        <sz val="10"/>
        <color indexed="52"/>
        <rFont val="Arial"/>
        <family val="2"/>
        <charset val="161"/>
      </rPr>
      <t>4</t>
    </r>
    <r>
      <rPr>
        <b/>
        <sz val="10"/>
        <color indexed="52"/>
        <rFont val="Arial"/>
        <family val="2"/>
        <charset val="161"/>
      </rPr>
      <t xml:space="preserve">, ...
</t>
    </r>
    <r>
      <rPr>
        <sz val="10"/>
        <color indexed="43"/>
        <rFont val="Arial"/>
        <family val="2"/>
        <charset val="161"/>
      </rPr>
      <t xml:space="preserve">... για </t>
    </r>
    <r>
      <rPr>
        <b/>
        <sz val="10"/>
        <color indexed="52"/>
        <rFont val="Arial"/>
        <family val="2"/>
        <charset val="161"/>
      </rPr>
      <t>ν=2</t>
    </r>
    <r>
      <rPr>
        <sz val="10"/>
        <color indexed="43"/>
        <rFont val="Arial"/>
        <family val="2"/>
        <charset val="161"/>
      </rPr>
      <t xml:space="preserve"> προκύπτει το αμέσως μεγαλύτερο αλκάνιο, το </t>
    </r>
    <r>
      <rPr>
        <b/>
        <sz val="10"/>
        <color indexed="52"/>
        <rFont val="Arial"/>
        <family val="2"/>
        <charset val="161"/>
      </rPr>
      <t>αιθάνιο,</t>
    </r>
    <r>
      <rPr>
        <sz val="10"/>
        <color indexed="43"/>
        <rFont val="Arial"/>
        <family val="2"/>
        <charset val="161"/>
      </rPr>
      <t xml:space="preserve"> με </t>
    </r>
    <r>
      <rPr>
        <b/>
        <sz val="10"/>
        <color indexed="52"/>
        <rFont val="Arial"/>
        <family val="2"/>
        <charset val="161"/>
      </rPr>
      <t>ΜΤ: C</t>
    </r>
    <r>
      <rPr>
        <b/>
        <vertAlign val="subscript"/>
        <sz val="10"/>
        <color indexed="52"/>
        <rFont val="Arial"/>
        <family val="2"/>
        <charset val="161"/>
      </rPr>
      <t>2</t>
    </r>
    <r>
      <rPr>
        <b/>
        <sz val="10"/>
        <color indexed="52"/>
        <rFont val="Arial"/>
        <family val="2"/>
        <charset val="161"/>
      </rPr>
      <t>H</t>
    </r>
    <r>
      <rPr>
        <b/>
        <vertAlign val="subscript"/>
        <sz val="10"/>
        <color indexed="52"/>
        <rFont val="Arial"/>
        <family val="2"/>
        <charset val="161"/>
      </rPr>
      <t>6</t>
    </r>
    <r>
      <rPr>
        <sz val="10"/>
        <color indexed="43"/>
        <rFont val="Arial"/>
        <family val="2"/>
        <charset val="161"/>
      </rPr>
      <t xml:space="preserve"> κλπ.
Ουσιαστικά λοιπόν, ο </t>
    </r>
    <r>
      <rPr>
        <b/>
        <sz val="10"/>
        <color indexed="52"/>
        <rFont val="Arial"/>
        <family val="2"/>
        <charset val="161"/>
      </rPr>
      <t>ΓΜΤ</t>
    </r>
    <r>
      <rPr>
        <sz val="10"/>
        <color indexed="43"/>
        <rFont val="Arial"/>
        <family val="2"/>
        <charset val="161"/>
      </rPr>
      <t xml:space="preserve"> μιας ομόλογης σειράς δεί-χνει ποιά είναι η "συνταγή" συγκρότησης των μορίων, των μελών της σειράς. Στην περίπτωση των </t>
    </r>
    <r>
      <rPr>
        <b/>
        <sz val="10"/>
        <color indexed="52"/>
        <rFont val="Arial"/>
        <family val="2"/>
        <charset val="161"/>
      </rPr>
      <t>αλκανίων,</t>
    </r>
    <r>
      <rPr>
        <sz val="10"/>
        <color indexed="43"/>
        <rFont val="Arial"/>
        <family val="2"/>
        <charset val="161"/>
      </rPr>
      <t xml:space="preserve"> για παράδειγμα, μας λέει ότι στο μόριο ενός τέτοιου Υ/Α, τα περιεχόμενα άτομα </t>
    </r>
    <r>
      <rPr>
        <b/>
        <sz val="10"/>
        <color indexed="52"/>
        <rFont val="Arial"/>
        <family val="2"/>
        <charset val="161"/>
      </rPr>
      <t>H</t>
    </r>
    <r>
      <rPr>
        <sz val="10"/>
        <color indexed="43"/>
        <rFont val="Arial"/>
        <family val="2"/>
        <charset val="161"/>
      </rPr>
      <t xml:space="preserve"> είναι κάθε φορά υπερδιπλάσια των ατόμων </t>
    </r>
    <r>
      <rPr>
        <b/>
        <sz val="10"/>
        <color indexed="52"/>
        <rFont val="Arial"/>
        <family val="2"/>
        <charset val="161"/>
      </rPr>
      <t>C</t>
    </r>
    <r>
      <rPr>
        <sz val="10"/>
        <color indexed="43"/>
        <rFont val="Arial"/>
        <family val="2"/>
        <charset val="161"/>
      </rPr>
      <t xml:space="preserve"> κατά δύο άτομα.</t>
    </r>
  </si>
  <si>
    <r>
      <t xml:space="preserve">… δηλαδή το μικρότερο αλκάνιο, που είναι το πρώτο μέλος της ομόλογης σειράς των αλκανίων και ονομάζεται </t>
    </r>
    <r>
      <rPr>
        <b/>
        <sz val="12"/>
        <color indexed="52"/>
        <rFont val="Arial"/>
        <family val="2"/>
        <charset val="161"/>
      </rPr>
      <t>μεθάνιο,</t>
    </r>
    <r>
      <rPr>
        <sz val="12"/>
        <color indexed="43"/>
        <rFont val="Arial"/>
        <family val="2"/>
        <charset val="161"/>
      </rPr>
      <t xml:space="preserve"> έχει </t>
    </r>
    <r>
      <rPr>
        <b/>
        <sz val="12"/>
        <color indexed="52"/>
        <rFont val="Arial"/>
        <family val="2"/>
        <charset val="161"/>
      </rPr>
      <t>ΣΤ…</t>
    </r>
  </si>
  <si>
    <r>
      <t>Παρατηρούμε,</t>
    </r>
    <r>
      <rPr>
        <sz val="12"/>
        <color indexed="43"/>
        <rFont val="Arial"/>
        <family val="2"/>
        <charset val="161"/>
      </rPr>
      <t xml:space="preserve"> ότι αυτό που αναφέρθηκε παραπάνω, στον ορισμό της ομόλογης σειράς, ισχύει. Δηλαδή όταν τα μέλη μιας τέτοιας σειράς δια-τάσσονται κατά αυξανόμενο μέγεθος του μορίου τους, κάθε μέλος εμ-φανίζεται πλουσιότερο από το προηγούμενο και πτωχότερο από το ε-πόμενο μέλος της ομόλογης σειράς, κατά ένα άτομο </t>
    </r>
    <r>
      <rPr>
        <b/>
        <sz val="12"/>
        <color indexed="52"/>
        <rFont val="Arial"/>
        <family val="2"/>
        <charset val="161"/>
      </rPr>
      <t>C</t>
    </r>
    <r>
      <rPr>
        <sz val="12"/>
        <color indexed="43"/>
        <rFont val="Arial"/>
        <family val="2"/>
        <charset val="161"/>
      </rPr>
      <t xml:space="preserve"> και δύο άτομα </t>
    </r>
    <r>
      <rPr>
        <b/>
        <sz val="12"/>
        <color indexed="52"/>
        <rFont val="Arial"/>
        <family val="2"/>
        <charset val="161"/>
      </rPr>
      <t xml:space="preserve">H.
</t>
    </r>
    <r>
      <rPr>
        <sz val="12"/>
        <color indexed="43"/>
        <rFont val="Arial"/>
        <family val="2"/>
        <charset val="161"/>
      </rPr>
      <t xml:space="preserve">Έτσι στο μόριο του </t>
    </r>
    <r>
      <rPr>
        <b/>
        <sz val="12"/>
        <color indexed="52"/>
        <rFont val="Arial"/>
        <family val="2"/>
        <charset val="161"/>
      </rPr>
      <t>μεθανίου</t>
    </r>
    <r>
      <rPr>
        <sz val="12"/>
        <color indexed="43"/>
        <rFont val="Arial"/>
        <family val="2"/>
        <charset val="161"/>
      </rPr>
      <t xml:space="preserve"> περιέχεται </t>
    </r>
    <r>
      <rPr>
        <b/>
        <sz val="12"/>
        <color indexed="52"/>
        <rFont val="Arial"/>
        <family val="2"/>
        <charset val="161"/>
      </rPr>
      <t>ένα μεθυλένιο</t>
    </r>
    <r>
      <rPr>
        <sz val="12"/>
        <color indexed="43"/>
        <rFont val="Arial"/>
        <family val="2"/>
        <charset val="161"/>
      </rPr>
      <t xml:space="preserve"> (είναι η ομάδα </t>
    </r>
    <r>
      <rPr>
        <b/>
        <sz val="12"/>
        <color indexed="52"/>
        <rFont val="Arial"/>
        <family val="2"/>
        <charset val="161"/>
      </rPr>
      <t>–CH</t>
    </r>
    <r>
      <rPr>
        <b/>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που έχει τοποθετηθεί, για να διακρίνεται ευκολότερα, στο κόκκινο ορθογώνιο πλαίσιο), στο μόριο του </t>
    </r>
    <r>
      <rPr>
        <b/>
        <sz val="12"/>
        <color indexed="52"/>
        <rFont val="Arial"/>
        <family val="2"/>
        <charset val="161"/>
      </rPr>
      <t>αιθανίου</t>
    </r>
    <r>
      <rPr>
        <sz val="12"/>
        <color indexed="43"/>
        <rFont val="Arial"/>
        <family val="2"/>
        <charset val="161"/>
      </rPr>
      <t xml:space="preserve"> η ίδια ομάδα περιέχεται </t>
    </r>
    <r>
      <rPr>
        <b/>
        <sz val="12"/>
        <color indexed="52"/>
        <rFont val="Arial"/>
        <family val="2"/>
        <charset val="161"/>
      </rPr>
      <t>δύο</t>
    </r>
    <r>
      <rPr>
        <sz val="12"/>
        <color indexed="43"/>
        <rFont val="Arial"/>
        <family val="2"/>
        <charset val="161"/>
      </rPr>
      <t xml:space="preserve"> φορές και στο μόριο του </t>
    </r>
    <r>
      <rPr>
        <b/>
        <sz val="12"/>
        <color indexed="52"/>
        <rFont val="Arial"/>
        <family val="2"/>
        <charset val="161"/>
      </rPr>
      <t>προπανίου,</t>
    </r>
    <r>
      <rPr>
        <sz val="12"/>
        <color indexed="43"/>
        <rFont val="Arial"/>
        <family val="2"/>
        <charset val="161"/>
      </rPr>
      <t xml:space="preserve"> </t>
    </r>
    <r>
      <rPr>
        <b/>
        <sz val="12"/>
        <color indexed="52"/>
        <rFont val="Arial"/>
        <family val="2"/>
        <charset val="161"/>
      </rPr>
      <t>τρεις</t>
    </r>
    <r>
      <rPr>
        <sz val="12"/>
        <color indexed="43"/>
        <rFont val="Arial"/>
        <family val="2"/>
        <charset val="161"/>
      </rPr>
      <t xml:space="preserve"> φορές. </t>
    </r>
  </si>
  <si>
    <r>
      <t xml:space="preserve">Όταν από το μόριο ενός αλκανίου, απομακρυνθεί ένα άτομο </t>
    </r>
    <r>
      <rPr>
        <b/>
        <sz val="10"/>
        <color indexed="52"/>
        <rFont val="Arial"/>
        <family val="2"/>
        <charset val="161"/>
      </rPr>
      <t>H,</t>
    </r>
    <r>
      <rPr>
        <sz val="10"/>
        <color indexed="43"/>
        <rFont val="Arial"/>
        <family val="2"/>
        <charset val="161"/>
      </rPr>
      <t xml:space="preserve"> τότε απομένει μια πολύ συνηθισμένη οργανική ρίζα, που ονομάζεται </t>
    </r>
    <r>
      <rPr>
        <b/>
        <sz val="10"/>
        <color indexed="52"/>
        <rFont val="Arial"/>
        <family val="2"/>
        <charset val="161"/>
      </rPr>
      <t>αλκύλιο</t>
    </r>
    <r>
      <rPr>
        <sz val="10"/>
        <color indexed="43"/>
        <rFont val="Arial"/>
        <family val="2"/>
        <charset val="161"/>
      </rPr>
      <t xml:space="preserve"> και έχει </t>
    </r>
    <r>
      <rPr>
        <b/>
        <sz val="10"/>
        <color indexed="52"/>
        <rFont val="Arial"/>
        <family val="2"/>
        <charset val="161"/>
      </rPr>
      <t>ΓΜΤ…</t>
    </r>
    <r>
      <rPr>
        <sz val="10"/>
        <color indexed="43"/>
        <rFont val="Arial"/>
        <family val="2"/>
        <charset val="161"/>
      </rPr>
      <t xml:space="preserve">
… ενώ πολλές φορές για λόγους πρακτικούς συμβολί-ζεται με το </t>
    </r>
    <r>
      <rPr>
        <b/>
        <sz val="10"/>
        <color indexed="52"/>
        <rFont val="Arial"/>
        <family val="2"/>
        <charset val="161"/>
      </rPr>
      <t xml:space="preserve">"R–".
</t>
    </r>
    <r>
      <rPr>
        <sz val="10"/>
        <color indexed="43"/>
        <rFont val="Arial"/>
        <family val="2"/>
        <charset val="161"/>
      </rPr>
      <t xml:space="preserve">Η παύλα που αναγράφεται στο τέλος του τύπου του αλ-κυλίου, παριστάνει την ελεύθερη μονάδα σθένους που εμφανίζει το άτομο </t>
    </r>
    <r>
      <rPr>
        <b/>
        <sz val="10"/>
        <color indexed="52"/>
        <rFont val="Arial"/>
        <family val="2"/>
        <charset val="161"/>
      </rPr>
      <t>C</t>
    </r>
    <r>
      <rPr>
        <sz val="10"/>
        <color indexed="43"/>
        <rFont val="Arial"/>
        <family val="2"/>
        <charset val="161"/>
      </rPr>
      <t xml:space="preserve"> από το οποίο αποσπάστηκε το άτομο </t>
    </r>
    <r>
      <rPr>
        <b/>
        <sz val="10"/>
        <color indexed="52"/>
        <rFont val="Arial"/>
        <family val="2"/>
        <charset val="161"/>
      </rPr>
      <t>H,</t>
    </r>
    <r>
      <rPr>
        <sz val="10"/>
        <color indexed="43"/>
        <rFont val="Arial"/>
        <family val="2"/>
        <charset val="161"/>
      </rPr>
      <t xml:space="preserve"> που εγκατέλειψε το μόριο του μητρικού αλκα-νίου.
Προφανώς ένα αλκύλιο δεν είναι τίποτα περισσότερο από μιά ομάδα ατόμων </t>
    </r>
    <r>
      <rPr>
        <b/>
        <sz val="10"/>
        <color indexed="52"/>
        <rFont val="Arial"/>
        <family val="2"/>
        <charset val="161"/>
      </rPr>
      <t>C</t>
    </r>
    <r>
      <rPr>
        <sz val="10"/>
        <color indexed="43"/>
        <rFont val="Arial"/>
        <family val="2"/>
        <charset val="161"/>
      </rPr>
      <t xml:space="preserve"> και </t>
    </r>
    <r>
      <rPr>
        <b/>
        <sz val="10"/>
        <color indexed="52"/>
        <rFont val="Arial"/>
        <family val="2"/>
        <charset val="161"/>
      </rPr>
      <t>Η,</t>
    </r>
    <r>
      <rPr>
        <sz val="10"/>
        <color indexed="43"/>
        <rFont val="Arial"/>
        <family val="2"/>
        <charset val="161"/>
      </rPr>
      <t xml:space="preserve"> που συνδέονται μεταξύ τους, αποκλειστικά με απλούς δεσμούς και που έχει τη δυνατότητα να συνάψει με κάποιο άτομο του περιβάλ-λοντός της, έναν ομοιοπολικό δεσμό.
Αν λοιπόν κάποιο αλκύλιο ενωθεί με ένα άτομο </t>
    </r>
    <r>
      <rPr>
        <b/>
        <sz val="10"/>
        <color indexed="52"/>
        <rFont val="Arial"/>
        <family val="2"/>
        <charset val="161"/>
      </rPr>
      <t>Η,</t>
    </r>
    <r>
      <rPr>
        <sz val="10"/>
        <color indexed="43"/>
        <rFont val="Arial"/>
        <family val="2"/>
        <charset val="161"/>
      </rPr>
      <t xml:space="preserve"> θα προκύψει το μόριο ενός αλκανίου </t>
    </r>
    <r>
      <rPr>
        <b/>
        <sz val="10"/>
        <color indexed="52"/>
        <rFont val="Arial"/>
        <family val="2"/>
        <charset val="161"/>
      </rPr>
      <t>(R–H).</t>
    </r>
    <r>
      <rPr>
        <sz val="10"/>
        <color indexed="43"/>
        <rFont val="Arial"/>
        <family val="2"/>
        <charset val="161"/>
      </rPr>
      <t xml:space="preserve"> Στο ίδιο απο-τέλεσμα οδηγεί και η ένωση ενός αλκυλίου με ένα άλλο, ίδιο ή διαφορετικό αλκύλιο, σχηματίζεται δηλαδή πάλι, το μόριο ενός αλκανίου</t>
    </r>
    <r>
      <rPr>
        <b/>
        <sz val="10"/>
        <color indexed="52"/>
        <rFont val="Arial"/>
        <family val="2"/>
        <charset val="161"/>
      </rPr>
      <t xml:space="preserve"> (R–R </t>
    </r>
    <r>
      <rPr>
        <sz val="10"/>
        <color indexed="43"/>
        <rFont val="Arial"/>
        <family val="2"/>
        <charset val="161"/>
      </rPr>
      <t>ή</t>
    </r>
    <r>
      <rPr>
        <b/>
        <sz val="10"/>
        <color indexed="52"/>
        <rFont val="Arial"/>
        <family val="2"/>
        <charset val="161"/>
      </rPr>
      <t xml:space="preserve"> R–R΄),</t>
    </r>
    <r>
      <rPr>
        <sz val="10"/>
        <color indexed="43"/>
        <rFont val="Arial"/>
        <family val="2"/>
        <charset val="161"/>
      </rPr>
      <t xml:space="preserve"> ενώ αν ενωθεί έ-να αλκύλιο με ένα υδροξύλιο, προκύπτει το μόριο μιας κορεσμένης μονοσθενούς αλκοόλης </t>
    </r>
    <r>
      <rPr>
        <b/>
        <sz val="10"/>
        <color indexed="52"/>
        <rFont val="Arial"/>
        <family val="2"/>
        <charset val="161"/>
      </rPr>
      <t>R–OH</t>
    </r>
    <r>
      <rPr>
        <sz val="10"/>
        <color indexed="43"/>
        <rFont val="Arial"/>
        <family val="2"/>
        <charset val="161"/>
      </rPr>
      <t xml:space="preserve"> </t>
    </r>
    <r>
      <rPr>
        <sz val="10"/>
        <color indexed="48"/>
        <rFont val="Arial"/>
        <family val="2"/>
        <charset val="161"/>
      </rPr>
      <t xml:space="preserve">(βλέπε πα-ρακάτω, </t>
    </r>
    <r>
      <rPr>
        <sz val="10"/>
        <color indexed="53"/>
        <rFont val="Arial"/>
        <family val="2"/>
        <charset val="161"/>
      </rPr>
      <t>"ομόλογη σειρά κμ αλκοολών"</t>
    </r>
    <r>
      <rPr>
        <sz val="10"/>
        <color indexed="48"/>
        <rFont val="Arial"/>
        <family val="2"/>
        <charset val="161"/>
      </rPr>
      <t>).</t>
    </r>
    <r>
      <rPr>
        <sz val="10"/>
        <color indexed="43"/>
        <rFont val="Arial"/>
        <family val="2"/>
        <charset val="161"/>
      </rPr>
      <t xml:space="preserve">                                                                                                              </t>
    </r>
    <r>
      <rPr>
        <sz val="10"/>
        <color indexed="48"/>
        <rFont val="Arial"/>
        <family val="2"/>
        <charset val="161"/>
      </rPr>
      <t xml:space="preserve">
</t>
    </r>
    <r>
      <rPr>
        <sz val="10"/>
        <color indexed="43"/>
        <rFont val="Arial"/>
        <family val="2"/>
        <charset val="161"/>
      </rPr>
      <t/>
    </r>
  </si>
  <si>
    <r>
      <t xml:space="preserve">Από το </t>
    </r>
    <r>
      <rPr>
        <b/>
        <sz val="10"/>
        <color indexed="52"/>
        <rFont val="Arial"/>
        <family val="2"/>
        <charset val="161"/>
      </rPr>
      <t>προπάνιο</t>
    </r>
    <r>
      <rPr>
        <sz val="10"/>
        <color indexed="43"/>
        <rFont val="Arial"/>
        <family val="2"/>
        <charset val="161"/>
      </rPr>
      <t xml:space="preserve"> είναι δυνατό να προκύψουν δύο </t>
    </r>
    <r>
      <rPr>
        <b/>
        <sz val="10"/>
        <color indexed="52"/>
        <rFont val="Arial"/>
        <family val="2"/>
        <charset val="161"/>
      </rPr>
      <t>ι-σομερή</t>
    </r>
    <r>
      <rPr>
        <sz val="10"/>
        <color indexed="43"/>
        <rFont val="Arial"/>
        <family val="2"/>
        <charset val="161"/>
      </rPr>
      <t xml:space="preserve"> αλκύλια, καθώς δεν είναι ισότιμα όλα τα άτομα </t>
    </r>
    <r>
      <rPr>
        <b/>
        <sz val="10"/>
        <color indexed="52"/>
        <rFont val="Arial"/>
        <family val="2"/>
        <charset val="161"/>
      </rPr>
      <t>H,</t>
    </r>
    <r>
      <rPr>
        <sz val="10"/>
        <color indexed="43"/>
        <rFont val="Arial"/>
        <family val="2"/>
        <charset val="161"/>
      </rPr>
      <t xml:space="preserve"> που περιέχονται στο μόριο του προπανίου.
Όπως φαίνεται παρακάτω, έξι από αυτά βρίσκονται ε-νωμένα με τα δύο </t>
    </r>
    <r>
      <rPr>
        <b/>
        <sz val="10"/>
        <color indexed="52"/>
        <rFont val="Arial"/>
        <family val="2"/>
        <charset val="161"/>
      </rPr>
      <t>Ιταγή</t>
    </r>
    <r>
      <rPr>
        <sz val="10"/>
        <color indexed="43"/>
        <rFont val="Arial"/>
        <family val="2"/>
        <charset val="161"/>
      </rPr>
      <t xml:space="preserve"> άτομα </t>
    </r>
    <r>
      <rPr>
        <b/>
        <sz val="10"/>
        <color indexed="52"/>
        <rFont val="Arial"/>
        <family val="2"/>
        <charset val="161"/>
      </rPr>
      <t>C</t>
    </r>
    <r>
      <rPr>
        <sz val="10"/>
        <color indexed="43"/>
        <rFont val="Arial"/>
        <family val="2"/>
        <charset val="161"/>
      </rPr>
      <t xml:space="preserve"> και τα υπόλοιπα δύο με το </t>
    </r>
    <r>
      <rPr>
        <b/>
        <sz val="10"/>
        <color indexed="52"/>
        <rFont val="Arial"/>
        <family val="2"/>
        <charset val="161"/>
      </rPr>
      <t>ΙΙταγές</t>
    </r>
    <r>
      <rPr>
        <sz val="10"/>
        <color indexed="43"/>
        <rFont val="Arial"/>
        <family val="2"/>
        <charset val="161"/>
      </rPr>
      <t xml:space="preserve"> ανθρακοάτομο.  </t>
    </r>
  </si>
  <si>
    <r>
      <t xml:space="preserve">Κατ' ανάλογο τρόπο σχηματίζονται και τα αλκύλια, τα οποία περιέχουν τέσσερα ανθρακοάτομα. Προφανώς προέρχονται από το </t>
    </r>
    <r>
      <rPr>
        <b/>
        <sz val="10"/>
        <color indexed="52"/>
        <rFont val="Arial"/>
        <family val="2"/>
        <charset val="161"/>
      </rPr>
      <t>βουτάνιο</t>
    </r>
    <r>
      <rPr>
        <sz val="10"/>
        <color indexed="43"/>
        <rFont val="Arial"/>
        <family val="2"/>
        <charset val="161"/>
      </rPr>
      <t xml:space="preserve"> ή το </t>
    </r>
    <r>
      <rPr>
        <b/>
        <sz val="10"/>
        <color indexed="52"/>
        <rFont val="Arial"/>
        <family val="2"/>
        <charset val="161"/>
      </rPr>
      <t xml:space="preserve">μέθυλο-προπάνιο, </t>
    </r>
    <r>
      <rPr>
        <sz val="10"/>
        <color indexed="43"/>
        <rFont val="Arial"/>
        <family val="2"/>
        <charset val="161"/>
      </rPr>
      <t xml:space="preserve">δηλαδή τα δύο ισομερή αλκάνια με </t>
    </r>
    <r>
      <rPr>
        <b/>
        <sz val="10"/>
        <color indexed="52"/>
        <rFont val="Arial"/>
        <family val="2"/>
        <charset val="161"/>
      </rPr>
      <t>ΜΤ: C</t>
    </r>
    <r>
      <rPr>
        <b/>
        <vertAlign val="subscript"/>
        <sz val="10"/>
        <color indexed="52"/>
        <rFont val="Arial"/>
        <family val="2"/>
        <charset val="161"/>
      </rPr>
      <t>4</t>
    </r>
    <r>
      <rPr>
        <b/>
        <sz val="10"/>
        <color indexed="52"/>
        <rFont val="Arial"/>
        <family val="2"/>
        <charset val="161"/>
      </rPr>
      <t>H</t>
    </r>
    <r>
      <rPr>
        <b/>
        <vertAlign val="subscript"/>
        <sz val="10"/>
        <color indexed="52"/>
        <rFont val="Arial"/>
        <family val="2"/>
        <charset val="161"/>
      </rPr>
      <t>10</t>
    </r>
    <r>
      <rPr>
        <b/>
        <sz val="10"/>
        <color indexed="52"/>
        <rFont val="Arial"/>
        <family val="2"/>
        <charset val="161"/>
      </rPr>
      <t xml:space="preserve">. 
</t>
    </r>
    <r>
      <rPr>
        <sz val="10"/>
        <color indexed="43"/>
        <rFont val="Arial"/>
        <family val="2"/>
        <charset val="161"/>
      </rPr>
      <t xml:space="preserve">Από το </t>
    </r>
    <r>
      <rPr>
        <b/>
        <sz val="10"/>
        <color indexed="52"/>
        <rFont val="Arial"/>
        <family val="2"/>
        <charset val="161"/>
      </rPr>
      <t>βουτάνιο</t>
    </r>
    <r>
      <rPr>
        <sz val="10"/>
        <color indexed="43"/>
        <rFont val="Arial"/>
        <family val="2"/>
        <charset val="161"/>
      </rPr>
      <t xml:space="preserve"> έχουμε τα…</t>
    </r>
  </si>
  <si>
    <r>
      <t xml:space="preserve">Τα </t>
    </r>
    <r>
      <rPr>
        <b/>
        <sz val="12"/>
        <color indexed="52"/>
        <rFont val="Arial"/>
        <family val="2"/>
        <charset val="161"/>
      </rPr>
      <t>αλκένια</t>
    </r>
    <r>
      <rPr>
        <sz val="12"/>
        <color indexed="43"/>
        <rFont val="Arial"/>
        <family val="2"/>
        <charset val="161"/>
      </rPr>
      <t xml:space="preserve"> είναι οι </t>
    </r>
    <r>
      <rPr>
        <b/>
        <sz val="12"/>
        <color indexed="52"/>
        <rFont val="Arial"/>
        <family val="2"/>
        <charset val="161"/>
      </rPr>
      <t>άκυκλοι ακόρεστοι Υ/Α,</t>
    </r>
    <r>
      <rPr>
        <sz val="12"/>
        <color indexed="43"/>
        <rFont val="Arial"/>
        <family val="2"/>
        <charset val="161"/>
      </rPr>
      <t xml:space="preserve"> στο μόριο των οποίων υ-πάρχει ένας </t>
    </r>
    <r>
      <rPr>
        <b/>
        <sz val="12"/>
        <color indexed="52"/>
        <rFont val="Arial"/>
        <family val="2"/>
        <charset val="161"/>
      </rPr>
      <t>διπλός δεσμός (δδ).</t>
    </r>
    <r>
      <rPr>
        <sz val="12"/>
        <color indexed="43"/>
        <rFont val="Arial"/>
        <family val="2"/>
        <charset val="161"/>
      </rPr>
      <t xml:space="preserve">
Για να σχηματίσουμε το </t>
    </r>
    <r>
      <rPr>
        <b/>
        <sz val="12"/>
        <color indexed="52"/>
        <rFont val="Arial"/>
        <family val="2"/>
        <charset val="161"/>
      </rPr>
      <t>ΓΜΤ</t>
    </r>
    <r>
      <rPr>
        <sz val="12"/>
        <color indexed="43"/>
        <rFont val="Arial"/>
        <family val="2"/>
        <charset val="161"/>
      </rPr>
      <t xml:space="preserve"> των αλκενίων, αρκεί να θεωρήσουμε ότι από το αλκάνιο που χρησιμοποιήσαμε παραπάνω, για να εξάγουμε το </t>
    </r>
    <r>
      <rPr>
        <b/>
        <sz val="12"/>
        <color indexed="52"/>
        <rFont val="Arial"/>
        <family val="2"/>
        <charset val="161"/>
      </rPr>
      <t>ΓΜΤ</t>
    </r>
    <r>
      <rPr>
        <sz val="12"/>
        <color indexed="43"/>
        <rFont val="Arial"/>
        <family val="2"/>
        <charset val="161"/>
      </rPr>
      <t xml:space="preserve"> των αλκανίων, απομακρύνονται δύο άτομα </t>
    </r>
    <r>
      <rPr>
        <b/>
        <sz val="12"/>
        <color indexed="52"/>
        <rFont val="Arial"/>
        <family val="2"/>
        <charset val="161"/>
      </rPr>
      <t>Η,</t>
    </r>
    <r>
      <rPr>
        <sz val="12"/>
        <color indexed="43"/>
        <rFont val="Arial"/>
        <family val="2"/>
        <charset val="161"/>
      </rPr>
      <t xml:space="preserve"> από ισάριθμα γειτο-νικά ανθρακοάτομα (πρόκειται για τα δύο άτομα </t>
    </r>
    <r>
      <rPr>
        <b/>
        <sz val="12"/>
        <color indexed="52"/>
        <rFont val="Arial"/>
        <family val="2"/>
        <charset val="161"/>
      </rPr>
      <t>H</t>
    </r>
    <r>
      <rPr>
        <sz val="12"/>
        <color indexed="43"/>
        <rFont val="Arial"/>
        <family val="2"/>
        <charset val="161"/>
      </rPr>
      <t xml:space="preserve"> μέσα στο </t>
    </r>
    <r>
      <rPr>
        <sz val="12"/>
        <color indexed="53"/>
        <rFont val="Arial"/>
        <family val="2"/>
        <charset val="161"/>
      </rPr>
      <t>πορτοκαλί</t>
    </r>
    <r>
      <rPr>
        <sz val="12"/>
        <color indexed="43"/>
        <rFont val="Arial"/>
        <family val="2"/>
        <charset val="161"/>
      </rPr>
      <t xml:space="preserve"> ορθογώνιο πλαίσιο, στο </t>
    </r>
    <r>
      <rPr>
        <sz val="12"/>
        <color indexed="48"/>
        <rFont val="Arial"/>
        <family val="2"/>
        <charset val="161"/>
      </rPr>
      <t>παρακάτω σχήμα</t>
    </r>
    <r>
      <rPr>
        <sz val="12"/>
        <color indexed="43"/>
        <rFont val="Arial"/>
        <family val="2"/>
        <charset val="161"/>
      </rPr>
      <t xml:space="preserve">). Έτσι αυτά τα δύο άτομα </t>
    </r>
    <r>
      <rPr>
        <b/>
        <sz val="12"/>
        <color indexed="52"/>
        <rFont val="Arial"/>
        <family val="2"/>
        <charset val="161"/>
      </rPr>
      <t>C,</t>
    </r>
    <r>
      <rPr>
        <sz val="12"/>
        <color indexed="43"/>
        <rFont val="Arial"/>
        <family val="2"/>
        <charset val="161"/>
      </rPr>
      <t xml:space="preserve"> απομένουν με μία ελεύθερη μονάδα σθένους το καθένα (που επισημαί-νεται με </t>
    </r>
    <r>
      <rPr>
        <sz val="12"/>
        <color indexed="53"/>
        <rFont val="Arial"/>
        <family val="2"/>
        <charset val="161"/>
      </rPr>
      <t>πορτοκαλί</t>
    </r>
    <r>
      <rPr>
        <sz val="12"/>
        <color indexed="43"/>
        <rFont val="Arial"/>
        <family val="2"/>
        <charset val="161"/>
      </rPr>
      <t xml:space="preserve"> χρώμα στο </t>
    </r>
    <r>
      <rPr>
        <sz val="12"/>
        <color indexed="48"/>
        <rFont val="Arial"/>
        <family val="2"/>
        <charset val="161"/>
      </rPr>
      <t>παρακάτω σχήμα</t>
    </r>
    <r>
      <rPr>
        <sz val="12"/>
        <color indexed="43"/>
        <rFont val="Arial"/>
        <family val="2"/>
        <charset val="161"/>
      </rPr>
      <t>), την οποία διαθέτουν, για να συνάψουν μεταξύ τους έναν επιπλέον δεσμό.</t>
    </r>
  </si>
  <si>
    <r>
      <t xml:space="preserve">Είναι φανερό ότι στο μόριο ενός αλκενίου πρέπει να υπάρχουν τουλάχι-στον δύο ανθρακοάτομα, αφού είναι απαραίτητο να "γεφυρωθεί" ο δδ. Έτσι το μικρότερο αλκένιο, δηλαδή το πρώτο μέλος της ομόλογης σειράς των αλκενίων, που ονομάζεται </t>
    </r>
    <r>
      <rPr>
        <b/>
        <sz val="12"/>
        <color indexed="52"/>
        <rFont val="Arial"/>
        <family val="2"/>
        <charset val="161"/>
      </rPr>
      <t>αιθένιο,</t>
    </r>
    <r>
      <rPr>
        <sz val="12"/>
        <color indexed="43"/>
        <rFont val="Arial"/>
        <family val="2"/>
        <charset val="161"/>
      </rPr>
      <t xml:space="preserve"> έχει </t>
    </r>
    <r>
      <rPr>
        <b/>
        <sz val="12"/>
        <color indexed="52"/>
        <rFont val="Arial"/>
        <family val="2"/>
        <charset val="161"/>
      </rPr>
      <t>ΣΤ…</t>
    </r>
  </si>
  <si>
    <r>
      <t xml:space="preserve">Τα </t>
    </r>
    <r>
      <rPr>
        <b/>
        <sz val="12"/>
        <color indexed="52"/>
        <rFont val="Arial"/>
        <family val="2"/>
        <charset val="161"/>
      </rPr>
      <t>αλκίνια</t>
    </r>
    <r>
      <rPr>
        <sz val="12"/>
        <color indexed="43"/>
        <rFont val="Arial"/>
        <family val="2"/>
        <charset val="161"/>
      </rPr>
      <t xml:space="preserve"> είναι οι </t>
    </r>
    <r>
      <rPr>
        <b/>
        <sz val="12"/>
        <color indexed="52"/>
        <rFont val="Arial"/>
        <family val="2"/>
        <charset val="161"/>
      </rPr>
      <t>άκυκλοι ακόρεστοι Υ/Α,</t>
    </r>
    <r>
      <rPr>
        <sz val="12"/>
        <color indexed="43"/>
        <rFont val="Arial"/>
        <family val="2"/>
        <charset val="161"/>
      </rPr>
      <t xml:space="preserve"> στο μόριο των οποίων υ-πάρχει ένας </t>
    </r>
    <r>
      <rPr>
        <b/>
        <sz val="12"/>
        <color indexed="52"/>
        <rFont val="Arial"/>
        <family val="2"/>
        <charset val="161"/>
      </rPr>
      <t>τριπλός δεσμός (τδ).</t>
    </r>
    <r>
      <rPr>
        <sz val="12"/>
        <color indexed="43"/>
        <rFont val="Arial"/>
        <family val="2"/>
        <charset val="161"/>
      </rPr>
      <t xml:space="preserve">
Για να σχηματίσουμε το </t>
    </r>
    <r>
      <rPr>
        <b/>
        <sz val="12"/>
        <color indexed="52"/>
        <rFont val="Arial"/>
        <family val="2"/>
        <charset val="161"/>
      </rPr>
      <t>ΓΜΤ</t>
    </r>
    <r>
      <rPr>
        <sz val="12"/>
        <color indexed="43"/>
        <rFont val="Arial"/>
        <family val="2"/>
        <charset val="161"/>
      </rPr>
      <t xml:space="preserve"> των αλκινίων, αρκεί να θεωρήσουμε, ότι από το αλκένιο που δημιουργήθηκε παραπάνω, απομακρύνονται πάλι δύο άτομα </t>
    </r>
    <r>
      <rPr>
        <b/>
        <sz val="12"/>
        <color indexed="52"/>
        <rFont val="Arial"/>
        <family val="2"/>
        <charset val="161"/>
      </rPr>
      <t>Η,</t>
    </r>
    <r>
      <rPr>
        <sz val="12"/>
        <color indexed="43"/>
        <rFont val="Arial"/>
        <family val="2"/>
        <charset val="161"/>
      </rPr>
      <t xml:space="preserve"> όχι από οποιαδήποτε ανθρακοάτομα, αλλά από εκείνα τα οποία συνδέονται μεταξύ τους με το διπλό ομοιοπολικό δεσμό. 
Είναι φανερό, ότι κατ' αυτό τον τρόπο, αυτά τα δύο άτομα </t>
    </r>
    <r>
      <rPr>
        <b/>
        <sz val="12"/>
        <color indexed="52"/>
        <rFont val="Arial"/>
        <family val="2"/>
        <charset val="161"/>
      </rPr>
      <t>C,</t>
    </r>
    <r>
      <rPr>
        <sz val="12"/>
        <color indexed="43"/>
        <rFont val="Arial"/>
        <family val="2"/>
        <charset val="161"/>
      </rPr>
      <t xml:space="preserve"> με την ελεύ-θερη μονάδα σθένους που απομένει στο καθένα, θα συνάψουν μεταξύ τους έναν επιπλέον δεσμό και θα βρεθούν τελικά να είναι ενωμένα με έ-να τριπλό δεσμό.
Όλη αυτή η λογική διαδικασία φαίνεται στο </t>
    </r>
    <r>
      <rPr>
        <sz val="12"/>
        <color indexed="48"/>
        <rFont val="Arial"/>
        <family val="2"/>
        <charset val="161"/>
      </rPr>
      <t>παρακάτω σχήμα.</t>
    </r>
  </si>
  <si>
    <r>
      <t xml:space="preserve">Όπως συμβαίνει με τα αλκένια, έτσι και στο μόριο ενός αλκινίου πρέπει να υπάρχουν τουλάχιστον δύο ανθρακοάτομα, ώστε να μπορεί να "γεφυ-ρωθεί" ο τδ. Έτσι το μικρότερο αλκίνιο, δηλαδή το πρώτο μέλος της ομό-λογης σειράς των αλκινίων, που ονομάζεται </t>
    </r>
    <r>
      <rPr>
        <b/>
        <sz val="12"/>
        <color indexed="52"/>
        <rFont val="Arial"/>
        <family val="2"/>
        <charset val="161"/>
      </rPr>
      <t>αιθίνιο,</t>
    </r>
    <r>
      <rPr>
        <sz val="12"/>
        <color indexed="43"/>
        <rFont val="Arial"/>
        <family val="2"/>
        <charset val="161"/>
      </rPr>
      <t xml:space="preserve"> έχει </t>
    </r>
    <r>
      <rPr>
        <b/>
        <sz val="12"/>
        <color indexed="52"/>
        <rFont val="Arial"/>
        <family val="2"/>
        <charset val="161"/>
      </rPr>
      <t>ΣΤ…</t>
    </r>
  </si>
  <si>
    <r>
      <t xml:space="preserve">Τα </t>
    </r>
    <r>
      <rPr>
        <b/>
        <sz val="12"/>
        <color indexed="52"/>
        <rFont val="Arial"/>
        <family val="2"/>
        <charset val="161"/>
      </rPr>
      <t>αλκαδιένια</t>
    </r>
    <r>
      <rPr>
        <sz val="12"/>
        <color indexed="43"/>
        <rFont val="Arial"/>
        <family val="2"/>
        <charset val="161"/>
      </rPr>
      <t xml:space="preserve"> είναι οι </t>
    </r>
    <r>
      <rPr>
        <b/>
        <sz val="12"/>
        <color indexed="52"/>
        <rFont val="Arial"/>
        <family val="2"/>
        <charset val="161"/>
      </rPr>
      <t>άκυκλοι ακόρεστοι Υ/Α,</t>
    </r>
    <r>
      <rPr>
        <sz val="12"/>
        <color indexed="43"/>
        <rFont val="Arial"/>
        <family val="2"/>
        <charset val="161"/>
      </rPr>
      <t xml:space="preserve"> στο μόριο των οποίων υπάρχουν </t>
    </r>
    <r>
      <rPr>
        <b/>
        <sz val="12"/>
        <color indexed="52"/>
        <rFont val="Arial"/>
        <family val="2"/>
        <charset val="161"/>
      </rPr>
      <t>δύο διπλοί δεσμοί (2δδ).</t>
    </r>
    <r>
      <rPr>
        <sz val="12"/>
        <color indexed="43"/>
        <rFont val="Arial"/>
        <family val="2"/>
        <charset val="161"/>
      </rPr>
      <t xml:space="preserve">
Για να σχηματίσουμε το </t>
    </r>
    <r>
      <rPr>
        <b/>
        <sz val="12"/>
        <color indexed="52"/>
        <rFont val="Arial"/>
        <family val="2"/>
        <charset val="161"/>
      </rPr>
      <t>ΓΜΤ</t>
    </r>
    <r>
      <rPr>
        <sz val="12"/>
        <color indexed="43"/>
        <rFont val="Arial"/>
        <family val="2"/>
        <charset val="161"/>
      </rPr>
      <t xml:space="preserve"> των αλκαδιενίων, αρκεί να θεωρήσουμε ότι από το αλκένιο που δημιουργήθηκε παραπάνω, απομακρύνονται πάλι δύο άτομα </t>
    </r>
    <r>
      <rPr>
        <b/>
        <sz val="12"/>
        <color indexed="52"/>
        <rFont val="Arial"/>
        <family val="2"/>
        <charset val="161"/>
      </rPr>
      <t>Η,</t>
    </r>
    <r>
      <rPr>
        <sz val="12"/>
        <color indexed="43"/>
        <rFont val="Arial"/>
        <family val="2"/>
        <charset val="161"/>
      </rPr>
      <t xml:space="preserve"> από ισάριθμα γειτονικά ανθρακοάτομα, εκ των οποίων τουλάχιστον το ένα, δεν είναι αυτό που συνδέεται με το διπλανό του με διπλό δεσμό. Το αποτέλεσμα, όπως φαίνεται και στο </t>
    </r>
    <r>
      <rPr>
        <sz val="12"/>
        <color indexed="48"/>
        <rFont val="Arial"/>
        <family val="2"/>
        <charset val="161"/>
      </rPr>
      <t>παρακάτω σχήμα,</t>
    </r>
    <r>
      <rPr>
        <sz val="12"/>
        <color indexed="43"/>
        <rFont val="Arial"/>
        <family val="2"/>
        <charset val="161"/>
      </rPr>
      <t xml:space="preserve"> είναι να σχηματιστεί και ένας ακόμη δδ στην ανθρακική αλυσίδα.</t>
    </r>
  </si>
  <si>
    <r>
      <t xml:space="preserve">Δεν υπάρχει αμφιβολία, ότι και στην περίπτωση των αλκαδιενίων, ο </t>
    </r>
    <r>
      <rPr>
        <b/>
        <sz val="12"/>
        <color indexed="52"/>
        <rFont val="Arial"/>
        <family val="2"/>
        <charset val="161"/>
      </rPr>
      <t>ΓΜΤ</t>
    </r>
    <r>
      <rPr>
        <sz val="12"/>
        <color indexed="43"/>
        <rFont val="Arial"/>
        <family val="2"/>
        <charset val="161"/>
      </rPr>
      <t xml:space="preserve"> είναι ίδιος με εκέινο των αλκινίων, όμως το μόριο του μικρότερου αλκαδι-ενίου δεν μπορεί να έχει λιγότερο από τρία άτομα </t>
    </r>
    <r>
      <rPr>
        <b/>
        <sz val="12"/>
        <color indexed="52"/>
        <rFont val="Arial"/>
        <family val="2"/>
        <charset val="161"/>
      </rPr>
      <t>C,</t>
    </r>
    <r>
      <rPr>
        <sz val="12"/>
        <color indexed="43"/>
        <rFont val="Arial"/>
        <family val="2"/>
        <charset val="161"/>
      </rPr>
      <t xml:space="preserve"> αφού πρέπει να "γε-φυρωθούν" δύο δδ. Έτσι λοιπόν είναι... </t>
    </r>
  </si>
  <si>
    <r>
      <t xml:space="preserve">Οι απλούστερες αλκοόλες, μπορούμε να θεωρήσουμε, ότι σχηματίζονται, όταν στο μόριο ενός αλκανίου, ένα άτομο </t>
    </r>
    <r>
      <rPr>
        <b/>
        <sz val="12"/>
        <color indexed="52"/>
        <rFont val="Arial"/>
        <family val="2"/>
        <charset val="161"/>
      </rPr>
      <t>Η</t>
    </r>
    <r>
      <rPr>
        <sz val="12"/>
        <color indexed="43"/>
        <rFont val="Arial"/>
        <family val="2"/>
        <charset val="161"/>
      </rPr>
      <t xml:space="preserve"> αντικαταστασθεί από μία </t>
    </r>
    <r>
      <rPr>
        <b/>
        <sz val="12"/>
        <color indexed="52"/>
        <rFont val="Arial"/>
        <family val="2"/>
        <charset val="161"/>
      </rPr>
      <t>ρίζα υδροξυλίου (–ΟΗ).</t>
    </r>
    <r>
      <rPr>
        <sz val="12"/>
        <color indexed="43"/>
        <rFont val="Arial"/>
        <family val="2"/>
        <charset val="161"/>
      </rPr>
      <t xml:space="preserve"> Μια τέτοια αλκοόλη είναι λογικό να χαρακτηρίζεται ως </t>
    </r>
    <r>
      <rPr>
        <b/>
        <sz val="12"/>
        <color indexed="52"/>
        <rFont val="Arial"/>
        <family val="2"/>
        <charset val="161"/>
      </rPr>
      <t>"κορεσμένη",</t>
    </r>
    <r>
      <rPr>
        <sz val="12"/>
        <color indexed="43"/>
        <rFont val="Arial"/>
        <family val="2"/>
        <charset val="161"/>
      </rPr>
      <t xml:space="preserve"> αφού το αλκάνιο από το οποίο "γεννήθηκε" είναι κορε-σμένη ένωση και </t>
    </r>
    <r>
      <rPr>
        <b/>
        <sz val="12"/>
        <color indexed="52"/>
        <rFont val="Arial"/>
        <family val="2"/>
        <charset val="161"/>
      </rPr>
      <t>"μονοσθενής"</t>
    </r>
    <r>
      <rPr>
        <sz val="12"/>
        <color indexed="43"/>
        <rFont val="Arial"/>
        <family val="2"/>
        <charset val="161"/>
      </rPr>
      <t xml:space="preserve"> επειδή στο μόριό της φέρει μόνο ένα υδροξύλιο. </t>
    </r>
  </si>
  <si>
    <r>
      <t xml:space="preserve">Προφανώς στο μόριο κάθε κμ αλκοόλης, η μονοσθενής ρίζα του υδροξυ-λίου βρίσκεται ενωμένη με μια επίσης μονοσθενή ομάδα (ρίζα), που απο-τελεί όλο το υπόλοιπο μόριο της αλκοόλης και συγκροτείται από ανθρακο-άτομα και άτομα </t>
    </r>
    <r>
      <rPr>
        <b/>
        <sz val="12"/>
        <color indexed="52"/>
        <rFont val="Arial"/>
        <family val="2"/>
        <charset val="161"/>
      </rPr>
      <t>H,</t>
    </r>
    <r>
      <rPr>
        <sz val="12"/>
        <color indexed="43"/>
        <rFont val="Arial"/>
        <family val="2"/>
        <charset val="161"/>
      </rPr>
      <t xml:space="preserve"> όλα ενωμένα μεταξύ τους με απλούς δεσμούς. Όπως αναφέρθηκε παραπάνω, στην ίδια σελίδα, μια τέτοια ομάδα ονομάζεται </t>
    </r>
    <r>
      <rPr>
        <b/>
        <sz val="12"/>
        <color indexed="52"/>
        <rFont val="Arial"/>
        <family val="2"/>
        <charset val="161"/>
      </rPr>
      <t>αλκύλιο</t>
    </r>
    <r>
      <rPr>
        <sz val="12"/>
        <color indexed="43"/>
        <rFont val="Arial"/>
        <family val="2"/>
        <charset val="161"/>
      </rPr>
      <t xml:space="preserve"> και συμβολίζεται με </t>
    </r>
    <r>
      <rPr>
        <b/>
        <sz val="12"/>
        <color indexed="52"/>
        <rFont val="Arial"/>
        <family val="2"/>
        <charset val="161"/>
      </rPr>
      <t>"R–",</t>
    </r>
    <r>
      <rPr>
        <sz val="12"/>
        <color indexed="43"/>
        <rFont val="Arial"/>
        <family val="2"/>
        <charset val="161"/>
      </rPr>
      <t xml:space="preserve"> ενώ ο τύπος του είναι...</t>
    </r>
  </si>
  <si>
    <r>
      <t xml:space="preserve">Στον πίνακα των </t>
    </r>
    <r>
      <rPr>
        <b/>
        <sz val="12"/>
        <color indexed="52"/>
        <rFont val="Arial"/>
        <family val="2"/>
        <charset val="161"/>
      </rPr>
      <t>ΧΟ</t>
    </r>
    <r>
      <rPr>
        <sz val="12"/>
        <color indexed="43"/>
        <rFont val="Arial"/>
        <family val="2"/>
        <charset val="161"/>
      </rPr>
      <t xml:space="preserve"> της προηγούμενης ενότητας (βλ. </t>
    </r>
    <r>
      <rPr>
        <b/>
        <sz val="12"/>
        <color indexed="51"/>
        <rFont val="Arial"/>
        <family val="2"/>
        <charset val="161"/>
      </rPr>
      <t>"ταξινόμηση ορ-γανικών ενώσεων σε τάξεις"</t>
    </r>
    <r>
      <rPr>
        <sz val="12"/>
        <color indexed="43"/>
        <rFont val="Arial"/>
        <family val="2"/>
        <charset val="161"/>
      </rPr>
      <t xml:space="preserve">), είδαμε, ότι η </t>
    </r>
    <r>
      <rPr>
        <b/>
        <sz val="12"/>
        <color indexed="52"/>
        <rFont val="Arial"/>
        <family val="2"/>
        <charset val="161"/>
      </rPr>
      <t>ΧΟ</t>
    </r>
    <r>
      <rPr>
        <sz val="12"/>
        <color indexed="43"/>
        <rFont val="Arial"/>
        <family val="2"/>
        <charset val="161"/>
      </rPr>
      <t xml:space="preserve"> των αιθέρων, δηλαδή η </t>
    </r>
    <r>
      <rPr>
        <b/>
        <sz val="12"/>
        <color indexed="52"/>
        <rFont val="Arial"/>
        <family val="2"/>
        <charset val="161"/>
      </rPr>
      <t>αιθερομάδα,</t>
    </r>
    <r>
      <rPr>
        <sz val="12"/>
        <color indexed="43"/>
        <rFont val="Arial"/>
        <family val="2"/>
        <charset val="161"/>
      </rPr>
      <t xml:space="preserve"> προκύπτει όταν ένα άτομο </t>
    </r>
    <r>
      <rPr>
        <b/>
        <sz val="12"/>
        <color indexed="52"/>
        <rFont val="Arial"/>
        <family val="2"/>
        <charset val="161"/>
      </rPr>
      <t>O</t>
    </r>
    <r>
      <rPr>
        <sz val="12"/>
        <color indexed="43"/>
        <rFont val="Arial"/>
        <family val="2"/>
        <charset val="161"/>
      </rPr>
      <t xml:space="preserve"> παρεμβάλλεται σε μια αν-θρακική αλυσίδα μεταξύ δύο ανθρακοατόμων, έχει δηλαδή τη μορφή...</t>
    </r>
  </si>
  <si>
    <r>
      <t xml:space="preserve">Είναι φανερό ότι στο μόριο των κορεσμένων </t>
    </r>
    <r>
      <rPr>
        <b/>
        <sz val="12"/>
        <color indexed="52"/>
        <rFont val="Arial"/>
        <family val="2"/>
        <charset val="161"/>
      </rPr>
      <t>μονο</t>
    </r>
    <r>
      <rPr>
        <sz val="12"/>
        <color indexed="43"/>
        <rFont val="Arial"/>
        <family val="2"/>
        <charset val="161"/>
      </rPr>
      <t xml:space="preserve">αιθέρων, θα υπάρχει </t>
    </r>
    <r>
      <rPr>
        <b/>
        <sz val="12"/>
        <color indexed="52"/>
        <rFont val="Arial"/>
        <family val="2"/>
        <charset val="161"/>
      </rPr>
      <t>μόνο μια</t>
    </r>
    <r>
      <rPr>
        <sz val="12"/>
        <color indexed="43"/>
        <rFont val="Arial"/>
        <family val="2"/>
        <charset val="161"/>
      </rPr>
      <t xml:space="preserve"> αιθερομάδα, της οποίας το άτομο </t>
    </r>
    <r>
      <rPr>
        <b/>
        <sz val="12"/>
        <color indexed="52"/>
        <rFont val="Arial"/>
        <family val="2"/>
        <charset val="161"/>
      </rPr>
      <t>O,</t>
    </r>
    <r>
      <rPr>
        <sz val="12"/>
        <color indexed="43"/>
        <rFont val="Arial"/>
        <family val="2"/>
        <charset val="161"/>
      </rPr>
      <t xml:space="preserve"> θα βρίσκεται ενωμένο με δύο κορεσμένες ομάδες, συγκροτούμενες από άτομα </t>
    </r>
    <r>
      <rPr>
        <b/>
        <sz val="12"/>
        <color indexed="52"/>
        <rFont val="Arial"/>
        <family val="2"/>
        <charset val="161"/>
      </rPr>
      <t>C</t>
    </r>
    <r>
      <rPr>
        <sz val="12"/>
        <color indexed="43"/>
        <rFont val="Arial"/>
        <family val="2"/>
        <charset val="161"/>
      </rPr>
      <t xml:space="preserve"> και </t>
    </r>
    <r>
      <rPr>
        <b/>
        <sz val="12"/>
        <color indexed="52"/>
        <rFont val="Arial"/>
        <family val="2"/>
        <charset val="161"/>
      </rPr>
      <t>H,</t>
    </r>
    <r>
      <rPr>
        <sz val="12"/>
        <color indexed="43"/>
        <rFont val="Arial"/>
        <family val="2"/>
        <charset val="161"/>
      </rPr>
      <t xml:space="preserve"> συνδεό-μενα μεταξύ τους με απλούς δεσμούς.
Συμπεραίνουμε λοιπόν, ότι στο μόριο ενός κμ αιθέρα, το άτομο του </t>
    </r>
    <r>
      <rPr>
        <b/>
        <sz val="12"/>
        <color indexed="52"/>
        <rFont val="Arial"/>
        <family val="2"/>
        <charset val="161"/>
      </rPr>
      <t>O,</t>
    </r>
    <r>
      <rPr>
        <sz val="12"/>
        <color indexed="43"/>
        <rFont val="Arial"/>
        <family val="2"/>
        <charset val="161"/>
      </rPr>
      <t xml:space="preserve"> είναι ενωμένο με </t>
    </r>
    <r>
      <rPr>
        <b/>
        <sz val="12"/>
        <color indexed="52"/>
        <rFont val="Arial"/>
        <family val="2"/>
        <charset val="161"/>
      </rPr>
      <t>δυο</t>
    </r>
    <r>
      <rPr>
        <sz val="12"/>
        <color indexed="43"/>
        <rFont val="Arial"/>
        <family val="2"/>
        <charset val="161"/>
      </rPr>
      <t xml:space="preserve"> </t>
    </r>
    <r>
      <rPr>
        <b/>
        <sz val="12"/>
        <color indexed="52"/>
        <rFont val="Arial"/>
        <family val="2"/>
        <charset val="161"/>
      </rPr>
      <t>αλκύλια</t>
    </r>
    <r>
      <rPr>
        <vertAlign val="superscript"/>
        <sz val="11"/>
        <color indexed="10"/>
        <rFont val="Wingdings"/>
        <charset val="2"/>
      </rPr>
      <t>v</t>
    </r>
    <r>
      <rPr>
        <b/>
        <sz val="12"/>
        <color indexed="52"/>
        <rFont val="Arial"/>
        <family val="2"/>
        <charset val="161"/>
      </rPr>
      <t>,</t>
    </r>
    <r>
      <rPr>
        <sz val="12"/>
        <color indexed="43"/>
        <rFont val="Arial"/>
        <family val="2"/>
        <charset val="161"/>
      </rPr>
      <t xml:space="preserve"> άρα ένας κμ αιθέρας έχει γενικά τύπο...   </t>
    </r>
  </si>
  <si>
    <r>
      <t xml:space="preserve">Παρατηρούμε ότι </t>
    </r>
    <r>
      <rPr>
        <b/>
        <sz val="12"/>
        <color indexed="52"/>
        <rFont val="Arial"/>
        <family val="2"/>
        <charset val="161"/>
      </rPr>
      <t>ο ΓΜΤ των κμ αιθέρων ταυτίζεται με το ΓΜΤ των κμ αλκοολών,</t>
    </r>
    <r>
      <rPr>
        <sz val="12"/>
        <color indexed="43"/>
        <rFont val="Arial"/>
        <family val="2"/>
        <charset val="161"/>
      </rPr>
      <t xml:space="preserve"> με τη διαφορά ότι ο μικρότερος κμ αιθέρας έχει δύο ανθρα-κοάτομα και όχι ένα, όπως συμβαίνει με τις κμ αλκοόλες, αφού αυτό υ-παγορεύει η </t>
    </r>
    <r>
      <rPr>
        <b/>
        <sz val="12"/>
        <color indexed="52"/>
        <rFont val="Arial"/>
        <family val="2"/>
        <charset val="161"/>
      </rPr>
      <t>ΧΟ</t>
    </r>
    <r>
      <rPr>
        <sz val="12"/>
        <color indexed="43"/>
        <rFont val="Arial"/>
        <family val="2"/>
        <charset val="161"/>
      </rPr>
      <t xml:space="preserve"> των αιθέρων. Το πρώτο μελος της σειράς των κμ αιθέ-ρων λοιπόν, ονομάζεται </t>
    </r>
    <r>
      <rPr>
        <b/>
        <sz val="12"/>
        <color indexed="52"/>
        <rFont val="Arial"/>
        <family val="2"/>
        <charset val="161"/>
      </rPr>
      <t>διμέθυλ-αιθέρας</t>
    </r>
    <r>
      <rPr>
        <sz val="12"/>
        <color indexed="43"/>
        <rFont val="Arial"/>
        <family val="2"/>
        <charset val="161"/>
      </rPr>
      <t xml:space="preserve"> και έχει </t>
    </r>
    <r>
      <rPr>
        <b/>
        <sz val="12"/>
        <color indexed="52"/>
        <rFont val="Arial"/>
        <family val="2"/>
        <charset val="161"/>
      </rPr>
      <t>ΣΤ...</t>
    </r>
    <r>
      <rPr>
        <sz val="12"/>
        <color indexed="43"/>
        <rFont val="Arial"/>
        <family val="2"/>
        <charset val="161"/>
      </rPr>
      <t xml:space="preserve"> </t>
    </r>
  </si>
  <si>
    <r>
      <t xml:space="preserve">Προφανώς οι αλδεΰδες που ακολουθούν τον παραπάνω τύπο, είναι κο-ρεσμένες λόγω της παρουσίας στο μόριό τους του αλκυλίου </t>
    </r>
    <r>
      <rPr>
        <b/>
        <sz val="12"/>
        <color indexed="52"/>
        <rFont val="Arial"/>
        <family val="2"/>
        <charset val="161"/>
      </rPr>
      <t>R–,</t>
    </r>
    <r>
      <rPr>
        <sz val="12"/>
        <color indexed="43"/>
        <rFont val="Arial"/>
        <family val="2"/>
        <charset val="161"/>
      </rPr>
      <t xml:space="preserve"> στο ο-ποίο όλα τα περιεχόμενα άτομα </t>
    </r>
    <r>
      <rPr>
        <b/>
        <sz val="12"/>
        <color indexed="52"/>
        <rFont val="Arial"/>
        <family val="2"/>
        <charset val="161"/>
      </rPr>
      <t>C,</t>
    </r>
    <r>
      <rPr>
        <sz val="12"/>
        <color indexed="43"/>
        <rFont val="Arial"/>
        <family val="2"/>
        <charset val="161"/>
      </rPr>
      <t xml:space="preserve"> ενώνονται μεταξύ τους με απλούς δεσμούς. Επιπλέον, λόγω του ότι περιέχουν στο μόριό τους τη </t>
    </r>
    <r>
      <rPr>
        <b/>
        <sz val="12"/>
        <color indexed="52"/>
        <rFont val="Arial"/>
        <family val="2"/>
        <charset val="161"/>
      </rPr>
      <t>ΧΟ (αλ-δεϋδομάδα)</t>
    </r>
    <r>
      <rPr>
        <sz val="12"/>
        <color indexed="43"/>
        <rFont val="Arial"/>
        <family val="2"/>
        <charset val="161"/>
      </rPr>
      <t xml:space="preserve"> μόνο μια φορά, χαρακτηρίζονται και ως μονοκαρβονυλικές ή μονοσθενείς.</t>
    </r>
  </si>
  <si>
    <r>
      <t xml:space="preserve">Έτσι το πρώτο μέλος της ομόλογης σειράς των κμ αλδεϋδών, που ονομά-ζεται </t>
    </r>
    <r>
      <rPr>
        <b/>
        <sz val="12"/>
        <color indexed="52"/>
        <rFont val="Arial"/>
        <family val="2"/>
        <charset val="161"/>
      </rPr>
      <t>μεθανάλη</t>
    </r>
    <r>
      <rPr>
        <b/>
        <vertAlign val="superscript"/>
        <sz val="12"/>
        <color indexed="10"/>
        <rFont val="Arial"/>
        <family val="2"/>
        <charset val="161"/>
      </rPr>
      <t>►</t>
    </r>
    <r>
      <rPr>
        <sz val="12"/>
        <color indexed="43"/>
        <rFont val="Arial"/>
        <family val="2"/>
        <charset val="161"/>
      </rPr>
      <t xml:space="preserve"> ή </t>
    </r>
    <r>
      <rPr>
        <b/>
        <sz val="12"/>
        <color indexed="52"/>
        <rFont val="Arial"/>
        <family val="2"/>
        <charset val="161"/>
      </rPr>
      <t>φορμαλδεΰδη,</t>
    </r>
    <r>
      <rPr>
        <sz val="12"/>
        <color indexed="43"/>
        <rFont val="Arial"/>
        <family val="2"/>
        <charset val="161"/>
      </rPr>
      <t xml:space="preserve"> έχει </t>
    </r>
    <r>
      <rPr>
        <b/>
        <sz val="12"/>
        <color indexed="52"/>
        <rFont val="Arial"/>
        <family val="2"/>
        <charset val="161"/>
      </rPr>
      <t>ΣΤ…</t>
    </r>
  </si>
  <si>
    <r>
      <t xml:space="preserve">Στην περίπτωση της </t>
    </r>
    <r>
      <rPr>
        <b/>
        <sz val="10"/>
        <color indexed="52"/>
        <rFont val="Arial"/>
        <family val="2"/>
        <charset val="161"/>
      </rPr>
      <t>μεθανάλης</t>
    </r>
    <r>
      <rPr>
        <sz val="10"/>
        <color indexed="43"/>
        <rFont val="Arial"/>
        <family val="2"/>
        <charset val="161"/>
      </rPr>
      <t xml:space="preserve"> για το αλκύλιο </t>
    </r>
    <r>
      <rPr>
        <b/>
        <sz val="10"/>
        <color indexed="52"/>
        <rFont val="Arial"/>
        <family val="2"/>
        <charset val="161"/>
      </rPr>
      <t>R–,</t>
    </r>
    <r>
      <rPr>
        <sz val="10"/>
        <color indexed="43"/>
        <rFont val="Arial"/>
        <family val="2"/>
        <charset val="161"/>
      </rPr>
      <t xml:space="preserve"> που έχει τύπο </t>
    </r>
    <r>
      <rPr>
        <b/>
        <sz val="10"/>
        <color indexed="52"/>
        <rFont val="Arial"/>
        <family val="2"/>
        <charset val="161"/>
      </rPr>
      <t>C</t>
    </r>
    <r>
      <rPr>
        <b/>
        <vertAlign val="subscript"/>
        <sz val="10"/>
        <color indexed="52"/>
        <rFont val="Arial"/>
        <family val="2"/>
        <charset val="161"/>
      </rPr>
      <t>ω</t>
    </r>
    <r>
      <rPr>
        <b/>
        <sz val="10"/>
        <color indexed="52"/>
        <rFont val="Arial"/>
        <family val="2"/>
        <charset val="161"/>
      </rPr>
      <t>H</t>
    </r>
    <r>
      <rPr>
        <b/>
        <vertAlign val="subscript"/>
        <sz val="10"/>
        <color indexed="52"/>
        <rFont val="Arial"/>
        <family val="2"/>
        <charset val="161"/>
      </rPr>
      <t>2ω+1</t>
    </r>
    <r>
      <rPr>
        <b/>
        <sz val="10"/>
        <color indexed="52"/>
        <rFont val="Arial"/>
        <family val="2"/>
        <charset val="161"/>
      </rPr>
      <t>–,</t>
    </r>
    <r>
      <rPr>
        <sz val="10"/>
        <color indexed="43"/>
        <rFont val="Arial"/>
        <family val="2"/>
        <charset val="161"/>
      </rPr>
      <t xml:space="preserve"> είναι </t>
    </r>
    <r>
      <rPr>
        <b/>
        <sz val="10"/>
        <color indexed="52"/>
        <rFont val="Arial"/>
        <family val="2"/>
        <charset val="161"/>
      </rPr>
      <t>ω=0,</t>
    </r>
    <r>
      <rPr>
        <sz val="10"/>
        <color indexed="43"/>
        <rFont val="Arial"/>
        <family val="2"/>
        <charset val="161"/>
      </rPr>
      <t xml:space="preserve"> οπότε αυτό εκφυλίζεται σε ένα απλό άτομο </t>
    </r>
    <r>
      <rPr>
        <b/>
        <sz val="10"/>
        <color indexed="52"/>
        <rFont val="Arial"/>
        <family val="2"/>
        <charset val="161"/>
      </rPr>
      <t>H.</t>
    </r>
  </si>
  <si>
    <t xml:space="preserve">Η παρουσία των δύο αλκυλίων στο μόριο, εξασφαλίζει ότι όλοι οι δεσμοί ανάμεσα στα ανθρακοάτομα είναι απλοί, οπότε διακαιολογείται κατ' αυτό τον τρόπο ο χαρακτηρισμός μιας τέτοιας κετόνης ως "κορεσμένης".
Επιπλέον, επειδή στο μόριο το καρβονύλιο εμφανίζεται μόνο μια φορά, η κετόνη είναι και "μονοκαρβονυλική" ή "μονοσθενής". </t>
  </si>
  <si>
    <r>
      <t xml:space="preserve">Αν τώρα εργαστούμε όπως στην περίπτωση των κμ αιθέρων, δηλαδή αν στον παραπάνω τύπο των κετονών, αναγραφεί ο αναλυτικός τύπος των αλκυλίων και βρεθεί το συνολικό πλήθος ατόμων </t>
    </r>
    <r>
      <rPr>
        <b/>
        <sz val="12"/>
        <color indexed="52"/>
        <rFont val="Arial"/>
        <family val="2"/>
        <charset val="161"/>
      </rPr>
      <t>C</t>
    </r>
    <r>
      <rPr>
        <sz val="12"/>
        <color indexed="43"/>
        <rFont val="Arial"/>
        <family val="2"/>
        <charset val="161"/>
      </rPr>
      <t xml:space="preserve"> και </t>
    </r>
    <r>
      <rPr>
        <b/>
        <sz val="12"/>
        <color indexed="52"/>
        <rFont val="Arial"/>
        <family val="2"/>
        <charset val="161"/>
      </rPr>
      <t>H</t>
    </r>
    <r>
      <rPr>
        <sz val="12"/>
        <color indexed="43"/>
        <rFont val="Arial"/>
        <family val="2"/>
        <charset val="161"/>
      </rPr>
      <t xml:space="preserve"> και το πλήθος των ανθρακοατόμων συμβολιστεί με το γράμμα </t>
    </r>
    <r>
      <rPr>
        <b/>
        <sz val="12"/>
        <color indexed="52"/>
        <rFont val="Arial"/>
        <family val="2"/>
        <charset val="161"/>
      </rPr>
      <t>"ν",</t>
    </r>
    <r>
      <rPr>
        <sz val="12"/>
        <color indexed="43"/>
        <rFont val="Arial"/>
        <family val="2"/>
        <charset val="161"/>
      </rPr>
      <t xml:space="preserve"> θα διαπιστώσουμε ότι οι κμ κετόνες εμφανίζουν τον ίδιο ΓΜΤ με τις κμ αλδεΰδες. Είναι δηλα-δή...</t>
    </r>
  </si>
  <si>
    <r>
      <t xml:space="preserve">Εννοείται φυσικά ότι δε μπορεί να υπάρξει κετόνη με λιγότερο από τρία ανθρακοάτομα, αφού το κετονικό καρβονύλιο οφείλει, για να είναι τέτοιο, να βρίσκεται ανάμεσα σε άλλα ανθρακοάτομα. Έτσι η μικρότερη κμ κε-τόνη είναι η </t>
    </r>
    <r>
      <rPr>
        <b/>
        <sz val="12"/>
        <color indexed="52"/>
        <rFont val="Arial"/>
        <family val="2"/>
        <charset val="161"/>
      </rPr>
      <t>προπανόνη</t>
    </r>
    <r>
      <rPr>
        <sz val="12"/>
        <color indexed="43"/>
        <rFont val="Arial"/>
        <family val="2"/>
        <charset val="161"/>
      </rPr>
      <t xml:space="preserve"> με </t>
    </r>
    <r>
      <rPr>
        <b/>
        <sz val="12"/>
        <color indexed="52"/>
        <rFont val="Arial"/>
        <family val="2"/>
        <charset val="161"/>
      </rPr>
      <t>ΣΤ…</t>
    </r>
  </si>
  <si>
    <t xml:space="preserve">Προφανώς ο χαρακτηρισμός αυτών των οξέων ως μονοκαρβοξυλικών, οφείλεται στο ότι στο μόριό τους περιέχεται μόνο ένα καρβοξύλιο.
Επιπλέον ένα οξύ με τέτοιο τύπο είναι και κορεσμένο, αφού στο αλκύλιο που περιέχεται στο μόριό του, ενωμένο με το ανθρακοάτομο του καρβο-ξυλίου, όλοι οι δεσμοί είναι απλοί. </t>
  </si>
  <si>
    <r>
      <t xml:space="preserve">Αν για τον προσδιορισμό του </t>
    </r>
    <r>
      <rPr>
        <b/>
        <sz val="12"/>
        <color indexed="52"/>
        <rFont val="Arial"/>
        <family val="2"/>
        <charset val="161"/>
      </rPr>
      <t>ΓΜΤ</t>
    </r>
    <r>
      <rPr>
        <sz val="12"/>
        <color indexed="43"/>
        <rFont val="Arial"/>
        <family val="2"/>
        <charset val="161"/>
      </rPr>
      <t xml:space="preserve"> των κμ οξέων, εργαστούμε όπως και στην περίπτωση αναζήτησης του </t>
    </r>
    <r>
      <rPr>
        <b/>
        <sz val="12"/>
        <color indexed="52"/>
        <rFont val="Arial"/>
        <family val="2"/>
        <charset val="161"/>
      </rPr>
      <t>ΓΜΤ</t>
    </r>
    <r>
      <rPr>
        <sz val="12"/>
        <color indexed="43"/>
        <rFont val="Arial"/>
        <family val="2"/>
        <charset val="161"/>
      </rPr>
      <t xml:space="preserve"> των κμ αλδεϋδών, εύκολα κατά-λήγουμε στον τύπο…</t>
    </r>
  </si>
  <si>
    <r>
      <t xml:space="preserve">… δηλαδή το μικρότερο κμ οξύ, που ονομάζεται </t>
    </r>
    <r>
      <rPr>
        <b/>
        <sz val="12"/>
        <color indexed="52"/>
        <rFont val="Arial"/>
        <family val="2"/>
        <charset val="161"/>
      </rPr>
      <t>μεθανικό</t>
    </r>
    <r>
      <rPr>
        <sz val="12"/>
        <color indexed="43"/>
        <rFont val="Arial"/>
        <family val="2"/>
        <charset val="161"/>
      </rPr>
      <t xml:space="preserve"> ή </t>
    </r>
    <r>
      <rPr>
        <b/>
        <sz val="12"/>
        <color indexed="52"/>
        <rFont val="Arial"/>
        <family val="2"/>
        <charset val="161"/>
      </rPr>
      <t>μυρμηγκικό</t>
    </r>
    <r>
      <rPr>
        <sz val="12"/>
        <color indexed="43"/>
        <rFont val="Arial"/>
        <family val="2"/>
        <charset val="161"/>
      </rPr>
      <t xml:space="preserve"> </t>
    </r>
    <r>
      <rPr>
        <b/>
        <sz val="12"/>
        <color indexed="52"/>
        <rFont val="Arial"/>
        <family val="2"/>
        <charset val="161"/>
      </rPr>
      <t>οξύ,</t>
    </r>
    <r>
      <rPr>
        <sz val="12"/>
        <color indexed="43"/>
        <rFont val="Arial"/>
        <family val="2"/>
        <charset val="161"/>
      </rPr>
      <t xml:space="preserve"> έχει μόνο ένα άτομο </t>
    </r>
    <r>
      <rPr>
        <b/>
        <sz val="12"/>
        <color indexed="52"/>
        <rFont val="Arial"/>
        <family val="2"/>
        <charset val="161"/>
      </rPr>
      <t>C,</t>
    </r>
    <r>
      <rPr>
        <sz val="12"/>
        <color indexed="43"/>
        <rFont val="Arial"/>
        <family val="2"/>
        <charset val="161"/>
      </rPr>
      <t xml:space="preserve"> προφανώς αυτό του καρβοξυλίου. Στο μεθα-νικό οξύ, το αλκύλιο </t>
    </r>
    <r>
      <rPr>
        <b/>
        <sz val="12"/>
        <color indexed="52"/>
        <rFont val="Arial"/>
        <family val="2"/>
        <charset val="161"/>
      </rPr>
      <t>R–,</t>
    </r>
    <r>
      <rPr>
        <sz val="12"/>
        <color indexed="43"/>
        <rFont val="Arial"/>
        <family val="2"/>
        <charset val="161"/>
      </rPr>
      <t xml:space="preserve"> το οποίο εμφανίζεται γενικά, να είναι ενωμένο με το καρβοξύλιο, στο μόριο ενός κμ οξέος, έχει εκφυλιστεί σε ένα απλό άτο-μο </t>
    </r>
    <r>
      <rPr>
        <b/>
        <sz val="12"/>
        <color indexed="52"/>
        <rFont val="Arial"/>
        <family val="2"/>
        <charset val="161"/>
      </rPr>
      <t>H,</t>
    </r>
    <r>
      <rPr>
        <sz val="12"/>
        <color indexed="43"/>
        <rFont val="Arial"/>
        <family val="2"/>
        <charset val="161"/>
      </rPr>
      <t xml:space="preserve"> όπως δείχθηκε πιο πριν να συμβαίνει και με τις κμ αλδεΰδες. Ο </t>
    </r>
    <r>
      <rPr>
        <b/>
        <sz val="12"/>
        <color indexed="52"/>
        <rFont val="Arial"/>
        <family val="2"/>
        <charset val="161"/>
      </rPr>
      <t>ΣΤ</t>
    </r>
    <r>
      <rPr>
        <sz val="12"/>
        <color indexed="43"/>
        <rFont val="Arial"/>
        <family val="2"/>
        <charset val="161"/>
      </rPr>
      <t xml:space="preserve"> του μεθανικού οξέος είναι...   </t>
    </r>
  </si>
  <si>
    <r>
      <t xml:space="preserve">Εργαζόμενοι όπως στην περίπτωση προσδιορισμού του </t>
    </r>
    <r>
      <rPr>
        <b/>
        <sz val="12"/>
        <color indexed="52"/>
        <rFont val="Arial"/>
        <family val="2"/>
        <charset val="161"/>
      </rPr>
      <t>ΓΜΤ</t>
    </r>
    <r>
      <rPr>
        <sz val="12"/>
        <color indexed="43"/>
        <rFont val="Arial"/>
        <family val="2"/>
        <charset val="161"/>
      </rPr>
      <t xml:space="preserve"> των κμ κε-τονών ή των κμ αιθέρων, βρίσκουμε ότι ο </t>
    </r>
    <r>
      <rPr>
        <b/>
        <sz val="12"/>
        <color indexed="52"/>
        <rFont val="Arial"/>
        <family val="2"/>
        <charset val="161"/>
      </rPr>
      <t>ΓΜΤ</t>
    </r>
    <r>
      <rPr>
        <sz val="12"/>
        <color indexed="43"/>
        <rFont val="Arial"/>
        <family val="2"/>
        <charset val="161"/>
      </rPr>
      <t xml:space="preserve"> των εστέρων είναι…</t>
    </r>
  </si>
  <si>
    <r>
      <t xml:space="preserve">Ο μικρότερος εστέρας σχηματίζεται όταν αντιδράσει το μικρότερο κμ οξύ, δηλαδή το μεθανικό οξύ, με τη μικρότερη κμ αλκοόλη, δηλαδή τη μεθανό-λη, οπότε είναι επόμενο να έχει δύο ανθρακοάτομα στο μόριό του.
Ονομάζεται </t>
    </r>
    <r>
      <rPr>
        <b/>
        <sz val="12"/>
        <color indexed="52"/>
        <rFont val="Arial"/>
        <family val="2"/>
        <charset val="161"/>
      </rPr>
      <t>μεθανικός μεθυλεστέρας</t>
    </r>
    <r>
      <rPr>
        <sz val="12"/>
        <color indexed="43"/>
        <rFont val="Arial"/>
        <family val="2"/>
        <charset val="161"/>
      </rPr>
      <t xml:space="preserve"> και έχει </t>
    </r>
    <r>
      <rPr>
        <b/>
        <sz val="12"/>
        <color indexed="52"/>
        <rFont val="Arial"/>
        <family val="2"/>
        <charset val="161"/>
      </rPr>
      <t>ΣΤ…</t>
    </r>
  </si>
  <si>
    <r>
      <t xml:space="preserve">Στο αμέσως μεγαλύτερο μέγεθος, δηλαδή με τρία ανθρακοάτομα στο μό-ριό τους, υπάρχουν δύο εστέρες, με το </t>
    </r>
    <r>
      <rPr>
        <b/>
        <sz val="12"/>
        <color indexed="52"/>
        <rFont val="Arial"/>
        <family val="2"/>
        <charset val="161"/>
      </rPr>
      <t>ΣΤ</t>
    </r>
    <r>
      <rPr>
        <sz val="12"/>
        <color indexed="43"/>
        <rFont val="Arial"/>
        <family val="2"/>
        <charset val="161"/>
      </rPr>
      <t xml:space="preserve"> και το όνομα που φαίνεται πα-ρακάτω. </t>
    </r>
  </si>
  <si>
    <r>
      <t xml:space="preserve">Προφανώς για </t>
    </r>
    <r>
      <rPr>
        <b/>
        <sz val="12"/>
        <color indexed="52"/>
        <rFont val="Arial"/>
        <family val="2"/>
        <charset val="161"/>
      </rPr>
      <t>ν=1</t>
    </r>
    <r>
      <rPr>
        <sz val="12"/>
        <color indexed="43"/>
        <rFont val="Arial"/>
        <family val="2"/>
        <charset val="161"/>
      </rPr>
      <t xml:space="preserve"> προκύπτουν τα </t>
    </r>
    <r>
      <rPr>
        <b/>
        <sz val="12"/>
        <color indexed="52"/>
        <rFont val="Arial"/>
        <family val="2"/>
        <charset val="161"/>
      </rPr>
      <t>μεθυλο-αλογονίδια,</t>
    </r>
    <r>
      <rPr>
        <sz val="12"/>
        <color indexed="43"/>
        <rFont val="Arial"/>
        <family val="2"/>
        <charset val="161"/>
      </rPr>
      <t xml:space="preserve"> π.χ. το </t>
    </r>
    <r>
      <rPr>
        <b/>
        <sz val="12"/>
        <color indexed="52"/>
        <rFont val="Arial"/>
        <family val="2"/>
        <charset val="161"/>
      </rPr>
      <t xml:space="preserve">μέθυλο-χλωρίδιο </t>
    </r>
    <r>
      <rPr>
        <sz val="12"/>
        <color indexed="43"/>
        <rFont val="Arial"/>
        <family val="2"/>
        <charset val="161"/>
      </rPr>
      <t>ή</t>
    </r>
    <r>
      <rPr>
        <b/>
        <sz val="12"/>
        <color indexed="52"/>
        <rFont val="Arial"/>
        <family val="2"/>
        <charset val="161"/>
      </rPr>
      <t xml:space="preserve"> χλωρο-μεθάνιο,</t>
    </r>
    <r>
      <rPr>
        <sz val="12"/>
        <color indexed="43"/>
        <rFont val="Arial"/>
        <family val="2"/>
        <charset val="161"/>
      </rPr>
      <t xml:space="preserve"> με </t>
    </r>
    <r>
      <rPr>
        <b/>
        <sz val="12"/>
        <color indexed="52"/>
        <rFont val="Arial"/>
        <family val="2"/>
        <charset val="161"/>
      </rPr>
      <t>ΣΤ…</t>
    </r>
  </si>
  <si>
    <r>
      <t xml:space="preserve">Ο μέγιστος αριθμός ατόμων </t>
    </r>
    <r>
      <rPr>
        <b/>
        <sz val="11"/>
        <color indexed="52"/>
        <rFont val="Arial"/>
        <family val="2"/>
        <charset val="161"/>
      </rPr>
      <t>Η,</t>
    </r>
    <r>
      <rPr>
        <sz val="11"/>
        <color indexed="43"/>
        <rFont val="Arial"/>
        <family val="2"/>
        <charset val="161"/>
      </rPr>
      <t xml:space="preserve"> που είναι δυνατό να βρίσκονται ενωμένα με </t>
    </r>
    <r>
      <rPr>
        <b/>
        <sz val="11"/>
        <color indexed="52"/>
        <rFont val="Arial"/>
        <family val="2"/>
        <charset val="161"/>
      </rPr>
      <t>ν</t>
    </r>
    <r>
      <rPr>
        <sz val="11"/>
        <color indexed="43"/>
        <rFont val="Arial"/>
        <family val="2"/>
        <charset val="161"/>
      </rPr>
      <t xml:space="preserve"> άτομα </t>
    </r>
    <r>
      <rPr>
        <b/>
        <sz val="11"/>
        <color indexed="52"/>
        <rFont val="Arial"/>
        <family val="2"/>
        <charset val="161"/>
      </rPr>
      <t>C,</t>
    </r>
    <r>
      <rPr>
        <sz val="11"/>
        <color indexed="43"/>
        <rFont val="Arial"/>
        <family val="2"/>
        <charset val="161"/>
      </rPr>
      <t xml:space="preserve"> στο μόριο μιας άκυκλης ένωσης, είναι ίσος με </t>
    </r>
    <r>
      <rPr>
        <b/>
        <sz val="11"/>
        <color indexed="52"/>
        <rFont val="Arial"/>
        <family val="2"/>
        <charset val="161"/>
      </rPr>
      <t>2ν+2</t>
    </r>
    <r>
      <rPr>
        <sz val="11"/>
        <color indexed="43"/>
        <rFont val="Arial"/>
        <family val="2"/>
        <charset val="161"/>
      </rPr>
      <t xml:space="preserve"> και όπως είναι λογικό, προκύπτει όταν όλα τα ανθρακοάτομα ενώνονται μεταξύ τους με απλούς δεσμούς, δηλαδή δαπανούν όσο γίνεται λιγότερες μονάδες σθένους για τη μεταξύ τους συνένωση, ώστε να απομένουν κατά το δυνατό περισσότερες μονάδες σθένους για τη συγκράτηση από μέρους τους, του μέγιστου δυνατού πλήθους ατόμων </t>
    </r>
    <r>
      <rPr>
        <b/>
        <sz val="11"/>
        <color indexed="52"/>
        <rFont val="Arial"/>
        <family val="2"/>
        <charset val="161"/>
      </rPr>
      <t>Η.</t>
    </r>
    <r>
      <rPr>
        <sz val="11"/>
        <color indexed="43"/>
        <rFont val="Arial"/>
        <family val="2"/>
        <charset val="161"/>
      </rPr>
      <t xml:space="preserve">
Γίνεται φανερό από τα παραπάνω, ότι για κάθε </t>
    </r>
    <r>
      <rPr>
        <b/>
        <sz val="11"/>
        <color indexed="52"/>
        <rFont val="Arial"/>
        <family val="2"/>
        <charset val="161"/>
      </rPr>
      <t>δδ,</t>
    </r>
    <r>
      <rPr>
        <sz val="11"/>
        <color indexed="43"/>
        <rFont val="Arial"/>
        <family val="2"/>
        <charset val="161"/>
      </rPr>
      <t xml:space="preserve"> που αναπτύσσεται ανά-μεσα σε ανθρακοάτομα, (αλλά και ανάμεσα σε άτομο </t>
    </r>
    <r>
      <rPr>
        <b/>
        <sz val="11"/>
        <color indexed="52"/>
        <rFont val="Arial"/>
        <family val="2"/>
        <charset val="161"/>
      </rPr>
      <t>C</t>
    </r>
    <r>
      <rPr>
        <sz val="11"/>
        <color indexed="43"/>
        <rFont val="Arial"/>
        <family val="2"/>
        <charset val="161"/>
      </rPr>
      <t xml:space="preserve"> με άτομο </t>
    </r>
    <r>
      <rPr>
        <b/>
        <sz val="11"/>
        <color indexed="52"/>
        <rFont val="Arial"/>
        <family val="2"/>
        <charset val="161"/>
      </rPr>
      <t>Ο</t>
    </r>
    <r>
      <rPr>
        <sz val="11"/>
        <color indexed="43"/>
        <rFont val="Arial"/>
        <family val="2"/>
        <charset val="161"/>
      </rPr>
      <t xml:space="preserve"> ή </t>
    </r>
    <r>
      <rPr>
        <b/>
        <sz val="11"/>
        <color indexed="52"/>
        <rFont val="Arial"/>
        <family val="2"/>
        <charset val="161"/>
      </rPr>
      <t>Ν</t>
    </r>
    <r>
      <rPr>
        <sz val="11"/>
        <color indexed="43"/>
        <rFont val="Arial"/>
        <family val="2"/>
        <charset val="161"/>
      </rPr>
      <t xml:space="preserve">), το πλήθος των ατόμων </t>
    </r>
    <r>
      <rPr>
        <b/>
        <sz val="11"/>
        <color indexed="52"/>
        <rFont val="Arial"/>
        <family val="2"/>
        <charset val="161"/>
      </rPr>
      <t>Η</t>
    </r>
    <r>
      <rPr>
        <sz val="11"/>
        <color indexed="43"/>
        <rFont val="Arial"/>
        <family val="2"/>
        <charset val="161"/>
      </rPr>
      <t xml:space="preserve"> ελαττώνεται κατά </t>
    </r>
    <r>
      <rPr>
        <b/>
        <sz val="11"/>
        <color indexed="52"/>
        <rFont val="Arial"/>
        <family val="2"/>
        <charset val="161"/>
      </rPr>
      <t xml:space="preserve">2. </t>
    </r>
    <r>
      <rPr>
        <sz val="11"/>
        <color indexed="43"/>
        <rFont val="Arial"/>
        <family val="2"/>
        <charset val="161"/>
      </rPr>
      <t xml:space="preserve">Ανάλογα στην περίπτωση σχη-ματισμού </t>
    </r>
    <r>
      <rPr>
        <b/>
        <sz val="11"/>
        <color indexed="52"/>
        <rFont val="Arial"/>
        <family val="2"/>
        <charset val="161"/>
      </rPr>
      <t>τδ</t>
    </r>
    <r>
      <rPr>
        <sz val="11"/>
        <color indexed="43"/>
        <rFont val="Arial"/>
        <family val="2"/>
        <charset val="161"/>
      </rPr>
      <t xml:space="preserve"> ανάμεσα σε ανθρακοάτομα, (αλλά και ανάμεσα σε άτομο </t>
    </r>
    <r>
      <rPr>
        <b/>
        <sz val="11"/>
        <color rgb="FFFF9900"/>
        <rFont val="Arial"/>
        <family val="2"/>
        <charset val="161"/>
      </rPr>
      <t>C</t>
    </r>
    <r>
      <rPr>
        <sz val="11"/>
        <color indexed="43"/>
        <rFont val="Arial"/>
        <family val="2"/>
        <charset val="161"/>
      </rPr>
      <t xml:space="preserve"> με άτομο </t>
    </r>
    <r>
      <rPr>
        <b/>
        <sz val="11"/>
        <color indexed="52"/>
        <rFont val="Arial"/>
        <family val="2"/>
        <charset val="161"/>
      </rPr>
      <t>Ν</t>
    </r>
    <r>
      <rPr>
        <sz val="11"/>
        <color indexed="43"/>
        <rFont val="Arial"/>
        <family val="2"/>
        <charset val="161"/>
      </rPr>
      <t xml:space="preserve">), το πλήθος των ατόμων </t>
    </r>
    <r>
      <rPr>
        <b/>
        <sz val="11"/>
        <color indexed="52"/>
        <rFont val="Arial"/>
        <family val="2"/>
        <charset val="161"/>
      </rPr>
      <t>Η</t>
    </r>
    <r>
      <rPr>
        <sz val="11"/>
        <color indexed="43"/>
        <rFont val="Arial"/>
        <family val="2"/>
        <charset val="161"/>
      </rPr>
      <t xml:space="preserve"> ελλαττώνεται κατά </t>
    </r>
    <r>
      <rPr>
        <b/>
        <sz val="11"/>
        <color indexed="52"/>
        <rFont val="Arial"/>
        <family val="2"/>
        <charset val="161"/>
      </rPr>
      <t>4</t>
    </r>
    <r>
      <rPr>
        <sz val="11"/>
        <color indexed="43"/>
        <rFont val="Arial"/>
        <family val="2"/>
        <charset val="161"/>
      </rPr>
      <t xml:space="preserve"> για κάθε </t>
    </r>
    <r>
      <rPr>
        <b/>
        <sz val="11"/>
        <color indexed="52"/>
        <rFont val="Arial"/>
        <family val="2"/>
        <charset val="161"/>
      </rPr>
      <t>τδ.</t>
    </r>
    <r>
      <rPr>
        <sz val="11"/>
        <color indexed="43"/>
        <rFont val="Arial"/>
        <family val="2"/>
        <charset val="161"/>
      </rPr>
      <t xml:space="preserve"> </t>
    </r>
  </si>
  <si>
    <r>
      <t xml:space="preserve">Έτσι στα μόρια των αλκενίων, αλλά και των κμ αλδεϋδών, των κμ κετονών, των κμ οξέων και των εστέρων τους με κμ αλκοόλες, λόγω της παρουσίας σ' αυτά ενός </t>
    </r>
    <r>
      <rPr>
        <b/>
        <sz val="11"/>
        <color rgb="FFFF9900"/>
        <rFont val="Arial"/>
        <family val="2"/>
        <charset val="161"/>
      </rPr>
      <t>δδ,</t>
    </r>
    <r>
      <rPr>
        <sz val="11"/>
        <color indexed="43"/>
        <rFont val="Arial"/>
        <family val="2"/>
        <charset val="161"/>
      </rPr>
      <t xml:space="preserve"> σε πλήθος </t>
    </r>
    <r>
      <rPr>
        <b/>
        <sz val="11"/>
        <color indexed="52"/>
        <rFont val="Arial"/>
        <family val="2"/>
        <charset val="161"/>
      </rPr>
      <t>ν</t>
    </r>
    <r>
      <rPr>
        <sz val="11"/>
        <color indexed="43"/>
        <rFont val="Arial"/>
        <family val="2"/>
        <charset val="161"/>
      </rPr>
      <t xml:space="preserve"> ανθρακοατόμων, αντιστοιχούν </t>
    </r>
    <r>
      <rPr>
        <b/>
        <sz val="11"/>
        <color indexed="52"/>
        <rFont val="Arial"/>
        <family val="2"/>
        <charset val="161"/>
      </rPr>
      <t>2ν</t>
    </r>
    <r>
      <rPr>
        <sz val="11"/>
        <color indexed="43"/>
        <rFont val="Arial"/>
        <family val="2"/>
        <charset val="161"/>
      </rPr>
      <t xml:space="preserve"> άτομα </t>
    </r>
    <r>
      <rPr>
        <b/>
        <sz val="11"/>
        <color indexed="52"/>
        <rFont val="Arial"/>
        <family val="2"/>
        <charset val="161"/>
      </rPr>
      <t>Η,</t>
    </r>
    <r>
      <rPr>
        <sz val="11"/>
        <color indexed="43"/>
        <rFont val="Arial"/>
        <family val="2"/>
        <charset val="161"/>
      </rPr>
      <t xml:space="preserve"> δηλαδή </t>
    </r>
    <r>
      <rPr>
        <b/>
        <sz val="11"/>
        <color indexed="52"/>
        <rFont val="Arial"/>
        <family val="2"/>
        <charset val="161"/>
      </rPr>
      <t>2</t>
    </r>
    <r>
      <rPr>
        <sz val="11"/>
        <color indexed="43"/>
        <rFont val="Arial"/>
        <family val="2"/>
        <charset val="161"/>
      </rPr>
      <t xml:space="preserve"> λιγότερα απ' ότι στην περίπτωση των αλκανίων ή των κμ αλκοο-λών και των κμ αιθέρων, όπου λόγω της παντελούς απουσίας πολλαπλών δεσμών στο μόριό τους, σε </t>
    </r>
    <r>
      <rPr>
        <b/>
        <sz val="11"/>
        <color indexed="52"/>
        <rFont val="Arial"/>
        <family val="2"/>
        <charset val="161"/>
      </rPr>
      <t>ν</t>
    </r>
    <r>
      <rPr>
        <sz val="11"/>
        <color indexed="43"/>
        <rFont val="Arial"/>
        <family val="2"/>
        <charset val="161"/>
      </rPr>
      <t xml:space="preserve"> άτομα </t>
    </r>
    <r>
      <rPr>
        <b/>
        <sz val="11"/>
        <color indexed="52"/>
        <rFont val="Arial"/>
        <family val="2"/>
        <charset val="161"/>
      </rPr>
      <t>C,</t>
    </r>
    <r>
      <rPr>
        <sz val="11"/>
        <color indexed="43"/>
        <rFont val="Arial"/>
        <family val="2"/>
        <charset val="161"/>
      </rPr>
      <t xml:space="preserve"> αντιστοιχεί ο μέγιστος δυνατός αριθ-μός ατόμων </t>
    </r>
    <r>
      <rPr>
        <b/>
        <sz val="11"/>
        <color indexed="52"/>
        <rFont val="Arial"/>
        <family val="2"/>
        <charset val="161"/>
      </rPr>
      <t>Η,</t>
    </r>
    <r>
      <rPr>
        <sz val="11"/>
        <color indexed="43"/>
        <rFont val="Arial"/>
        <family val="2"/>
        <charset val="161"/>
      </rPr>
      <t xml:space="preserve"> δηλαδή </t>
    </r>
    <r>
      <rPr>
        <b/>
        <sz val="11"/>
        <color indexed="52"/>
        <rFont val="Arial"/>
        <family val="2"/>
        <charset val="161"/>
      </rPr>
      <t>2ν+2</t>
    </r>
    <r>
      <rPr>
        <sz val="11"/>
        <color indexed="43"/>
        <rFont val="Arial"/>
        <family val="2"/>
        <charset val="161"/>
      </rPr>
      <t xml:space="preserve"> άτομα.</t>
    </r>
  </si>
  <si>
    <r>
      <t xml:space="preserve">Με βάση τα παραπάνω αιτιολογείται και το πλήθος των ατόμων </t>
    </r>
    <r>
      <rPr>
        <b/>
        <sz val="11"/>
        <color indexed="52"/>
        <rFont val="Arial"/>
        <family val="2"/>
        <charset val="161"/>
      </rPr>
      <t>Η</t>
    </r>
    <r>
      <rPr>
        <sz val="11"/>
        <color indexed="43"/>
        <rFont val="Arial"/>
        <family val="2"/>
        <charset val="161"/>
      </rPr>
      <t xml:space="preserve"> στα μόρια των αλκινίων και των αλκαδιενίων. Καταλαβαίνουμε ακόμη, ότι ο </t>
    </r>
    <r>
      <rPr>
        <b/>
        <sz val="11"/>
        <color indexed="52"/>
        <rFont val="Arial"/>
        <family val="2"/>
        <charset val="161"/>
      </rPr>
      <t>ΓΜΤ</t>
    </r>
    <r>
      <rPr>
        <sz val="11"/>
        <color indexed="43"/>
        <rFont val="Arial"/>
        <family val="2"/>
        <charset val="161"/>
      </rPr>
      <t xml:space="preserve"> των </t>
    </r>
    <r>
      <rPr>
        <b/>
        <sz val="11"/>
        <color indexed="52"/>
        <rFont val="Arial"/>
        <family val="2"/>
        <charset val="161"/>
      </rPr>
      <t>αλκατριενίων</t>
    </r>
    <r>
      <rPr>
        <sz val="11"/>
        <color indexed="43"/>
        <rFont val="Arial"/>
        <family val="2"/>
        <charset val="161"/>
      </rPr>
      <t xml:space="preserve"> δε μπορεί παρά να είναι… </t>
    </r>
    <r>
      <rPr>
        <b/>
        <sz val="11"/>
        <color indexed="53"/>
        <rFont val="Arial"/>
        <family val="2"/>
        <charset val="161"/>
      </rPr>
      <t>C</t>
    </r>
    <r>
      <rPr>
        <b/>
        <vertAlign val="subscript"/>
        <sz val="11"/>
        <color indexed="53"/>
        <rFont val="Arial"/>
        <family val="2"/>
        <charset val="161"/>
      </rPr>
      <t>v</t>
    </r>
    <r>
      <rPr>
        <b/>
        <sz val="11"/>
        <color indexed="53"/>
        <rFont val="Arial"/>
        <family val="2"/>
        <charset val="161"/>
      </rPr>
      <t>H</t>
    </r>
    <r>
      <rPr>
        <b/>
        <vertAlign val="subscript"/>
        <sz val="11"/>
        <color indexed="53"/>
        <rFont val="Arial"/>
        <family val="2"/>
        <charset val="161"/>
      </rPr>
      <t>2v–4</t>
    </r>
    <r>
      <rPr>
        <b/>
        <sz val="11"/>
        <color indexed="53"/>
        <rFont val="Arial"/>
        <family val="2"/>
        <charset val="161"/>
      </rPr>
      <t>,</t>
    </r>
    <r>
      <rPr>
        <sz val="11"/>
        <color indexed="43"/>
        <rFont val="Arial"/>
        <family val="2"/>
        <charset val="161"/>
      </rPr>
      <t xml:space="preserve"> ενώ ο </t>
    </r>
    <r>
      <rPr>
        <b/>
        <sz val="11"/>
        <color indexed="52"/>
        <rFont val="Arial"/>
        <family val="2"/>
        <charset val="161"/>
      </rPr>
      <t>ΓΜΤ</t>
    </r>
    <r>
      <rPr>
        <sz val="11"/>
        <color indexed="43"/>
        <rFont val="Arial"/>
        <family val="2"/>
        <charset val="161"/>
      </rPr>
      <t xml:space="preserve"> των </t>
    </r>
    <r>
      <rPr>
        <b/>
        <sz val="11"/>
        <color indexed="52"/>
        <rFont val="Arial"/>
        <family val="2"/>
        <charset val="161"/>
      </rPr>
      <t>αλκα-τριινίων</t>
    </r>
    <r>
      <rPr>
        <sz val="11"/>
        <color indexed="43"/>
        <rFont val="Arial"/>
        <family val="2"/>
        <charset val="161"/>
      </rPr>
      <t xml:space="preserve"> θα είναι… </t>
    </r>
    <r>
      <rPr>
        <b/>
        <sz val="11"/>
        <color indexed="53"/>
        <rFont val="Arial"/>
        <family val="2"/>
        <charset val="161"/>
      </rPr>
      <t>C</t>
    </r>
    <r>
      <rPr>
        <b/>
        <vertAlign val="subscript"/>
        <sz val="11"/>
        <color indexed="53"/>
        <rFont val="Arial"/>
        <family val="2"/>
        <charset val="161"/>
      </rPr>
      <t>v</t>
    </r>
    <r>
      <rPr>
        <b/>
        <sz val="11"/>
        <color indexed="53"/>
        <rFont val="Arial"/>
        <family val="2"/>
        <charset val="161"/>
      </rPr>
      <t>H</t>
    </r>
    <r>
      <rPr>
        <b/>
        <vertAlign val="subscript"/>
        <sz val="11"/>
        <color indexed="53"/>
        <rFont val="Arial"/>
        <family val="2"/>
        <charset val="161"/>
      </rPr>
      <t>2v–10</t>
    </r>
    <r>
      <rPr>
        <b/>
        <sz val="11"/>
        <color indexed="53"/>
        <rFont val="Arial"/>
        <family val="2"/>
        <charset val="161"/>
      </rPr>
      <t>.</t>
    </r>
  </si>
  <si>
    <r>
      <t xml:space="preserve">Για την ευκολότερη συγκράτηση των </t>
    </r>
    <r>
      <rPr>
        <b/>
        <sz val="11"/>
        <color indexed="52"/>
        <rFont val="Arial"/>
        <family val="2"/>
        <charset val="161"/>
      </rPr>
      <t>ΓΜΤ,</t>
    </r>
    <r>
      <rPr>
        <sz val="11"/>
        <color indexed="43"/>
        <rFont val="Arial"/>
        <family val="2"/>
        <charset val="161"/>
      </rPr>
      <t xml:space="preserve"> θα μπορούσαμε να τους διακρί-νουμε </t>
    </r>
    <r>
      <rPr>
        <b/>
        <sz val="11"/>
        <color indexed="16"/>
        <rFont val="Arial"/>
        <family val="2"/>
        <charset val="161"/>
      </rPr>
      <t>(εντελώς ανεπίσημα),</t>
    </r>
    <r>
      <rPr>
        <sz val="11"/>
        <color indexed="43"/>
        <rFont val="Arial"/>
        <family val="2"/>
        <charset val="161"/>
      </rPr>
      <t xml:space="preserve"> σε </t>
    </r>
    <r>
      <rPr>
        <b/>
        <sz val="11"/>
        <color indexed="52"/>
        <rFont val="Arial"/>
        <family val="2"/>
        <charset val="161"/>
      </rPr>
      <t>"αλκανικούς"</t>
    </r>
    <r>
      <rPr>
        <sz val="11"/>
        <color indexed="43"/>
        <rFont val="Arial"/>
        <family val="2"/>
        <charset val="161"/>
      </rPr>
      <t xml:space="preserve"> και </t>
    </r>
    <r>
      <rPr>
        <b/>
        <sz val="11"/>
        <color indexed="52"/>
        <rFont val="Arial"/>
        <family val="2"/>
        <charset val="161"/>
      </rPr>
      <t xml:space="preserve">"αλκενικούς", </t>
    </r>
    <r>
      <rPr>
        <sz val="11"/>
        <color indexed="43"/>
        <rFont val="Arial"/>
        <family val="2"/>
        <charset val="161"/>
      </rPr>
      <t>σύμ-φωνα με τον παρακάτω πίνακα...</t>
    </r>
  </si>
  <si>
    <r>
      <t xml:space="preserve">Όταν γνωρίζουμε τη σχετική μοριακή μάζα </t>
    </r>
    <r>
      <rPr>
        <b/>
        <sz val="11"/>
        <color indexed="52"/>
        <rFont val="Arial"/>
        <family val="2"/>
        <charset val="161"/>
      </rPr>
      <t>(M</t>
    </r>
    <r>
      <rPr>
        <b/>
        <vertAlign val="subscript"/>
        <sz val="11"/>
        <color indexed="52"/>
        <rFont val="Arial"/>
        <family val="2"/>
        <charset val="161"/>
      </rPr>
      <t>r</t>
    </r>
    <r>
      <rPr>
        <b/>
        <sz val="11"/>
        <color indexed="52"/>
        <rFont val="Arial"/>
        <family val="2"/>
        <charset val="161"/>
      </rPr>
      <t>)</t>
    </r>
    <r>
      <rPr>
        <sz val="11"/>
        <color indexed="43"/>
        <rFont val="Arial"/>
        <family val="2"/>
        <charset val="161"/>
      </rPr>
      <t xml:space="preserve"> μιας ένωσης και την ομόλο-γη σειρά στην οποία ανήκει αυτή, δηλαδή όταν είναι γνωστός και ο </t>
    </r>
    <r>
      <rPr>
        <b/>
        <sz val="11"/>
        <color indexed="52"/>
        <rFont val="Arial"/>
        <family val="2"/>
        <charset val="161"/>
      </rPr>
      <t>ΓΜΤ</t>
    </r>
    <r>
      <rPr>
        <sz val="11"/>
        <color indexed="43"/>
        <rFont val="Arial"/>
        <family val="2"/>
        <charset val="161"/>
      </rPr>
      <t xml:space="preserve"> της, τότε μπορούμε να προσδιορίσουμε το μοριακό τύπο </t>
    </r>
    <r>
      <rPr>
        <b/>
        <sz val="11"/>
        <color indexed="52"/>
        <rFont val="Arial"/>
        <family val="2"/>
        <charset val="161"/>
      </rPr>
      <t>(ΜΤ)</t>
    </r>
    <r>
      <rPr>
        <sz val="11"/>
        <color indexed="43"/>
        <rFont val="Arial"/>
        <family val="2"/>
        <charset val="161"/>
      </rPr>
      <t xml:space="preserve"> της ένωσης.</t>
    </r>
  </si>
  <si>
    <r>
      <t xml:space="preserve">Ποιος είναι ο </t>
    </r>
    <r>
      <rPr>
        <b/>
        <sz val="11"/>
        <color indexed="52"/>
        <rFont val="Arial"/>
        <family val="2"/>
        <charset val="161"/>
      </rPr>
      <t>ΜΤ</t>
    </r>
    <r>
      <rPr>
        <sz val="11"/>
        <color indexed="43"/>
        <rFont val="Arial"/>
        <family val="2"/>
        <charset val="161"/>
      </rPr>
      <t xml:space="preserve"> μιας </t>
    </r>
    <r>
      <rPr>
        <b/>
        <sz val="11"/>
        <color indexed="52"/>
        <rFont val="Arial"/>
        <family val="2"/>
        <charset val="161"/>
      </rPr>
      <t>κμ αλκοόλης,</t>
    </r>
    <r>
      <rPr>
        <sz val="11"/>
        <color indexed="43"/>
        <rFont val="Arial"/>
        <family val="2"/>
        <charset val="161"/>
      </rPr>
      <t xml:space="preserve"> αν </t>
    </r>
    <r>
      <rPr>
        <b/>
        <sz val="11"/>
        <color indexed="52"/>
        <rFont val="Arial"/>
        <family val="2"/>
        <charset val="161"/>
      </rPr>
      <t>0,3mol</t>
    </r>
    <r>
      <rPr>
        <sz val="11"/>
        <color indexed="43"/>
        <rFont val="Arial"/>
        <family val="2"/>
        <charset val="161"/>
      </rPr>
      <t xml:space="preserve"> αυτής ζυγίζουν </t>
    </r>
    <r>
      <rPr>
        <b/>
        <sz val="11"/>
        <color indexed="52"/>
        <rFont val="Arial"/>
        <family val="2"/>
        <charset val="161"/>
      </rPr>
      <t xml:space="preserve">18g; </t>
    </r>
    <r>
      <rPr>
        <sz val="11"/>
        <color indexed="43"/>
        <rFont val="Arial"/>
        <family val="2"/>
        <charset val="161"/>
      </rPr>
      <t xml:space="preserve">Δίνεται ότι είναι </t>
    </r>
    <r>
      <rPr>
        <b/>
        <sz val="11"/>
        <color indexed="52"/>
        <rFont val="Arial"/>
        <family val="2"/>
        <charset val="161"/>
      </rPr>
      <t>A</t>
    </r>
    <r>
      <rPr>
        <b/>
        <vertAlign val="subscript"/>
        <sz val="11"/>
        <color indexed="52"/>
        <rFont val="Arial"/>
        <family val="2"/>
        <charset val="161"/>
      </rPr>
      <t>r(C)</t>
    </r>
    <r>
      <rPr>
        <b/>
        <sz val="11"/>
        <color indexed="52"/>
        <rFont val="Arial"/>
        <family val="2"/>
        <charset val="161"/>
      </rPr>
      <t>=12, A</t>
    </r>
    <r>
      <rPr>
        <b/>
        <vertAlign val="subscript"/>
        <sz val="11"/>
        <color indexed="52"/>
        <rFont val="Arial"/>
        <family val="2"/>
        <charset val="161"/>
      </rPr>
      <t>r(O)</t>
    </r>
    <r>
      <rPr>
        <b/>
        <sz val="11"/>
        <color indexed="52"/>
        <rFont val="Arial"/>
        <family val="2"/>
        <charset val="161"/>
      </rPr>
      <t>=16</t>
    </r>
    <r>
      <rPr>
        <sz val="11"/>
        <color indexed="43"/>
        <rFont val="Arial"/>
        <family val="2"/>
        <charset val="161"/>
      </rPr>
      <t xml:space="preserve"> και </t>
    </r>
    <r>
      <rPr>
        <b/>
        <sz val="11"/>
        <color indexed="52"/>
        <rFont val="Arial"/>
        <family val="2"/>
        <charset val="161"/>
      </rPr>
      <t>A</t>
    </r>
    <r>
      <rPr>
        <b/>
        <vertAlign val="subscript"/>
        <sz val="11"/>
        <color indexed="52"/>
        <rFont val="Arial"/>
        <family val="2"/>
        <charset val="161"/>
      </rPr>
      <t>r(H)</t>
    </r>
    <r>
      <rPr>
        <b/>
        <sz val="11"/>
        <color indexed="52"/>
        <rFont val="Arial"/>
        <family val="2"/>
        <charset val="161"/>
      </rPr>
      <t>=1.</t>
    </r>
  </si>
  <si>
    <r>
      <t xml:space="preserve">Αφού έχουμε κμ αλκοόλη, ο τύπος της θα είναι της μορφής… </t>
    </r>
    <r>
      <rPr>
        <b/>
        <sz val="11"/>
        <color indexed="52"/>
        <rFont val="Arial"/>
        <family val="2"/>
        <charset val="161"/>
      </rPr>
      <t>C</t>
    </r>
    <r>
      <rPr>
        <b/>
        <vertAlign val="subscript"/>
        <sz val="11"/>
        <color indexed="52"/>
        <rFont val="Arial"/>
        <family val="2"/>
        <charset val="161"/>
      </rPr>
      <t>v</t>
    </r>
    <r>
      <rPr>
        <b/>
        <sz val="11"/>
        <color indexed="52"/>
        <rFont val="Arial"/>
        <family val="2"/>
        <charset val="161"/>
      </rPr>
      <t>H</t>
    </r>
    <r>
      <rPr>
        <b/>
        <vertAlign val="subscript"/>
        <sz val="11"/>
        <color indexed="52"/>
        <rFont val="Arial"/>
        <family val="2"/>
        <charset val="161"/>
      </rPr>
      <t>2v+2</t>
    </r>
    <r>
      <rPr>
        <b/>
        <sz val="11"/>
        <color indexed="52"/>
        <rFont val="Arial"/>
        <family val="2"/>
        <charset val="161"/>
      </rPr>
      <t xml:space="preserve">O.
</t>
    </r>
    <r>
      <rPr>
        <sz val="11"/>
        <color indexed="43"/>
        <rFont val="Arial"/>
        <family val="2"/>
        <charset val="161"/>
      </rPr>
      <t>Για τη σχετική μοριακή μάζα</t>
    </r>
    <r>
      <rPr>
        <vertAlign val="superscript"/>
        <sz val="11"/>
        <color indexed="10"/>
        <rFont val="Symbol"/>
        <family val="1"/>
        <charset val="2"/>
      </rPr>
      <t xml:space="preserve">§ </t>
    </r>
    <r>
      <rPr>
        <sz val="11"/>
        <color indexed="43"/>
        <rFont val="Arial"/>
        <family val="2"/>
        <charset val="161"/>
      </rPr>
      <t xml:space="preserve">αυτής, θα είναι...
                                  </t>
    </r>
    <r>
      <rPr>
        <b/>
        <sz val="11"/>
        <color indexed="53"/>
        <rFont val="Arial"/>
        <family val="2"/>
        <charset val="161"/>
      </rPr>
      <t>M</t>
    </r>
    <r>
      <rPr>
        <b/>
        <vertAlign val="subscript"/>
        <sz val="11"/>
        <color indexed="53"/>
        <rFont val="Arial"/>
        <family val="2"/>
        <charset val="161"/>
      </rPr>
      <t>r</t>
    </r>
    <r>
      <rPr>
        <b/>
        <sz val="11"/>
        <color indexed="53"/>
        <rFont val="Arial"/>
        <family val="2"/>
        <charset val="161"/>
      </rPr>
      <t>=12·v+(2v+2)·1+1·16=14·v+18.</t>
    </r>
    <r>
      <rPr>
        <sz val="11"/>
        <color indexed="43"/>
        <rFont val="Arial"/>
        <family val="2"/>
        <charset val="161"/>
      </rPr>
      <t xml:space="preserve"> </t>
    </r>
  </si>
  <si>
    <r>
      <t xml:space="preserve">… άρα θα είναι… </t>
    </r>
    <r>
      <rPr>
        <b/>
        <sz val="11"/>
        <color indexed="16"/>
        <rFont val="Arial"/>
        <family val="2"/>
        <charset val="161"/>
      </rPr>
      <t xml:space="preserve">14·v+18=60 </t>
    </r>
    <r>
      <rPr>
        <b/>
        <sz val="12"/>
        <color indexed="16"/>
        <rFont val="Symbol"/>
        <family val="1"/>
        <charset val="2"/>
      </rPr>
      <t>Þ</t>
    </r>
    <r>
      <rPr>
        <b/>
        <sz val="12"/>
        <color indexed="16"/>
        <rFont val="Arial"/>
        <family val="2"/>
        <charset val="161"/>
      </rPr>
      <t xml:space="preserve"> </t>
    </r>
    <r>
      <rPr>
        <b/>
        <sz val="11"/>
        <color indexed="16"/>
        <rFont val="Arial"/>
        <family val="2"/>
        <charset val="161"/>
      </rPr>
      <t xml:space="preserve">14·v=42 </t>
    </r>
    <r>
      <rPr>
        <b/>
        <sz val="11"/>
        <color indexed="16"/>
        <rFont val="Symbol"/>
        <family val="1"/>
        <charset val="2"/>
      </rPr>
      <t>Þ</t>
    </r>
    <r>
      <rPr>
        <b/>
        <sz val="11"/>
        <color indexed="16"/>
        <rFont val="Arial"/>
        <family val="2"/>
        <charset val="161"/>
      </rPr>
      <t xml:space="preserve">  v=42:14=3</t>
    </r>
  </si>
  <si>
    <r>
      <t xml:space="preserve">Δίνονται οι παρακάτω χημικοί τύποι και ζητείται για τις προτάσεις που ακολουθούν, να γραφεί στο κελί που έχει πορτοκαλί χρώμα και βρίσκεται στο τέλος κάθε μιας από αυτές τις προτάσεις, ένα ή περισσότερα από τα </t>
    </r>
    <r>
      <rPr>
        <b/>
        <sz val="12"/>
        <color rgb="FFFF9900"/>
        <rFont val="Arial"/>
        <family val="2"/>
        <charset val="161"/>
      </rPr>
      <t>μικρά γράμματα</t>
    </r>
    <r>
      <rPr>
        <sz val="12"/>
        <color indexed="43"/>
        <rFont val="Arial"/>
        <family val="2"/>
        <charset val="161"/>
      </rPr>
      <t xml:space="preserve"> του ελληνι-κού αλφαβήτου, από το </t>
    </r>
    <r>
      <rPr>
        <b/>
        <sz val="12"/>
        <color indexed="52"/>
        <rFont val="Arial"/>
        <family val="2"/>
        <charset val="161"/>
      </rPr>
      <t>"α"</t>
    </r>
    <r>
      <rPr>
        <sz val="12"/>
        <color indexed="43"/>
        <rFont val="Arial"/>
        <family val="2"/>
        <charset val="161"/>
      </rPr>
      <t xml:space="preserve"> έως το </t>
    </r>
    <r>
      <rPr>
        <b/>
        <sz val="12"/>
        <color indexed="52"/>
        <rFont val="Arial"/>
        <family val="2"/>
        <charset val="161"/>
      </rPr>
      <t>"θ",</t>
    </r>
    <r>
      <rPr>
        <sz val="12"/>
        <color indexed="43"/>
        <rFont val="Arial"/>
        <family val="2"/>
        <charset val="161"/>
      </rPr>
      <t xml:space="preserve"> ώστε να υποδηλωθεί ο κατάλληλος χημι-κός τύπος σε κάθε περίπτωση. Στην περίπτωση που σε κάποιο κελί πρέπει να γραφούν δύο ή περισσότερα γράμματα, να χωρίζονται μεταξύ τους με κόμμα και κενό διάστημα, π.χ. </t>
    </r>
    <r>
      <rPr>
        <b/>
        <sz val="12"/>
        <color indexed="52"/>
        <rFont val="Arial"/>
        <family val="2"/>
        <charset val="161"/>
      </rPr>
      <t>"α, β".</t>
    </r>
  </si>
  <si>
    <r>
      <t xml:space="preserve">Στο μόριο ενός αλκανίου, ο περιεχόμενος αριθμών ατόμων </t>
    </r>
    <r>
      <rPr>
        <b/>
        <sz val="12"/>
        <color indexed="52"/>
        <rFont val="Arial"/>
        <family val="2"/>
        <charset val="161"/>
      </rPr>
      <t>H,</t>
    </r>
    <r>
      <rPr>
        <sz val="12"/>
        <color indexed="43"/>
        <rFont val="Arial"/>
        <family val="2"/>
        <charset val="161"/>
      </rPr>
      <t xml:space="preserve"> συμβαίνει να είναι </t>
    </r>
    <r>
      <rPr>
        <b/>
        <sz val="12"/>
        <color indexed="52"/>
        <rFont val="Arial"/>
        <family val="2"/>
        <charset val="161"/>
      </rPr>
      <t>τριπλάσιος</t>
    </r>
    <r>
      <rPr>
        <sz val="12"/>
        <color indexed="43"/>
        <rFont val="Arial"/>
        <family val="2"/>
        <charset val="161"/>
      </rPr>
      <t xml:space="preserve"> του περιεχόμενου αριθμού ανθρακοατόμων. Για το αλκάνιο αυτό να αντιμετωπιστούν τα παρακάτω θέματα…</t>
    </r>
  </si>
  <si>
    <r>
      <t xml:space="preserve">Να βρεθεί ο </t>
    </r>
    <r>
      <rPr>
        <b/>
        <sz val="12"/>
        <color indexed="52"/>
        <rFont val="Arial"/>
        <family val="2"/>
        <charset val="161"/>
      </rPr>
      <t>ΜΤ</t>
    </r>
    <r>
      <rPr>
        <sz val="12"/>
        <color indexed="43"/>
        <rFont val="Arial"/>
        <family val="2"/>
        <charset val="161"/>
      </rPr>
      <t xml:space="preserve"> του </t>
    </r>
    <r>
      <rPr>
        <b/>
        <sz val="12"/>
        <color indexed="52"/>
        <rFont val="Arial"/>
        <family val="2"/>
        <charset val="161"/>
      </rPr>
      <t>Υ/Α,</t>
    </r>
    <r>
      <rPr>
        <sz val="12"/>
        <color indexed="43"/>
        <rFont val="Arial"/>
        <family val="2"/>
        <charset val="161"/>
      </rPr>
      <t xml:space="preserve"> στο μόριο του οποίου, ο περιεχόμενος αριθμός ατόμων </t>
    </r>
    <r>
      <rPr>
        <b/>
        <sz val="12"/>
        <color indexed="52"/>
        <rFont val="Arial"/>
        <family val="2"/>
        <charset val="161"/>
      </rPr>
      <t>H,</t>
    </r>
    <r>
      <rPr>
        <sz val="12"/>
        <color indexed="43"/>
        <rFont val="Arial"/>
        <family val="2"/>
        <charset val="161"/>
      </rPr>
      <t xml:space="preserve"> είναι </t>
    </r>
    <r>
      <rPr>
        <b/>
        <sz val="12"/>
        <color indexed="52"/>
        <rFont val="Arial"/>
        <family val="2"/>
        <charset val="161"/>
      </rPr>
      <t>τετραπλάσιος</t>
    </r>
    <r>
      <rPr>
        <sz val="12"/>
        <color indexed="43"/>
        <rFont val="Arial"/>
        <family val="2"/>
        <charset val="161"/>
      </rPr>
      <t xml:space="preserve"> του αριθμού των περιχόμενων ατόμων </t>
    </r>
    <r>
      <rPr>
        <b/>
        <sz val="12"/>
        <color indexed="52"/>
        <rFont val="Arial"/>
        <family val="2"/>
        <charset val="161"/>
      </rPr>
      <t>C.</t>
    </r>
  </si>
  <si>
    <r>
      <t xml:space="preserve">Δίνεται η οργανική ένωση </t>
    </r>
    <r>
      <rPr>
        <b/>
        <sz val="12"/>
        <color indexed="52"/>
        <rFont val="Arial"/>
        <family val="2"/>
        <charset val="161"/>
      </rPr>
      <t>Α</t>
    </r>
    <r>
      <rPr>
        <sz val="12"/>
        <color indexed="43"/>
        <rFont val="Arial"/>
        <family val="2"/>
        <charset val="161"/>
      </rPr>
      <t xml:space="preserve"> με </t>
    </r>
    <r>
      <rPr>
        <b/>
        <sz val="12"/>
        <color indexed="52"/>
        <rFont val="Arial"/>
        <family val="2"/>
        <charset val="161"/>
      </rPr>
      <t>MT: C</t>
    </r>
    <r>
      <rPr>
        <b/>
        <vertAlign val="subscript"/>
        <sz val="12"/>
        <color indexed="52"/>
        <rFont val="Arial"/>
        <family val="2"/>
        <charset val="161"/>
      </rPr>
      <t>x</t>
    </r>
    <r>
      <rPr>
        <b/>
        <sz val="12"/>
        <color indexed="52"/>
        <rFont val="Arial"/>
        <family val="2"/>
        <charset val="161"/>
      </rPr>
      <t>H</t>
    </r>
    <r>
      <rPr>
        <b/>
        <vertAlign val="subscript"/>
        <sz val="12"/>
        <color indexed="52"/>
        <rFont val="Arial"/>
        <family val="2"/>
        <charset val="161"/>
      </rPr>
      <t>12</t>
    </r>
    <r>
      <rPr>
        <b/>
        <sz val="12"/>
        <color indexed="52"/>
        <rFont val="Arial"/>
        <family val="2"/>
        <charset val="161"/>
      </rPr>
      <t>O</t>
    </r>
    <r>
      <rPr>
        <b/>
        <vertAlign val="subscript"/>
        <sz val="12"/>
        <color indexed="52"/>
        <rFont val="Arial"/>
        <family val="2"/>
        <charset val="161"/>
      </rPr>
      <t>y</t>
    </r>
    <r>
      <rPr>
        <b/>
        <sz val="12"/>
        <color indexed="52"/>
        <rFont val="Arial"/>
        <family val="2"/>
        <charset val="161"/>
      </rPr>
      <t>.</t>
    </r>
    <r>
      <rPr>
        <sz val="12"/>
        <color indexed="43"/>
        <rFont val="Arial"/>
        <family val="2"/>
        <charset val="161"/>
      </rPr>
      <t xml:space="preserve"> Να συμπληρωθούν τα κελιά που έ-χουν πορτοκαλί χρώμα, στον πίνακα που ακολουθεί και αφορά στην ένωση αυτή.</t>
    </r>
  </si>
  <si>
    <r>
      <t xml:space="preserve">Η ίδια άσκηση να αντιμετωπιστεί και για την περίπτωση, που η ένωση </t>
    </r>
    <r>
      <rPr>
        <b/>
        <sz val="12"/>
        <color indexed="52"/>
        <rFont val="Arial"/>
        <family val="2"/>
        <charset val="161"/>
      </rPr>
      <t>Α</t>
    </r>
    <r>
      <rPr>
        <sz val="12"/>
        <color indexed="43"/>
        <rFont val="Arial"/>
        <family val="2"/>
        <charset val="161"/>
      </rPr>
      <t xml:space="preserve"> έχει... </t>
    </r>
    <r>
      <rPr>
        <b/>
        <sz val="12"/>
        <color indexed="52"/>
        <rFont val="Arial"/>
        <family val="2"/>
        <charset val="161"/>
      </rPr>
      <t>MT: C</t>
    </r>
    <r>
      <rPr>
        <b/>
        <vertAlign val="subscript"/>
        <sz val="12"/>
        <color indexed="52"/>
        <rFont val="Arial"/>
        <family val="2"/>
        <charset val="161"/>
      </rPr>
      <t>x</t>
    </r>
    <r>
      <rPr>
        <b/>
        <sz val="12"/>
        <color indexed="52"/>
        <rFont val="Arial"/>
        <family val="2"/>
        <charset val="161"/>
      </rPr>
      <t>H</t>
    </r>
    <r>
      <rPr>
        <b/>
        <vertAlign val="subscript"/>
        <sz val="12"/>
        <color indexed="52"/>
        <rFont val="Arial"/>
        <family val="2"/>
        <charset val="161"/>
      </rPr>
      <t>4</t>
    </r>
    <r>
      <rPr>
        <b/>
        <sz val="12"/>
        <color indexed="52"/>
        <rFont val="Arial"/>
        <family val="2"/>
        <charset val="161"/>
      </rPr>
      <t>O</t>
    </r>
    <r>
      <rPr>
        <b/>
        <vertAlign val="subscript"/>
        <sz val="12"/>
        <color indexed="52"/>
        <rFont val="Arial"/>
        <family val="2"/>
        <charset val="161"/>
      </rPr>
      <t>y</t>
    </r>
    <r>
      <rPr>
        <b/>
        <sz val="12"/>
        <color indexed="52"/>
        <rFont val="Arial"/>
        <family val="2"/>
        <charset val="161"/>
      </rPr>
      <t xml:space="preserve">.
</t>
    </r>
    <r>
      <rPr>
        <sz val="12"/>
        <color indexed="43"/>
        <rFont val="Arial"/>
        <family val="2"/>
        <charset val="161"/>
      </rPr>
      <t xml:space="preserve">Αν για κάποια ομόλογη σειρά δεν είναι δυνατό να υπάρχει ένωση με </t>
    </r>
    <r>
      <rPr>
        <b/>
        <sz val="12"/>
        <color indexed="52"/>
        <rFont val="Arial"/>
        <family val="2"/>
        <charset val="161"/>
      </rPr>
      <t>4</t>
    </r>
    <r>
      <rPr>
        <sz val="12"/>
        <color indexed="43"/>
        <rFont val="Arial"/>
        <family val="2"/>
        <charset val="161"/>
      </rPr>
      <t xml:space="preserve"> άτομα </t>
    </r>
    <r>
      <rPr>
        <b/>
        <sz val="12"/>
        <color indexed="52"/>
        <rFont val="Arial"/>
        <family val="2"/>
        <charset val="161"/>
      </rPr>
      <t>Η</t>
    </r>
    <r>
      <rPr>
        <sz val="12"/>
        <color indexed="43"/>
        <rFont val="Arial"/>
        <family val="2"/>
        <charset val="161"/>
      </rPr>
      <t xml:space="preserve"> στο μόριό της, τότε σε κάθε ένα από τα αντίστοιχα κελιά με το πορτοκαλί χρώμα, να γραφεί μια παύλα, χρησιμοποιώντας, από το αριθμητικό μέρος του πληκτρολόγιου, το συνδυασμό πλήκτρων... </t>
    </r>
    <r>
      <rPr>
        <b/>
        <sz val="12"/>
        <color indexed="52"/>
        <rFont val="Arial"/>
        <family val="2"/>
        <charset val="161"/>
      </rPr>
      <t>"αριστερό Alt0150".</t>
    </r>
  </si>
  <si>
    <r>
      <t xml:space="preserve">Να συμπληρωθεί ο παρακάτω πίνακας με τις τιμές των </t>
    </r>
    <r>
      <rPr>
        <b/>
        <sz val="12"/>
        <color indexed="52"/>
        <rFont val="Arial"/>
        <family val="2"/>
        <charset val="161"/>
      </rPr>
      <t>κ</t>
    </r>
    <r>
      <rPr>
        <sz val="12"/>
        <color indexed="43"/>
        <rFont val="Arial"/>
        <family val="2"/>
        <charset val="161"/>
      </rPr>
      <t xml:space="preserve"> και </t>
    </r>
    <r>
      <rPr>
        <b/>
        <sz val="12"/>
        <color indexed="52"/>
        <rFont val="Arial"/>
        <family val="2"/>
        <charset val="161"/>
      </rPr>
      <t>λ</t>
    </r>
    <r>
      <rPr>
        <sz val="12"/>
        <color indexed="43"/>
        <rFont val="Arial"/>
        <family val="2"/>
        <charset val="161"/>
      </rPr>
      <t xml:space="preserve"> που λείπουν, για ό-λες τις περιπτώσεις οργανικών ενώσεων που αναφέρονται σ’ αυτόν.</t>
    </r>
  </si>
  <si>
    <r>
      <t>Υπόδειξη:</t>
    </r>
    <r>
      <rPr>
        <sz val="11"/>
        <color indexed="43"/>
        <rFont val="Arial"/>
        <family val="2"/>
        <charset val="161"/>
      </rPr>
      <t xml:space="preserve"> Αν το αλκάνιο αποδοθεί με τον τύπο… </t>
    </r>
    <r>
      <rPr>
        <b/>
        <sz val="11"/>
        <color indexed="52"/>
        <rFont val="Arial"/>
        <family val="2"/>
        <charset val="161"/>
      </rPr>
      <t>C</t>
    </r>
    <r>
      <rPr>
        <b/>
        <vertAlign val="subscript"/>
        <sz val="11"/>
        <color indexed="52"/>
        <rFont val="Arial"/>
        <family val="2"/>
        <charset val="161"/>
      </rPr>
      <t>v</t>
    </r>
    <r>
      <rPr>
        <b/>
        <sz val="11"/>
        <color indexed="52"/>
        <rFont val="Arial"/>
        <family val="2"/>
        <charset val="161"/>
      </rPr>
      <t>H</t>
    </r>
    <r>
      <rPr>
        <b/>
        <vertAlign val="subscript"/>
        <sz val="11"/>
        <color indexed="52"/>
        <rFont val="Arial"/>
        <family val="2"/>
        <charset val="161"/>
      </rPr>
      <t>2v+2</t>
    </r>
    <r>
      <rPr>
        <b/>
        <sz val="11"/>
        <color indexed="52"/>
        <rFont val="Arial"/>
        <family val="2"/>
        <charset val="161"/>
      </rPr>
      <t>,</t>
    </r>
    <r>
      <rPr>
        <sz val="11"/>
        <color indexed="43"/>
        <rFont val="Arial"/>
        <family val="2"/>
        <charset val="161"/>
      </rPr>
      <t xml:space="preserve"> η τιμή της σχε-τικής μοριακής μάζας του θα είναι… </t>
    </r>
    <r>
      <rPr>
        <b/>
        <sz val="11"/>
        <color indexed="52"/>
        <rFont val="Arial"/>
        <family val="2"/>
        <charset val="161"/>
      </rPr>
      <t>M</t>
    </r>
    <r>
      <rPr>
        <b/>
        <vertAlign val="subscript"/>
        <sz val="11"/>
        <color indexed="52"/>
        <rFont val="Arial"/>
        <family val="2"/>
        <charset val="161"/>
      </rPr>
      <t>r</t>
    </r>
    <r>
      <rPr>
        <b/>
        <sz val="11"/>
        <color indexed="52"/>
        <rFont val="Arial"/>
        <family val="2"/>
        <charset val="161"/>
      </rPr>
      <t>=v·12+(2v+2)·1=14·v+2, …</t>
    </r>
  </si>
  <si>
    <r>
      <t>Υπόδειξη:</t>
    </r>
    <r>
      <rPr>
        <sz val="11"/>
        <color indexed="43"/>
        <rFont val="Arial"/>
        <family val="2"/>
        <charset val="161"/>
      </rPr>
      <t xml:space="preserve"> Ο </t>
    </r>
    <r>
      <rPr>
        <b/>
        <sz val="11"/>
        <color indexed="52"/>
        <rFont val="Arial"/>
        <family val="2"/>
        <charset val="161"/>
      </rPr>
      <t>Υ/Α</t>
    </r>
    <r>
      <rPr>
        <sz val="11"/>
        <color indexed="43"/>
        <rFont val="Arial"/>
        <family val="2"/>
        <charset val="161"/>
      </rPr>
      <t xml:space="preserve"> να αποδοθεί με τον τύπο… </t>
    </r>
    <r>
      <rPr>
        <b/>
        <sz val="11"/>
        <color indexed="52"/>
        <rFont val="Arial"/>
        <family val="2"/>
        <charset val="161"/>
      </rPr>
      <t>C</t>
    </r>
    <r>
      <rPr>
        <b/>
        <vertAlign val="subscript"/>
        <sz val="11"/>
        <color indexed="52"/>
        <rFont val="Arial"/>
        <family val="2"/>
        <charset val="161"/>
      </rPr>
      <t>x</t>
    </r>
    <r>
      <rPr>
        <b/>
        <sz val="11"/>
        <color indexed="52"/>
        <rFont val="Arial"/>
        <family val="2"/>
        <charset val="161"/>
      </rPr>
      <t>H</t>
    </r>
    <r>
      <rPr>
        <b/>
        <vertAlign val="subscript"/>
        <sz val="11"/>
        <color indexed="52"/>
        <rFont val="Arial"/>
        <family val="2"/>
        <charset val="161"/>
      </rPr>
      <t>y</t>
    </r>
    <r>
      <rPr>
        <b/>
        <sz val="11"/>
        <color indexed="52"/>
        <rFont val="Arial"/>
        <family val="2"/>
        <charset val="161"/>
      </rPr>
      <t>,</t>
    </r>
    <r>
      <rPr>
        <sz val="11"/>
        <color indexed="43"/>
        <rFont val="Arial"/>
        <family val="2"/>
        <charset val="161"/>
      </rPr>
      <t xml:space="preserve"> και στη συνέχεια να α-κολουθηθούν οι συλλογισμοί επίλυσης του προβλήματος </t>
    </r>
    <r>
      <rPr>
        <b/>
        <sz val="11"/>
        <color indexed="52"/>
        <rFont val="Arial"/>
        <family val="2"/>
        <charset val="161"/>
      </rPr>
      <t>12.</t>
    </r>
    <r>
      <rPr>
        <sz val="11"/>
        <color indexed="43"/>
        <rFont val="Arial"/>
        <family val="2"/>
        <charset val="161"/>
      </rPr>
      <t xml:space="preserve"> Επιπλέον να ληφθεί υπόψη ότι για το </t>
    </r>
    <r>
      <rPr>
        <b/>
        <sz val="11"/>
        <color indexed="52"/>
        <rFont val="Arial"/>
        <family val="2"/>
        <charset val="161"/>
      </rPr>
      <t>y,</t>
    </r>
    <r>
      <rPr>
        <sz val="11"/>
        <color indexed="43"/>
        <rFont val="Arial"/>
        <family val="2"/>
        <charset val="161"/>
      </rPr>
      <t xml:space="preserve"> ισχύει η ανισωτική σχέση…</t>
    </r>
  </si>
  <si>
    <r>
      <t xml:space="preserve">Να χαρακτηρίσετε τις παρακάτω προτάσεις ως σωστές ή λανθασμένες, γράφοντας αντίστοιχα το γράμμα </t>
    </r>
    <r>
      <rPr>
        <b/>
        <sz val="12"/>
        <color indexed="52"/>
        <rFont val="Arial"/>
        <family val="2"/>
        <charset val="161"/>
      </rPr>
      <t>"Σ"</t>
    </r>
    <r>
      <rPr>
        <sz val="12"/>
        <color indexed="43"/>
        <rFont val="Arial"/>
        <family val="2"/>
        <charset val="161"/>
      </rPr>
      <t xml:space="preserve"> ή </t>
    </r>
    <r>
      <rPr>
        <b/>
        <sz val="12"/>
        <color indexed="52"/>
        <rFont val="Arial"/>
        <family val="2"/>
        <charset val="161"/>
      </rPr>
      <t>"Λ",</t>
    </r>
    <r>
      <rPr>
        <sz val="12"/>
        <color indexed="43"/>
        <rFont val="Arial"/>
        <family val="2"/>
        <charset val="161"/>
      </rPr>
      <t xml:space="preserve"> στο κελί που έχει πορτοκαλί χρώμα και βρίσκεται στο τέλος κάθε πρότασης.</t>
    </r>
  </si>
  <si>
    <r>
      <t xml:space="preserve">Το μεγάλο πλήθος των οργανικών ενώσεων επέβαλε την δημιουργία ενός κώδικα ονοματολογίας, με τη βοήθεια του οποίου είναι δυνατόν, όταν ακούει κάποιος το όνομα μιας ένωσης, να μπορεί να γράψει τον συντακτικό τύπο της </t>
    </r>
    <r>
      <rPr>
        <b/>
        <sz val="12"/>
        <color indexed="52"/>
        <rFont val="Arial"/>
        <family val="2"/>
        <charset val="161"/>
      </rPr>
      <t>(ΣΤ)</t>
    </r>
    <r>
      <rPr>
        <sz val="12"/>
        <color indexed="43"/>
        <rFont val="Arial"/>
        <family val="2"/>
        <charset val="161"/>
      </rPr>
      <t xml:space="preserve"> και αντί-στροφα, όταν γνωρίζει κάποιος το </t>
    </r>
    <r>
      <rPr>
        <b/>
        <sz val="12"/>
        <color indexed="52"/>
        <rFont val="Arial"/>
        <family val="2"/>
        <charset val="161"/>
      </rPr>
      <t>ΣΤ</t>
    </r>
    <r>
      <rPr>
        <sz val="12"/>
        <color indexed="43"/>
        <rFont val="Arial"/>
        <family val="2"/>
        <charset val="161"/>
      </rPr>
      <t xml:space="preserve"> μιας ένωσης, να είναι σε θέση να την ονομά-σει. </t>
    </r>
  </si>
  <si>
    <t>Έτσι καταλήξαμε στο γεγονός, το όνομα μιας οργανικής ένωσης να σχηματίζεται από τη συρραφή κάποιων τμημάτων, κάθε ένα από τα οποία, στο άκουσμά του, οδηγεί σε ορισμένα συμπεράσματα, σχετικά με το ποια είναι η ένωση.</t>
  </si>
  <si>
    <t>Το κεφάλαιο της οργανικής ονοματολογίας, είναι ιδιαίτερα εκτεταμένο, καθώς πρέπει να καλύπτει την ονοματοδοσία ενός πολύ μεγάλου αριθμού, διαφορετικών περιπτώσεων οργανικών ενώσεων. 
Στο λύκειο βέβαια, ο μαθητής παίρνει μόνο μια μικρή "γεύση", από το τεράστιο αυ-τό κομμάτι της οργανικής χημείας, που του επιτρέπει όμως να ονομάζει τις απλές γενικά ενώσεις, που συναντά κατά τη μελέτη του μαθήματος.</t>
  </si>
  <si>
    <r>
      <t xml:space="preserve">Όπως είναι λογικό, η εισαγωγή κάποιου στην οργανική ονοματολογία, δε μπορεί παρά να ξεκινά, από τον τρόπο με τον οποίο προκύπτει το όνομα των ενώσεων με την όσο γίνεται απλούστερη μοριακή δομή. Αυτές οι ενώσεις είναι εκείνες, που στο μόριό τους, η ανθρακική αλυσίδα είναι </t>
    </r>
    <r>
      <rPr>
        <b/>
        <sz val="12"/>
        <color indexed="52"/>
        <rFont val="Arial"/>
        <family val="2"/>
        <charset val="161"/>
      </rPr>
      <t>ανοικτή</t>
    </r>
    <r>
      <rPr>
        <sz val="12"/>
        <color indexed="43"/>
        <rFont val="Arial"/>
        <family val="2"/>
        <charset val="161"/>
      </rPr>
      <t xml:space="preserve"> και </t>
    </r>
    <r>
      <rPr>
        <b/>
        <sz val="12"/>
        <color indexed="52"/>
        <rFont val="Arial"/>
        <family val="2"/>
        <charset val="161"/>
      </rPr>
      <t>χωρίς διακλαδώσεις, (ευθύ-γραμμη αλυσίδα).</t>
    </r>
    <r>
      <rPr>
        <sz val="12"/>
        <color indexed="43"/>
        <rFont val="Arial"/>
        <family val="2"/>
        <charset val="161"/>
      </rPr>
      <t xml:space="preserve">
Το επόμενο βήμα, είναι ο σχηματισμός του ονόματος, ενώσεων στο μόριο των οποίων η ανθρακική αλυσίδα είναι </t>
    </r>
    <r>
      <rPr>
        <b/>
        <sz val="12"/>
        <color indexed="52"/>
        <rFont val="Arial"/>
        <family val="2"/>
        <charset val="161"/>
      </rPr>
      <t>ανοικτή,</t>
    </r>
    <r>
      <rPr>
        <sz val="12"/>
        <color indexed="43"/>
        <rFont val="Arial"/>
        <family val="2"/>
        <charset val="161"/>
      </rPr>
      <t xml:space="preserve"> αλλά φέρει και </t>
    </r>
    <r>
      <rPr>
        <b/>
        <sz val="12"/>
        <color indexed="52"/>
        <rFont val="Arial"/>
        <family val="2"/>
        <charset val="161"/>
      </rPr>
      <t>διακλαδώσεις, (δια-κλαδισμένη αλυσίδα).</t>
    </r>
    <r>
      <rPr>
        <b/>
        <sz val="12"/>
        <color indexed="43"/>
        <rFont val="Arial"/>
        <family val="2"/>
        <charset val="161"/>
      </rPr>
      <t xml:space="preserve"> </t>
    </r>
  </si>
  <si>
    <r>
      <t xml:space="preserve">Το </t>
    </r>
    <r>
      <rPr>
        <b/>
        <sz val="12"/>
        <color indexed="52"/>
        <rFont val="Arial"/>
        <family val="2"/>
        <charset val="161"/>
      </rPr>
      <t>δεύτερο</t>
    </r>
    <r>
      <rPr>
        <sz val="12"/>
        <color indexed="43"/>
        <rFont val="Arial"/>
        <family val="2"/>
        <charset val="161"/>
      </rPr>
      <t xml:space="preserve"> μέρος στο όνομα της άκυκλης οργανικής ένωσης, με ευθύ-γραμμη ανθρακική αλυσίδα, φανερώνει αν αυτή είναι </t>
    </r>
    <r>
      <rPr>
        <b/>
        <sz val="12"/>
        <color indexed="52"/>
        <rFont val="Arial"/>
        <family val="2"/>
        <charset val="161"/>
      </rPr>
      <t>κορεσμένη</t>
    </r>
    <r>
      <rPr>
        <sz val="12"/>
        <color indexed="43"/>
        <rFont val="Arial"/>
        <family val="2"/>
        <charset val="161"/>
      </rPr>
      <t xml:space="preserve"> ή </t>
    </r>
    <r>
      <rPr>
        <b/>
        <sz val="12"/>
        <color indexed="52"/>
        <rFont val="Arial"/>
        <family val="2"/>
        <charset val="161"/>
      </rPr>
      <t>α-κόρεστη.</t>
    </r>
    <r>
      <rPr>
        <sz val="12"/>
        <color indexed="43"/>
        <rFont val="Arial"/>
        <family val="2"/>
        <charset val="161"/>
      </rPr>
      <t xml:space="preserve"> Αν μάλιστα είναι ακόρεστη, δείχνει και το είδος, αλλά και το πλήθος των πολλαπλών δεσμών, που υπάρχουν στο μόριο της ένωσης, καθιστώντας αυτήν ακόρεστη. Σχετικός είναι ο διπλανός πίνακας, με το κόκκινο φόντο.</t>
    </r>
  </si>
  <si>
    <r>
      <t xml:space="preserve">Το </t>
    </r>
    <r>
      <rPr>
        <b/>
        <sz val="12"/>
        <color indexed="53"/>
        <rFont val="Arial"/>
        <family val="2"/>
        <charset val="161"/>
      </rPr>
      <t>τρίτο</t>
    </r>
    <r>
      <rPr>
        <sz val="12"/>
        <color indexed="43"/>
        <rFont val="Arial"/>
        <family val="2"/>
        <charset val="161"/>
      </rPr>
      <t xml:space="preserve"> και τελευταίο μέρος στο όνομα μιας οργανικής ένωσης, η κατά-ληξη δηλαδή του ονόματος της ένωσης, δείχνει σε ποια </t>
    </r>
    <r>
      <rPr>
        <b/>
        <sz val="12"/>
        <color indexed="53"/>
        <rFont val="Arial"/>
        <family val="2"/>
        <charset val="161"/>
      </rPr>
      <t>τάξη</t>
    </r>
    <r>
      <rPr>
        <sz val="12"/>
        <color indexed="43"/>
        <rFont val="Arial"/>
        <family val="2"/>
        <charset val="161"/>
      </rPr>
      <t xml:space="preserve"> ανήκει αυτή, δηλαδή φανερώνει αν αυτή είναι Y/A ή αλκοόλη ή αλδεΰδη, ή κετόνη κλπ. 
Στον τρίτο κατά σειρά προς τα κάτω, από τους διπλανούς πίνακες, πα-ρουσιάζονται οι καταλήξεις για τις συνηθέστερες τάξεις οργανικών ενώ-σεων. </t>
    </r>
  </si>
  <si>
    <r>
      <t xml:space="preserve">Ας προσπαθήσουμε τώρα να ονομάσουμε τις δύο ενώσεις, των οποίων οι </t>
    </r>
    <r>
      <rPr>
        <b/>
        <sz val="12"/>
        <color indexed="52"/>
        <rFont val="Arial"/>
        <family val="2"/>
        <charset val="161"/>
      </rPr>
      <t>ΣΤ</t>
    </r>
    <r>
      <rPr>
        <sz val="12"/>
        <color indexed="43"/>
        <rFont val="Arial"/>
        <family val="2"/>
        <charset val="161"/>
      </rPr>
      <t xml:space="preserve"> δί-νονται παρακάτω.</t>
    </r>
  </si>
  <si>
    <t>Επειδή είναι απαραίτητο σε διαφορετικά μόρια να αντιστοιχούν διαφορετικά ονό-ματα, αναγκαζόμαστε να προσθέσουμε στο όνομα των παραπάνω ενώσεων ένα επιπλέον στοιχείο, κατάλληλα επιλεγμένο, ώστε στο άκουσμά του να γίνεται αντι-ληπτή η πραγματική ταυτότητα του μορίου, που προσπαθούμε να ονομάσουμε.</t>
  </si>
  <si>
    <r>
      <t xml:space="preserve">Αυτό το επιπλέον στοιχείο, στο συγκεκριμένο παράδειγμα που εξετάζουμε, είναι απλά ένας αριθμός, που προσδιορίζει την ακριβή θέση του δδ, μέσα στην ανθρα-κική αλυσίδα του μορίου της ένωσης.
Γενικότερα όταν το όνομα μιας οργανικής ένωσης, φανερώνει παρουσία κάποιας </t>
    </r>
    <r>
      <rPr>
        <b/>
        <sz val="12"/>
        <color indexed="52"/>
        <rFont val="Arial"/>
        <family val="2"/>
        <charset val="161"/>
      </rPr>
      <t>ΧΟ</t>
    </r>
    <r>
      <rPr>
        <sz val="12"/>
        <color indexed="43"/>
        <rFont val="Arial"/>
        <family val="2"/>
        <charset val="161"/>
      </rPr>
      <t xml:space="preserve"> ή κάποιου </t>
    </r>
    <r>
      <rPr>
        <b/>
        <sz val="12"/>
        <color indexed="52"/>
        <rFont val="Arial"/>
        <family val="2"/>
        <charset val="161"/>
      </rPr>
      <t>πολλαπλού δεσμού</t>
    </r>
    <r>
      <rPr>
        <sz val="12"/>
        <color indexed="43"/>
        <rFont val="Arial"/>
        <family val="2"/>
        <charset val="161"/>
      </rPr>
      <t xml:space="preserve"> (δδ ή τδ) και υπάρχουν δύο ή περισσότερες διαφορετικές θέσεις για την τοποθέτησή τους, που οδηγεί σε διαφορετικές ενώσεις, είναι ανάγκη να δηλώνεται και η θέση αυτών, μέσα στην ανθρακική αλυσίδα, και αυτό γίνεται πάντα με τη χρήση κάποιου αριθμού. Αυτός ο αριθμός αναγράφεται μπροστά από το όνομα της ένωσης και χωρίζεται από αυτό με παύλα. 
Φυσικά για να προκύψει αυτός ο αριθμός, πρέπει να προηγηθεί αρίθμηση των ανθρακοατόμων της ανθρακικής αλυσίδας. Η αρίθμηση αυτή γίνεται σύμφωνα με κάποιους κανόνες, μερικοί από τους οποίους δίνονται παρακάτω.</t>
    </r>
  </si>
  <si>
    <r>
      <t xml:space="preserve">Η αρίθμηση της ανθρακικής αλυσίδας στο μόριο της ένωσης, ξεκινά από το άκρο αυτής, που βρίσκεται πλησιέστερα στη </t>
    </r>
    <r>
      <rPr>
        <b/>
        <sz val="12"/>
        <color indexed="52"/>
        <rFont val="Arial"/>
        <family val="2"/>
        <charset val="161"/>
      </rPr>
      <t>ΧΟ.</t>
    </r>
    <r>
      <rPr>
        <sz val="12"/>
        <color indexed="43"/>
        <rFont val="Arial"/>
        <family val="2"/>
        <charset val="161"/>
      </rPr>
      <t xml:space="preserve"> </t>
    </r>
  </si>
  <si>
    <r>
      <t>Η χρήση του αριθμού στο παράδειγμα αυτό είναι απα-ραίτητη, καθώς υπάρχει και ακόμη μια προπανόλη, αυ-τή στο μόριο της οποίας, η</t>
    </r>
    <r>
      <rPr>
        <b/>
        <sz val="10"/>
        <color indexed="43"/>
        <rFont val="Arial"/>
        <family val="2"/>
        <charset val="161"/>
      </rPr>
      <t xml:space="preserve"> </t>
    </r>
    <r>
      <rPr>
        <b/>
        <sz val="10"/>
        <color indexed="52"/>
        <rFont val="Arial"/>
        <family val="2"/>
        <charset val="161"/>
      </rPr>
      <t xml:space="preserve">ΧΟ </t>
    </r>
    <r>
      <rPr>
        <sz val="10"/>
        <color indexed="43"/>
        <rFont val="Arial"/>
        <family val="2"/>
        <charset val="161"/>
      </rPr>
      <t xml:space="preserve">(δηλαδή το υδροξύλιο), βρίσκεται ενωμένη με το δεύτερο ανθρακοάτομο. Προφανώς αυτή η άλλη προπανόλη "ακούει" στο όνομα </t>
    </r>
    <r>
      <rPr>
        <b/>
        <sz val="10"/>
        <color indexed="52"/>
        <rFont val="Arial"/>
        <family val="2"/>
        <charset val="161"/>
      </rPr>
      <t>"2-προπανόλη".</t>
    </r>
    <r>
      <rPr>
        <sz val="10"/>
        <color indexed="43"/>
        <rFont val="Arial"/>
        <family val="2"/>
        <charset val="161"/>
      </rPr>
      <t xml:space="preserve">
Αντίθετα με τις δυο προπανόλες, που για να διακριθούν ονοματολογικά, πρέπει να αναφερθεί στο όνομά τους κάποιος αριθμός, στην περίπτωση της </t>
    </r>
    <r>
      <rPr>
        <b/>
        <sz val="10"/>
        <color indexed="52"/>
        <rFont val="Arial"/>
        <family val="2"/>
        <charset val="161"/>
      </rPr>
      <t>"αιθανόλης",</t>
    </r>
    <r>
      <rPr>
        <sz val="10"/>
        <color indexed="43"/>
        <rFont val="Arial"/>
        <family val="2"/>
        <charset val="161"/>
      </rPr>
      <t xml:space="preserve"> δεν είναι απαραίτητο κάτι τέτοιο, αφού στο μόριό της υπάρχουν δυο μόνο ανθρακοάτομα, οπότε με όποιο από αυτά και αν ενωθεί η </t>
    </r>
    <r>
      <rPr>
        <b/>
        <sz val="10"/>
        <color indexed="52"/>
        <rFont val="Arial"/>
        <family val="2"/>
        <charset val="161"/>
      </rPr>
      <t>ΧΟ</t>
    </r>
    <r>
      <rPr>
        <sz val="10"/>
        <color indexed="43"/>
        <rFont val="Arial"/>
        <family val="2"/>
        <charset val="161"/>
      </rPr>
      <t xml:space="preserve"> (δηλαδή το υδροξύλιο), σχηματίζεται ένα και μοναδικό είδος μορίου. Θα μπο-ρούσε βέβαια κάποιος να πεί </t>
    </r>
    <r>
      <rPr>
        <b/>
        <sz val="10"/>
        <color indexed="52"/>
        <rFont val="Arial"/>
        <family val="2"/>
        <charset val="161"/>
      </rPr>
      <t>"1-αιθανόλη",</t>
    </r>
    <r>
      <rPr>
        <sz val="10"/>
        <color indexed="43"/>
        <rFont val="Arial"/>
        <family val="2"/>
        <charset val="161"/>
      </rPr>
      <t xml:space="preserve"> αλλά αυτό θα ήταν πλεονασμός, αφού δεν υπάρχει άλλη αιθανόλη. Είναι η μοναδική κορεσμένη μονοσθενής αλκοόλη που υπάρχει, με ανθρακική αλυσίδα συγκροτούμενη από δύο μόνο ανθρακοάτομα. 
Από τα παραπάνω γίνεται αντιληπτό, ότι η χρήση των αριθμών, στη διαμόρφωση του ονόματος μιας οργανι-κής ένωσης, επιβάλλεται, όταν η μη χρήση τους οδηγεί σε σύγχυση, ενώ είναι περιττή, άρα αποτελεί πλεονασμό, όχι όμως λάθος, όταν δηλώνει το αυτονόητο.</t>
    </r>
  </si>
  <si>
    <r>
      <t xml:space="preserve">Αν υπάρχει στο μόριο </t>
    </r>
    <r>
      <rPr>
        <b/>
        <sz val="12"/>
        <color indexed="52"/>
        <rFont val="Arial"/>
        <family val="2"/>
        <charset val="161"/>
      </rPr>
      <t>δδ</t>
    </r>
    <r>
      <rPr>
        <sz val="12"/>
        <color indexed="43"/>
        <rFont val="Arial"/>
        <family val="2"/>
        <charset val="161"/>
      </rPr>
      <t xml:space="preserve"> και </t>
    </r>
    <r>
      <rPr>
        <b/>
        <sz val="12"/>
        <color indexed="52"/>
        <rFont val="Arial"/>
        <family val="2"/>
        <charset val="161"/>
      </rPr>
      <t>τδ</t>
    </r>
    <r>
      <rPr>
        <sz val="12"/>
        <color indexed="43"/>
        <rFont val="Arial"/>
        <family val="2"/>
        <charset val="161"/>
      </rPr>
      <t xml:space="preserve"> (ανάμεσα σε ανθρακοάτομα) και είναι αυτοί που καθορίζουν την αρίθμηση της ανθρακικής αλυσίδας, τότε η αρίθμηση ξεκινά από το άκρο της αλυσίδας, που βρίσκεται πλησιέστερα στον πλέον ακριανό από τους δύο δεσμούς. Αν όμως αυτοί ισαπέχουν από τα άκρα της αλυσίδας, τότε η αρίθμηση ξεκινά κατά προτεραιότητα, από το άκρο το πλησιέστερο στο</t>
    </r>
    <r>
      <rPr>
        <b/>
        <sz val="12"/>
        <color indexed="52"/>
        <rFont val="Arial"/>
        <family val="2"/>
        <charset val="161"/>
      </rPr>
      <t xml:space="preserve"> δδ.</t>
    </r>
    <r>
      <rPr>
        <sz val="12"/>
        <color indexed="43"/>
        <rFont val="Arial"/>
        <family val="2"/>
        <charset val="161"/>
      </rPr>
      <t xml:space="preserve"> Επίσης στο σχηματισμό του ονόμα-τος της ένωσης, πρώτα αναγράφεται το </t>
    </r>
    <r>
      <rPr>
        <b/>
        <sz val="12"/>
        <color indexed="52"/>
        <rFont val="Arial"/>
        <family val="2"/>
        <charset val="161"/>
      </rPr>
      <t>"-εν-"</t>
    </r>
    <r>
      <rPr>
        <sz val="12"/>
        <color indexed="43"/>
        <rFont val="Arial"/>
        <family val="2"/>
        <charset val="161"/>
      </rPr>
      <t xml:space="preserve"> και μετά το </t>
    </r>
    <r>
      <rPr>
        <b/>
        <sz val="12"/>
        <color indexed="52"/>
        <rFont val="Arial"/>
        <family val="2"/>
        <charset val="161"/>
      </rPr>
      <t>-"ιν-',</t>
    </r>
    <r>
      <rPr>
        <sz val="12"/>
        <color indexed="43"/>
        <rFont val="Arial"/>
        <family val="2"/>
        <charset val="161"/>
      </rPr>
      <t xml:space="preserve"> δηλαδή, πρώτα υποδηλώνεται η παρουσίια του </t>
    </r>
    <r>
      <rPr>
        <b/>
        <sz val="12"/>
        <color indexed="52"/>
        <rFont val="Arial"/>
        <family val="2"/>
        <charset val="161"/>
      </rPr>
      <t>δδ</t>
    </r>
    <r>
      <rPr>
        <sz val="12"/>
        <color indexed="43"/>
        <rFont val="Arial"/>
        <family val="2"/>
        <charset val="161"/>
      </rPr>
      <t xml:space="preserve"> και μετά του </t>
    </r>
    <r>
      <rPr>
        <b/>
        <sz val="12"/>
        <color indexed="52"/>
        <rFont val="Arial"/>
        <family val="2"/>
        <charset val="161"/>
      </rPr>
      <t xml:space="preserve">τδ.
</t>
    </r>
    <r>
      <rPr>
        <sz val="12"/>
        <color indexed="43"/>
        <rFont val="Arial"/>
        <family val="2"/>
        <charset val="161"/>
      </rPr>
      <t>Από τα παραπάνω γίνεται αντιληπτό, ότι ο δδ έχει γενικότερα έναν υψη-λότερο βαθμό προτεραιότητας, σε σχέση με τον τδ.</t>
    </r>
  </si>
  <si>
    <r>
      <t xml:space="preserve">Όταν η ανθρακική αλυσίδα στο μόριο μιας άκυκλης οργανικής ένωσης, φέρει δια-κλαδώσεις (η θέση τους στο μόριο, ταυτίζεται με τη θέση τριτοταγών ή ακόμη και τεταρτοταγών ανθρακοατόμων, στην περίπτωση διπλής διακλάδωσης), τότε πριν από οποιαδήποτε προσπάθεια ονομασίας της ένωσης, πρέπει να προσδιοριστεί ποιο τμήμα της ανθρακικής αλυσίδας αποτελεί διακλάδωση, ώστε το υπόλοιπο να χαρακτηριστεί ως η </t>
    </r>
    <r>
      <rPr>
        <b/>
        <sz val="12"/>
        <color indexed="52"/>
        <rFont val="Arial"/>
        <family val="2"/>
        <charset val="161"/>
      </rPr>
      <t>κύρια ανθρακική αλυσίδα,</t>
    </r>
    <r>
      <rPr>
        <sz val="12"/>
        <color indexed="43"/>
        <rFont val="Arial"/>
        <family val="2"/>
        <charset val="161"/>
      </rPr>
      <t xml:space="preserve"> και να διαμορφωθεί στη συνέχεια ανάλογα και το όνομα της ένωσης.</t>
    </r>
  </si>
  <si>
    <t xml:space="preserve">Σε μια τέτοια ένωση λοιπόν, η κύρια ανθρακική αλυσίδα επιλέγεται έτσι, ώστε να εκπληρώνονται κατά προτεραιότητα, με τη σειρά που αναφέρονται, τα παρακάτω:
… πρέπει... </t>
  </si>
  <si>
    <t>Τα παραπάνω διευκρινίζονται καλύτερα στα παραδείγματα που ακολουθούν, στα οποία δίνονται κάποιες ανοικτές διακλαδισμένες ανθρακικές αλυσίδες, στις οποίες η κύρια αλυσίδα επισημαίνεται με μία κόκκινη γραμμή, που την διατρέχει από το ένα έως το άλλο άκρο. Επισημαίνεται ακόμη, με πορτοκαλί χρώμα και το ανθρακο-άτομο της κύριας ανθρακικής αλυσίδας, που μπορεί να είναι, όπως αναφέρθηκε παραπάνω, τριτοταγές ή τεταρτοταγές, από το οποίο "αναφύεται" η διακλάδωση.</t>
  </si>
  <si>
    <t xml:space="preserve">Μετά τον προσδιορισμό της κύριας ανθρακικής αλυσίδας, προχωρούμε στο σχη-ματισμό του ονόματος της ένωσης, ως εξής: </t>
  </si>
  <si>
    <t>Μπροστά από το όνομα που προκύπτει κατ' αυτό τον τρόπο, παρουσιά-ζουμε τη θέση και το είδος των διακλαδώσεων, οι οποίες στην απλούστε-ρη περίπτωση, που είναι και αυτή για την οποία ενδιαφερόμαστε, είναι κάποιο αλκύλιο, (συνηθέστερα το μεθύλιο).</t>
  </si>
  <si>
    <r>
      <t xml:space="preserve">Η αρίθμηση της κύριας ανθρακικής αλυσίδας, γίνεται σύμφωνα με αυτά που αναφέρθηκαν παραπάνω. Σημειώνεται όμως, ότι αν στο μόριο δεν υπάρχει </t>
    </r>
    <r>
      <rPr>
        <b/>
        <sz val="12"/>
        <color indexed="52"/>
        <rFont val="Arial"/>
        <family val="2"/>
        <charset val="161"/>
      </rPr>
      <t>ΧΟ</t>
    </r>
    <r>
      <rPr>
        <sz val="12"/>
        <color indexed="43"/>
        <rFont val="Arial"/>
        <family val="2"/>
        <charset val="161"/>
      </rPr>
      <t xml:space="preserve"> ή </t>
    </r>
    <r>
      <rPr>
        <b/>
        <sz val="12"/>
        <color indexed="52"/>
        <rFont val="Arial"/>
        <family val="2"/>
        <charset val="161"/>
      </rPr>
      <t>πολλαπλός δεσμός</t>
    </r>
    <r>
      <rPr>
        <sz val="12"/>
        <color indexed="43"/>
        <rFont val="Arial"/>
        <family val="2"/>
        <charset val="161"/>
      </rPr>
      <t xml:space="preserve"> μεταξύ ανθρακοατόμων, ή υπάρ-χουν τέτοια στοιχεία, αλλά βρίσκονται σε συμμετρικές θέσεις στην ανθρα-κική αλυσίδα, τότε το άκρο της κύριας ανθρακικής αλυσίδας, από το ο-ποίο ξεκινά η αρίθμησή της, καθορίζεται από τις διακλαδώσεις</t>
    </r>
    <r>
      <rPr>
        <sz val="12"/>
        <color indexed="11"/>
        <rFont val="Arial"/>
        <family val="2"/>
        <charset val="161"/>
      </rPr>
      <t>***</t>
    </r>
    <r>
      <rPr>
        <sz val="12"/>
        <color indexed="43"/>
        <rFont val="Arial"/>
        <family val="2"/>
        <charset val="161"/>
      </rPr>
      <t xml:space="preserve">. </t>
    </r>
  </si>
  <si>
    <t>Στα παραδείγματα που ακολουθούν, επισημαίνεται με κόκκινη γραμμή η κύρια αν-θρακική αλυσίδα, αλλά και τα ανθρακοάτομα αυτής, από τα οποία "αναφύονται" διακλαδώσεις, με πορτοκαλί χρώμα. Τέλος, οι διακλαδώσεις εμφανίζονται μέσα σε πορτοκαλί ορθογώνιο πλαίσιο.</t>
  </si>
  <si>
    <r>
      <t xml:space="preserve">Αν δεν υπήρχε η διακλάδωση μεθυλίου, που επισημαί-νεται με το πορτοκαλί ορθογώνιο πλαίσιο, η ένωση θα ονομαζόταν </t>
    </r>
    <r>
      <rPr>
        <b/>
        <sz val="10"/>
        <color indexed="52"/>
        <rFont val="Arial"/>
        <family val="2"/>
        <charset val="161"/>
      </rPr>
      <t>"πεντάνιο".</t>
    </r>
    <r>
      <rPr>
        <sz val="10"/>
        <color indexed="43"/>
        <rFont val="Arial"/>
        <family val="2"/>
        <charset val="161"/>
      </rPr>
      <t xml:space="preserve"> Τώρα ονομάζεται</t>
    </r>
    <r>
      <rPr>
        <b/>
        <sz val="10"/>
        <color indexed="52"/>
        <rFont val="Arial"/>
        <family val="2"/>
        <charset val="161"/>
      </rPr>
      <t xml:space="preserve"> "2-μέθυλο- πεντάνιο",</t>
    </r>
    <r>
      <rPr>
        <sz val="10"/>
        <color indexed="43"/>
        <rFont val="Arial"/>
        <family val="2"/>
        <charset val="161"/>
      </rPr>
      <t xml:space="preserve"> ώστε να καταδειχθεί ότι στην κορεσμένη ανθρακική αλυσίδα των πέντε ανθρακοατόμων, υπάρ-χει μια μικρή διακλάδωση, ενός μεθυλίου, "αναφυόμε-νη" στη θέση </t>
    </r>
    <r>
      <rPr>
        <b/>
        <sz val="10"/>
        <color indexed="52"/>
        <rFont val="Arial"/>
        <family val="2"/>
        <charset val="161"/>
      </rPr>
      <t>"2"</t>
    </r>
    <r>
      <rPr>
        <sz val="10"/>
        <color indexed="43"/>
        <rFont val="Arial"/>
        <family val="2"/>
        <charset val="161"/>
      </rPr>
      <t xml:space="preserve"> αυτής. </t>
    </r>
  </si>
  <si>
    <r>
      <t xml:space="preserve">Υπάρχουν ακόμη τρία </t>
    </r>
    <r>
      <rPr>
        <b/>
        <sz val="10"/>
        <color indexed="52"/>
        <rFont val="Arial"/>
        <family val="2"/>
        <charset val="161"/>
      </rPr>
      <t xml:space="preserve">διμέθυλο-πεντάνια, </t>
    </r>
    <r>
      <rPr>
        <sz val="10"/>
        <color indexed="43"/>
        <rFont val="Arial"/>
        <family val="2"/>
        <charset val="161"/>
      </rPr>
      <t xml:space="preserve">το </t>
    </r>
    <r>
      <rPr>
        <b/>
        <sz val="10"/>
        <color indexed="52"/>
        <rFont val="Arial"/>
        <family val="2"/>
        <charset val="161"/>
      </rPr>
      <t>"2,4-διμέθυλο-πεντάνιο",</t>
    </r>
    <r>
      <rPr>
        <sz val="10"/>
        <color indexed="43"/>
        <rFont val="Arial"/>
        <family val="2"/>
        <charset val="161"/>
      </rPr>
      <t xml:space="preserve"> το </t>
    </r>
    <r>
      <rPr>
        <b/>
        <sz val="10"/>
        <color indexed="52"/>
        <rFont val="Arial"/>
        <family val="2"/>
        <charset val="161"/>
      </rPr>
      <t>"2,2-διμέθυλο-πεντάνιο"</t>
    </r>
    <r>
      <rPr>
        <sz val="10"/>
        <color indexed="43"/>
        <rFont val="Arial"/>
        <family val="2"/>
        <charset val="161"/>
      </rPr>
      <t xml:space="preserve"> και το </t>
    </r>
    <r>
      <rPr>
        <b/>
        <sz val="10"/>
        <color indexed="52"/>
        <rFont val="Arial"/>
        <family val="2"/>
        <charset val="161"/>
      </rPr>
      <t>"3,3-διμέθυλο-πεντάνιο".</t>
    </r>
    <r>
      <rPr>
        <sz val="10"/>
        <color indexed="43"/>
        <rFont val="Arial"/>
        <family val="2"/>
        <charset val="161"/>
      </rPr>
      <t xml:space="preserve"> Όπως φαίνεται λοιπόν, στο όνομα ενός εκάστου εξ αυτών, εμφανίζονται δύο αριθμοί, αφού πρέπει να δειχθεί η θέση δύο διακλαδώ-σεων μεθυλίου, μέσα στην ανθρακική αλυσίδα, ενώ για τον ίδιο λόγο, μπροστά από το </t>
    </r>
    <r>
      <rPr>
        <b/>
        <sz val="10"/>
        <color indexed="52"/>
        <rFont val="Arial"/>
        <family val="2"/>
        <charset val="161"/>
      </rPr>
      <t>"μέθυλο-",</t>
    </r>
    <r>
      <rPr>
        <sz val="10"/>
        <color indexed="43"/>
        <rFont val="Arial"/>
        <family val="2"/>
        <charset val="161"/>
      </rPr>
      <t xml:space="preserve"> μπαίνει το αριθμητικό πρόθεμα </t>
    </r>
    <r>
      <rPr>
        <b/>
        <sz val="10"/>
        <color indexed="52"/>
        <rFont val="Arial"/>
        <family val="2"/>
        <charset val="161"/>
      </rPr>
      <t>"δι-"</t>
    </r>
    <r>
      <rPr>
        <sz val="10"/>
        <color indexed="43"/>
        <rFont val="Arial"/>
        <family val="2"/>
        <charset val="161"/>
      </rPr>
      <t xml:space="preserve"> και λέμε </t>
    </r>
    <r>
      <rPr>
        <b/>
        <sz val="10"/>
        <color indexed="52"/>
        <rFont val="Arial"/>
        <family val="2"/>
        <charset val="161"/>
      </rPr>
      <t>"διμέθυλο-".</t>
    </r>
  </si>
  <si>
    <r>
      <t xml:space="preserve">Η αρίθμηση της κύριας ανθρακικής αλυσίδας ξεκινά κατά προτεραιότητα, από το άκρο, που βρίσκεται πλη-σιέστερα στον δδ, οπότε η διακλάδωση εμφανίζεται στη θέση </t>
    </r>
    <r>
      <rPr>
        <b/>
        <sz val="10"/>
        <color indexed="52"/>
        <rFont val="Arial"/>
        <family val="2"/>
        <charset val="161"/>
      </rPr>
      <t>"4"</t>
    </r>
    <r>
      <rPr>
        <sz val="10"/>
        <color indexed="43"/>
        <rFont val="Arial"/>
        <family val="2"/>
        <charset val="161"/>
      </rPr>
      <t xml:space="preserve"> και ο δδ στη θέση </t>
    </r>
    <r>
      <rPr>
        <b/>
        <sz val="10"/>
        <color indexed="52"/>
        <rFont val="Arial"/>
        <family val="2"/>
        <charset val="161"/>
      </rPr>
      <t>"2".</t>
    </r>
  </si>
  <si>
    <t>Υπενθυμίζεται, ότι η κύρια ανθρακική αλυσίδα λαμβά-νεται έτσι, ώστε να έχει όσο το δυνατό μεγαλύτερο μη-κος, αρκεί να έχει περιλάβει προηγούμενα τις ΧΟ και τους πολλαπλούς δεσμούς μεταξύ των ανθρακοατόμων της ένωσης.</t>
  </si>
  <si>
    <r>
      <t xml:space="preserve">Να γραφούν οι </t>
    </r>
    <r>
      <rPr>
        <b/>
        <sz val="12"/>
        <color indexed="52"/>
        <rFont val="Arial"/>
        <family val="2"/>
        <charset val="161"/>
      </rPr>
      <t>ΣΤ</t>
    </r>
    <r>
      <rPr>
        <sz val="12"/>
        <color indexed="43"/>
        <rFont val="Arial"/>
        <family val="2"/>
        <charset val="161"/>
      </rPr>
      <t xml:space="preserve"> και τα ονόματα όλων των τριμέθυλο-πεντανίων. Πρόκειται συνο-λικά για τέσσερις ενώσεις.</t>
    </r>
  </si>
  <si>
    <r>
      <t xml:space="preserve">Στα πορτοκαλί κελιά που βρίσκονται δίπλα στους </t>
    </r>
    <r>
      <rPr>
        <b/>
        <sz val="12"/>
        <color indexed="52"/>
        <rFont val="Arial"/>
        <family val="2"/>
        <charset val="161"/>
      </rPr>
      <t>ΣΤ</t>
    </r>
    <r>
      <rPr>
        <sz val="12"/>
        <color indexed="43"/>
        <rFont val="Arial"/>
        <family val="2"/>
        <charset val="161"/>
      </rPr>
      <t xml:space="preserve"> που ακολουθούν, να γρα-φούν τα ονόματα των ενώσεων που παριστάνουν αυτοί οι </t>
    </r>
    <r>
      <rPr>
        <b/>
        <sz val="12"/>
        <color indexed="52"/>
        <rFont val="Arial"/>
        <family val="2"/>
        <charset val="161"/>
      </rPr>
      <t xml:space="preserve">ΣΤ. </t>
    </r>
    <r>
      <rPr>
        <sz val="12"/>
        <color indexed="43"/>
        <rFont val="Arial"/>
        <family val="2"/>
        <charset val="161"/>
      </rPr>
      <t xml:space="preserve">Για να γίνονται αποδεκτά από την εφαρμογή τα ονόματα, θα πρέπει να είναι γραμμένα με </t>
    </r>
    <r>
      <rPr>
        <b/>
        <sz val="12"/>
        <color indexed="52"/>
        <rFont val="Arial"/>
        <family val="2"/>
        <charset val="161"/>
      </rPr>
      <t>ΚΕ-ΦΑΛΑΙΑ</t>
    </r>
    <r>
      <rPr>
        <sz val="12"/>
        <color indexed="43"/>
        <rFont val="Arial"/>
        <family val="2"/>
        <charset val="161"/>
      </rPr>
      <t xml:space="preserve"> γράμματα του ελληνικού αλφάβητου και αν χρησιμοποιηθούν αριθμοί, αυτοί να χωρίζονται από το υπόλοιπο τμήμα του ονόματος με παύλες. Επίσης, με παύλα πρέπει να χωρίζεται και το τμήμα του ονόματος που δηλώνει την παρουσία πλευρικών αλυσίδων, από το υπόλοιπο μέρος του ονόματος, που ακολουθεί. Αν πρέπει να γραφούν δύο ή περισσότεροι αριθμοί ο ένας μετά τον άλλο, να μπει κόμμα ανάμεσά τους, χωρίς κενό διάστημα.</t>
    </r>
  </si>
  <si>
    <t>Προφανώς η διαφορετική διάταξη των ατόμων μέσα στο μόριο, συνεπάγεται και διαφοροποίηση της χημικής προσωπικότητας των δύο ενώσεων. Έτσι η προπα-νάλη οξειδώνεται πολύ εύκολα, ακόμη και με πολύ ήπια οξειδωτικά μέσα, ενώ η προπανόνη μπορεί να οξειδωθεί μόνο από πολύ ισχυρά οξειδωτικά μέσα, με ταυτόχρονη θραύση του μορίου της.</t>
  </si>
  <si>
    <r>
      <t xml:space="preserve">Στο παράδειγμα που αναφέρθηκε οι ισομερείς ενώσεις διέφεραν στο ΣΤ και γι αυ-τό το λόγο αυτή η μορφή ισομέρειας, ονομάζεται </t>
    </r>
    <r>
      <rPr>
        <b/>
        <sz val="12"/>
        <color indexed="53"/>
        <rFont val="Arial"/>
        <family val="2"/>
        <charset val="161"/>
      </rPr>
      <t>συντακτική ισομέρεια.</t>
    </r>
    <r>
      <rPr>
        <sz val="12"/>
        <color indexed="43"/>
        <rFont val="Arial"/>
        <family val="2"/>
      </rPr>
      <t xml:space="preserve"> Υπάρχει όμως και η περίπτωση οι ισομερείς ενώσεις, εκτός του </t>
    </r>
    <r>
      <rPr>
        <b/>
        <sz val="12"/>
        <color indexed="52"/>
        <rFont val="Arial"/>
        <family val="2"/>
        <charset val="161"/>
      </rPr>
      <t>ΜΤ,</t>
    </r>
    <r>
      <rPr>
        <sz val="12"/>
        <color indexed="43"/>
        <rFont val="Arial"/>
        <family val="2"/>
      </rPr>
      <t xml:space="preserve"> να έχουν ίδιο και το </t>
    </r>
    <r>
      <rPr>
        <b/>
        <sz val="12"/>
        <color indexed="52"/>
        <rFont val="Arial"/>
        <family val="2"/>
        <charset val="161"/>
      </rPr>
      <t>ΣΤ</t>
    </r>
    <r>
      <rPr>
        <sz val="12"/>
        <color indexed="43"/>
        <rFont val="Arial"/>
        <family val="2"/>
      </rPr>
      <t xml:space="preserve"> τους και να διαφέρουν στο </t>
    </r>
    <r>
      <rPr>
        <b/>
        <sz val="12"/>
        <color indexed="52"/>
        <rFont val="Arial"/>
        <family val="2"/>
        <charset val="161"/>
      </rPr>
      <t>στερεοχημικό τύπο (ΣτερΤ).</t>
    </r>
    <r>
      <rPr>
        <sz val="12"/>
        <color indexed="43"/>
        <rFont val="Arial"/>
        <family val="2"/>
      </rPr>
      <t xml:space="preserve"> Δηλαδή τα μόριά τους παρουσιάζουν ίδια σύνταξη των ατόμων τους, αλλά η διάταξη αυτών στο χώρο, είναι διαφορετική. Σε μια τέτοια περίπτωση λέμε ότι έχουμε το φαινόμενο της </t>
    </r>
    <r>
      <rPr>
        <b/>
        <sz val="12"/>
        <color indexed="53"/>
        <rFont val="Arial"/>
        <family val="2"/>
        <charset val="161"/>
      </rPr>
      <t>στε-ρεοϊσομέρειας</t>
    </r>
    <r>
      <rPr>
        <b/>
        <sz val="12"/>
        <color indexed="11"/>
        <rFont val="Arial"/>
        <family val="2"/>
        <charset val="161"/>
      </rPr>
      <t>*</t>
    </r>
    <r>
      <rPr>
        <b/>
        <sz val="12"/>
        <color indexed="53"/>
        <rFont val="Arial"/>
        <family val="2"/>
        <charset val="161"/>
      </rPr>
      <t xml:space="preserve">. </t>
    </r>
    <r>
      <rPr>
        <sz val="12"/>
        <color indexed="43"/>
        <rFont val="Arial"/>
        <family val="2"/>
        <charset val="161"/>
      </rPr>
      <t>Η στερεοϊσομέρεια δε διδάσκεται στο Λύκειο.</t>
    </r>
    <r>
      <rPr>
        <sz val="12"/>
        <color indexed="43"/>
        <rFont val="Arial"/>
        <family val="2"/>
      </rPr>
      <t xml:space="preserve"> </t>
    </r>
  </si>
  <si>
    <r>
      <t xml:space="preserve">Ένα καλό παράδειγμα, που βοηθά να κατανοήσουμε τη σχέση που υπάρχει ανάμεσα σε δυο ενώσεις, που είναι μεταξύ τους </t>
    </r>
    <r>
      <rPr>
        <b/>
        <sz val="10"/>
        <color indexed="52"/>
        <rFont val="Arial"/>
        <family val="2"/>
        <charset val="161"/>
      </rPr>
      <t>στερεοϊσομερείς,</t>
    </r>
    <r>
      <rPr>
        <sz val="10"/>
        <color indexed="43"/>
        <rFont val="Arial"/>
        <family val="2"/>
      </rPr>
      <t xml:space="preserve"> αποτελούν οι παλάμες ενός ανθρώπου.
Πράγματι οι παλάμες ενός ανθρώπου είναι δυνατό να παραλληλισθούν με τα μόρια δυο ενώσεων, με τα δά-χτυλα φυσικά να παριστάνουν τα άτομα, από τα οποία συγκροτούνται αυτά τα μόρια. Τότε λοιπόν αυτά τα μό-ρια παρουσιάζουν την ίδια σύνθεση, έχουν δηλαδή τον </t>
    </r>
    <r>
      <rPr>
        <b/>
        <sz val="10"/>
        <color indexed="52"/>
        <rFont val="Arial"/>
        <family val="2"/>
        <charset val="161"/>
      </rPr>
      <t>ίδιο ΜΤ,</t>
    </r>
    <r>
      <rPr>
        <sz val="10"/>
        <color indexed="43"/>
        <rFont val="Arial"/>
        <family val="2"/>
      </rPr>
      <t xml:space="preserve"> αφού σε κάθε παλάμη υπάρχει ένας αντίχειρας, ένας δείκτης, ένας μέσος, ένας παράμεσος και ένας μι-κρός δάκτυλος.
Ακόμη στις δύο παλάμες, αριστερή και δεξιά, έχουμε ίδια σύνταξη των δακτύλων, αφού και στις δύο τα δά-χτυλα είναι τοποθετημένα με την ίδια σειρά.
Δικαιολογημένα λοιπόν μπορούμε να πούμε ότι οι πα-λάμες ενός ανθρώπου μοιάζουν με δύο μόρια που έ-χουν </t>
    </r>
    <r>
      <rPr>
        <b/>
        <sz val="10"/>
        <color indexed="52"/>
        <rFont val="Arial"/>
        <family val="2"/>
        <charset val="161"/>
      </rPr>
      <t>ίδιο μοριακό</t>
    </r>
    <r>
      <rPr>
        <sz val="10"/>
        <color indexed="43"/>
        <rFont val="Arial"/>
        <family val="2"/>
      </rPr>
      <t xml:space="preserve"> και </t>
    </r>
    <r>
      <rPr>
        <b/>
        <sz val="10"/>
        <color indexed="52"/>
        <rFont val="Arial"/>
        <family val="2"/>
        <charset val="161"/>
      </rPr>
      <t>ίδιο συντακτικό</t>
    </r>
    <r>
      <rPr>
        <sz val="10"/>
        <color indexed="43"/>
        <rFont val="Arial"/>
        <family val="2"/>
      </rPr>
      <t xml:space="preserve"> τύπο, όμως δεν είναι ίδιες αφού αν τοποθετηθούν η μια πάνω στην άλλη δε συμπίπτουν, καθώς ο αντίχειρας της μιας θα βρεθεί με αυτό τον τρόπο, πάνω από το μικρό δάχτυλο της άλλης.</t>
    </r>
  </si>
  <si>
    <r>
      <t xml:space="preserve">Όταν συμβαίνει κάτι τέτοιο μεταξύ των μορίων δυο ενώ-σεων, αυτές ονομάζονται </t>
    </r>
    <r>
      <rPr>
        <b/>
        <sz val="10"/>
        <color rgb="FFFF9900"/>
        <rFont val="Arial"/>
        <family val="2"/>
        <charset val="161"/>
      </rPr>
      <t>στερεοϊσομερείς</t>
    </r>
    <r>
      <rPr>
        <sz val="10"/>
        <color indexed="43"/>
        <rFont val="Arial"/>
        <family val="2"/>
      </rPr>
      <t xml:space="preserve"> και τα μό-ριά τους παρουσιάζουν τη σχέση, που έχει η δεξιά με την αριστερή παλάμη ενός ανθρώπου, ή ακόμη λέμε, ό-τι έχουν μεταξύ  τους σχέση ειδώλου προς αντικείμενο, αφού το ένα από αυτά είναι ίδιο με το είδωλό του άλλου, σε επίπεδο κάτοπτρο. 
Αυτό φαίνεται καλύτερα στο σχήμα που ακολουθεί, όπου απεικονίζονται οι στερεοχημικοί τύποι των δύο διαφορετικών μορφών της </t>
    </r>
    <r>
      <rPr>
        <b/>
        <sz val="10"/>
        <color indexed="52"/>
        <rFont val="Arial"/>
        <family val="2"/>
        <charset val="161"/>
      </rPr>
      <t>2-βουτανόλης.</t>
    </r>
    <r>
      <rPr>
        <sz val="10"/>
        <color indexed="43"/>
        <rFont val="Arial"/>
        <family val="2"/>
      </rPr>
      <t xml:space="preserve"> </t>
    </r>
  </si>
  <si>
    <r>
      <t xml:space="preserve">Για να γίνει κατανοητό ότι τα δύο παραπάνω μόρια δεν είναι ίδια, ας θεωρήσουμε ότι στο πρώτο από αυτά συμβαίνει περιστροφή του κεντρικού ανθρακοατόμου, γύρω από το δεσμό που το ενώνει με το αιθύλιο, κατά </t>
    </r>
    <r>
      <rPr>
        <b/>
        <sz val="10"/>
        <color indexed="52"/>
        <rFont val="Arial"/>
        <family val="2"/>
        <charset val="161"/>
      </rPr>
      <t>180°.</t>
    </r>
    <r>
      <rPr>
        <sz val="10"/>
        <color indexed="43"/>
        <rFont val="Arial"/>
        <family val="2"/>
      </rPr>
      <t xml:space="preserve"> Τότε φυσικά το υδροξύλιο θα εμφανιστεί από την αριστερή μεριά του μορίου, ακριβώς όπως συμβαίνει και στο άλλο μόριο, όμως το μεθύλιο αντί να βρεθεί ε-μπρός από το επίπεδο της επιφάνειας εργασίας του υπολογιστή, θα χαθεί στο βάθος, πίσω από την επιφά-νεια αυτή, ενώ το αντίθετο θα συμβεί με το άτομο του υδρογόνου. </t>
    </r>
  </si>
  <si>
    <r>
      <t xml:space="preserve">Στην περίπτωση της </t>
    </r>
    <r>
      <rPr>
        <b/>
        <sz val="12"/>
        <color indexed="52"/>
        <rFont val="Arial"/>
        <family val="2"/>
        <charset val="161"/>
      </rPr>
      <t>ΣΙ ανθρακικής αλυσίδας,</t>
    </r>
    <r>
      <rPr>
        <sz val="12"/>
        <color indexed="43"/>
        <rFont val="Arial"/>
        <family val="2"/>
      </rPr>
      <t xml:space="preserve"> οι συντακτικοί τύποι των ισομερών διαφέρουν στη  μορφή της ανθρακικής αλυσίδας. Ένα απλό παράδειγμα τέτοιων ισομερών, αποτελούν το </t>
    </r>
    <r>
      <rPr>
        <b/>
        <sz val="12"/>
        <color indexed="52"/>
        <rFont val="Arial"/>
        <family val="2"/>
        <charset val="161"/>
      </rPr>
      <t>βουτάνιο</t>
    </r>
    <r>
      <rPr>
        <sz val="12"/>
        <color indexed="43"/>
        <rFont val="Arial"/>
        <family val="2"/>
      </rPr>
      <t xml:space="preserve"> με το </t>
    </r>
    <r>
      <rPr>
        <b/>
        <sz val="12"/>
        <color indexed="52"/>
        <rFont val="Arial"/>
        <family val="2"/>
        <charset val="161"/>
      </rPr>
      <t>μέθυλο-προπάνιο.</t>
    </r>
    <r>
      <rPr>
        <sz val="12"/>
        <color indexed="43"/>
        <rFont val="Arial"/>
        <family val="2"/>
      </rPr>
      <t xml:space="preserve"> Και οι δυο αυτές ενώσεις, έχουν </t>
    </r>
    <r>
      <rPr>
        <b/>
        <sz val="12"/>
        <color indexed="52"/>
        <rFont val="Arial"/>
        <family val="2"/>
        <charset val="161"/>
      </rPr>
      <t>ΜΤ: C</t>
    </r>
    <r>
      <rPr>
        <b/>
        <vertAlign val="subscript"/>
        <sz val="12"/>
        <color indexed="52"/>
        <rFont val="Arial"/>
        <family val="2"/>
        <charset val="161"/>
      </rPr>
      <t>4</t>
    </r>
    <r>
      <rPr>
        <b/>
        <sz val="12"/>
        <color indexed="52"/>
        <rFont val="Arial"/>
        <family val="2"/>
        <charset val="161"/>
      </rPr>
      <t>H</t>
    </r>
    <r>
      <rPr>
        <b/>
        <vertAlign val="subscript"/>
        <sz val="12"/>
        <color indexed="52"/>
        <rFont val="Arial"/>
        <family val="2"/>
        <charset val="161"/>
      </rPr>
      <t>10</t>
    </r>
    <r>
      <rPr>
        <b/>
        <sz val="12"/>
        <color indexed="52"/>
        <rFont val="Arial"/>
        <family val="2"/>
        <charset val="161"/>
      </rPr>
      <t>,</t>
    </r>
    <r>
      <rPr>
        <b/>
        <sz val="12"/>
        <color indexed="43"/>
        <rFont val="Arial"/>
        <family val="2"/>
        <charset val="161"/>
      </rPr>
      <t xml:space="preserve"> </t>
    </r>
    <r>
      <rPr>
        <sz val="12"/>
        <color indexed="43"/>
        <rFont val="Arial"/>
        <family val="2"/>
      </rPr>
      <t>όμως οι συντα-κτικοί τύποι τους είναι διαφορετικοί, αφού στο βουτάνιο η ανθρακική αλυ-σίδα είναι ευθύγραμμη, ενώ στο μόριο του μέθυλο-προπάνιου η αλυσίδα είναι διακλαδισμένη. Παρακάτω απεικονίζονται τα μοριακά μοντέλα για αυτές τις δύο ενώσεις</t>
    </r>
    <r>
      <rPr>
        <b/>
        <sz val="12"/>
        <color indexed="11"/>
        <rFont val="Arial"/>
        <family val="2"/>
        <charset val="161"/>
      </rPr>
      <t>**</t>
    </r>
    <r>
      <rPr>
        <sz val="12"/>
        <color indexed="43"/>
        <rFont val="Arial"/>
        <family val="2"/>
      </rPr>
      <t xml:space="preserve">. </t>
    </r>
  </si>
  <si>
    <r>
      <t xml:space="preserve">Στην περίπτωση της </t>
    </r>
    <r>
      <rPr>
        <b/>
        <sz val="12"/>
        <color indexed="52"/>
        <rFont val="Arial"/>
        <family val="2"/>
        <charset val="161"/>
      </rPr>
      <t>ΣΙ θέσης,</t>
    </r>
    <r>
      <rPr>
        <sz val="12"/>
        <color indexed="43"/>
        <rFont val="Arial"/>
        <family val="2"/>
      </rPr>
      <t xml:space="preserve"> οι συντακτικοί τύποι των ισομερών ενώ-σεων, διαφέρουν στη θέση κάποιου χαρακτηριστικού στοιχείου του μορί-ου τους, μέσα στην ανθρακική αλυσίδα. Αυτό το χαρακτηριστικό στοιχείο μπορεί να είναι η </t>
    </r>
    <r>
      <rPr>
        <b/>
        <sz val="12"/>
        <color indexed="52"/>
        <rFont val="Arial"/>
        <family val="2"/>
        <charset val="161"/>
      </rPr>
      <t>ΧΟ</t>
    </r>
    <r>
      <rPr>
        <sz val="12"/>
        <color indexed="43"/>
        <rFont val="Arial"/>
        <family val="2"/>
      </rPr>
      <t xml:space="preserve"> ή κάποιος </t>
    </r>
    <r>
      <rPr>
        <b/>
        <sz val="12"/>
        <color indexed="52"/>
        <rFont val="Arial"/>
        <family val="2"/>
        <charset val="161"/>
      </rPr>
      <t xml:space="preserve">πολλαπλός δεσμός, </t>
    </r>
    <r>
      <rPr>
        <sz val="12"/>
        <color indexed="43"/>
        <rFont val="Arial"/>
        <family val="2"/>
        <charset val="161"/>
      </rPr>
      <t>μεταξύ των αν-θρακοατόμων.</t>
    </r>
    <r>
      <rPr>
        <sz val="12"/>
        <color indexed="43"/>
        <rFont val="Arial"/>
        <family val="2"/>
      </rPr>
      <t xml:space="preserve"> 
Ένα απλό παράδειγμα τέτοιων ισομερών, αποτελούν η  </t>
    </r>
    <r>
      <rPr>
        <b/>
        <sz val="12"/>
        <color indexed="52"/>
        <rFont val="Arial"/>
        <family val="2"/>
        <charset val="161"/>
      </rPr>
      <t xml:space="preserve">1-προ-πανόλη </t>
    </r>
    <r>
      <rPr>
        <sz val="12"/>
        <color indexed="43"/>
        <rFont val="Arial"/>
        <family val="2"/>
      </rPr>
      <t xml:space="preserve">με τη </t>
    </r>
    <r>
      <rPr>
        <b/>
        <sz val="12"/>
        <color indexed="52"/>
        <rFont val="Arial"/>
        <family val="2"/>
        <charset val="161"/>
      </rPr>
      <t>2-προπανόλη.</t>
    </r>
    <r>
      <rPr>
        <sz val="12"/>
        <color indexed="43"/>
        <rFont val="Arial"/>
        <family val="2"/>
      </rPr>
      <t xml:space="preserve"> Στο μόριο αυτών των ενώσεων η ανθρακική αλυ-σίδα είναι ευθύγραμμη, έχουν δε και οι δυο </t>
    </r>
    <r>
      <rPr>
        <b/>
        <sz val="12"/>
        <color indexed="52"/>
        <rFont val="Arial"/>
        <family val="2"/>
        <charset val="161"/>
      </rPr>
      <t>ΜΤ: C</t>
    </r>
    <r>
      <rPr>
        <b/>
        <vertAlign val="subscript"/>
        <sz val="12"/>
        <color indexed="52"/>
        <rFont val="Arial"/>
        <family val="2"/>
        <charset val="161"/>
      </rPr>
      <t>3</t>
    </r>
    <r>
      <rPr>
        <b/>
        <sz val="12"/>
        <color indexed="52"/>
        <rFont val="Arial"/>
        <family val="2"/>
        <charset val="161"/>
      </rPr>
      <t>H</t>
    </r>
    <r>
      <rPr>
        <b/>
        <vertAlign val="subscript"/>
        <sz val="12"/>
        <color indexed="52"/>
        <rFont val="Arial"/>
        <family val="2"/>
        <charset val="161"/>
      </rPr>
      <t>8</t>
    </r>
    <r>
      <rPr>
        <b/>
        <sz val="12"/>
        <color indexed="52"/>
        <rFont val="Arial"/>
        <family val="2"/>
        <charset val="161"/>
      </rPr>
      <t xml:space="preserve">Ο, </t>
    </r>
    <r>
      <rPr>
        <sz val="12"/>
        <color indexed="43"/>
        <rFont val="Arial"/>
        <family val="2"/>
      </rPr>
      <t xml:space="preserve">όμως ενώ στην πρώτη, η </t>
    </r>
    <r>
      <rPr>
        <b/>
        <sz val="12"/>
        <color indexed="52"/>
        <rFont val="Arial"/>
        <family val="2"/>
        <charset val="161"/>
      </rPr>
      <t>ΧΟ</t>
    </r>
    <r>
      <rPr>
        <sz val="12"/>
        <color indexed="43"/>
        <rFont val="Arial"/>
        <family val="2"/>
      </rPr>
      <t xml:space="preserve"> του </t>
    </r>
    <r>
      <rPr>
        <b/>
        <sz val="12"/>
        <color indexed="52"/>
        <rFont val="Arial"/>
        <family val="2"/>
        <charset val="161"/>
      </rPr>
      <t>υδροξυλίου</t>
    </r>
    <r>
      <rPr>
        <sz val="12"/>
        <color indexed="43"/>
        <rFont val="Arial"/>
        <family val="2"/>
      </rPr>
      <t xml:space="preserve"> είναι ενωμένη με το πρώτο ανθρακοάτομο, στη δεύτερη το </t>
    </r>
    <r>
      <rPr>
        <b/>
        <sz val="12"/>
        <color indexed="52"/>
        <rFont val="Arial"/>
        <family val="2"/>
        <charset val="161"/>
      </rPr>
      <t>υδροξύλιο</t>
    </r>
    <r>
      <rPr>
        <sz val="12"/>
        <color indexed="43"/>
        <rFont val="Arial"/>
        <family val="2"/>
      </rPr>
      <t xml:space="preserve"> είναι ενωμένο με το δεύτερο άτομο άνθρακα της ανθρακικής αλυσίδας. Παρακάτω δίνονται οι ΣΤ αυτών των δύο ενώ-σεων. </t>
    </r>
  </si>
  <si>
    <r>
      <t xml:space="preserve">Στην τελευταία περίπτωση </t>
    </r>
    <r>
      <rPr>
        <b/>
        <sz val="12"/>
        <color indexed="52"/>
        <rFont val="Arial"/>
        <family val="2"/>
        <charset val="161"/>
      </rPr>
      <t>ΣΙ,</t>
    </r>
    <r>
      <rPr>
        <sz val="12"/>
        <color indexed="43"/>
        <rFont val="Arial"/>
        <family val="2"/>
      </rPr>
      <t xml:space="preserve"> δηλαδή της </t>
    </r>
    <r>
      <rPr>
        <b/>
        <sz val="12"/>
        <color indexed="52"/>
        <rFont val="Arial"/>
        <family val="2"/>
        <charset val="161"/>
      </rPr>
      <t>ΣΙ ομόλογης σειράς,</t>
    </r>
    <r>
      <rPr>
        <sz val="12"/>
        <color indexed="43"/>
        <rFont val="Arial"/>
        <family val="2"/>
      </rPr>
      <t xml:space="preserve"> οι ισο-μερείς ενώσεις ανήκουν σε </t>
    </r>
    <r>
      <rPr>
        <b/>
        <sz val="12"/>
        <color indexed="52"/>
        <rFont val="Arial"/>
        <family val="2"/>
        <charset val="161"/>
      </rPr>
      <t>διαφορετικές ομόλογες σειρές.</t>
    </r>
    <r>
      <rPr>
        <sz val="12"/>
        <color indexed="43"/>
        <rFont val="Arial"/>
        <family val="2"/>
      </rPr>
      <t xml:space="preserve">  Στα συ-ντακτικά ισομερή ομόλογης σειράς, δεν εξετάζουμε αν αυτά έχουν στο μόριό τους, ίδια ή διαφορετική ανθρακική αλυσίδα, ούτε σε ποιά θέση βρίσκεται μέσα σ' αυτή η ΧΟ του μορίου. Αυτό στο οποίο διαφέρουν τα ισομερή ομόλογης σειράς, είναι η ΧΟ των μορίων τους, γεγονός που μας αναγκάζει να τα κατατάξουμε σε διαφορετική ομόλογη σειρά. Ένα παρά-δειγμα τέτοιων ισομερών, αποτελούν η αιθανόλη με το διμέθυλ-αιθέρα. Οι δυο ενώσεις έχουν </t>
    </r>
    <r>
      <rPr>
        <b/>
        <sz val="12"/>
        <color indexed="52"/>
        <rFont val="Arial"/>
        <family val="2"/>
        <charset val="161"/>
      </rPr>
      <t>ΜΤ: C</t>
    </r>
    <r>
      <rPr>
        <b/>
        <vertAlign val="subscript"/>
        <sz val="12"/>
        <color indexed="52"/>
        <rFont val="Arial"/>
        <family val="2"/>
        <charset val="161"/>
      </rPr>
      <t>2</t>
    </r>
    <r>
      <rPr>
        <b/>
        <sz val="12"/>
        <color indexed="52"/>
        <rFont val="Arial"/>
        <family val="2"/>
        <charset val="161"/>
      </rPr>
      <t>H</t>
    </r>
    <r>
      <rPr>
        <b/>
        <vertAlign val="subscript"/>
        <sz val="12"/>
        <color indexed="52"/>
        <rFont val="Arial"/>
        <family val="2"/>
        <charset val="161"/>
      </rPr>
      <t>6</t>
    </r>
    <r>
      <rPr>
        <b/>
        <sz val="12"/>
        <color indexed="52"/>
        <rFont val="Arial"/>
        <family val="2"/>
        <charset val="161"/>
      </rPr>
      <t xml:space="preserve">Ο, </t>
    </r>
    <r>
      <rPr>
        <sz val="12"/>
        <color indexed="43"/>
        <rFont val="Arial"/>
        <family val="2"/>
      </rPr>
      <t xml:space="preserve">όμως ενώ η πρώτη από αυτές είναι αλ-κοόλη και φέρει στο μόριό της τη </t>
    </r>
    <r>
      <rPr>
        <b/>
        <sz val="12"/>
        <color indexed="52"/>
        <rFont val="Arial"/>
        <family val="2"/>
        <charset val="161"/>
      </rPr>
      <t>ΧΟ</t>
    </r>
    <r>
      <rPr>
        <sz val="12"/>
        <color indexed="43"/>
        <rFont val="Arial"/>
        <family val="2"/>
      </rPr>
      <t xml:space="preserve"> του </t>
    </r>
    <r>
      <rPr>
        <b/>
        <sz val="12"/>
        <color indexed="52"/>
        <rFont val="Arial"/>
        <family val="2"/>
        <charset val="161"/>
      </rPr>
      <t>υδροξυλίου,</t>
    </r>
    <r>
      <rPr>
        <sz val="12"/>
        <color indexed="43"/>
        <rFont val="Arial"/>
        <family val="2"/>
      </rPr>
      <t xml:space="preserve"> η δεύτερη ανήκει στους αιθέρες και στο μόριό της φέρει την </t>
    </r>
    <r>
      <rPr>
        <b/>
        <sz val="12"/>
        <color rgb="FFFF9900"/>
        <rFont val="Arial"/>
        <family val="2"/>
        <charset val="161"/>
      </rPr>
      <t>αιθερο-μάδα.</t>
    </r>
    <r>
      <rPr>
        <sz val="12"/>
        <color indexed="43"/>
        <rFont val="Arial"/>
        <family val="2"/>
      </rPr>
      <t xml:space="preserve"> Παρακάτω δίνο-νται οι ΣΤ αυτών των δύο ενώσεων. </t>
    </r>
  </si>
  <si>
    <r>
      <t xml:space="preserve">Από τα αναφερθέντα μέχρι τώρα και σε προηγούμενες ενότητες, γίνεται φανερό ότι η ΣΙ ομόλογης σειράς μπορεί να αναφέρεται και σε ένα </t>
    </r>
    <r>
      <rPr>
        <b/>
        <sz val="12"/>
        <color indexed="52"/>
        <rFont val="Arial"/>
        <family val="2"/>
        <charset val="161"/>
      </rPr>
      <t>αλ-κίνιο</t>
    </r>
    <r>
      <rPr>
        <sz val="12"/>
        <color indexed="43"/>
        <rFont val="Arial"/>
        <family val="2"/>
      </rPr>
      <t xml:space="preserve"> και ένα </t>
    </r>
    <r>
      <rPr>
        <b/>
        <sz val="12"/>
        <color indexed="52"/>
        <rFont val="Arial"/>
        <family val="2"/>
        <charset val="161"/>
      </rPr>
      <t>αλκαδιένιο,</t>
    </r>
    <r>
      <rPr>
        <sz val="12"/>
        <color indexed="43"/>
        <rFont val="Arial"/>
        <family val="2"/>
      </rPr>
      <t xml:space="preserve"> ή σε μια </t>
    </r>
    <r>
      <rPr>
        <b/>
        <sz val="12"/>
        <color indexed="16"/>
        <rFont val="Arial"/>
        <family val="2"/>
        <charset val="161"/>
      </rPr>
      <t>κ.μ. αλδεΰδη</t>
    </r>
    <r>
      <rPr>
        <sz val="12"/>
        <color indexed="43"/>
        <rFont val="Arial"/>
        <family val="2"/>
      </rPr>
      <t xml:space="preserve"> και μια </t>
    </r>
    <r>
      <rPr>
        <b/>
        <sz val="12"/>
        <color indexed="16"/>
        <rFont val="Arial"/>
        <family val="2"/>
        <charset val="161"/>
      </rPr>
      <t>κ.μ. κετόνη,</t>
    </r>
    <r>
      <rPr>
        <sz val="12"/>
        <color indexed="43"/>
        <rFont val="Arial"/>
        <family val="2"/>
      </rPr>
      <t xml:space="preserve"> αλλά και σε ένα </t>
    </r>
    <r>
      <rPr>
        <b/>
        <sz val="12"/>
        <color indexed="50"/>
        <rFont val="Arial"/>
        <family val="2"/>
        <charset val="161"/>
      </rPr>
      <t>κ.μ. οξύ</t>
    </r>
    <r>
      <rPr>
        <sz val="12"/>
        <color indexed="43"/>
        <rFont val="Arial"/>
        <family val="2"/>
      </rPr>
      <t xml:space="preserve"> και έναν </t>
    </r>
    <r>
      <rPr>
        <b/>
        <sz val="12"/>
        <color indexed="50"/>
        <rFont val="Arial"/>
        <family val="2"/>
        <charset val="161"/>
      </rPr>
      <t>εστέρα,</t>
    </r>
    <r>
      <rPr>
        <sz val="12"/>
        <color indexed="43"/>
        <rFont val="Arial"/>
        <family val="2"/>
      </rPr>
      <t xml:space="preserve"> (από αυτούς που σχηματίζο-νται από ένα κ.μ. οξύ που αντιδρά με μια κ.μ. αλκοόλη).
Καλό είναι ακόμη να σημειωθεί ότι οι ισομερείς ενώσεις που συνδέονται μεταξύ τους με σχέση </t>
    </r>
    <r>
      <rPr>
        <b/>
        <sz val="12"/>
        <color indexed="52"/>
        <rFont val="Arial"/>
        <family val="2"/>
        <charset val="161"/>
      </rPr>
      <t>ΣΙ ομόλογης σειράς,</t>
    </r>
    <r>
      <rPr>
        <sz val="12"/>
        <color indexed="43"/>
        <rFont val="Arial"/>
        <family val="2"/>
      </rPr>
      <t xml:space="preserve"> είναι δυνατό να προέρχονται όχι μόνο από δύο, αλλά και από περισσότερες ομόλογες σειρές. Έτσι, τα ισομερή που αντιστοιχούν στο </t>
    </r>
    <r>
      <rPr>
        <b/>
        <sz val="12"/>
        <color indexed="52"/>
        <rFont val="Arial"/>
        <family val="2"/>
        <charset val="161"/>
      </rPr>
      <t>ΜΤ: C</t>
    </r>
    <r>
      <rPr>
        <b/>
        <vertAlign val="subscript"/>
        <sz val="12"/>
        <color indexed="52"/>
        <rFont val="Arial"/>
        <family val="2"/>
        <charset val="161"/>
      </rPr>
      <t>4</t>
    </r>
    <r>
      <rPr>
        <b/>
        <sz val="12"/>
        <color indexed="52"/>
        <rFont val="Arial"/>
        <family val="2"/>
        <charset val="161"/>
      </rPr>
      <t>H</t>
    </r>
    <r>
      <rPr>
        <b/>
        <vertAlign val="subscript"/>
        <sz val="12"/>
        <color indexed="52"/>
        <rFont val="Arial"/>
        <family val="2"/>
        <charset val="161"/>
      </rPr>
      <t>8</t>
    </r>
    <r>
      <rPr>
        <b/>
        <sz val="12"/>
        <color indexed="52"/>
        <rFont val="Arial"/>
        <family val="2"/>
        <charset val="161"/>
      </rPr>
      <t>O,</t>
    </r>
    <r>
      <rPr>
        <sz val="12"/>
        <color indexed="43"/>
        <rFont val="Arial"/>
        <family val="2"/>
      </rPr>
      <t xml:space="preserve"> δεν είναι μόνο κ.μ. αλδεΰδες ή κ.μ. κετόνες, αλλά και ενώσεις από άλλες ομόλογες σειρές, όπως προκύ-πτει και από τους συντακτικούς τύπους που ακολουθούν.</t>
    </r>
  </si>
  <si>
    <r>
      <t xml:space="preserve">Έστω ότι μας ζητείται να προσδιορίσουμε, το </t>
    </r>
    <r>
      <rPr>
        <b/>
        <sz val="12"/>
        <color indexed="52"/>
        <rFont val="Arial"/>
        <family val="2"/>
        <charset val="161"/>
      </rPr>
      <t>ΣΤ</t>
    </r>
    <r>
      <rPr>
        <sz val="12"/>
        <color indexed="43"/>
        <rFont val="Arial"/>
        <family val="2"/>
      </rPr>
      <t xml:space="preserve"> και το </t>
    </r>
    <r>
      <rPr>
        <b/>
        <sz val="12"/>
        <color indexed="52"/>
        <rFont val="Arial"/>
        <family val="2"/>
        <charset val="161"/>
      </rPr>
      <t>όνομα</t>
    </r>
    <r>
      <rPr>
        <sz val="12"/>
        <color indexed="43"/>
        <rFont val="Arial"/>
        <family val="2"/>
      </rPr>
      <t xml:space="preserve"> των </t>
    </r>
    <r>
      <rPr>
        <b/>
        <sz val="12"/>
        <color indexed="52"/>
        <rFont val="Arial"/>
        <family val="2"/>
        <charset val="161"/>
      </rPr>
      <t>άκυ-κλων</t>
    </r>
    <r>
      <rPr>
        <sz val="12"/>
        <color indexed="43"/>
        <rFont val="Arial"/>
        <family val="2"/>
      </rPr>
      <t xml:space="preserve"> και </t>
    </r>
    <r>
      <rPr>
        <b/>
        <sz val="12"/>
        <color indexed="52"/>
        <rFont val="Arial"/>
        <family val="2"/>
        <charset val="161"/>
      </rPr>
      <t>κορεσμένων</t>
    </r>
    <r>
      <rPr>
        <sz val="12"/>
        <color indexed="43"/>
        <rFont val="Arial"/>
        <family val="2"/>
      </rPr>
      <t xml:space="preserve"> συντακτικά ισομερών, ενώσεων, που έχουν </t>
    </r>
    <r>
      <rPr>
        <b/>
        <sz val="12"/>
        <color indexed="52"/>
        <rFont val="Arial"/>
        <family val="2"/>
        <charset val="161"/>
      </rPr>
      <t>ΜΤ: C</t>
    </r>
    <r>
      <rPr>
        <b/>
        <vertAlign val="subscript"/>
        <sz val="12"/>
        <color indexed="52"/>
        <rFont val="Arial"/>
        <family val="2"/>
        <charset val="161"/>
      </rPr>
      <t>5</t>
    </r>
    <r>
      <rPr>
        <b/>
        <sz val="12"/>
        <color indexed="52"/>
        <rFont val="Arial"/>
        <family val="2"/>
        <charset val="161"/>
      </rPr>
      <t>H</t>
    </r>
    <r>
      <rPr>
        <b/>
        <vertAlign val="subscript"/>
        <sz val="12"/>
        <color indexed="52"/>
        <rFont val="Arial"/>
        <family val="2"/>
        <charset val="161"/>
      </rPr>
      <t>10</t>
    </r>
    <r>
      <rPr>
        <b/>
        <sz val="12"/>
        <color indexed="52"/>
        <rFont val="Arial"/>
        <family val="2"/>
        <charset val="161"/>
      </rPr>
      <t>O.</t>
    </r>
    <r>
      <rPr>
        <sz val="12"/>
        <color indexed="43"/>
        <rFont val="Arial"/>
        <family val="2"/>
      </rPr>
      <t xml:space="preserve"> Για να περιορίσουμε στο ελάχιστο τον κίνδυνο, να μας διαφύγει κάποια περίπτωση ισομερούς, ακολουθούμε τα παρακάτω βήματα... </t>
    </r>
  </si>
  <si>
    <r>
      <t xml:space="preserve">Από το </t>
    </r>
    <r>
      <rPr>
        <b/>
        <sz val="12"/>
        <color indexed="52"/>
        <rFont val="Arial"/>
        <family val="2"/>
        <charset val="161"/>
      </rPr>
      <t>ΜΤ</t>
    </r>
    <r>
      <rPr>
        <sz val="12"/>
        <color indexed="43"/>
        <rFont val="Arial"/>
        <family val="2"/>
      </rPr>
      <t xml:space="preserve"> που δίνεται, συμπεραίνουμε το </t>
    </r>
    <r>
      <rPr>
        <b/>
        <sz val="12"/>
        <color indexed="52"/>
        <rFont val="Arial"/>
        <family val="2"/>
        <charset val="161"/>
      </rPr>
      <t>ΓΜΤ</t>
    </r>
    <r>
      <rPr>
        <sz val="12"/>
        <color indexed="43"/>
        <rFont val="Arial"/>
        <family val="2"/>
      </rPr>
      <t xml:space="preserve"> των ισομερών. Από αυτόν, λαμβάνοντας υπόψη και τα υπόλοιπα χαρακτηριστικά που ανα-φέρονται στην εκφώνηση, βρίσκουμε την πιθανή ομόλογη σειρά στην οποία είναι δυνατό να ανήκει η κάθε μια από τις ζητούμενες ισομερείς ενώσεις.
Στο συγκεκριμένο παράδειγμα, είναι φανερό ότι ο </t>
    </r>
    <r>
      <rPr>
        <b/>
        <sz val="12"/>
        <color indexed="52"/>
        <rFont val="Arial"/>
        <family val="2"/>
        <charset val="161"/>
      </rPr>
      <t>ΓΜΤ</t>
    </r>
    <r>
      <rPr>
        <sz val="12"/>
        <color indexed="43"/>
        <rFont val="Arial"/>
        <family val="2"/>
      </rPr>
      <t xml:space="preserve"> των ισομερών είναι... </t>
    </r>
    <r>
      <rPr>
        <b/>
        <sz val="12"/>
        <color indexed="52"/>
        <rFont val="Arial"/>
        <family val="2"/>
        <charset val="161"/>
      </rPr>
      <t>C</t>
    </r>
    <r>
      <rPr>
        <b/>
        <vertAlign val="subscript"/>
        <sz val="12"/>
        <color indexed="52"/>
        <rFont val="Arial"/>
        <family val="2"/>
        <charset val="161"/>
      </rPr>
      <t>v</t>
    </r>
    <r>
      <rPr>
        <b/>
        <sz val="12"/>
        <color indexed="52"/>
        <rFont val="Arial"/>
        <family val="2"/>
        <charset val="161"/>
      </rPr>
      <t>H</t>
    </r>
    <r>
      <rPr>
        <b/>
        <vertAlign val="subscript"/>
        <sz val="12"/>
        <color indexed="52"/>
        <rFont val="Arial"/>
        <family val="2"/>
        <charset val="161"/>
      </rPr>
      <t>2v</t>
    </r>
    <r>
      <rPr>
        <b/>
        <sz val="12"/>
        <color indexed="52"/>
        <rFont val="Arial"/>
        <family val="2"/>
        <charset val="161"/>
      </rPr>
      <t>O</t>
    </r>
    <r>
      <rPr>
        <sz val="12"/>
        <color indexed="43"/>
        <rFont val="Arial"/>
        <family val="2"/>
      </rPr>
      <t xml:space="preserve"> και εφόσον πρόκειται για </t>
    </r>
    <r>
      <rPr>
        <b/>
        <sz val="12"/>
        <color indexed="52"/>
        <rFont val="Arial"/>
        <family val="2"/>
        <charset val="161"/>
      </rPr>
      <t>άκυκλες κορεσμένες</t>
    </r>
    <r>
      <rPr>
        <sz val="12"/>
        <color indexed="43"/>
        <rFont val="Arial"/>
        <family val="2"/>
      </rPr>
      <t xml:space="preserve"> ενώσεις, δε μπορεί παρά τα ισομερή να είναι </t>
    </r>
    <r>
      <rPr>
        <b/>
        <sz val="12"/>
        <color indexed="52"/>
        <rFont val="Arial"/>
        <family val="2"/>
        <charset val="161"/>
      </rPr>
      <t>κ.μ. αλδεΰδες,</t>
    </r>
    <r>
      <rPr>
        <sz val="12"/>
        <color indexed="43"/>
        <rFont val="Arial"/>
        <family val="2"/>
      </rPr>
      <t xml:space="preserve"> ή </t>
    </r>
    <r>
      <rPr>
        <b/>
        <sz val="12"/>
        <color indexed="52"/>
        <rFont val="Arial"/>
        <family val="2"/>
        <charset val="161"/>
      </rPr>
      <t>κ.μ. κετόνες.</t>
    </r>
    <r>
      <rPr>
        <sz val="12"/>
        <color indexed="52"/>
        <rFont val="Arial"/>
        <family val="2"/>
        <charset val="161"/>
      </rPr>
      <t xml:space="preserve"> </t>
    </r>
  </si>
  <si>
    <r>
      <t>Γράφουμε όλες τις δυνατές ανθρακικές αλυσίδες, φροντίζοντας το μέγε-θός τους να συμφωνεί με το πλήθος ανθρακοατόμων, που περιέχονται στο δοθέντα ΜΤ. Προφανώς, για το παράδειγμα στο οποίο εργαζόμαστε, θα πρέπει να κατασκευαστούν όλες οι δυνατές άκυκλες ανθρακικές αλυσίδες, που μπορεί να σχηματιστούν με 5 ανθρακοάτομα. Αυτές οι αλυσίδες είναι οι παρακάτω</t>
    </r>
    <r>
      <rPr>
        <sz val="12"/>
        <color indexed="48"/>
        <rFont val="Arial"/>
        <family val="2"/>
        <charset val="161"/>
      </rPr>
      <t>*</t>
    </r>
    <r>
      <rPr>
        <sz val="12"/>
        <color indexed="43"/>
        <rFont val="Arial"/>
        <family val="2"/>
      </rPr>
      <t>...</t>
    </r>
  </si>
  <si>
    <r>
      <t xml:space="preserve">Σε κάθε ανθρακική αλυσίδα, ανάλογα με τη μορφή που έχει αυτή και άρα ανάλογα με τη συμμετρία που τη χα-ρακτηρίζει, κάποιες θέσεις είναι ισότιμες με κάποιες άλλες και διαφορετικές από όλες τις υπόλοιπες. Το ίδιο ισχύει και για τα ανθρακοάτομα, που συγκροτούν την ανθρακική αλυσίδα.
 Για παράδειγμα στην αλυσίδα της </t>
    </r>
    <r>
      <rPr>
        <sz val="10"/>
        <color indexed="48"/>
        <rFont val="Arial"/>
        <family val="2"/>
        <charset val="161"/>
      </rPr>
      <t>μορφής Ι,</t>
    </r>
    <r>
      <rPr>
        <sz val="10"/>
        <color indexed="43"/>
        <rFont val="Arial"/>
        <family val="2"/>
      </rPr>
      <t xml:space="preserve"> τα ανθρα-κοάτομα που ισαπέχουν από το κεντρικό ανθρακοά-τομο είναι ισότιμα μεταξύ τους, (τα ισότιμα ανθρακοά-τομα επισημαίνονται στις ανθρακικές αλυσίδες και των τριών μορφών με το ίδιο χρώμα). Επίσης και οι θέσεις όπου μπορεί να σχηματιστεί μεταξύ των ανθρακοατό-μων ένας πολλαπλός δεσμός, που επίσης ισαπέχουν από το κεντρικό ανθρακοάτομο, είναι και αυτές ισότι-μες μεταξύ τους, (οι θέσεις που είναι ισότιμες, επιση-μαίνονται στις ανθρακικές αλυσίδες, με βέλη του ίδιου χρώματος).
Σύμφωνα λοιπόν με τα παραπάνω, εύκολα προκύπτει ότι θα υπάρχουν τρεις συντακτικά ισομερείς πεντανό-λες, η </t>
    </r>
    <r>
      <rPr>
        <b/>
        <sz val="10"/>
        <color indexed="52"/>
        <rFont val="Arial"/>
        <family val="2"/>
        <charset val="161"/>
      </rPr>
      <t>1-πεντανόλη,</t>
    </r>
    <r>
      <rPr>
        <sz val="10"/>
        <color indexed="43"/>
        <rFont val="Arial"/>
        <family val="2"/>
      </rPr>
      <t xml:space="preserve"> η </t>
    </r>
    <r>
      <rPr>
        <b/>
        <sz val="10"/>
        <color indexed="52"/>
        <rFont val="Arial"/>
        <family val="2"/>
        <charset val="161"/>
      </rPr>
      <t>2-πεντανόλη</t>
    </r>
    <r>
      <rPr>
        <sz val="10"/>
        <color indexed="43"/>
        <rFont val="Arial"/>
        <family val="2"/>
      </rPr>
      <t xml:space="preserve"> και η </t>
    </r>
    <r>
      <rPr>
        <b/>
        <sz val="10"/>
        <color indexed="52"/>
        <rFont val="Arial"/>
        <family val="2"/>
        <charset val="161"/>
      </rPr>
      <t>3-πεντα-νόλη,</t>
    </r>
    <r>
      <rPr>
        <sz val="10"/>
        <color indexed="43"/>
        <rFont val="Arial"/>
        <family val="2"/>
      </rPr>
      <t xml:space="preserve"> ενώ αν αναζητούσαμε τα συντακτικά ισομερή πεντένια, θα καταλήγαμε στο συμπέρασμα, ότι αυτά είναι δύο, το </t>
    </r>
    <r>
      <rPr>
        <b/>
        <sz val="10"/>
        <color indexed="52"/>
        <rFont val="Arial"/>
        <family val="2"/>
        <charset val="161"/>
      </rPr>
      <t>1-πεντένιο</t>
    </r>
    <r>
      <rPr>
        <sz val="10"/>
        <color indexed="43"/>
        <rFont val="Arial"/>
        <family val="2"/>
      </rPr>
      <t xml:space="preserve"> και το </t>
    </r>
    <r>
      <rPr>
        <b/>
        <sz val="10"/>
        <color indexed="52"/>
        <rFont val="Arial"/>
        <family val="2"/>
        <charset val="161"/>
      </rPr>
      <t>2-πεντένιο.</t>
    </r>
  </si>
  <si>
    <r>
      <t>Σε κάθε μια από τις παραπάνω αλυσίδες, τοποθετούμε σε όλες τις δια-φορετικές θέσεις</t>
    </r>
    <r>
      <rPr>
        <sz val="12"/>
        <color indexed="48"/>
        <rFont val="Arial"/>
        <family val="2"/>
        <charset val="161"/>
      </rPr>
      <t>*</t>
    </r>
    <r>
      <rPr>
        <sz val="12"/>
        <color indexed="43"/>
        <rFont val="Arial"/>
        <family val="2"/>
      </rPr>
      <t>, τη ΧΟ, (ή τους πολλαπλούς δεσμούς ανάμεσα στα ανθρακοάτομα, στην περίπτωση που οι ζητούμενες ισομερείς ενώσεις είναι ακόρεστες) και αυτό πρέπει να γίνει για κάθε περίπτωση ομόλογης σειράς, ξεχωριστά. Στο παράδειγμα που αντιμετωπίζουμε, θα βρούμε αρχικά όλες τις πιθανές κ.μ. αλδεΰδες και μετά όλες τις πιθανές κ.μ. κετόνες. Θα έχουμε λοιπόν...</t>
    </r>
  </si>
  <si>
    <r>
      <t xml:space="preserve">Αν η ανθρακική αλυσίδα έχει τη </t>
    </r>
    <r>
      <rPr>
        <sz val="12"/>
        <color indexed="48"/>
        <rFont val="Arial"/>
        <family val="2"/>
        <charset val="161"/>
      </rPr>
      <t>μορφή Ι,</t>
    </r>
    <r>
      <rPr>
        <sz val="12"/>
        <color indexed="43"/>
        <rFont val="Arial"/>
        <family val="2"/>
      </rPr>
      <t xml:space="preserve"> τότε προκύπτει μία αλδεΰδη, η οποία έχει ΣΤ…</t>
    </r>
  </si>
  <si>
    <r>
      <t xml:space="preserve">Αυτές οι δυο αλδεΰδες, έχουν μεταξύ τους σχέση </t>
    </r>
    <r>
      <rPr>
        <b/>
        <sz val="10"/>
        <color indexed="52"/>
        <rFont val="Arial"/>
        <family val="2"/>
        <charset val="161"/>
      </rPr>
      <t>ΣΙ θέσης,</t>
    </r>
    <r>
      <rPr>
        <sz val="10"/>
        <color indexed="43"/>
        <rFont val="Arial"/>
        <family val="2"/>
      </rPr>
      <t xml:space="preserve"> καθώς διαφέρουν στη θέση της </t>
    </r>
    <r>
      <rPr>
        <b/>
        <sz val="10"/>
        <color indexed="52"/>
        <rFont val="Arial"/>
        <family val="2"/>
        <charset val="161"/>
      </rPr>
      <t>ΧΟ</t>
    </r>
    <r>
      <rPr>
        <sz val="10"/>
        <color indexed="43"/>
        <rFont val="Arial"/>
        <family val="2"/>
      </rPr>
      <t xml:space="preserve"> μέσα στην ανθρακική αλυσίδα. Η σχέση τους βέβαια με τις άλλες δυο αλδεΰδες, είναι σχέση </t>
    </r>
    <r>
      <rPr>
        <b/>
        <sz val="10"/>
        <color indexed="52"/>
        <rFont val="Arial"/>
        <family val="2"/>
        <charset val="161"/>
      </rPr>
      <t>ΣΙ ανθρακικής αλυσίδας.</t>
    </r>
    <r>
      <rPr>
        <sz val="10"/>
        <color indexed="43"/>
        <rFont val="Arial"/>
        <family val="2"/>
      </rPr>
      <t xml:space="preserve"> 
Την ίδια σχέση έχουν μεταξύ τους και αυτές οι δυο άλ-λες αλδεΰδες, δηλαδή η </t>
    </r>
    <r>
      <rPr>
        <b/>
        <sz val="10"/>
        <color indexed="52"/>
        <rFont val="Arial"/>
        <family val="2"/>
        <charset val="161"/>
      </rPr>
      <t>πεντανάλη</t>
    </r>
    <r>
      <rPr>
        <sz val="10"/>
        <color indexed="43"/>
        <rFont val="Arial"/>
        <family val="2"/>
      </rPr>
      <t xml:space="preserve"> με τη </t>
    </r>
    <r>
      <rPr>
        <b/>
        <sz val="10"/>
        <color indexed="52"/>
        <rFont val="Arial"/>
        <family val="2"/>
        <charset val="161"/>
      </rPr>
      <t>διμέθυλο-προπανάλη.</t>
    </r>
  </si>
  <si>
    <r>
      <t xml:space="preserve">Τέλος, από τη </t>
    </r>
    <r>
      <rPr>
        <sz val="12"/>
        <color indexed="48"/>
        <rFont val="Arial"/>
        <family val="2"/>
        <charset val="161"/>
      </rPr>
      <t>μορφή ΙΙΙ</t>
    </r>
    <r>
      <rPr>
        <sz val="12"/>
        <color indexed="43"/>
        <rFont val="Arial"/>
        <family val="2"/>
      </rPr>
      <t xml:space="preserve"> της ανθρακικής αλυσίδας, δε μπορεί παρά να σχηματίζεται μια μόνο αλδεΰδη, αφού όλα τα ανθρακοάτομα στα οποία είναι δυνατό να ενωθεί με διπλό δεσμό το άτομο του οξυγόνου, είναι ισό-τιμα. Η εν λόγω αλδεΰδη έχει ΣΤ…</t>
    </r>
  </si>
  <si>
    <r>
      <t xml:space="preserve">Ανάλογα, από τη </t>
    </r>
    <r>
      <rPr>
        <sz val="12"/>
        <color indexed="48"/>
        <rFont val="Arial"/>
        <family val="2"/>
        <charset val="161"/>
      </rPr>
      <t>μορφή Ι</t>
    </r>
    <r>
      <rPr>
        <sz val="12"/>
        <color indexed="43"/>
        <rFont val="Arial"/>
        <family val="2"/>
      </rPr>
      <t xml:space="preserve"> της ανθρακικής αλυσίδας, έχουμε τις κετόνες…</t>
    </r>
  </si>
  <si>
    <r>
      <t xml:space="preserve">… ενώ στην περίπτωση που η ανθρακική αλυσίδα έχει τη </t>
    </r>
    <r>
      <rPr>
        <sz val="12"/>
        <color indexed="48"/>
        <rFont val="Arial"/>
        <family val="2"/>
        <charset val="161"/>
      </rPr>
      <t>μορφή ΙΙ,</t>
    </r>
    <r>
      <rPr>
        <sz val="12"/>
        <color indexed="43"/>
        <rFont val="Arial"/>
        <family val="2"/>
      </rPr>
      <t xml:space="preserve"> προ-κύπτει η κετόνη</t>
    </r>
    <r>
      <rPr>
        <sz val="12"/>
        <color indexed="10"/>
        <rFont val="Arial"/>
        <family val="2"/>
        <charset val="161"/>
      </rPr>
      <t>**</t>
    </r>
    <r>
      <rPr>
        <sz val="12"/>
        <color indexed="43"/>
        <rFont val="Arial"/>
        <family val="2"/>
      </rPr>
      <t>…</t>
    </r>
  </si>
  <si>
    <r>
      <t xml:space="preserve">Είναι φανερό ότι οι δυο πρώτες κετόνες έχουν μεταξύ τους σχέση </t>
    </r>
    <r>
      <rPr>
        <b/>
        <sz val="10"/>
        <color indexed="52"/>
        <rFont val="Arial"/>
        <family val="2"/>
        <charset val="161"/>
      </rPr>
      <t>ΣΙ θέσης</t>
    </r>
    <r>
      <rPr>
        <sz val="10"/>
        <color indexed="43"/>
        <rFont val="Arial"/>
        <family val="2"/>
      </rPr>
      <t xml:space="preserve"> της </t>
    </r>
    <r>
      <rPr>
        <b/>
        <sz val="10"/>
        <color indexed="52"/>
        <rFont val="Arial"/>
        <family val="2"/>
        <charset val="161"/>
      </rPr>
      <t>ΧΟ,</t>
    </r>
    <r>
      <rPr>
        <sz val="10"/>
        <color indexed="43"/>
        <rFont val="Arial"/>
        <family val="2"/>
      </rPr>
      <t xml:space="preserve"> ενώ με την τρίτη κετόνη διαφέρουν στην ανθρακική αλυσίδα, άρα συνδέονται με αυτή με σχέση </t>
    </r>
    <r>
      <rPr>
        <b/>
        <sz val="10"/>
        <color indexed="52"/>
        <rFont val="Arial"/>
        <family val="2"/>
        <charset val="161"/>
      </rPr>
      <t>ΣΙ ανθρακικής αλυσίδας.</t>
    </r>
    <r>
      <rPr>
        <sz val="10"/>
        <color indexed="43"/>
        <rFont val="Arial"/>
        <family val="2"/>
      </rPr>
      <t xml:space="preserve">
Εννοείται βέβαια, ότι κάθε μια από τις τρεις κετόνες, με κάθε μια από τις τέσσερις αλδεΰδες, που βρέθηκαν παραπάνω, αποτελούν </t>
    </r>
    <r>
      <rPr>
        <b/>
        <sz val="10"/>
        <color indexed="52"/>
        <rFont val="Arial"/>
        <family val="2"/>
        <charset val="161"/>
      </rPr>
      <t xml:space="preserve">συντακτικά ισομερή ομόλογης σειράς. </t>
    </r>
  </si>
  <si>
    <r>
      <t xml:space="preserve">Στη </t>
    </r>
    <r>
      <rPr>
        <sz val="12"/>
        <color indexed="48"/>
        <rFont val="Arial"/>
        <family val="2"/>
        <charset val="161"/>
      </rPr>
      <t>μορφή ΙΙΙ</t>
    </r>
    <r>
      <rPr>
        <sz val="12"/>
        <color indexed="43"/>
        <rFont val="Arial"/>
        <family val="2"/>
      </rPr>
      <t xml:space="preserve"> της ανθρακικής αλυσίδας δεν υπάρχει δευτεροταγές ανθρα-κοάτομο, οπότε δεν είναι δυνατό από αυτή τη μορφή αλυσίδας να σχημα-τιστεί κετόνη. Υπενθυμίζεται ότι </t>
    </r>
    <r>
      <rPr>
        <b/>
        <sz val="12"/>
        <color indexed="52"/>
        <rFont val="Arial"/>
        <family val="2"/>
        <charset val="161"/>
      </rPr>
      <t>το ανθρακοάτομο του κετονικού καρ-βονυλίου είναι πάντα δευτεροταγές,</t>
    </r>
    <r>
      <rPr>
        <sz val="12"/>
        <color indexed="43"/>
        <rFont val="Arial"/>
        <family val="2"/>
      </rPr>
      <t xml:space="preserve"> (βλ. </t>
    </r>
    <r>
      <rPr>
        <b/>
        <sz val="12"/>
        <color indexed="51"/>
        <rFont val="Arial"/>
        <family val="2"/>
        <charset val="161"/>
      </rPr>
      <t>"ταξινόμηση οργανικών ενώσεων - κετόνες"</t>
    </r>
    <r>
      <rPr>
        <sz val="12"/>
        <color indexed="43"/>
        <rFont val="Arial"/>
        <family val="2"/>
      </rPr>
      <t>).</t>
    </r>
  </si>
  <si>
    <r>
      <t xml:space="preserve">Να γραφούν οι </t>
    </r>
    <r>
      <rPr>
        <b/>
        <sz val="12"/>
        <color indexed="52"/>
        <rFont val="Arial"/>
        <family val="2"/>
        <charset val="161"/>
      </rPr>
      <t>ΣΤ</t>
    </r>
    <r>
      <rPr>
        <sz val="12"/>
        <color indexed="43"/>
        <rFont val="Arial"/>
        <family val="2"/>
      </rPr>
      <t xml:space="preserve"> και τα ονόματα όλων των συντακτικών ισομερών που έχουν…</t>
    </r>
  </si>
  <si>
    <r>
      <t xml:space="preserve">Να γραφεί ο </t>
    </r>
    <r>
      <rPr>
        <b/>
        <sz val="12"/>
        <color rgb="FFFF9900"/>
        <rFont val="Arial"/>
        <family val="2"/>
        <charset val="161"/>
      </rPr>
      <t>ΣΤ</t>
    </r>
    <r>
      <rPr>
        <sz val="12"/>
        <color indexed="43"/>
        <rFont val="Arial"/>
        <family val="2"/>
      </rPr>
      <t xml:space="preserve"> και το όνομα μιας οργανικής ένωσης, που να έχει …</t>
    </r>
  </si>
  <si>
    <r>
      <t xml:space="preserve">Κάθε κελί της στήλης </t>
    </r>
    <r>
      <rPr>
        <b/>
        <sz val="12"/>
        <color indexed="52"/>
        <rFont val="Arial"/>
        <family val="2"/>
        <charset val="161"/>
      </rPr>
      <t>"Α"</t>
    </r>
    <r>
      <rPr>
        <sz val="12"/>
        <color indexed="43"/>
        <rFont val="Arial"/>
        <family val="2"/>
      </rPr>
      <t xml:space="preserve"> του πίνακα που ακολουθεί, σημειώνεται με ένα μικρό γράμμα του ελληνικού αλφάβητου και περιέχει το όνομα μιας οργανικής ένωσης.
Από τη άλλη μεριά και σε κάθε κελί της στήλης </t>
    </r>
    <r>
      <rPr>
        <b/>
        <sz val="12"/>
        <color indexed="52"/>
        <rFont val="Arial"/>
        <family val="2"/>
        <charset val="161"/>
      </rPr>
      <t>"Β"</t>
    </r>
    <r>
      <rPr>
        <sz val="12"/>
        <color indexed="43"/>
        <rFont val="Arial"/>
        <family val="2"/>
      </rPr>
      <t xml:space="preserve"> του ίδιου πίνακα, περιέχεται το όνομα κάποιας οργανικής ένωσης, που μπορεί να είναι </t>
    </r>
    <r>
      <rPr>
        <b/>
        <sz val="12"/>
        <color indexed="52"/>
        <rFont val="Arial"/>
        <family val="2"/>
        <charset val="161"/>
      </rPr>
      <t>συντακτικό ισομερές</t>
    </r>
    <r>
      <rPr>
        <sz val="12"/>
        <color indexed="43"/>
        <rFont val="Arial"/>
        <family val="2"/>
      </rPr>
      <t xml:space="preserve"> με κάποια ένωση, από αυτές που εμφανίζονται στα κελιά της στήλης </t>
    </r>
    <r>
      <rPr>
        <b/>
        <sz val="12"/>
        <color indexed="52"/>
        <rFont val="Arial"/>
        <family val="2"/>
        <charset val="161"/>
      </rPr>
      <t xml:space="preserve">"Α". 
</t>
    </r>
    <r>
      <rPr>
        <sz val="12"/>
        <color indexed="43"/>
        <rFont val="Arial"/>
        <family val="2"/>
      </rPr>
      <t xml:space="preserve">Για να αντιστοιχιστούν οι ενώσεις που είναι ισομερείς μεταξύ τους, γράψε σε κάθε κελί, που έχει χρώμα πορτοκαλί και βρίσκεται δίπλα σε κάποιο κελί της στήλης </t>
    </r>
    <r>
      <rPr>
        <b/>
        <sz val="12"/>
        <color indexed="52"/>
        <rFont val="Arial"/>
        <family val="2"/>
        <charset val="161"/>
      </rPr>
      <t>"Β",</t>
    </r>
    <r>
      <rPr>
        <sz val="12"/>
        <color indexed="43"/>
        <rFont val="Arial"/>
        <family val="2"/>
      </rPr>
      <t xml:space="preserve"> το μικρό γράμμα του ελληνικού αλφάβητου, του κελιού της στήλης </t>
    </r>
    <r>
      <rPr>
        <b/>
        <sz val="12"/>
        <color indexed="52"/>
        <rFont val="Arial"/>
        <family val="2"/>
        <charset val="161"/>
      </rPr>
      <t>"Α"</t>
    </r>
    <r>
      <rPr>
        <sz val="12"/>
        <color indexed="43"/>
        <rFont val="Arial"/>
        <family val="2"/>
      </rPr>
      <t xml:space="preserve"> στο οποίο, κατά τη γνώμη σου, περιέχεται το όνομα της ένωσης, που είναι ισομερής με την ένωση, της οποίας το όνομα περιέχεται στο κελί της στήλης </t>
    </r>
    <r>
      <rPr>
        <b/>
        <sz val="12"/>
        <color indexed="52"/>
        <rFont val="Arial"/>
        <family val="2"/>
        <charset val="161"/>
      </rPr>
      <t>"Β",</t>
    </r>
    <r>
      <rPr>
        <sz val="12"/>
        <color indexed="43"/>
        <rFont val="Arial"/>
        <family val="2"/>
      </rPr>
      <t xml:space="preserve"> που εξετάζεις κάθε φορά.</t>
    </r>
  </si>
  <si>
    <r>
      <t>Για παράδειγμα, αν κατά τη γνώμη σου, η</t>
    </r>
    <r>
      <rPr>
        <b/>
        <sz val="12"/>
        <color indexed="52"/>
        <rFont val="Arial"/>
        <family val="2"/>
        <charset val="161"/>
      </rPr>
      <t xml:space="preserve"> "μέθυλο-2-προπανόλη"</t>
    </r>
    <r>
      <rPr>
        <sz val="12"/>
        <color indexed="43"/>
        <rFont val="Arial"/>
        <family val="2"/>
      </rPr>
      <t xml:space="preserve"> είναι συντα-κτικό ισομερές ανθακικής αλυσίδας με την </t>
    </r>
    <r>
      <rPr>
        <b/>
        <sz val="12"/>
        <color indexed="52"/>
        <rFont val="Arial"/>
        <family val="2"/>
        <charset val="161"/>
      </rPr>
      <t>"πεντανάλη",</t>
    </r>
    <r>
      <rPr>
        <sz val="12"/>
        <color indexed="43"/>
        <rFont val="Arial"/>
        <family val="2"/>
      </rPr>
      <t xml:space="preserve"> γράψε στο κελί </t>
    </r>
    <r>
      <rPr>
        <b/>
        <sz val="12"/>
        <color indexed="52"/>
        <rFont val="Arial"/>
        <family val="2"/>
        <charset val="161"/>
      </rPr>
      <t>F292,</t>
    </r>
    <r>
      <rPr>
        <sz val="12"/>
        <color indexed="43"/>
        <rFont val="Arial"/>
        <family val="2"/>
      </rPr>
      <t xml:space="preserve"> το γράμμα </t>
    </r>
    <r>
      <rPr>
        <b/>
        <sz val="12"/>
        <color indexed="50"/>
        <rFont val="Arial"/>
        <family val="2"/>
        <charset val="161"/>
      </rPr>
      <t>"η"</t>
    </r>
    <r>
      <rPr>
        <sz val="12"/>
        <color indexed="43"/>
        <rFont val="Arial"/>
        <family val="2"/>
      </rPr>
      <t xml:space="preserve"> και στα κελιά </t>
    </r>
    <r>
      <rPr>
        <b/>
        <sz val="12"/>
        <color indexed="52"/>
        <rFont val="Arial"/>
        <family val="2"/>
        <charset val="161"/>
      </rPr>
      <t>J292, J293</t>
    </r>
    <r>
      <rPr>
        <sz val="12"/>
        <color indexed="43"/>
        <rFont val="Arial"/>
        <family val="2"/>
      </rPr>
      <t xml:space="preserve"> και </t>
    </r>
    <r>
      <rPr>
        <b/>
        <sz val="12"/>
        <color indexed="52"/>
        <rFont val="Arial"/>
        <family val="2"/>
        <charset val="161"/>
      </rPr>
      <t>J294 "Σ", "Λ"</t>
    </r>
    <r>
      <rPr>
        <sz val="12"/>
        <color indexed="43"/>
        <rFont val="Arial"/>
        <family val="2"/>
      </rPr>
      <t xml:space="preserve"> και </t>
    </r>
    <r>
      <rPr>
        <b/>
        <sz val="12"/>
        <color indexed="52"/>
        <rFont val="Arial"/>
        <family val="2"/>
        <charset val="161"/>
      </rPr>
      <t>"Λ"</t>
    </r>
    <r>
      <rPr>
        <sz val="12"/>
        <color indexed="43"/>
        <rFont val="Arial"/>
        <family val="2"/>
      </rPr>
      <t xml:space="preserve"> αντίστοιχα. </t>
    </r>
  </si>
  <si>
    <r>
      <t>Στο μόριο ενός αλκανίου, όπως φαίνεται και παρακάτω στις εικόνες των μοριακών μοντέλων που δίνονται για το μεθάνιο και το προπάνιο</t>
    </r>
    <r>
      <rPr>
        <sz val="12"/>
        <color indexed="10"/>
        <rFont val="Arial"/>
        <family val="2"/>
        <charset val="161"/>
      </rPr>
      <t>**</t>
    </r>
    <r>
      <rPr>
        <sz val="12"/>
        <color indexed="43"/>
        <rFont val="Arial"/>
        <family val="2"/>
      </rPr>
      <t>, αλλά και σε κάθε περί-πτωση, όπου το ανθρακοάτομο συνδέεται με τέσσερα άτομα στο περιβάλλον του, οι τέσσερις δεσμοί διατάσσονται τετραεδρικά γύρω από το ανθρακοάτομο, δηλαδή κατευθύνονται στις κορυφές ενός νοητού τετραέδρου, ή αλλιώς μιας τριγωνικής πυραμίδας.
Έτσι απέχουν μεταξύ τους κατά το δυνατό περισσότερο, οπότε επιτυγχάνεται κατ' αυτό τον τρόπο η ελαχιστοποίηση των απώσεων μεταξύ των κοινών ηλεκτρονια-κών ζευγών, που συνιστούν όπως είναι γνωστό τους ομοιοπολικούς δεσμούς, με αποτέλεσμα την όσο το δυνατό μεγαλύτερη σταθεροποίηση του μορίου.</t>
    </r>
  </si>
  <si>
    <r>
      <t xml:space="preserve">Ανάλογα, οι </t>
    </r>
    <r>
      <rPr>
        <b/>
        <sz val="10"/>
        <color indexed="52"/>
        <rFont val="Arial"/>
        <family val="2"/>
        <charset val="161"/>
      </rPr>
      <t>κυκλικοί κορεσμένοι Υ/Α</t>
    </r>
    <r>
      <rPr>
        <sz val="10"/>
        <color indexed="43"/>
        <rFont val="Arial"/>
        <family val="2"/>
      </rPr>
      <t xml:space="preserve"> ονομάζονται </t>
    </r>
    <r>
      <rPr>
        <b/>
        <sz val="10"/>
        <color indexed="52"/>
        <rFont val="Arial"/>
        <family val="2"/>
        <charset val="161"/>
      </rPr>
      <t>κυ-κλοαλκάνια</t>
    </r>
    <r>
      <rPr>
        <sz val="10"/>
        <color indexed="43"/>
        <rFont val="Arial"/>
        <family val="2"/>
      </rPr>
      <t xml:space="preserve"> και είναι φτωχότεροι κατά δύο άτομα </t>
    </r>
    <r>
      <rPr>
        <b/>
        <sz val="10"/>
        <color indexed="52"/>
        <rFont val="Arial"/>
        <family val="2"/>
        <charset val="161"/>
      </rPr>
      <t>Η,</t>
    </r>
    <r>
      <rPr>
        <sz val="10"/>
        <color indexed="43"/>
        <rFont val="Arial"/>
        <family val="2"/>
      </rPr>
      <t xml:space="preserve"> σε σχέση με τα αντίστοιχα αλκάνια, αφού δύο μη διαδοχι-κά ανθρακοάτομα της ανθρακικής αλυσίδας τους, "ε-πέλεξαν" να ενωθούν μεταξύ τους και όχι με ένα επιπλέ-ον άτομο </t>
    </r>
    <r>
      <rPr>
        <b/>
        <sz val="10"/>
        <color indexed="52"/>
        <rFont val="Arial"/>
        <family val="2"/>
        <charset val="161"/>
      </rPr>
      <t>Η</t>
    </r>
    <r>
      <rPr>
        <sz val="10"/>
        <color indexed="43"/>
        <rFont val="Arial"/>
        <family val="2"/>
      </rPr>
      <t xml:space="preserve"> το καθένα. Γίνεται έτσι κατανοητό, γιατί ο </t>
    </r>
    <r>
      <rPr>
        <b/>
        <sz val="10"/>
        <color indexed="52"/>
        <rFont val="Arial"/>
        <family val="2"/>
        <charset val="161"/>
      </rPr>
      <t>ΓΜΤ</t>
    </r>
    <r>
      <rPr>
        <sz val="10"/>
        <color indexed="43"/>
        <rFont val="Arial"/>
        <family val="2"/>
      </rPr>
      <t xml:space="preserve"> των </t>
    </r>
    <r>
      <rPr>
        <b/>
        <sz val="10"/>
        <color indexed="52"/>
        <rFont val="Arial"/>
        <family val="2"/>
        <charset val="161"/>
      </rPr>
      <t>κυκλο-αλκανίων</t>
    </r>
    <r>
      <rPr>
        <sz val="10"/>
        <color indexed="43"/>
        <rFont val="Arial"/>
        <family val="2"/>
      </rPr>
      <t xml:space="preserve"> θυμίζει </t>
    </r>
    <r>
      <rPr>
        <b/>
        <sz val="10"/>
        <color indexed="52"/>
        <rFont val="Arial"/>
        <family val="2"/>
        <charset val="161"/>
      </rPr>
      <t>αλκένια,</t>
    </r>
    <r>
      <rPr>
        <sz val="10"/>
        <color indexed="43"/>
        <rFont val="Arial"/>
        <family val="2"/>
      </rPr>
      <t xml:space="preserve"> αφού έχει τη μορφή...</t>
    </r>
  </si>
  <si>
    <t>Αξίζει να σημειωθεί, ότι στο προπάνιο, τα δύο πρωτο-ταγή ανθρακοάτομα, περιστρέφονται σε σχέση με το δευτεροταγές ανθρακοάτομο, με άξονα περιστροφής το δεσμό μέσω του οποίου συνδέονται με αυτό. Κάτι τέ-τοιο συμβαίνει γενικότερα, σε κάθε περίπτωση, όπου δύο άτομα συνδέονται μεταξύ τους με απλό δεσμό, δη-λαδή, τότε το ένα περιστρέφεται σε σχέση με το άλλο, με άξονα περιστροφής τον μεταξύ τους δεσμό.</t>
  </si>
  <si>
    <r>
      <t xml:space="preserve">Μια σημαντική ιδιότητα των αλκανίων είναι η </t>
    </r>
    <r>
      <rPr>
        <b/>
        <sz val="12"/>
        <color indexed="52"/>
        <rFont val="Arial"/>
        <family val="2"/>
        <charset val="161"/>
      </rPr>
      <t>καύση.</t>
    </r>
    <r>
      <rPr>
        <sz val="12"/>
        <color indexed="43"/>
        <rFont val="Arial"/>
        <family val="2"/>
      </rPr>
      <t xml:space="preserve"> Εφόσον αυτή πραγματο-ποιείται με </t>
    </r>
    <r>
      <rPr>
        <b/>
        <sz val="12"/>
        <color indexed="52"/>
        <rFont val="Arial"/>
        <family val="2"/>
        <charset val="161"/>
      </rPr>
      <t>περίσσεια</t>
    </r>
    <r>
      <rPr>
        <sz val="12"/>
        <color indexed="43"/>
        <rFont val="Arial"/>
        <family val="2"/>
      </rPr>
      <t xml:space="preserve"> οξυγόνου ή αέρα, είναι πλήρης </t>
    </r>
    <r>
      <rPr>
        <b/>
        <sz val="12"/>
        <color indexed="52"/>
        <rFont val="Arial"/>
        <family val="2"/>
        <charset val="161"/>
      </rPr>
      <t>(τέλεια καύση),</t>
    </r>
    <r>
      <rPr>
        <sz val="12"/>
        <color indexed="43"/>
        <rFont val="Arial"/>
        <family val="2"/>
      </rPr>
      <t xml:space="preserve"> οπότε ο-λόκληρη η ποσότητα του περιεχόμενου στο καιόμενο αλκάνιο άνθρακα, μετατρέ-πεται σε διοξείδιο του άνθρακα, ενώ το υδρογόνο που περιέχεται στο αλκάνιο μετατρέπεται σε νερό.
Άρα κατά την πλήρη καύση των αλκανίων, αλλά και γενικότερα οποιουδήποτε Υ/Α, παράγονται διοξείδιο του άνθρακα και νερό. Το τελευταίο εμφανίζεται ως υδρα-τμός, καθώς κατά την καύση του αλκανίου εκλύεται μεγάλο ποσό θερμότητας, με αποτέλεσμα να ανέρχεται η θερμοκρασία στο χώρο πραγματοποίησης της αντί-δρασης σε τιμές, όπου το νερό εμφανίζεται σε αέρια μορφή.</t>
    </r>
  </si>
  <si>
    <r>
      <t xml:space="preserve">Στην περίπτωση της καύσης ενός αλκανίου με ανεπαρκή ποσότητα οξυγόνου </t>
    </r>
    <r>
      <rPr>
        <b/>
        <sz val="12"/>
        <color indexed="52"/>
        <rFont val="Arial"/>
        <family val="2"/>
        <charset val="161"/>
      </rPr>
      <t>(ατελής καύση),</t>
    </r>
    <r>
      <rPr>
        <sz val="12"/>
        <color indexed="43"/>
        <rFont val="Arial"/>
        <family val="2"/>
      </rPr>
      <t xml:space="preserve"> τουλάχιστον ένα μέρος του άνθρακα που περιέχεται στο καιό-μενο αλκάνιο, μετατρέπεται σε μονοξείδιο του άνθρακα ή μπορεί ακόμη και να μείνει εντελώς άκαυστο. Όταν στα καυσαέρια υπάρχει άκαυστος άνθρακας, αυτά έχουν τη μορφή μαύρου καπνού, λόγω της </t>
    </r>
    <r>
      <rPr>
        <b/>
        <sz val="12"/>
        <color indexed="52"/>
        <rFont val="Arial"/>
        <family val="2"/>
        <charset val="161"/>
      </rPr>
      <t>αιθάλης</t>
    </r>
    <r>
      <rPr>
        <sz val="12"/>
        <color indexed="43"/>
        <rFont val="Arial"/>
        <family val="2"/>
      </rPr>
      <t xml:space="preserve"> που περιέχουν. 
Η αιθάλη δεν είναι τίποτε άλλο από μαύρα μικροσκοπικά συσσωματώματα άμορ-φου άκαυστου άνθρακα.</t>
    </r>
  </si>
  <si>
    <r>
      <t xml:space="preserve">… με </t>
    </r>
    <r>
      <rPr>
        <b/>
        <sz val="12"/>
        <color indexed="52"/>
        <rFont val="Arial"/>
        <family val="2"/>
        <charset val="161"/>
      </rPr>
      <t>x+y+z=v</t>
    </r>
    <r>
      <rPr>
        <sz val="12"/>
        <color indexed="43"/>
        <rFont val="Arial"/>
        <family val="2"/>
      </rPr>
      <t xml:space="preserve"> (προκύπτει από την εξισορρόπηση των ατόμων </t>
    </r>
    <r>
      <rPr>
        <b/>
        <sz val="12"/>
        <color indexed="52"/>
        <rFont val="Arial"/>
        <family val="2"/>
        <charset val="161"/>
      </rPr>
      <t xml:space="preserve">C </t>
    </r>
    <r>
      <rPr>
        <sz val="12"/>
        <color indexed="43"/>
        <rFont val="Arial"/>
        <family val="2"/>
      </rPr>
      <t xml:space="preserve">στα δύο μέλη της εξίσωσης) και </t>
    </r>
    <r>
      <rPr>
        <b/>
        <sz val="12"/>
        <color indexed="52"/>
        <rFont val="Arial"/>
        <family val="2"/>
        <charset val="161"/>
      </rPr>
      <t>y+2z+(v+1)=2f</t>
    </r>
    <r>
      <rPr>
        <sz val="12"/>
        <color indexed="43"/>
        <rFont val="Arial"/>
        <family val="2"/>
      </rPr>
      <t xml:space="preserve"> (προκύπτει από την εξισορρόπηση των ατόμων </t>
    </r>
    <r>
      <rPr>
        <b/>
        <sz val="12"/>
        <color indexed="52"/>
        <rFont val="Arial"/>
        <family val="2"/>
        <charset val="161"/>
      </rPr>
      <t>Ο</t>
    </r>
    <r>
      <rPr>
        <sz val="12"/>
        <color indexed="43"/>
        <rFont val="Arial"/>
        <family val="2"/>
      </rPr>
      <t>).</t>
    </r>
  </si>
  <si>
    <t>Η αντίδραση που γίνεται για να σχηματιστεί το μονοχλωροποαράγωγο του αλκανί-ου, δίνεται από τη χημική εξίσωση που ακολουθεί.</t>
  </si>
  <si>
    <r>
      <t xml:space="preserve">Στο μόριο του </t>
    </r>
    <r>
      <rPr>
        <b/>
        <sz val="12"/>
        <color indexed="52"/>
        <rFont val="Arial"/>
        <family val="2"/>
        <charset val="161"/>
      </rPr>
      <t>αιθανίου (CH</t>
    </r>
    <r>
      <rPr>
        <b/>
        <vertAlign val="subscript"/>
        <sz val="12"/>
        <color indexed="52"/>
        <rFont val="Arial"/>
        <family val="2"/>
        <charset val="161"/>
      </rPr>
      <t>3</t>
    </r>
    <r>
      <rPr>
        <b/>
        <sz val="12"/>
        <color indexed="52"/>
        <rFont val="Arial"/>
        <family val="2"/>
        <charset val="161"/>
      </rPr>
      <t>–CH</t>
    </r>
    <r>
      <rPr>
        <b/>
        <vertAlign val="subscript"/>
        <sz val="12"/>
        <color indexed="52"/>
        <rFont val="Arial"/>
        <family val="2"/>
        <charset val="161"/>
      </rPr>
      <t>3</t>
    </r>
    <r>
      <rPr>
        <b/>
        <sz val="12"/>
        <color indexed="52"/>
        <rFont val="Arial"/>
        <family val="2"/>
        <charset val="161"/>
      </rPr>
      <t>),</t>
    </r>
    <r>
      <rPr>
        <sz val="12"/>
        <color indexed="43"/>
        <rFont val="Arial"/>
        <family val="2"/>
      </rPr>
      <t xml:space="preserve"> τα περιεχόμενα άτομα </t>
    </r>
    <r>
      <rPr>
        <b/>
        <sz val="12"/>
        <color indexed="52"/>
        <rFont val="Arial"/>
        <family val="2"/>
        <charset val="161"/>
      </rPr>
      <t>Η</t>
    </r>
    <r>
      <rPr>
        <sz val="12"/>
        <color indexed="43"/>
        <rFont val="Arial"/>
        <family val="2"/>
      </rPr>
      <t xml:space="preserve"> είναι </t>
    </r>
    <r>
      <rPr>
        <b/>
        <sz val="12"/>
        <color indexed="52"/>
        <rFont val="Arial"/>
        <family val="2"/>
        <charset val="161"/>
      </rPr>
      <t>ισότιμα.</t>
    </r>
    <r>
      <rPr>
        <sz val="12"/>
        <color indexed="43"/>
        <rFont val="Arial"/>
        <family val="2"/>
      </rPr>
      <t xml:space="preserve"> Άρα από το αιθάνιο μπορεί να προκύψει ένα μονοβρωμοπαράγωγο, το </t>
    </r>
    <r>
      <rPr>
        <b/>
        <sz val="12"/>
        <color indexed="52"/>
        <rFont val="Arial"/>
        <family val="2"/>
        <charset val="161"/>
      </rPr>
      <t>βρωμο-αιθάνιο.</t>
    </r>
    <r>
      <rPr>
        <sz val="12"/>
        <color indexed="43"/>
        <rFont val="Arial"/>
        <family val="2"/>
      </rPr>
      <t xml:space="preserve"> 
Για να σχηματιστεί διβρωμοπαράγωγο του αιθανίου, θα πρέπει να εισέλθει στο μόριο, στη θέση κάποιου από τα υπόλοιπα άτομα </t>
    </r>
    <r>
      <rPr>
        <b/>
        <sz val="12"/>
        <color indexed="52"/>
        <rFont val="Arial"/>
        <family val="2"/>
        <charset val="161"/>
      </rPr>
      <t>Η</t>
    </r>
    <r>
      <rPr>
        <sz val="12"/>
        <color indexed="43"/>
        <rFont val="Arial"/>
        <family val="2"/>
      </rPr>
      <t xml:space="preserve"> και ένα δεύτερο άτομο βρω-μίου. Όταν συμβεί αυτό, τα δύο άτομα </t>
    </r>
    <r>
      <rPr>
        <b/>
        <sz val="12"/>
        <color indexed="52"/>
        <rFont val="Arial"/>
        <family val="2"/>
        <charset val="161"/>
      </rPr>
      <t>Br,</t>
    </r>
    <r>
      <rPr>
        <sz val="12"/>
        <color indexed="43"/>
        <rFont val="Arial"/>
        <family val="2"/>
      </rPr>
      <t xml:space="preserve"> ή θα είναι ενωμένα με το ίδιο άτομο </t>
    </r>
    <r>
      <rPr>
        <b/>
        <sz val="12"/>
        <color indexed="52"/>
        <rFont val="Arial"/>
        <family val="2"/>
        <charset val="161"/>
      </rPr>
      <t xml:space="preserve">C, </t>
    </r>
    <r>
      <rPr>
        <sz val="12"/>
        <color indexed="43"/>
        <rFont val="Arial"/>
        <family val="2"/>
      </rPr>
      <t xml:space="preserve">οπότε σχηματίζεται το </t>
    </r>
    <r>
      <rPr>
        <b/>
        <sz val="12"/>
        <color indexed="52"/>
        <rFont val="Arial"/>
        <family val="2"/>
        <charset val="161"/>
      </rPr>
      <t>1,1-δίβρωμο-αιθάνιο,</t>
    </r>
    <r>
      <rPr>
        <sz val="12"/>
        <color indexed="43"/>
        <rFont val="Arial"/>
        <family val="2"/>
      </rPr>
      <t xml:space="preserve"> ή το ένα από τα άτομα </t>
    </r>
    <r>
      <rPr>
        <b/>
        <sz val="12"/>
        <color indexed="52"/>
        <rFont val="Arial"/>
        <family val="2"/>
        <charset val="161"/>
      </rPr>
      <t>Br</t>
    </r>
    <r>
      <rPr>
        <sz val="12"/>
        <color indexed="43"/>
        <rFont val="Arial"/>
        <family val="2"/>
      </rPr>
      <t xml:space="preserve"> θα είναι ενωμένο με το ένα άτομο </t>
    </r>
    <r>
      <rPr>
        <b/>
        <sz val="12"/>
        <color indexed="52"/>
        <rFont val="Arial"/>
        <family val="2"/>
        <charset val="161"/>
      </rPr>
      <t>C</t>
    </r>
    <r>
      <rPr>
        <sz val="12"/>
        <color indexed="43"/>
        <rFont val="Arial"/>
        <family val="2"/>
      </rPr>
      <t xml:space="preserve"> και το άλλο με το δεύτερο άτομο </t>
    </r>
    <r>
      <rPr>
        <b/>
        <sz val="12"/>
        <color indexed="52"/>
        <rFont val="Arial"/>
        <family val="2"/>
        <charset val="161"/>
      </rPr>
      <t>C.</t>
    </r>
    <r>
      <rPr>
        <b/>
        <sz val="12"/>
        <color indexed="43"/>
        <rFont val="Arial"/>
        <family val="2"/>
        <charset val="161"/>
      </rPr>
      <t xml:space="preserve"> </t>
    </r>
    <r>
      <rPr>
        <sz val="12"/>
        <color indexed="43"/>
        <rFont val="Arial"/>
        <family val="2"/>
        <charset val="161"/>
      </rPr>
      <t>Έτσι σχηματίζεται το</t>
    </r>
    <r>
      <rPr>
        <b/>
        <sz val="12"/>
        <color indexed="43"/>
        <rFont val="Arial"/>
        <family val="2"/>
        <charset val="161"/>
      </rPr>
      <t xml:space="preserve"> </t>
    </r>
    <r>
      <rPr>
        <b/>
        <sz val="12"/>
        <color indexed="52"/>
        <rFont val="Arial"/>
        <family val="2"/>
        <charset val="161"/>
      </rPr>
      <t>1,2-δί-βρωμο-αιθάνιο.</t>
    </r>
    <r>
      <rPr>
        <sz val="12"/>
        <color indexed="52"/>
        <rFont val="Arial"/>
        <family val="2"/>
        <charset val="161"/>
      </rPr>
      <t xml:space="preserve"> </t>
    </r>
    <r>
      <rPr>
        <sz val="12"/>
        <color indexed="43"/>
        <rFont val="Arial"/>
        <family val="2"/>
        <charset val="161"/>
      </rPr>
      <t xml:space="preserve">Οι ζητούμενοι συντακτικοί τύποι δίνονται στο </t>
    </r>
    <r>
      <rPr>
        <sz val="12"/>
        <color indexed="48"/>
        <rFont val="Arial"/>
        <family val="2"/>
        <charset val="161"/>
      </rPr>
      <t xml:space="preserve">διπλανό χώρο. </t>
    </r>
  </si>
  <si>
    <r>
      <t xml:space="preserve">Προκύπτει λοιπόν ότι το αλκάνιο που αλογονώθηκε έχει </t>
    </r>
    <r>
      <rPr>
        <b/>
        <sz val="12"/>
        <color indexed="52"/>
        <rFont val="Arial"/>
        <family val="2"/>
        <charset val="161"/>
      </rPr>
      <t>ΜΤ: C</t>
    </r>
    <r>
      <rPr>
        <b/>
        <vertAlign val="subscript"/>
        <sz val="12"/>
        <color indexed="52"/>
        <rFont val="Arial"/>
        <family val="2"/>
        <charset val="161"/>
      </rPr>
      <t>5</t>
    </r>
    <r>
      <rPr>
        <b/>
        <sz val="12"/>
        <color indexed="52"/>
        <rFont val="Arial"/>
        <family val="2"/>
        <charset val="161"/>
      </rPr>
      <t>H</t>
    </r>
    <r>
      <rPr>
        <b/>
        <vertAlign val="subscript"/>
        <sz val="12"/>
        <color indexed="52"/>
        <rFont val="Arial"/>
        <family val="2"/>
        <charset val="161"/>
      </rPr>
      <t>12</t>
    </r>
    <r>
      <rPr>
        <b/>
        <sz val="12"/>
        <color indexed="52"/>
        <rFont val="Arial"/>
        <family val="2"/>
        <charset val="161"/>
      </rPr>
      <t>.</t>
    </r>
    <r>
      <rPr>
        <sz val="12"/>
        <color indexed="43"/>
        <rFont val="Arial"/>
        <family val="2"/>
      </rPr>
      <t xml:space="preserve"> Υπάρχουν όμως τρία αλκάνια με αυτό το ΜΤ. Οι συντακτικοί τύποι και τα ονόματα αυτών φαίνονται στο </t>
    </r>
    <r>
      <rPr>
        <sz val="12"/>
        <color rgb="FF3366FF"/>
        <rFont val="Arial"/>
        <family val="2"/>
        <charset val="161"/>
      </rPr>
      <t>διπλανό χώρο</t>
    </r>
    <r>
      <rPr>
        <sz val="12"/>
        <color indexed="43"/>
        <rFont val="Arial"/>
        <family val="2"/>
      </rPr>
      <t xml:space="preserve">. Από αυτά, εκείνο στο οποίο αναφέρεται το πρό-βλημα, είναι αυτό, στο μόριο του οποίου, </t>
    </r>
    <r>
      <rPr>
        <b/>
        <sz val="12"/>
        <color indexed="52"/>
        <rFont val="Arial"/>
        <family val="2"/>
        <charset val="161"/>
      </rPr>
      <t>όλα τα περιεχόμενα άτομα Η είναι ισότιμα,</t>
    </r>
    <r>
      <rPr>
        <sz val="12"/>
        <color indexed="43"/>
        <rFont val="Arial"/>
        <family val="2"/>
      </rPr>
      <t xml:space="preserve"> ώστε κατά τη χλωρίωσή του να είναι δυνατό να σχηματιστεί ένα και μο-ναδικό μονοχλωρο-παράγωγο. Κάτι τέτοιο συμβαίνει μόνο στο </t>
    </r>
    <r>
      <rPr>
        <b/>
        <sz val="12"/>
        <color indexed="52"/>
        <rFont val="Arial"/>
        <family val="2"/>
        <charset val="161"/>
      </rPr>
      <t>διμέθυλο-προ-πάνιο.</t>
    </r>
  </si>
  <si>
    <r>
      <t xml:space="preserve">12·ν+(2·ν+2)·1=58 </t>
    </r>
    <r>
      <rPr>
        <b/>
        <sz val="12"/>
        <color indexed="16"/>
        <rFont val="Symbol"/>
        <family val="1"/>
        <charset val="2"/>
      </rPr>
      <t>Þ</t>
    </r>
    <r>
      <rPr>
        <b/>
        <sz val="12"/>
        <color indexed="16"/>
        <rFont val="Arial"/>
        <family val="2"/>
      </rPr>
      <t xml:space="preserve">  14·ν=56 </t>
    </r>
    <r>
      <rPr>
        <b/>
        <sz val="12"/>
        <color indexed="16"/>
        <rFont val="Symbol"/>
        <family val="1"/>
        <charset val="2"/>
      </rPr>
      <t>Þ</t>
    </r>
    <r>
      <rPr>
        <b/>
        <sz val="12"/>
        <color indexed="16"/>
        <rFont val="Arial"/>
        <family val="2"/>
      </rPr>
      <t xml:space="preserve">  ν=4</t>
    </r>
  </si>
  <si>
    <r>
      <t>Καύση</t>
    </r>
    <r>
      <rPr>
        <b/>
        <sz val="12"/>
        <color indexed="43"/>
        <rFont val="Arial"/>
        <family val="2"/>
        <charset val="161"/>
      </rPr>
      <t xml:space="preserve"> </t>
    </r>
    <r>
      <rPr>
        <sz val="12"/>
        <color indexed="43"/>
        <rFont val="Arial"/>
        <family val="2"/>
        <charset val="161"/>
      </rPr>
      <t xml:space="preserve">ονομάζεται κάθε αντίδραση οξειδοαναγωγής, που συνήθως γίνεται πολύ γρήγορα, ελευθερώνονται δε κατά την πραγματοποίησή της, θερμότητα και φως.
Συνήθως τέτοιες αντιδράσεις είναι εκείνες των διαφόρων ουσιών με το </t>
    </r>
    <r>
      <rPr>
        <b/>
        <sz val="12"/>
        <color indexed="52"/>
        <rFont val="Arial"/>
        <family val="2"/>
        <charset val="161"/>
      </rPr>
      <t>Ο</t>
    </r>
    <r>
      <rPr>
        <b/>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υπάρ-χουν όμως και περιπτώσεις άλλων στοιχείων, όπως είναι το </t>
    </r>
    <r>
      <rPr>
        <b/>
        <sz val="12"/>
        <color indexed="52"/>
        <rFont val="Arial"/>
        <family val="2"/>
        <charset val="161"/>
      </rPr>
      <t>F</t>
    </r>
    <r>
      <rPr>
        <b/>
        <vertAlign val="subscript"/>
        <sz val="12"/>
        <color indexed="52"/>
        <rFont val="Arial"/>
        <family val="2"/>
        <charset val="161"/>
      </rPr>
      <t>2</t>
    </r>
    <r>
      <rPr>
        <sz val="12"/>
        <color indexed="43"/>
        <rFont val="Arial"/>
        <family val="2"/>
        <charset val="161"/>
      </rPr>
      <t xml:space="preserve"> ή το </t>
    </r>
    <r>
      <rPr>
        <b/>
        <sz val="12"/>
        <color indexed="52"/>
        <rFont val="Arial"/>
        <family val="2"/>
        <charset val="161"/>
      </rPr>
      <t>Cl</t>
    </r>
    <r>
      <rPr>
        <b/>
        <vertAlign val="subscript"/>
        <sz val="12"/>
        <color indexed="52"/>
        <rFont val="Arial"/>
        <family val="2"/>
        <charset val="161"/>
      </rPr>
      <t>2</t>
    </r>
    <r>
      <rPr>
        <sz val="12"/>
        <color indexed="43"/>
        <rFont val="Arial"/>
        <family val="2"/>
        <charset val="161"/>
      </rPr>
      <t xml:space="preserve"> που μπο-ρούν να προκαλέσουν καύσεις.</t>
    </r>
  </si>
  <si>
    <r>
      <t xml:space="preserve">Στην Οργανική Χημεία, όταν αναφερόμαστε σε καύση μιας οργανικής ουσίας, εφό-σον δεν αναφέρεται κάτι διαφορετικό, εννοούμε ότι αυτή πραγματοποιείται με κα-θαρό </t>
    </r>
    <r>
      <rPr>
        <b/>
        <sz val="12"/>
        <color indexed="52"/>
        <rFont val="Arial"/>
        <family val="2"/>
        <charset val="161"/>
      </rPr>
      <t>Ο</t>
    </r>
    <r>
      <rPr>
        <b/>
        <vertAlign val="subscript"/>
        <sz val="12"/>
        <color indexed="52"/>
        <rFont val="Arial"/>
        <family val="2"/>
        <charset val="161"/>
      </rPr>
      <t>2</t>
    </r>
    <r>
      <rPr>
        <sz val="12"/>
        <color indexed="43"/>
        <rFont val="Arial"/>
        <family val="2"/>
        <charset val="161"/>
      </rPr>
      <t xml:space="preserve"> (ή με </t>
    </r>
    <r>
      <rPr>
        <b/>
        <sz val="12"/>
        <color indexed="52"/>
        <rFont val="Arial"/>
        <family val="2"/>
        <charset val="161"/>
      </rPr>
      <t>αέρα,</t>
    </r>
    <r>
      <rPr>
        <sz val="12"/>
        <color indexed="43"/>
        <rFont val="Arial"/>
        <family val="2"/>
        <charset val="161"/>
      </rPr>
      <t xml:space="preserve"> που φυσικά περιέχει οξυγόνο). Κάποιες φορές η καύση επι-τυγχάνεται με συνθέρμανση της ουσίας με άλλη ουσία, που περιέχει οξυγόνο και το ελευθερώνει καθώς θερμαίνεται. Μια τέτοια ουσία για παράδειγμα, είναι το </t>
    </r>
    <r>
      <rPr>
        <b/>
        <sz val="12"/>
        <color indexed="52"/>
        <rFont val="Arial"/>
        <family val="2"/>
        <charset val="161"/>
      </rPr>
      <t>CuO.</t>
    </r>
  </si>
  <si>
    <r>
      <t xml:space="preserve">Η καύση χαρακτηρίζεται ως </t>
    </r>
    <r>
      <rPr>
        <b/>
        <sz val="12"/>
        <color indexed="52"/>
        <rFont val="Arial"/>
        <family val="2"/>
        <charset val="161"/>
      </rPr>
      <t>τέλεια,</t>
    </r>
    <r>
      <rPr>
        <sz val="12"/>
        <color indexed="43"/>
        <rFont val="Arial"/>
        <family val="2"/>
        <charset val="161"/>
      </rPr>
      <t xml:space="preserve"> όταν πραγματοποιείται με περίσσεια οξυγόνου, ενώ στην αντίθετη περίπτωση λέμε ότι έχουμε </t>
    </r>
    <r>
      <rPr>
        <b/>
        <sz val="12"/>
        <color indexed="52"/>
        <rFont val="Arial"/>
        <family val="2"/>
        <charset val="161"/>
      </rPr>
      <t>ατελή</t>
    </r>
    <r>
      <rPr>
        <sz val="12"/>
        <color indexed="43"/>
        <rFont val="Arial"/>
        <family val="2"/>
        <charset val="161"/>
      </rPr>
      <t xml:space="preserve"> καύση. Κατά την καύση γενι-κά, των οργανικών ενώσεων, συμβαίνουν τα ακόλουθα:</t>
    </r>
  </si>
  <si>
    <r>
      <t xml:space="preserve">Ο </t>
    </r>
    <r>
      <rPr>
        <b/>
        <sz val="12"/>
        <color indexed="52"/>
        <rFont val="Arial"/>
        <family val="2"/>
        <charset val="161"/>
      </rPr>
      <t>C</t>
    </r>
    <r>
      <rPr>
        <sz val="12"/>
        <color indexed="43"/>
        <rFont val="Arial"/>
        <family val="2"/>
      </rPr>
      <t xml:space="preserve"> της ένωσης μετατρέπεται σε </t>
    </r>
    <r>
      <rPr>
        <b/>
        <sz val="12"/>
        <color indexed="52"/>
        <rFont val="Arial"/>
        <family val="2"/>
        <charset val="161"/>
      </rPr>
      <t>CO</t>
    </r>
    <r>
      <rPr>
        <b/>
        <vertAlign val="subscript"/>
        <sz val="12"/>
        <color indexed="52"/>
        <rFont val="Arial"/>
        <family val="2"/>
        <charset val="161"/>
      </rPr>
      <t>2</t>
    </r>
    <r>
      <rPr>
        <sz val="12"/>
        <color indexed="52"/>
        <rFont val="Arial"/>
        <family val="2"/>
        <charset val="161"/>
      </rPr>
      <t>,</t>
    </r>
    <r>
      <rPr>
        <sz val="12"/>
        <color indexed="43"/>
        <rFont val="Arial"/>
        <family val="2"/>
      </rPr>
      <t xml:space="preserve"> εφόσον συμβαίνει </t>
    </r>
    <r>
      <rPr>
        <b/>
        <sz val="12"/>
        <color indexed="52"/>
        <rFont val="Arial"/>
        <family val="2"/>
        <charset val="161"/>
      </rPr>
      <t>τέλεια</t>
    </r>
    <r>
      <rPr>
        <sz val="12"/>
        <color indexed="43"/>
        <rFont val="Arial"/>
        <family val="2"/>
      </rPr>
      <t xml:space="preserve"> καύση της ένω-σης. Αν η καύση είναι </t>
    </r>
    <r>
      <rPr>
        <b/>
        <sz val="12"/>
        <color indexed="52"/>
        <rFont val="Arial"/>
        <family val="2"/>
        <charset val="161"/>
      </rPr>
      <t>ατελής,</t>
    </r>
    <r>
      <rPr>
        <sz val="12"/>
        <color indexed="43"/>
        <rFont val="Arial"/>
        <family val="2"/>
      </rPr>
      <t xml:space="preserve"> ένα μέρος ή και ολόκληρη η ποσότητα του άνθρακα που περιέχεται στην καιόμενη ένωση, μετατρέπεται σε </t>
    </r>
    <r>
      <rPr>
        <b/>
        <sz val="12"/>
        <color indexed="52"/>
        <rFont val="Arial"/>
        <family val="2"/>
        <charset val="161"/>
      </rPr>
      <t>CO</t>
    </r>
    <r>
      <rPr>
        <sz val="12"/>
        <color indexed="43"/>
        <rFont val="Arial"/>
        <family val="2"/>
      </rPr>
      <t xml:space="preserve"> ή μπορεί ακόμη κάποια ποσότητα άνθρακα να μείνει άκαυστη, σχηματίζοντας </t>
    </r>
    <r>
      <rPr>
        <b/>
        <sz val="12"/>
        <color indexed="52"/>
        <rFont val="Arial"/>
        <family val="2"/>
        <charset val="161"/>
      </rPr>
      <t>αιθάλη</t>
    </r>
    <r>
      <rPr>
        <sz val="12"/>
        <color indexed="52"/>
        <rFont val="Arial"/>
        <family val="2"/>
        <charset val="161"/>
      </rPr>
      <t>.</t>
    </r>
  </si>
  <si>
    <r>
      <t xml:space="preserve">Το </t>
    </r>
    <r>
      <rPr>
        <b/>
        <sz val="12"/>
        <color indexed="52"/>
        <rFont val="Arial"/>
        <family val="2"/>
        <charset val="161"/>
      </rPr>
      <t>Η</t>
    </r>
    <r>
      <rPr>
        <sz val="12"/>
        <color indexed="43"/>
        <rFont val="Arial"/>
        <family val="2"/>
        <charset val="161"/>
      </rPr>
      <t xml:space="preserve"> της ένωσης μετατρέπεται σε </t>
    </r>
    <r>
      <rPr>
        <b/>
        <sz val="12"/>
        <color indexed="52"/>
        <rFont val="Arial"/>
        <family val="2"/>
        <charset val="161"/>
      </rPr>
      <t>νερό</t>
    </r>
    <r>
      <rPr>
        <sz val="12"/>
        <color indexed="52"/>
        <rFont val="Arial"/>
        <family val="2"/>
        <charset val="161"/>
      </rPr>
      <t>,</t>
    </r>
    <r>
      <rPr>
        <sz val="12"/>
        <color indexed="43"/>
        <rFont val="Arial"/>
        <family val="2"/>
        <charset val="161"/>
      </rPr>
      <t xml:space="preserve"> το οποίο μάλιστα αρχικά λαμβάνεται σε αέρια κατάσταση, (υδρατμοί), λόγω της υψηλής θερμοκρασίας των καυσαερίων</t>
    </r>
    <r>
      <rPr>
        <sz val="12"/>
        <color indexed="10"/>
        <rFont val="Arial"/>
        <family val="2"/>
        <charset val="161"/>
      </rPr>
      <t>*</t>
    </r>
    <r>
      <rPr>
        <sz val="12"/>
        <color indexed="43"/>
        <rFont val="Arial"/>
        <family val="2"/>
        <charset val="161"/>
      </rPr>
      <t>, καθώς  η καύση είναι εξώθερμη αντίδραση. Όταν τα καυσαέρια ψυχθούν, χάνουν τους υδρατμούς που περιέχουν, αφού αυτοί υγροποιούνται και γίνονται νερό.</t>
    </r>
  </si>
  <si>
    <r>
      <t xml:space="preserve">Πρέπει να σημειωθεί ακόμη, ότι οι συνθήκες που επικρατούν συνήθως στο χώρο όπου πραγματοποιείται η καύση μιας οργανικής ένωσης, είναι τέτοιες ώστε η ένωση να βρίσκεται στην αέρια κατάσταση. </t>
    </r>
    <r>
      <rPr>
        <b/>
        <sz val="12"/>
        <color indexed="52"/>
        <rFont val="Arial"/>
        <family val="2"/>
        <charset val="161"/>
      </rPr>
      <t xml:space="preserve">Άρα πρόκειται για μια αντίδραση στην οποία αντιδρώντα και προϊόντα βρίσκονται στη αέρια κατάσταση, ο-πότε οι στοιχειομετρικοί υπολογισμοί μπορούν να γίνουν, είτε με τις πο-σότητες εκφρασμένες σε mol, είτε με τις ποσότητες να εμφανίζονται ως αέριοι όγκοι, μετρημένοι βέβαια σε ίδιες συνθήκες πίεσης και θερμοκρα-σίας. </t>
    </r>
  </si>
  <si>
    <r>
      <t xml:space="preserve">Είναι σημαντικό να έχουμε όσο το δυνατό σαφέστερη αντίληψη σχετικά με την ποιοτική σύσταση του αερίου μίγματος, που φέρεται στο θάλαμο καύσης, αλλά και σχετικά με την ποιοτική σύσταση των καυσαερίων, που σχηματίζονται μετά την πραγματοποίηση της αντίδρασης, στον ίδιο χώρο.
Αν λοιπόν αναφέρεται ότι η (τέλεια) καύση του Υ/Α γίνεται με την </t>
    </r>
    <r>
      <rPr>
        <b/>
        <sz val="12"/>
        <color indexed="52"/>
        <rFont val="Arial"/>
        <family val="2"/>
        <charset val="161"/>
      </rPr>
      <t>ακριβώς απαι-τούμενη ποσότητα Ο</t>
    </r>
    <r>
      <rPr>
        <b/>
        <vertAlign val="subscript"/>
        <sz val="12"/>
        <color indexed="52"/>
        <rFont val="Arial"/>
        <family val="2"/>
        <charset val="161"/>
      </rPr>
      <t>2</t>
    </r>
    <r>
      <rPr>
        <b/>
        <sz val="12"/>
        <color indexed="52"/>
        <rFont val="Arial"/>
        <family val="2"/>
        <charset val="161"/>
      </rPr>
      <t>,</t>
    </r>
    <r>
      <rPr>
        <sz val="12"/>
        <color indexed="43"/>
        <rFont val="Arial"/>
        <family val="2"/>
      </rPr>
      <t xml:space="preserve"> αυτό θα συνεπάγεται ότι </t>
    </r>
    <r>
      <rPr>
        <b/>
        <sz val="12"/>
        <color indexed="52"/>
        <rFont val="Arial"/>
        <family val="2"/>
        <charset val="161"/>
      </rPr>
      <t>στα καυσαέρια δε θα υπάρχει Ο</t>
    </r>
    <r>
      <rPr>
        <b/>
        <vertAlign val="subscript"/>
        <sz val="12"/>
        <color indexed="52"/>
        <rFont val="Arial"/>
        <family val="2"/>
        <charset val="161"/>
      </rPr>
      <t>2</t>
    </r>
    <r>
      <rPr>
        <b/>
        <sz val="12"/>
        <color indexed="52"/>
        <rFont val="Arial"/>
        <family val="2"/>
        <charset val="161"/>
      </rPr>
      <t xml:space="preserve">.
</t>
    </r>
    <r>
      <rPr>
        <sz val="12"/>
        <color indexed="43"/>
        <rFont val="Arial"/>
        <family val="2"/>
      </rPr>
      <t xml:space="preserve">Αν δεν αναφέρεται με σαφήνεια κάτι τέτοιο, ότι δηλαδή η (τέλεια) καύση έγινε με την ακριβώς απαιτούμενη ποσότητα οξυγόνου, τότε πιθανότατα, στα καυσαέρια περιέχεται </t>
    </r>
    <r>
      <rPr>
        <b/>
        <sz val="12"/>
        <color indexed="52"/>
        <rFont val="Arial"/>
        <family val="2"/>
        <charset val="161"/>
      </rPr>
      <t>περίσσια</t>
    </r>
    <r>
      <rPr>
        <sz val="12"/>
        <color indexed="43"/>
        <rFont val="Arial"/>
        <family val="2"/>
      </rPr>
      <t xml:space="preserve"> ποσότητα </t>
    </r>
    <r>
      <rPr>
        <b/>
        <sz val="12"/>
        <color indexed="52"/>
        <rFont val="Arial"/>
        <family val="2"/>
        <charset val="161"/>
      </rPr>
      <t>Ο</t>
    </r>
    <r>
      <rPr>
        <b/>
        <vertAlign val="subscript"/>
        <sz val="12"/>
        <color indexed="52"/>
        <rFont val="Arial"/>
        <family val="2"/>
        <charset val="161"/>
      </rPr>
      <t>2</t>
    </r>
    <r>
      <rPr>
        <sz val="12"/>
        <color indexed="43"/>
        <rFont val="Arial"/>
        <family val="2"/>
      </rPr>
      <t xml:space="preserve"> και αυτό είναι κάτι που πρέπει να διερευνηθεί.</t>
    </r>
  </si>
  <si>
    <r>
      <t xml:space="preserve">Εννοείται φυσικά ότι στην περίπτωση που αναφέρεται σαφώς, ότι η καύση γίνεται με </t>
    </r>
    <r>
      <rPr>
        <b/>
        <sz val="12"/>
        <color indexed="52"/>
        <rFont val="Arial"/>
        <family val="2"/>
        <charset val="161"/>
      </rPr>
      <t>περίσσεια Ο</t>
    </r>
    <r>
      <rPr>
        <b/>
        <vertAlign val="subscript"/>
        <sz val="12"/>
        <color indexed="52"/>
        <rFont val="Arial"/>
        <family val="2"/>
        <charset val="161"/>
      </rPr>
      <t>2</t>
    </r>
    <r>
      <rPr>
        <b/>
        <sz val="12"/>
        <color indexed="52"/>
        <rFont val="Arial"/>
        <family val="2"/>
        <charset val="161"/>
      </rPr>
      <t>,</t>
    </r>
    <r>
      <rPr>
        <sz val="12"/>
        <color indexed="43"/>
        <rFont val="Arial"/>
        <family val="2"/>
      </rPr>
      <t xml:space="preserve"> είναι σίγουρο ότι στα καυσαέρια θα υπάρχει η παραπανίσια πο-σότητα οξυγόνου, αυτή δηλαδή που δεν αντέδρασε.</t>
    </r>
  </si>
  <si>
    <r>
      <t>Ανάλογα ισχύουν και στην περίπτωση που η καύση γίνεται με αέρα</t>
    </r>
    <r>
      <rPr>
        <sz val="12"/>
        <color indexed="10"/>
        <rFont val="Arial"/>
        <family val="2"/>
        <charset val="161"/>
      </rPr>
      <t>**</t>
    </r>
    <r>
      <rPr>
        <sz val="12"/>
        <color indexed="43"/>
        <rFont val="Arial"/>
        <family val="2"/>
      </rPr>
      <t xml:space="preserve">, οπότε στο χώρο όπου γίνεται η καύση, εκτός από το οξυγόνο, είναι παρόν και το </t>
    </r>
    <r>
      <rPr>
        <b/>
        <sz val="12"/>
        <color indexed="52"/>
        <rFont val="Arial"/>
        <family val="2"/>
        <charset val="161"/>
      </rPr>
      <t>Ν</t>
    </r>
    <r>
      <rPr>
        <b/>
        <vertAlign val="subscript"/>
        <sz val="12"/>
        <color indexed="52"/>
        <rFont val="Arial"/>
        <family val="2"/>
        <charset val="161"/>
      </rPr>
      <t>2</t>
    </r>
    <r>
      <rPr>
        <b/>
        <sz val="12"/>
        <color indexed="52"/>
        <rFont val="Arial"/>
        <family val="2"/>
        <charset val="161"/>
      </rPr>
      <t>,</t>
    </r>
    <r>
      <rPr>
        <sz val="12"/>
        <color indexed="43"/>
        <rFont val="Arial"/>
        <family val="2"/>
      </rPr>
      <t xml:space="preserve"> το οποίο θεωρούμε ότι δε συμμετέχει στην αντίδραση. Έτσι ολόκληρη η ποσότητά του, εμφα-νίζεται αναλλοίωτη στα καυσαέρια.</t>
    </r>
  </si>
  <si>
    <r>
      <t xml:space="preserve">Στα προβλήματα καύσης, αν δεν αναφέρεται κάτι διαφορετικό, ο αέρας εκλαμβάνεται ως αέριο μίγμα </t>
    </r>
    <r>
      <rPr>
        <b/>
        <sz val="10"/>
        <color indexed="52"/>
        <rFont val="Arial"/>
        <family val="2"/>
        <charset val="161"/>
      </rPr>
      <t>Ο</t>
    </r>
    <r>
      <rPr>
        <b/>
        <vertAlign val="subscript"/>
        <sz val="10"/>
        <color indexed="52"/>
        <rFont val="Arial"/>
        <family val="2"/>
        <charset val="161"/>
      </rPr>
      <t>2</t>
    </r>
    <r>
      <rPr>
        <sz val="10"/>
        <color indexed="43"/>
        <rFont val="Arial"/>
        <family val="2"/>
      </rPr>
      <t xml:space="preserve"> με </t>
    </r>
    <r>
      <rPr>
        <b/>
        <sz val="10"/>
        <color indexed="52"/>
        <rFont val="Arial"/>
        <family val="2"/>
        <charset val="161"/>
      </rPr>
      <t>Ν</t>
    </r>
    <r>
      <rPr>
        <b/>
        <vertAlign val="subscript"/>
        <sz val="10"/>
        <color indexed="52"/>
        <rFont val="Arial"/>
        <family val="2"/>
        <charset val="161"/>
      </rPr>
      <t>2</t>
    </r>
    <r>
      <rPr>
        <b/>
        <sz val="10"/>
        <color indexed="52"/>
        <rFont val="Arial"/>
        <family val="2"/>
        <charset val="161"/>
      </rPr>
      <t>,</t>
    </r>
    <r>
      <rPr>
        <sz val="10"/>
        <color indexed="43"/>
        <rFont val="Arial"/>
        <family val="2"/>
      </rPr>
      <t xml:space="preserve"> με αντίστοιχες περιε-κτικότητες </t>
    </r>
    <r>
      <rPr>
        <b/>
        <sz val="10"/>
        <color indexed="52"/>
        <rFont val="Arial"/>
        <family val="2"/>
        <charset val="161"/>
      </rPr>
      <t>20%v/v</t>
    </r>
    <r>
      <rPr>
        <sz val="10"/>
        <color indexed="43"/>
        <rFont val="Arial"/>
        <family val="2"/>
      </rPr>
      <t xml:space="preserve"> και </t>
    </r>
    <r>
      <rPr>
        <b/>
        <sz val="10"/>
        <color indexed="52"/>
        <rFont val="Arial"/>
        <family val="2"/>
        <charset val="161"/>
      </rPr>
      <t>80%v/v.</t>
    </r>
    <r>
      <rPr>
        <sz val="10"/>
        <color indexed="43"/>
        <rFont val="Arial"/>
        <family val="2"/>
      </rPr>
      <t xml:space="preserve"> 
Θεωρούμε δηλαδή ότι αν σε μια ποσότητα αέρα, ίση με </t>
    </r>
    <r>
      <rPr>
        <b/>
        <sz val="10"/>
        <color indexed="52"/>
        <rFont val="Arial"/>
        <family val="2"/>
        <charset val="161"/>
      </rPr>
      <t>100L,</t>
    </r>
    <r>
      <rPr>
        <sz val="10"/>
        <color indexed="43"/>
        <rFont val="Arial"/>
        <family val="2"/>
      </rPr>
      <t xml:space="preserve"> μετρημένα σε συνθήκες </t>
    </r>
    <r>
      <rPr>
        <b/>
        <sz val="10"/>
        <color indexed="52"/>
        <rFont val="Arial"/>
        <family val="2"/>
        <charset val="161"/>
      </rPr>
      <t>"P-T",</t>
    </r>
    <r>
      <rPr>
        <sz val="10"/>
        <color indexed="43"/>
        <rFont val="Arial"/>
        <family val="2"/>
      </rPr>
      <t xml:space="preserve"> επιχειρούσαμε να διαχωρίσουμε το περιεχόμενο σ΄αυτήν </t>
    </r>
    <r>
      <rPr>
        <b/>
        <sz val="10"/>
        <color indexed="52"/>
        <rFont val="Arial"/>
        <family val="2"/>
        <charset val="161"/>
      </rPr>
      <t>Ο</t>
    </r>
    <r>
      <rPr>
        <b/>
        <vertAlign val="subscript"/>
        <sz val="10"/>
        <color indexed="52"/>
        <rFont val="Arial"/>
        <family val="2"/>
        <charset val="161"/>
      </rPr>
      <t>2</t>
    </r>
    <r>
      <rPr>
        <sz val="10"/>
        <color indexed="43"/>
        <rFont val="Arial"/>
        <family val="2"/>
      </rPr>
      <t xml:space="preserve"> από το συμπεριε-χόμενο </t>
    </r>
    <r>
      <rPr>
        <b/>
        <sz val="10"/>
        <color indexed="52"/>
        <rFont val="Arial"/>
        <family val="2"/>
        <charset val="161"/>
      </rPr>
      <t>Ν</t>
    </r>
    <r>
      <rPr>
        <b/>
        <vertAlign val="subscript"/>
        <sz val="10"/>
        <color indexed="52"/>
        <rFont val="Arial"/>
        <family val="2"/>
        <charset val="161"/>
      </rPr>
      <t>2</t>
    </r>
    <r>
      <rPr>
        <b/>
        <sz val="10"/>
        <color indexed="52"/>
        <rFont val="Arial"/>
        <family val="2"/>
        <charset val="161"/>
      </rPr>
      <t>,</t>
    </r>
    <r>
      <rPr>
        <sz val="10"/>
        <color indexed="43"/>
        <rFont val="Arial"/>
        <family val="2"/>
      </rPr>
      <t xml:space="preserve"> θα παίρναμε </t>
    </r>
    <r>
      <rPr>
        <b/>
        <sz val="10"/>
        <color indexed="52"/>
        <rFont val="Arial"/>
        <family val="2"/>
        <charset val="161"/>
      </rPr>
      <t>20L O</t>
    </r>
    <r>
      <rPr>
        <b/>
        <vertAlign val="subscript"/>
        <sz val="10"/>
        <color indexed="52"/>
        <rFont val="Arial"/>
        <family val="2"/>
        <charset val="161"/>
      </rPr>
      <t>2</t>
    </r>
    <r>
      <rPr>
        <b/>
        <sz val="10"/>
        <color indexed="52"/>
        <rFont val="Arial"/>
        <family val="2"/>
        <charset val="161"/>
      </rPr>
      <t>,</t>
    </r>
    <r>
      <rPr>
        <sz val="10"/>
        <color indexed="43"/>
        <rFont val="Arial"/>
        <family val="2"/>
      </rPr>
      <t xml:space="preserve"> μετρημένα σε συνθήκες </t>
    </r>
    <r>
      <rPr>
        <b/>
        <sz val="10"/>
        <color indexed="52"/>
        <rFont val="Arial"/>
        <family val="2"/>
        <charset val="161"/>
      </rPr>
      <t>"P-T"</t>
    </r>
    <r>
      <rPr>
        <sz val="10"/>
        <color indexed="43"/>
        <rFont val="Arial"/>
        <family val="2"/>
      </rPr>
      <t xml:space="preserve"> και </t>
    </r>
    <r>
      <rPr>
        <b/>
        <sz val="10"/>
        <color indexed="52"/>
        <rFont val="Arial"/>
        <family val="2"/>
        <charset val="161"/>
      </rPr>
      <t>80L N</t>
    </r>
    <r>
      <rPr>
        <b/>
        <vertAlign val="subscript"/>
        <sz val="10"/>
        <color indexed="52"/>
        <rFont val="Arial"/>
        <family val="2"/>
        <charset val="161"/>
      </rPr>
      <t>2</t>
    </r>
    <r>
      <rPr>
        <b/>
        <sz val="10"/>
        <color indexed="52"/>
        <rFont val="Arial"/>
        <family val="2"/>
        <charset val="161"/>
      </rPr>
      <t>,</t>
    </r>
    <r>
      <rPr>
        <sz val="10"/>
        <color indexed="43"/>
        <rFont val="Arial"/>
        <family val="2"/>
      </rPr>
      <t xml:space="preserve"> μετρημένα και αυτά στις ίδιες συνθήκες. 
Μπορούμε λοιπόν να γράφουμε...
                                   και...
</t>
    </r>
  </si>
  <si>
    <r>
      <t xml:space="preserve">Πολλές φορές αναφέρεται ότι μετά την καύση μιας οργανικής ουσίας, ακολουθεί ψύξη των θερμών καυσαερίων στη συνηθισμένη θερμοκρασία. Αυτό έχει ως απο-τέλεσμα την υγροποίηση των υδρατμών, οι οποίοι κατ' αυτό τον τρόπο, εγκαταλεί-πουν τα καυσαέρια, με συνέπεια ο όγκος των τελευταίων να ελαττώνεται.
Στο ίδιο αποτέλεσμα οδηγούμαστε και όταν τα καυσαέρια περάσουν μέσα από υγροσκοπική ουσία, δηλαδή μια ουσία που δεσμεύει υδρατμούς, όπως για παρά-δειγμα είναι το </t>
    </r>
    <r>
      <rPr>
        <b/>
        <sz val="12"/>
        <color indexed="52"/>
        <rFont val="Arial"/>
        <family val="2"/>
        <charset val="161"/>
      </rPr>
      <t>πυκνό H</t>
    </r>
    <r>
      <rPr>
        <b/>
        <vertAlign val="subscript"/>
        <sz val="12"/>
        <color indexed="52"/>
        <rFont val="Arial"/>
        <family val="2"/>
        <charset val="161"/>
      </rPr>
      <t>2</t>
    </r>
    <r>
      <rPr>
        <b/>
        <sz val="12"/>
        <color indexed="52"/>
        <rFont val="Arial"/>
        <family val="2"/>
        <charset val="161"/>
      </rPr>
      <t>SO</t>
    </r>
    <r>
      <rPr>
        <b/>
        <vertAlign val="subscript"/>
        <sz val="12"/>
        <color indexed="52"/>
        <rFont val="Arial"/>
        <family val="2"/>
        <charset val="161"/>
      </rPr>
      <t>4</t>
    </r>
    <r>
      <rPr>
        <b/>
        <sz val="12"/>
        <color indexed="52"/>
        <rFont val="Arial"/>
        <family val="2"/>
        <charset val="161"/>
      </rPr>
      <t>,</t>
    </r>
    <r>
      <rPr>
        <sz val="12"/>
        <color indexed="43"/>
        <rFont val="Arial"/>
        <family val="2"/>
      </rPr>
      <t xml:space="preserve"> το </t>
    </r>
    <r>
      <rPr>
        <b/>
        <sz val="12"/>
        <color indexed="52"/>
        <rFont val="Arial"/>
        <family val="2"/>
        <charset val="161"/>
      </rPr>
      <t>CaCl</t>
    </r>
    <r>
      <rPr>
        <b/>
        <vertAlign val="subscript"/>
        <sz val="12"/>
        <color indexed="52"/>
        <rFont val="Arial"/>
        <family val="2"/>
        <charset val="161"/>
      </rPr>
      <t>2</t>
    </r>
    <r>
      <rPr>
        <b/>
        <sz val="12"/>
        <color indexed="52"/>
        <rFont val="Arial"/>
        <family val="2"/>
        <charset val="161"/>
      </rPr>
      <t>,</t>
    </r>
    <r>
      <rPr>
        <sz val="12"/>
        <color indexed="43"/>
        <rFont val="Arial"/>
        <family val="2"/>
      </rPr>
      <t xml:space="preserve"> ή ο </t>
    </r>
    <r>
      <rPr>
        <b/>
        <sz val="12"/>
        <color indexed="52"/>
        <rFont val="Arial"/>
        <family val="2"/>
        <charset val="161"/>
      </rPr>
      <t>άνυδρος CuSO</t>
    </r>
    <r>
      <rPr>
        <b/>
        <vertAlign val="subscript"/>
        <sz val="12"/>
        <color indexed="52"/>
        <rFont val="Arial"/>
        <family val="2"/>
        <charset val="161"/>
      </rPr>
      <t>4</t>
    </r>
    <r>
      <rPr>
        <b/>
        <sz val="12"/>
        <color indexed="52"/>
        <rFont val="Arial"/>
        <family val="2"/>
        <charset val="161"/>
      </rPr>
      <t xml:space="preserve">. </t>
    </r>
    <r>
      <rPr>
        <sz val="12"/>
        <color indexed="43"/>
        <rFont val="Arial"/>
        <family val="2"/>
        <charset val="161"/>
      </rPr>
      <t>Εννοείται ότι όταν συμβαίνει κάτι τέτοιο, η μάζα του υγροσκοπικού σώματος αυξάνεται τόσο, όσο εί-ναι η μάζα των υδρατμών που δεσμεύτηκαν από αυτό.</t>
    </r>
    <r>
      <rPr>
        <sz val="12"/>
        <color indexed="47"/>
        <rFont val="Arial"/>
        <family val="2"/>
        <charset val="161"/>
      </rPr>
      <t xml:space="preserve"> </t>
    </r>
  </si>
  <si>
    <r>
      <t xml:space="preserve">Συνήθως στη συνέχεια, αναφέρεται ότι τα </t>
    </r>
    <r>
      <rPr>
        <b/>
        <sz val="12"/>
        <color indexed="52"/>
        <rFont val="Arial"/>
        <family val="2"/>
        <charset val="161"/>
      </rPr>
      <t>ψυχθέντα</t>
    </r>
    <r>
      <rPr>
        <sz val="12"/>
        <color indexed="43"/>
        <rFont val="Arial"/>
        <family val="2"/>
      </rPr>
      <t xml:space="preserve"> καυσαέρια διέρχονται μέσα από κάποιο </t>
    </r>
    <r>
      <rPr>
        <b/>
        <sz val="12"/>
        <color indexed="52"/>
        <rFont val="Arial"/>
        <family val="2"/>
        <charset val="161"/>
      </rPr>
      <t>διάλυμα βάσης,</t>
    </r>
    <r>
      <rPr>
        <sz val="12"/>
        <color indexed="43"/>
        <rFont val="Arial"/>
        <family val="2"/>
      </rPr>
      <t xml:space="preserve"> ή </t>
    </r>
    <r>
      <rPr>
        <b/>
        <sz val="12"/>
        <color indexed="52"/>
        <rFont val="Arial"/>
        <family val="2"/>
        <charset val="161"/>
      </rPr>
      <t>διάλυμα Na</t>
    </r>
    <r>
      <rPr>
        <b/>
        <vertAlign val="subscript"/>
        <sz val="12"/>
        <color indexed="52"/>
        <rFont val="Arial"/>
        <family val="2"/>
        <charset val="161"/>
      </rPr>
      <t>2</t>
    </r>
    <r>
      <rPr>
        <b/>
        <sz val="12"/>
        <color indexed="52"/>
        <rFont val="Arial"/>
        <family val="2"/>
        <charset val="161"/>
      </rPr>
      <t>CO</t>
    </r>
    <r>
      <rPr>
        <b/>
        <vertAlign val="subscript"/>
        <sz val="12"/>
        <color indexed="52"/>
        <rFont val="Arial"/>
        <family val="2"/>
        <charset val="161"/>
      </rPr>
      <t>3</t>
    </r>
    <r>
      <rPr>
        <b/>
        <sz val="12"/>
        <color indexed="52"/>
        <rFont val="Arial"/>
        <family val="2"/>
        <charset val="161"/>
      </rPr>
      <t>.</t>
    </r>
    <r>
      <rPr>
        <sz val="12"/>
        <color indexed="43"/>
        <rFont val="Arial"/>
        <family val="2"/>
      </rPr>
      <t xml:space="preserve"> Έτσι τα καυσαέρια απαλλάσ-σονται από το περιεχόμενο σ' αυτά </t>
    </r>
    <r>
      <rPr>
        <b/>
        <sz val="12"/>
        <color indexed="52"/>
        <rFont val="Arial"/>
        <family val="2"/>
        <charset val="161"/>
      </rPr>
      <t>CO</t>
    </r>
    <r>
      <rPr>
        <b/>
        <vertAlign val="subscript"/>
        <sz val="12"/>
        <color indexed="52"/>
        <rFont val="Arial"/>
        <family val="2"/>
        <charset val="161"/>
      </rPr>
      <t>2</t>
    </r>
    <r>
      <rPr>
        <b/>
        <sz val="12"/>
        <color indexed="52"/>
        <rFont val="Arial"/>
        <family val="2"/>
        <charset val="161"/>
      </rPr>
      <t>,</t>
    </r>
    <r>
      <rPr>
        <sz val="12"/>
        <color indexed="43"/>
        <rFont val="Arial"/>
        <family val="2"/>
      </rPr>
      <t xml:space="preserve"> καθώς αυτό αντιδρά</t>
    </r>
    <r>
      <rPr>
        <sz val="12"/>
        <color indexed="11"/>
        <rFont val="Arial"/>
        <family val="2"/>
        <charset val="161"/>
      </rPr>
      <t>*</t>
    </r>
    <r>
      <rPr>
        <sz val="12"/>
        <color indexed="43"/>
        <rFont val="Arial"/>
        <family val="2"/>
      </rPr>
      <t xml:space="preserve"> με τα διαλυμένα συστατικά των προαναφερθέντων διαλυμάτων και κατ' αυτό τον τρόπο δεσμεύεται από αυτά. Οι αντίστοιχες χημικές εξισώσεις είναι οι παρακάτω.</t>
    </r>
  </si>
  <si>
    <r>
      <t xml:space="preserve">Ας μη μας διαφεύγει ότι το </t>
    </r>
    <r>
      <rPr>
        <b/>
        <sz val="10"/>
        <color indexed="52"/>
        <rFont val="Arial"/>
        <family val="2"/>
        <charset val="161"/>
      </rPr>
      <t>CO</t>
    </r>
    <r>
      <rPr>
        <b/>
        <vertAlign val="subscript"/>
        <sz val="10"/>
        <color indexed="52"/>
        <rFont val="Arial"/>
        <family val="2"/>
        <charset val="161"/>
      </rPr>
      <t>2</t>
    </r>
    <r>
      <rPr>
        <sz val="10"/>
        <color indexed="43"/>
        <rFont val="Arial"/>
        <family val="2"/>
      </rPr>
      <t xml:space="preserve"> είναι ένα </t>
    </r>
    <r>
      <rPr>
        <b/>
        <sz val="10"/>
        <color indexed="52"/>
        <rFont val="Arial"/>
        <family val="2"/>
        <charset val="161"/>
      </rPr>
      <t>ό-ξινο οξείδιο,</t>
    </r>
    <r>
      <rPr>
        <sz val="10"/>
        <color indexed="43"/>
        <rFont val="Arial"/>
        <family val="2"/>
      </rPr>
      <t xml:space="preserve"> καθώς αποτελεί τον </t>
    </r>
    <r>
      <rPr>
        <b/>
        <sz val="10"/>
        <color indexed="52"/>
        <rFont val="Arial"/>
        <family val="2"/>
        <charset val="161"/>
      </rPr>
      <t>ανυδρίτη</t>
    </r>
    <r>
      <rPr>
        <sz val="10"/>
        <color indexed="43"/>
        <rFont val="Arial"/>
        <family val="2"/>
      </rPr>
      <t xml:space="preserve"> του </t>
    </r>
    <r>
      <rPr>
        <b/>
        <sz val="10"/>
        <color indexed="52"/>
        <rFont val="Arial"/>
        <family val="2"/>
        <charset val="161"/>
      </rPr>
      <t>ανθρακικού οξέος (H</t>
    </r>
    <r>
      <rPr>
        <b/>
        <vertAlign val="subscript"/>
        <sz val="10"/>
        <color indexed="52"/>
        <rFont val="Arial"/>
        <family val="2"/>
        <charset val="161"/>
      </rPr>
      <t>2</t>
    </r>
    <r>
      <rPr>
        <b/>
        <sz val="10"/>
        <color indexed="52"/>
        <rFont val="Arial"/>
        <family val="2"/>
        <charset val="161"/>
      </rPr>
      <t>CO</t>
    </r>
    <r>
      <rPr>
        <b/>
        <vertAlign val="subscript"/>
        <sz val="10"/>
        <color indexed="52"/>
        <rFont val="Arial"/>
        <family val="2"/>
        <charset val="161"/>
      </rPr>
      <t>3</t>
    </r>
    <r>
      <rPr>
        <b/>
        <sz val="10"/>
        <color indexed="52"/>
        <rFont val="Arial"/>
        <family val="2"/>
        <charset val="161"/>
      </rPr>
      <t xml:space="preserve">). </t>
    </r>
    <r>
      <rPr>
        <sz val="10"/>
        <color indexed="43"/>
        <rFont val="Arial"/>
        <family val="2"/>
        <charset val="161"/>
      </rPr>
      <t>Έτσι, σε κά-θε ευκαιρία αντιδρά με τα βασικά σώματα.</t>
    </r>
  </si>
  <si>
    <r>
      <t xml:space="preserve">Εφόσον οι ποσότητες των ουσιών που δίνονται και οι ποσότητες των ουσιών που ζητείται να υπολογιστούν, σε ένα στοιχειομετρικό πρόβλημα, εκφράζουν </t>
    </r>
    <r>
      <rPr>
        <b/>
        <sz val="12"/>
        <color indexed="52"/>
        <rFont val="Arial"/>
        <family val="2"/>
        <charset val="161"/>
      </rPr>
      <t>όλες</t>
    </r>
    <r>
      <rPr>
        <sz val="12"/>
        <color indexed="43"/>
        <rFont val="Arial"/>
        <family val="2"/>
      </rPr>
      <t xml:space="preserve"> αέ-ριους όγκους, η κατάστρωση της απλής μεθόδου των τριών, που οδηγεί στη λύση του προβλήματος, γίνεται με τις ποσότητες αντιδρώντων και προϊόντων να εκφρά-ζονται </t>
    </r>
    <r>
      <rPr>
        <b/>
        <sz val="12"/>
        <color indexed="52"/>
        <rFont val="Arial"/>
        <family val="2"/>
        <charset val="161"/>
      </rPr>
      <t>όλες</t>
    </r>
    <r>
      <rPr>
        <sz val="12"/>
        <color indexed="43"/>
        <rFont val="Arial"/>
        <family val="2"/>
      </rPr>
      <t xml:space="preserve"> ως αέριοι </t>
    </r>
    <r>
      <rPr>
        <b/>
        <sz val="12"/>
        <color indexed="52"/>
        <rFont val="Arial"/>
        <family val="2"/>
        <charset val="161"/>
      </rPr>
      <t>όγκοι,</t>
    </r>
    <r>
      <rPr>
        <sz val="12"/>
        <color indexed="43"/>
        <rFont val="Arial"/>
        <family val="2"/>
      </rPr>
      <t xml:space="preserve"> μετρημένοι οπωσδήποτε, σε </t>
    </r>
    <r>
      <rPr>
        <b/>
        <sz val="12"/>
        <color indexed="52"/>
        <rFont val="Arial"/>
        <family val="2"/>
        <charset val="161"/>
      </rPr>
      <t>ίδιες συνθήκες P-T.</t>
    </r>
    <r>
      <rPr>
        <sz val="12"/>
        <color indexed="43"/>
        <rFont val="Arial"/>
        <family val="2"/>
      </rPr>
      <t xml:space="preserve"> 
Σε κάθε άλλη περίπτωση, οι στοιχειομετρικοί υπολογισμοί γίνονται κατά τα γνωστά, δηλαδή με τις ποσότητες αντιδρώντων και προϊόντων να εκφράζονται σε </t>
    </r>
    <r>
      <rPr>
        <b/>
        <sz val="12"/>
        <color indexed="52"/>
        <rFont val="Arial"/>
        <family val="2"/>
        <charset val="161"/>
      </rPr>
      <t>mol.</t>
    </r>
  </si>
  <si>
    <r>
      <t xml:space="preserve">Αναφλέγονται </t>
    </r>
    <r>
      <rPr>
        <b/>
        <sz val="12"/>
        <color indexed="52"/>
        <rFont val="Arial"/>
        <family val="2"/>
        <charset val="161"/>
      </rPr>
      <t>6L</t>
    </r>
    <r>
      <rPr>
        <sz val="12"/>
        <color indexed="43"/>
        <rFont val="Arial"/>
        <family val="2"/>
      </rPr>
      <t xml:space="preserve"> αερίου </t>
    </r>
    <r>
      <rPr>
        <b/>
        <sz val="12"/>
        <color indexed="52"/>
        <rFont val="Arial"/>
        <family val="2"/>
        <charset val="161"/>
      </rPr>
      <t>προπανίου (C</t>
    </r>
    <r>
      <rPr>
        <b/>
        <vertAlign val="subscript"/>
        <sz val="12"/>
        <color indexed="52"/>
        <rFont val="Arial"/>
        <family val="2"/>
        <charset val="161"/>
      </rPr>
      <t>3</t>
    </r>
    <r>
      <rPr>
        <b/>
        <sz val="12"/>
        <color indexed="52"/>
        <rFont val="Arial"/>
        <family val="2"/>
        <charset val="161"/>
      </rPr>
      <t>H</t>
    </r>
    <r>
      <rPr>
        <b/>
        <vertAlign val="subscript"/>
        <sz val="12"/>
        <color indexed="52"/>
        <rFont val="Arial"/>
        <family val="2"/>
        <charset val="161"/>
      </rPr>
      <t>8</t>
    </r>
    <r>
      <rPr>
        <b/>
        <sz val="12"/>
        <color indexed="52"/>
        <rFont val="Arial"/>
        <family val="2"/>
        <charset val="161"/>
      </rPr>
      <t>),</t>
    </r>
    <r>
      <rPr>
        <sz val="12"/>
        <color indexed="43"/>
        <rFont val="Arial"/>
        <family val="2"/>
      </rPr>
      <t xml:space="preserve"> με </t>
    </r>
    <r>
      <rPr>
        <b/>
        <sz val="12"/>
        <color indexed="52"/>
        <rFont val="Arial"/>
        <family val="2"/>
        <charset val="161"/>
      </rPr>
      <t>160L αέρα.</t>
    </r>
    <r>
      <rPr>
        <sz val="12"/>
        <color indexed="43"/>
        <rFont val="Arial"/>
        <family val="2"/>
      </rPr>
      <t xml:space="preserve"> Να προσδιοριστεί η ποσοτική σύσταση των καυσαερίων…
</t>
    </r>
    <r>
      <rPr>
        <b/>
        <sz val="12"/>
        <color indexed="50"/>
        <rFont val="Arial"/>
        <family val="2"/>
        <charset val="161"/>
      </rPr>
      <t>α.</t>
    </r>
    <r>
      <rPr>
        <sz val="12"/>
        <color indexed="43"/>
        <rFont val="Arial"/>
        <family val="2"/>
      </rPr>
      <t xml:space="preserve"> αμέσως μετά την καύση,
</t>
    </r>
    <r>
      <rPr>
        <b/>
        <sz val="12"/>
        <color indexed="50"/>
        <rFont val="Arial"/>
        <family val="2"/>
        <charset val="161"/>
      </rPr>
      <t>β.</t>
    </r>
    <r>
      <rPr>
        <sz val="12"/>
        <color indexed="43"/>
        <rFont val="Arial"/>
        <family val="2"/>
      </rPr>
      <t xml:space="preserve"> αφού ψυχθούν και τέλος…
</t>
    </r>
    <r>
      <rPr>
        <b/>
        <sz val="12"/>
        <color indexed="50"/>
        <rFont val="Arial"/>
        <family val="2"/>
        <charset val="161"/>
      </rPr>
      <t>γ.</t>
    </r>
    <r>
      <rPr>
        <sz val="12"/>
        <color indexed="43"/>
        <rFont val="Arial"/>
        <family val="2"/>
      </rPr>
      <t xml:space="preserve"> αφού μετά την ψύξη τους περάσουν μέσα από διάλυμα βάσης. </t>
    </r>
  </si>
  <si>
    <r>
      <t xml:space="preserve">Όλοι οι αέριοι όγκοι που δίνονται, αλλά και εκείνοι που ζητείται να υπολογιστούν, θεωρούνται μετρημένοι σε </t>
    </r>
    <r>
      <rPr>
        <b/>
        <sz val="12"/>
        <color indexed="52"/>
        <rFont val="Arial"/>
        <family val="2"/>
        <charset val="161"/>
      </rPr>
      <t>ίδιες συνθήκες P - T.</t>
    </r>
    <r>
      <rPr>
        <sz val="12"/>
        <color indexed="43"/>
        <rFont val="Arial"/>
        <family val="2"/>
      </rPr>
      <t xml:space="preserve">
Ο αέρας να θεωρηθεί ότι είναι ένα αέριο μίγμα, που αποτελείται από </t>
    </r>
    <r>
      <rPr>
        <b/>
        <sz val="12"/>
        <color indexed="52"/>
        <rFont val="Arial"/>
        <family val="2"/>
        <charset val="161"/>
      </rPr>
      <t>Ο</t>
    </r>
    <r>
      <rPr>
        <b/>
        <vertAlign val="subscript"/>
        <sz val="12"/>
        <color indexed="52"/>
        <rFont val="Arial"/>
        <family val="2"/>
        <charset val="161"/>
      </rPr>
      <t>2</t>
    </r>
    <r>
      <rPr>
        <sz val="12"/>
        <color indexed="43"/>
        <rFont val="Arial"/>
        <family val="2"/>
      </rPr>
      <t xml:space="preserve"> σε ποσο-στό </t>
    </r>
    <r>
      <rPr>
        <b/>
        <sz val="12"/>
        <color indexed="52"/>
        <rFont val="Arial"/>
        <family val="2"/>
        <charset val="161"/>
      </rPr>
      <t>20%v/v</t>
    </r>
    <r>
      <rPr>
        <sz val="12"/>
        <color indexed="43"/>
        <rFont val="Arial"/>
        <family val="2"/>
      </rPr>
      <t xml:space="preserve"> και </t>
    </r>
    <r>
      <rPr>
        <b/>
        <sz val="12"/>
        <color indexed="52"/>
        <rFont val="Arial"/>
        <family val="2"/>
        <charset val="161"/>
      </rPr>
      <t>Ν</t>
    </r>
    <r>
      <rPr>
        <b/>
        <vertAlign val="subscript"/>
        <sz val="12"/>
        <color indexed="52"/>
        <rFont val="Arial"/>
        <family val="2"/>
        <charset val="161"/>
      </rPr>
      <t>2</t>
    </r>
    <r>
      <rPr>
        <sz val="12"/>
        <color indexed="43"/>
        <rFont val="Arial"/>
        <family val="2"/>
      </rPr>
      <t xml:space="preserve"> σε ποσοστό </t>
    </r>
    <r>
      <rPr>
        <b/>
        <sz val="12"/>
        <color indexed="52"/>
        <rFont val="Arial"/>
        <family val="2"/>
        <charset val="161"/>
      </rPr>
      <t>80%v/v.</t>
    </r>
  </si>
  <si>
    <r>
      <t>Γράφουμε τη χημική εξίσωση καύσης του προπανίου και κάνουμε την κατάστρω-ση</t>
    </r>
    <r>
      <rPr>
        <sz val="12"/>
        <color indexed="14"/>
        <rFont val="Arial"/>
        <family val="2"/>
        <charset val="161"/>
      </rPr>
      <t>*</t>
    </r>
    <r>
      <rPr>
        <sz val="12"/>
        <color indexed="43"/>
        <rFont val="Arial"/>
        <family val="2"/>
      </rPr>
      <t xml:space="preserve"> των στοιχειομετρικών υπολογισμών, με τις ποσότητες αντιδρώντων και προϊό-ντων να είναι όλες αέριοι όγκοι, μετρημένοι σε ίδιες συνθήκες P - T.</t>
    </r>
  </si>
  <si>
    <r>
      <t xml:space="preserve">Επειδή όλα τα ποσοτικά δεδομένα του προβλήματος είναι αέριοι όγκοι μετρημένοι σε </t>
    </r>
    <r>
      <rPr>
        <b/>
        <sz val="10"/>
        <color indexed="52"/>
        <rFont val="Arial"/>
        <family val="2"/>
        <charset val="161"/>
      </rPr>
      <t>L,</t>
    </r>
    <r>
      <rPr>
        <sz val="10"/>
        <color indexed="43"/>
        <rFont val="Arial"/>
        <family val="2"/>
      </rPr>
      <t xml:space="preserve"> η κατάστρωση των στοιχειομετρικών υπολογισμών γίνεται με όγκους μετρημένους σε </t>
    </r>
    <r>
      <rPr>
        <b/>
        <sz val="10"/>
        <color indexed="52"/>
        <rFont val="Arial"/>
        <family val="2"/>
        <charset val="161"/>
      </rPr>
      <t>L.</t>
    </r>
    <r>
      <rPr>
        <sz val="10"/>
        <color indexed="43"/>
        <rFont val="Arial"/>
        <family val="2"/>
      </rPr>
      <t xml:space="preserve"> Τονίζεται και πάλι ότι πάντα σε μια τέτοια περίπτωση οι αέριοι όγκοι θεωρείται ότι έχουν μετρηθεί σε ίδιες συνθήκες </t>
    </r>
    <r>
      <rPr>
        <b/>
        <sz val="10"/>
        <color indexed="52"/>
        <rFont val="Arial"/>
        <family val="2"/>
        <charset val="161"/>
      </rPr>
      <t>P-T.</t>
    </r>
  </si>
  <si>
    <r>
      <t xml:space="preserve">          </t>
    </r>
    <r>
      <rPr>
        <b/>
        <sz val="12"/>
        <color indexed="52"/>
        <rFont val="Arial"/>
        <family val="2"/>
        <charset val="161"/>
      </rPr>
      <t>1L</t>
    </r>
    <r>
      <rPr>
        <b/>
        <sz val="12"/>
        <color indexed="43"/>
        <rFont val="Arial"/>
        <family val="2"/>
        <charset val="161"/>
      </rPr>
      <t xml:space="preserve">      </t>
    </r>
    <r>
      <rPr>
        <sz val="12"/>
        <color indexed="43"/>
        <rFont val="Arial"/>
        <family val="2"/>
        <charset val="161"/>
      </rPr>
      <t>με</t>
    </r>
    <r>
      <rPr>
        <b/>
        <sz val="12"/>
        <color indexed="43"/>
        <rFont val="Arial"/>
        <family val="2"/>
        <charset val="161"/>
      </rPr>
      <t xml:space="preserve">     </t>
    </r>
    <r>
      <rPr>
        <b/>
        <sz val="12"/>
        <color indexed="52"/>
        <rFont val="Arial"/>
        <family val="2"/>
        <charset val="161"/>
      </rPr>
      <t>5L</t>
    </r>
    <r>
      <rPr>
        <b/>
        <sz val="12"/>
        <color indexed="43"/>
        <rFont val="Arial"/>
        <family val="2"/>
        <charset val="161"/>
      </rPr>
      <t xml:space="preserve">     </t>
    </r>
    <r>
      <rPr>
        <sz val="12"/>
        <color indexed="43"/>
        <rFont val="Arial"/>
        <family val="2"/>
        <charset val="161"/>
      </rPr>
      <t>δίνουν</t>
    </r>
    <r>
      <rPr>
        <b/>
        <sz val="12"/>
        <color indexed="43"/>
        <rFont val="Arial"/>
        <family val="2"/>
        <charset val="161"/>
      </rPr>
      <t xml:space="preserve">      </t>
    </r>
    <r>
      <rPr>
        <b/>
        <sz val="12"/>
        <color indexed="52"/>
        <rFont val="Arial"/>
        <family val="2"/>
        <charset val="161"/>
      </rPr>
      <t>3L</t>
    </r>
    <r>
      <rPr>
        <b/>
        <sz val="12"/>
        <color indexed="43"/>
        <rFont val="Arial"/>
        <family val="2"/>
        <charset val="161"/>
      </rPr>
      <t xml:space="preserve">      </t>
    </r>
    <r>
      <rPr>
        <sz val="12"/>
        <color indexed="43"/>
        <rFont val="Arial"/>
        <family val="2"/>
        <charset val="161"/>
      </rPr>
      <t>και</t>
    </r>
    <r>
      <rPr>
        <b/>
        <sz val="12"/>
        <color indexed="43"/>
        <rFont val="Arial"/>
        <family val="2"/>
        <charset val="161"/>
      </rPr>
      <t xml:space="preserve">       </t>
    </r>
    <r>
      <rPr>
        <b/>
        <sz val="12"/>
        <color indexed="52"/>
        <rFont val="Arial"/>
        <family val="2"/>
        <charset val="161"/>
      </rPr>
      <t>4L</t>
    </r>
  </si>
  <si>
    <r>
      <t xml:space="preserve">          </t>
    </r>
    <r>
      <rPr>
        <b/>
        <sz val="12"/>
        <color indexed="52"/>
        <rFont val="Arial"/>
        <family val="2"/>
        <charset val="161"/>
      </rPr>
      <t>6L</t>
    </r>
    <r>
      <rPr>
        <b/>
        <sz val="12"/>
        <color indexed="43"/>
        <rFont val="Arial"/>
        <family val="2"/>
        <charset val="161"/>
      </rPr>
      <t xml:space="preserve">      </t>
    </r>
    <r>
      <rPr>
        <sz val="12"/>
        <color indexed="43"/>
        <rFont val="Arial"/>
        <family val="2"/>
        <charset val="161"/>
      </rPr>
      <t>με</t>
    </r>
    <r>
      <rPr>
        <b/>
        <sz val="12"/>
        <color indexed="43"/>
        <rFont val="Arial"/>
        <family val="2"/>
        <charset val="161"/>
      </rPr>
      <t xml:space="preserve">     </t>
    </r>
    <r>
      <rPr>
        <b/>
        <sz val="12"/>
        <color indexed="53"/>
        <rFont val="Arial"/>
        <family val="2"/>
        <charset val="161"/>
      </rPr>
      <t>xL</t>
    </r>
    <r>
      <rPr>
        <b/>
        <sz val="12"/>
        <color indexed="43"/>
        <rFont val="Arial"/>
        <family val="2"/>
        <charset val="161"/>
      </rPr>
      <t xml:space="preserve">     </t>
    </r>
    <r>
      <rPr>
        <sz val="12"/>
        <color indexed="43"/>
        <rFont val="Arial"/>
        <family val="2"/>
        <charset val="161"/>
      </rPr>
      <t>δίνουν</t>
    </r>
    <r>
      <rPr>
        <b/>
        <sz val="12"/>
        <color indexed="43"/>
        <rFont val="Arial"/>
        <family val="2"/>
        <charset val="161"/>
      </rPr>
      <t xml:space="preserve">      </t>
    </r>
    <r>
      <rPr>
        <b/>
        <sz val="12"/>
        <color indexed="53"/>
        <rFont val="Arial"/>
        <family val="2"/>
        <charset val="161"/>
      </rPr>
      <t>yL</t>
    </r>
    <r>
      <rPr>
        <b/>
        <sz val="12"/>
        <color indexed="43"/>
        <rFont val="Arial"/>
        <family val="2"/>
        <charset val="161"/>
      </rPr>
      <t xml:space="preserve">      </t>
    </r>
    <r>
      <rPr>
        <sz val="12"/>
        <color indexed="43"/>
        <rFont val="Arial"/>
        <family val="2"/>
        <charset val="161"/>
      </rPr>
      <t>και</t>
    </r>
    <r>
      <rPr>
        <b/>
        <sz val="12"/>
        <color indexed="43"/>
        <rFont val="Arial"/>
        <family val="2"/>
        <charset val="161"/>
      </rPr>
      <t xml:space="preserve">       </t>
    </r>
    <r>
      <rPr>
        <b/>
        <sz val="12"/>
        <color indexed="53"/>
        <rFont val="Arial"/>
        <family val="2"/>
        <charset val="161"/>
      </rPr>
      <t>zL</t>
    </r>
  </si>
  <si>
    <r>
      <t xml:space="preserve">Πριν ξεκινήσουμε να απαντούμε στα ερωτήματα που θέτονται στο πρόβλημα, πρέ-πει οπωσδήποτε να διερευνήσουμε αν περίσσεψε κάποια ποσότητα </t>
    </r>
    <r>
      <rPr>
        <b/>
        <sz val="12"/>
        <color indexed="52"/>
        <rFont val="Arial"/>
        <family val="2"/>
        <charset val="161"/>
      </rPr>
      <t>Ο</t>
    </r>
    <r>
      <rPr>
        <b/>
        <vertAlign val="subscript"/>
        <sz val="12"/>
        <color indexed="52"/>
        <rFont val="Arial"/>
        <family val="2"/>
        <charset val="161"/>
      </rPr>
      <t>2</t>
    </r>
    <r>
      <rPr>
        <b/>
        <sz val="12"/>
        <color indexed="52"/>
        <rFont val="Arial"/>
        <family val="2"/>
        <charset val="161"/>
      </rPr>
      <t>.</t>
    </r>
    <r>
      <rPr>
        <sz val="12"/>
        <color indexed="43"/>
        <rFont val="Arial"/>
        <family val="2"/>
      </rPr>
      <t xml:space="preserve">
Γενικότερα οφείλουμε να είμαστε ιδιαίτερα προσεκτικοί όταν διαχειριζόμαστε τα ποσοτικά δεδομένα του </t>
    </r>
    <r>
      <rPr>
        <b/>
        <sz val="12"/>
        <color indexed="52"/>
        <rFont val="Arial"/>
        <family val="2"/>
        <charset val="161"/>
      </rPr>
      <t>Ο</t>
    </r>
    <r>
      <rPr>
        <b/>
        <vertAlign val="subscript"/>
        <sz val="12"/>
        <color indexed="52"/>
        <rFont val="Arial"/>
        <family val="2"/>
        <charset val="161"/>
      </rPr>
      <t>2</t>
    </r>
    <r>
      <rPr>
        <b/>
        <sz val="12"/>
        <color indexed="52"/>
        <rFont val="Arial"/>
        <family val="2"/>
        <charset val="161"/>
      </rPr>
      <t>,</t>
    </r>
    <r>
      <rPr>
        <sz val="12"/>
        <color indexed="43"/>
        <rFont val="Arial"/>
        <family val="2"/>
      </rPr>
      <t xml:space="preserve"> καθώς μπορεί αυτά να αναφέρονται στη συνολική πο-σότητα </t>
    </r>
    <r>
      <rPr>
        <b/>
        <sz val="12"/>
        <color indexed="52"/>
        <rFont val="Arial"/>
        <family val="2"/>
        <charset val="161"/>
      </rPr>
      <t>Ο</t>
    </r>
    <r>
      <rPr>
        <b/>
        <vertAlign val="subscript"/>
        <sz val="12"/>
        <color indexed="52"/>
        <rFont val="Arial"/>
        <family val="2"/>
        <charset val="161"/>
      </rPr>
      <t>2</t>
    </r>
    <r>
      <rPr>
        <b/>
        <sz val="12"/>
        <color indexed="52"/>
        <rFont val="Arial"/>
        <family val="2"/>
        <charset val="161"/>
      </rPr>
      <t>,</t>
    </r>
    <r>
      <rPr>
        <sz val="12"/>
        <color indexed="43"/>
        <rFont val="Arial"/>
        <family val="2"/>
      </rPr>
      <t xml:space="preserve"> που εμφανίζεται στο πρόβλημα </t>
    </r>
    <r>
      <rPr>
        <b/>
        <sz val="12"/>
        <color indexed="52"/>
        <rFont val="Arial"/>
        <family val="2"/>
        <charset val="161"/>
      </rPr>
      <t>(V</t>
    </r>
    <r>
      <rPr>
        <b/>
        <vertAlign val="subscript"/>
        <sz val="12"/>
        <color indexed="52"/>
        <rFont val="Arial"/>
        <family val="2"/>
        <charset val="161"/>
      </rPr>
      <t>ολ.</t>
    </r>
    <r>
      <rPr>
        <b/>
        <sz val="12"/>
        <color indexed="52"/>
        <rFont val="Arial"/>
        <family val="2"/>
        <charset val="161"/>
      </rPr>
      <t>),</t>
    </r>
    <r>
      <rPr>
        <sz val="12"/>
        <color indexed="43"/>
        <rFont val="Arial"/>
        <family val="2"/>
      </rPr>
      <t xml:space="preserve"> ή  στην ποσότητα του </t>
    </r>
    <r>
      <rPr>
        <b/>
        <sz val="12"/>
        <color indexed="52"/>
        <rFont val="Arial"/>
        <family val="2"/>
        <charset val="161"/>
      </rPr>
      <t>Ο</t>
    </r>
    <r>
      <rPr>
        <b/>
        <vertAlign val="subscript"/>
        <sz val="12"/>
        <color indexed="52"/>
        <rFont val="Arial"/>
        <family val="2"/>
        <charset val="161"/>
      </rPr>
      <t>2</t>
    </r>
    <r>
      <rPr>
        <sz val="12"/>
        <color indexed="43"/>
        <rFont val="Arial"/>
        <family val="2"/>
      </rPr>
      <t xml:space="preserve"> που απαιτήθηκε για να γίνει η καύση της οργανικής ένωσης </t>
    </r>
    <r>
      <rPr>
        <b/>
        <sz val="12"/>
        <color indexed="52"/>
        <rFont val="Arial"/>
        <family val="2"/>
        <charset val="161"/>
      </rPr>
      <t>(V</t>
    </r>
    <r>
      <rPr>
        <b/>
        <vertAlign val="subscript"/>
        <sz val="12"/>
        <color indexed="52"/>
        <rFont val="Arial"/>
        <family val="2"/>
        <charset val="161"/>
      </rPr>
      <t>απαιτ.</t>
    </r>
    <r>
      <rPr>
        <b/>
        <sz val="12"/>
        <color indexed="52"/>
        <rFont val="Arial"/>
        <family val="2"/>
        <charset val="161"/>
      </rPr>
      <t>),</t>
    </r>
    <r>
      <rPr>
        <sz val="12"/>
        <color indexed="43"/>
        <rFont val="Arial"/>
        <family val="2"/>
      </rPr>
      <t xml:space="preserve"> ή τέλος στην πο-σότητα του </t>
    </r>
    <r>
      <rPr>
        <b/>
        <sz val="12"/>
        <color indexed="52"/>
        <rFont val="Arial"/>
        <family val="2"/>
        <charset val="161"/>
      </rPr>
      <t>Ο</t>
    </r>
    <r>
      <rPr>
        <b/>
        <vertAlign val="subscript"/>
        <sz val="12"/>
        <color indexed="52"/>
        <rFont val="Arial"/>
        <family val="2"/>
        <charset val="161"/>
      </rPr>
      <t>2</t>
    </r>
    <r>
      <rPr>
        <sz val="12"/>
        <color indexed="43"/>
        <rFont val="Arial"/>
        <family val="2"/>
      </rPr>
      <t xml:space="preserve"> που τελικά περίσσεψε </t>
    </r>
    <r>
      <rPr>
        <b/>
        <sz val="12"/>
        <color indexed="52"/>
        <rFont val="Arial"/>
        <family val="2"/>
        <charset val="161"/>
      </rPr>
      <t>(V</t>
    </r>
    <r>
      <rPr>
        <b/>
        <vertAlign val="subscript"/>
        <sz val="12"/>
        <color indexed="52"/>
        <rFont val="Arial"/>
        <family val="2"/>
        <charset val="161"/>
      </rPr>
      <t>περίσ.</t>
    </r>
    <r>
      <rPr>
        <b/>
        <sz val="12"/>
        <color indexed="52"/>
        <rFont val="Arial"/>
        <family val="2"/>
        <charset val="161"/>
      </rPr>
      <t>),</t>
    </r>
    <r>
      <rPr>
        <sz val="12"/>
        <color indexed="43"/>
        <rFont val="Arial"/>
        <family val="2"/>
      </rPr>
      <t xml:space="preserve"> αν φυσικά χρησιμοποιήθηκε περίσ-σεια καθαρού οξυγόνου ή αέρα για να γίνει η καύση. Εννοείται φυσικά, ότι είναι πάντα...
                                                 </t>
    </r>
    <r>
      <rPr>
        <b/>
        <sz val="12"/>
        <color indexed="53"/>
        <rFont val="Arial"/>
        <family val="2"/>
        <charset val="161"/>
      </rPr>
      <t>V</t>
    </r>
    <r>
      <rPr>
        <b/>
        <vertAlign val="subscript"/>
        <sz val="12"/>
        <color indexed="53"/>
        <rFont val="Arial"/>
        <family val="2"/>
        <charset val="161"/>
      </rPr>
      <t>ολ.</t>
    </r>
    <r>
      <rPr>
        <b/>
        <sz val="12"/>
        <color indexed="53"/>
        <rFont val="Arial"/>
        <family val="2"/>
        <charset val="161"/>
      </rPr>
      <t>=V</t>
    </r>
    <r>
      <rPr>
        <b/>
        <vertAlign val="subscript"/>
        <sz val="12"/>
        <color indexed="53"/>
        <rFont val="Arial"/>
        <family val="2"/>
        <charset val="161"/>
      </rPr>
      <t>απαιτ.</t>
    </r>
    <r>
      <rPr>
        <b/>
        <sz val="12"/>
        <color indexed="53"/>
        <rFont val="Arial"/>
        <family val="2"/>
        <charset val="161"/>
      </rPr>
      <t xml:space="preserve"> + V</t>
    </r>
    <r>
      <rPr>
        <b/>
        <vertAlign val="subscript"/>
        <sz val="12"/>
        <color indexed="53"/>
        <rFont val="Arial"/>
        <family val="2"/>
        <charset val="161"/>
      </rPr>
      <t xml:space="preserve">περίσ.
</t>
    </r>
    <r>
      <rPr>
        <sz val="12"/>
        <color indexed="43"/>
        <rFont val="Arial"/>
        <family val="2"/>
        <charset val="161"/>
      </rPr>
      <t xml:space="preserve">Στο πρόβλημα που λύνουμε, είναι προφανώς... </t>
    </r>
    <r>
      <rPr>
        <b/>
        <sz val="12"/>
        <color indexed="52"/>
        <rFont val="Arial"/>
        <family val="2"/>
        <charset val="161"/>
      </rPr>
      <t>V</t>
    </r>
    <r>
      <rPr>
        <b/>
        <vertAlign val="subscript"/>
        <sz val="12"/>
        <color indexed="52"/>
        <rFont val="Arial"/>
        <family val="2"/>
        <charset val="161"/>
      </rPr>
      <t>ολ.</t>
    </r>
    <r>
      <rPr>
        <b/>
        <sz val="12"/>
        <color indexed="52"/>
        <rFont val="Arial"/>
        <family val="2"/>
        <charset val="161"/>
      </rPr>
      <t xml:space="preserve">=32L, </t>
    </r>
    <r>
      <rPr>
        <sz val="12"/>
        <color indexed="43"/>
        <rFont val="Arial"/>
        <family val="2"/>
        <charset val="161"/>
      </rPr>
      <t>και</t>
    </r>
    <r>
      <rPr>
        <b/>
        <sz val="12"/>
        <color indexed="52"/>
        <rFont val="Arial"/>
        <family val="2"/>
        <charset val="161"/>
      </rPr>
      <t xml:space="preserve"> V</t>
    </r>
    <r>
      <rPr>
        <b/>
        <vertAlign val="subscript"/>
        <sz val="12"/>
        <color indexed="52"/>
        <rFont val="Arial"/>
        <family val="2"/>
        <charset val="161"/>
      </rPr>
      <t>απαιτ.</t>
    </r>
    <r>
      <rPr>
        <b/>
        <sz val="12"/>
        <color indexed="52"/>
        <rFont val="Arial"/>
        <family val="2"/>
        <charset val="161"/>
      </rPr>
      <t xml:space="preserve">=30L. </t>
    </r>
    <r>
      <rPr>
        <sz val="12"/>
        <color indexed="43"/>
        <rFont val="Arial"/>
        <family val="2"/>
        <charset val="161"/>
      </rPr>
      <t xml:space="preserve">  </t>
    </r>
  </si>
  <si>
    <r>
      <t xml:space="preserve">Κατά την ψύξη τους τα καυσαέρια απαλλάσ-σονται από τους </t>
    </r>
    <r>
      <rPr>
        <b/>
        <sz val="10"/>
        <color indexed="52"/>
        <rFont val="Arial"/>
        <family val="2"/>
        <charset val="161"/>
      </rPr>
      <t>υδρατμούς</t>
    </r>
    <r>
      <rPr>
        <sz val="10"/>
        <color indexed="43"/>
        <rFont val="Arial"/>
        <family val="2"/>
      </rPr>
      <t xml:space="preserve"> που περιείχαν. Στη συνέχεια, διερχόμενα από το διάλυμα βάσης, χάνουν και το αέριο </t>
    </r>
    <r>
      <rPr>
        <b/>
        <sz val="10"/>
        <color indexed="52"/>
        <rFont val="Arial"/>
        <family val="2"/>
        <charset val="161"/>
      </rPr>
      <t>CO</t>
    </r>
    <r>
      <rPr>
        <b/>
        <vertAlign val="subscript"/>
        <sz val="10"/>
        <color indexed="52"/>
        <rFont val="Arial"/>
        <family val="2"/>
        <charset val="161"/>
      </rPr>
      <t>2</t>
    </r>
    <r>
      <rPr>
        <b/>
        <sz val="10"/>
        <color indexed="52"/>
        <rFont val="Arial"/>
        <family val="2"/>
        <charset val="161"/>
      </rPr>
      <t>.</t>
    </r>
  </si>
  <si>
    <r>
      <t>1L CH</t>
    </r>
    <r>
      <rPr>
        <b/>
        <vertAlign val="subscript"/>
        <sz val="12"/>
        <color indexed="52"/>
        <rFont val="Arial"/>
        <family val="2"/>
        <charset val="161"/>
      </rPr>
      <t>4</t>
    </r>
    <r>
      <rPr>
        <sz val="12"/>
        <color indexed="43"/>
        <rFont val="Arial"/>
        <family val="2"/>
      </rPr>
      <t xml:space="preserve"> για να καεί πλήρως απαιτεί όγκο </t>
    </r>
    <r>
      <rPr>
        <b/>
        <sz val="12"/>
        <color indexed="52"/>
        <rFont val="Arial"/>
        <family val="2"/>
        <charset val="161"/>
      </rPr>
      <t>Ο</t>
    </r>
    <r>
      <rPr>
        <b/>
        <vertAlign val="subscript"/>
        <sz val="12"/>
        <color indexed="52"/>
        <rFont val="Arial"/>
        <family val="2"/>
        <charset val="161"/>
      </rPr>
      <t>2</t>
    </r>
    <r>
      <rPr>
        <sz val="12"/>
        <color indexed="43"/>
        <rFont val="Arial"/>
        <family val="2"/>
      </rPr>
      <t xml:space="preserve"> ίσο με…</t>
    </r>
  </si>
  <si>
    <r>
      <t>4L CH</t>
    </r>
    <r>
      <rPr>
        <b/>
        <vertAlign val="subscript"/>
        <sz val="12"/>
        <color indexed="52"/>
        <rFont val="Arial"/>
        <family val="2"/>
        <charset val="161"/>
      </rPr>
      <t>4</t>
    </r>
    <r>
      <rPr>
        <sz val="12"/>
        <color indexed="43"/>
        <rFont val="Arial"/>
        <family val="2"/>
      </rPr>
      <t xml:space="preserve"> για να καούν πλήρως απαιτούν όγκο </t>
    </r>
    <r>
      <rPr>
        <b/>
        <sz val="12"/>
        <color indexed="52"/>
        <rFont val="Arial"/>
        <family val="2"/>
        <charset val="161"/>
      </rPr>
      <t>Ο</t>
    </r>
    <r>
      <rPr>
        <b/>
        <vertAlign val="subscript"/>
        <sz val="12"/>
        <color indexed="52"/>
        <rFont val="Arial"/>
        <family val="2"/>
        <charset val="161"/>
      </rPr>
      <t>2</t>
    </r>
    <r>
      <rPr>
        <sz val="12"/>
        <color indexed="43"/>
        <rFont val="Arial"/>
        <family val="2"/>
      </rPr>
      <t xml:space="preserve"> ίσο με…</t>
    </r>
  </si>
  <si>
    <r>
      <t>1L CH</t>
    </r>
    <r>
      <rPr>
        <b/>
        <vertAlign val="subscript"/>
        <sz val="11"/>
        <color indexed="52"/>
        <rFont val="Arial"/>
        <family val="2"/>
        <charset val="161"/>
      </rPr>
      <t>4</t>
    </r>
    <r>
      <rPr>
        <sz val="11"/>
        <color indexed="43"/>
        <rFont val="Arial"/>
        <family val="2"/>
        <charset val="161"/>
      </rPr>
      <t xml:space="preserve"> καιόμενο πλήρως, παράγει από το αέριο </t>
    </r>
    <r>
      <rPr>
        <b/>
        <sz val="11"/>
        <color indexed="52"/>
        <rFont val="Arial"/>
        <family val="2"/>
        <charset val="161"/>
      </rPr>
      <t>Φ</t>
    </r>
    <r>
      <rPr>
        <sz val="11"/>
        <color indexed="43"/>
        <rFont val="Arial"/>
        <family val="2"/>
        <charset val="161"/>
      </rPr>
      <t xml:space="preserve"> όγκο ίσο με…</t>
    </r>
  </si>
  <si>
    <r>
      <t>4L CH</t>
    </r>
    <r>
      <rPr>
        <b/>
        <vertAlign val="subscript"/>
        <sz val="11"/>
        <color indexed="52"/>
        <rFont val="Arial"/>
        <family val="2"/>
        <charset val="161"/>
      </rPr>
      <t>4</t>
    </r>
    <r>
      <rPr>
        <sz val="11"/>
        <color indexed="43"/>
        <rFont val="Arial"/>
        <family val="2"/>
        <charset val="161"/>
      </rPr>
      <t xml:space="preserve"> καιόμενα πλήρως, παράγουν απ' το αέριο </t>
    </r>
    <r>
      <rPr>
        <b/>
        <sz val="11"/>
        <color indexed="52"/>
        <rFont val="Arial"/>
        <family val="2"/>
        <charset val="161"/>
      </rPr>
      <t>Φ</t>
    </r>
    <r>
      <rPr>
        <sz val="11"/>
        <color indexed="43"/>
        <rFont val="Arial"/>
        <family val="2"/>
        <charset val="161"/>
      </rPr>
      <t xml:space="preserve"> όγκο ίσο με…</t>
    </r>
  </si>
  <si>
    <r>
      <t>5,6L CH</t>
    </r>
    <r>
      <rPr>
        <b/>
        <vertAlign val="subscript"/>
        <sz val="12"/>
        <color indexed="52"/>
        <rFont val="Arial"/>
        <family val="2"/>
        <charset val="161"/>
      </rPr>
      <t>4(g)</t>
    </r>
    <r>
      <rPr>
        <b/>
        <sz val="12"/>
        <color indexed="52"/>
        <rFont val="Arial"/>
        <family val="2"/>
        <charset val="161"/>
      </rPr>
      <t xml:space="preserve"> (stp)</t>
    </r>
    <r>
      <rPr>
        <sz val="12"/>
        <color indexed="43"/>
        <rFont val="Arial"/>
        <family val="2"/>
        <charset val="161"/>
      </rPr>
      <t xml:space="preserve"> καίγονται με περίσσεια</t>
    </r>
    <r>
      <rPr>
        <b/>
        <sz val="12"/>
        <color indexed="52"/>
        <rFont val="Arial"/>
        <family val="2"/>
        <charset val="161"/>
      </rPr>
      <t xml:space="preserve"> Ο</t>
    </r>
    <r>
      <rPr>
        <b/>
        <vertAlign val="subscript"/>
        <sz val="12"/>
        <color indexed="52"/>
        <rFont val="Arial"/>
        <family val="2"/>
        <charset val="161"/>
      </rPr>
      <t>2(g)</t>
    </r>
    <r>
      <rPr>
        <b/>
        <sz val="12"/>
        <color indexed="52"/>
        <rFont val="Arial"/>
        <family val="2"/>
        <charset val="161"/>
      </rPr>
      <t>.</t>
    </r>
    <r>
      <rPr>
        <sz val="12"/>
        <color indexed="43"/>
        <rFont val="Arial"/>
        <family val="2"/>
        <charset val="161"/>
      </rPr>
      <t xml:space="preserve"> Τα καυσαέρια αφού ψυχθούν διο-χετεύονται σε διάλυμα βάσης. Να υπολογιστεί η αύξηση μάζας, που θα παρουσι-άσει το βασικό διάλυμα.</t>
    </r>
  </si>
  <si>
    <r>
      <t xml:space="preserve">Το διάλυμα της βάσης, είναι γνωστό ότι απαλλάσσει τα ψυχθέντα καυσαέρια, από το  </t>
    </r>
    <r>
      <rPr>
        <b/>
        <sz val="11"/>
        <color indexed="52"/>
        <rFont val="Arial"/>
        <family val="2"/>
        <charset val="161"/>
      </rPr>
      <t>CO</t>
    </r>
    <r>
      <rPr>
        <b/>
        <vertAlign val="subscript"/>
        <sz val="11"/>
        <color indexed="52"/>
        <rFont val="Arial"/>
        <family val="2"/>
        <charset val="161"/>
      </rPr>
      <t>2(g)</t>
    </r>
    <r>
      <rPr>
        <b/>
        <sz val="11"/>
        <color indexed="52"/>
        <rFont val="Arial"/>
        <family val="2"/>
        <charset val="161"/>
      </rPr>
      <t>.</t>
    </r>
    <r>
      <rPr>
        <sz val="11"/>
        <color indexed="43"/>
        <rFont val="Arial"/>
        <family val="2"/>
      </rPr>
      <t xml:space="preserve"> Έτσι όμως η μάζα του διαλύματος της βάσης αυξάνεται, τόσο, όσο είναι η μάζα του δεσμευθέντος </t>
    </r>
    <r>
      <rPr>
        <b/>
        <sz val="11"/>
        <color indexed="52"/>
        <rFont val="Arial"/>
        <family val="2"/>
        <charset val="161"/>
      </rPr>
      <t>CO</t>
    </r>
    <r>
      <rPr>
        <b/>
        <vertAlign val="subscript"/>
        <sz val="11"/>
        <color indexed="52"/>
        <rFont val="Arial"/>
        <family val="2"/>
        <charset val="161"/>
      </rPr>
      <t>2</t>
    </r>
    <r>
      <rPr>
        <b/>
        <sz val="11"/>
        <color indexed="52"/>
        <rFont val="Arial"/>
        <family val="2"/>
        <charset val="161"/>
      </rPr>
      <t xml:space="preserve">. </t>
    </r>
    <r>
      <rPr>
        <sz val="11"/>
        <color indexed="43"/>
        <rFont val="Arial"/>
        <family val="2"/>
        <charset val="161"/>
      </rPr>
      <t xml:space="preserve">Είναι προφανές λοιπόν ότι στο πρόβλημα, ζητείται να υπολογιστεί η μάζα του παραγόμενου κατά την καύση του μεθανίου, </t>
    </r>
    <r>
      <rPr>
        <b/>
        <sz val="11"/>
        <color indexed="52"/>
        <rFont val="Arial"/>
        <family val="2"/>
        <charset val="161"/>
      </rPr>
      <t>CO</t>
    </r>
    <r>
      <rPr>
        <b/>
        <vertAlign val="subscript"/>
        <sz val="11"/>
        <color indexed="52"/>
        <rFont val="Arial"/>
        <family val="2"/>
        <charset val="161"/>
      </rPr>
      <t>2</t>
    </r>
    <r>
      <rPr>
        <b/>
        <sz val="11"/>
        <color indexed="52"/>
        <rFont val="Arial"/>
        <family val="2"/>
        <charset val="161"/>
      </rPr>
      <t>.</t>
    </r>
  </si>
  <si>
    <r>
      <t xml:space="preserve">Η κατάστρωση του στοιχειομετρικού υπολογισμού θα γίνει με τις ποσότητες (δεδο-μένες και ζητούμενες), να είναι εκφρασμένες σε </t>
    </r>
    <r>
      <rPr>
        <b/>
        <sz val="11"/>
        <color indexed="52"/>
        <rFont val="Arial"/>
        <family val="2"/>
        <charset val="161"/>
      </rPr>
      <t>mol.</t>
    </r>
    <r>
      <rPr>
        <sz val="11"/>
        <color indexed="43"/>
        <rFont val="Arial"/>
        <family val="2"/>
      </rPr>
      <t xml:space="preserve"> Αυτό βέβαια σημαίνει, ότι η ποσότητα του μεθανίου θα πρέπει να μετατραπεί αρχικά σε </t>
    </r>
    <r>
      <rPr>
        <b/>
        <sz val="11"/>
        <color indexed="52"/>
        <rFont val="Arial"/>
        <family val="2"/>
        <charset val="161"/>
      </rPr>
      <t>mol.</t>
    </r>
  </si>
  <si>
    <r>
      <t xml:space="preserve">Για να επιστρέψεις στην εκφώνηση του προβλήματος </t>
    </r>
    <r>
      <rPr>
        <b/>
        <sz val="10"/>
        <color rgb="FFFF9900"/>
        <rFont val="Arial"/>
        <family val="2"/>
        <charset val="161"/>
      </rPr>
      <t>3,</t>
    </r>
    <r>
      <rPr>
        <sz val="10"/>
        <color rgb="FFFFFF99"/>
        <rFont val="Arial"/>
        <family val="2"/>
        <charset val="161"/>
      </rPr>
      <t xml:space="preserve"> κάνε κλικ…</t>
    </r>
  </si>
  <si>
    <r>
      <t xml:space="preserve">Για να επιστρέψεις στην εκφώνηση του προβλήματος </t>
    </r>
    <r>
      <rPr>
        <b/>
        <sz val="10"/>
        <color rgb="FFFF9900"/>
        <rFont val="Arial"/>
        <family val="2"/>
        <charset val="161"/>
      </rPr>
      <t>6,</t>
    </r>
    <r>
      <rPr>
        <sz val="10"/>
        <color rgb="FFFFFF99"/>
        <rFont val="Arial"/>
        <family val="2"/>
        <charset val="161"/>
      </rPr>
      <t xml:space="preserve"> κάνε κλικ…</t>
    </r>
  </si>
  <si>
    <r>
      <t xml:space="preserve">Για να επιστρέψεις στο 
</t>
    </r>
    <r>
      <rPr>
        <b/>
        <sz val="10"/>
        <color rgb="FFFF9900"/>
        <rFont val="Arial"/>
        <family val="2"/>
        <charset val="161"/>
      </rPr>
      <t>"καύση οργ. ενώσεσων"</t>
    </r>
    <r>
      <rPr>
        <sz val="10"/>
        <color rgb="FFFFFF99"/>
        <rFont val="Arial"/>
        <family val="2"/>
        <charset val="161"/>
      </rPr>
      <t xml:space="preserve"> 
κάνε κλικ...</t>
    </r>
  </si>
  <si>
    <r>
      <t xml:space="preserve">Για να επιστρέψεις στην εκφώνηση του προβλήματος </t>
    </r>
    <r>
      <rPr>
        <b/>
        <sz val="10"/>
        <color rgb="FFFF9900"/>
        <rFont val="Arial"/>
        <family val="2"/>
        <charset val="161"/>
      </rPr>
      <t>9,</t>
    </r>
    <r>
      <rPr>
        <sz val="10"/>
        <color rgb="FFFFFF99"/>
        <rFont val="Arial"/>
        <family val="2"/>
        <charset val="161"/>
      </rPr>
      <t xml:space="preserve"> κάνε κλικ…</t>
    </r>
  </si>
  <si>
    <r>
      <t xml:space="preserve">Για να επιστρέψεις στην εκφώνηση του προβλήματος </t>
    </r>
    <r>
      <rPr>
        <b/>
        <sz val="10"/>
        <color rgb="FFFF9900"/>
        <rFont val="Arial"/>
        <family val="2"/>
        <charset val="161"/>
      </rPr>
      <t>13,</t>
    </r>
    <r>
      <rPr>
        <sz val="10"/>
        <color rgb="FFFFFF99"/>
        <rFont val="Arial"/>
        <family val="2"/>
        <charset val="161"/>
      </rPr>
      <t xml:space="preserve"> κάνε κλικ…</t>
    </r>
  </si>
  <si>
    <r>
      <t xml:space="preserve">Για να επιστρέψεις στο 
</t>
    </r>
    <r>
      <rPr>
        <b/>
        <sz val="10"/>
        <color rgb="FFFF9900"/>
        <rFont val="Arial"/>
        <family val="2"/>
        <charset val="161"/>
      </rPr>
      <t>"αλκένια"</t>
    </r>
    <r>
      <rPr>
        <sz val="10"/>
        <color rgb="FFFFFF99"/>
        <rFont val="Arial"/>
        <family val="2"/>
        <charset val="161"/>
      </rPr>
      <t xml:space="preserve"> 
κάνε κλικ...</t>
    </r>
  </si>
  <si>
    <r>
      <t xml:space="preserve">Για να επιστρέψεις στην εκφώνηση της άσκησης </t>
    </r>
    <r>
      <rPr>
        <b/>
        <sz val="10"/>
        <color rgb="FFFF9900"/>
        <rFont val="Arial"/>
        <family val="2"/>
        <charset val="161"/>
      </rPr>
      <t>2,</t>
    </r>
    <r>
      <rPr>
        <sz val="10"/>
        <color rgb="FFFFFF99"/>
        <rFont val="Arial"/>
        <family val="2"/>
        <charset val="161"/>
      </rPr>
      <t xml:space="preserve"> κάνε κλικ…</t>
    </r>
  </si>
  <si>
    <r>
      <t xml:space="preserve">Για να επιστρέψεις στο 
</t>
    </r>
    <r>
      <rPr>
        <b/>
        <sz val="10"/>
        <color rgb="FFFF9900"/>
        <rFont val="Arial"/>
        <family val="2"/>
        <charset val="161"/>
      </rPr>
      <t>"αλκίνια"</t>
    </r>
    <r>
      <rPr>
        <sz val="10"/>
        <color rgb="FFFFFF99"/>
        <rFont val="Arial"/>
        <family val="2"/>
        <charset val="161"/>
      </rPr>
      <t xml:space="preserve"> 
κάνε κλικ...</t>
    </r>
  </si>
  <si>
    <r>
      <t xml:space="preserve">Για να επιστρέψεις στην εκφώνηση της άσκησης </t>
    </r>
    <r>
      <rPr>
        <b/>
        <sz val="10"/>
        <color rgb="FFFF9900"/>
        <rFont val="Arial"/>
        <family val="2"/>
        <charset val="161"/>
      </rPr>
      <t>1,</t>
    </r>
    <r>
      <rPr>
        <sz val="10"/>
        <color rgb="FFFFFF99"/>
        <rFont val="Arial"/>
        <family val="2"/>
        <charset val="161"/>
      </rPr>
      <t xml:space="preserve"> κάνε κλικ…</t>
    </r>
  </si>
  <si>
    <r>
      <t xml:space="preserve">Καθώς δε γνωρίζουμε σε ποια ομόλογη σειρά ανήκει ο </t>
    </r>
    <r>
      <rPr>
        <b/>
        <sz val="11"/>
        <color indexed="52"/>
        <rFont val="Arial"/>
        <family val="2"/>
        <charset val="161"/>
      </rPr>
      <t>Υ/Α,</t>
    </r>
    <r>
      <rPr>
        <sz val="11"/>
        <color indexed="43"/>
        <rFont val="Arial"/>
        <family val="2"/>
      </rPr>
      <t xml:space="preserve"> τον παριστάνουμε χρη-σιμοποιώντας τον τύπο: </t>
    </r>
    <r>
      <rPr>
        <b/>
        <sz val="11"/>
        <color indexed="52"/>
        <rFont val="Arial"/>
        <family val="2"/>
        <charset val="161"/>
      </rPr>
      <t>C</t>
    </r>
    <r>
      <rPr>
        <b/>
        <vertAlign val="subscript"/>
        <sz val="11"/>
        <color indexed="52"/>
        <rFont val="Arial"/>
        <family val="2"/>
        <charset val="161"/>
      </rPr>
      <t>x</t>
    </r>
    <r>
      <rPr>
        <b/>
        <sz val="11"/>
        <color indexed="52"/>
        <rFont val="Arial"/>
        <family val="2"/>
        <charset val="161"/>
      </rPr>
      <t>H</t>
    </r>
    <r>
      <rPr>
        <b/>
        <vertAlign val="subscript"/>
        <sz val="11"/>
        <color indexed="52"/>
        <rFont val="Arial"/>
        <family val="2"/>
        <charset val="161"/>
      </rPr>
      <t>y</t>
    </r>
    <r>
      <rPr>
        <b/>
        <sz val="11"/>
        <color indexed="52"/>
        <rFont val="Arial"/>
        <family val="2"/>
        <charset val="161"/>
      </rPr>
      <t xml:space="preserve">. </t>
    </r>
    <r>
      <rPr>
        <sz val="11"/>
        <color indexed="43"/>
        <rFont val="Arial"/>
        <family val="2"/>
      </rPr>
      <t>Η εξίσωση καύσης του είναι…</t>
    </r>
  </si>
  <si>
    <r>
      <t>50L</t>
    </r>
    <r>
      <rPr>
        <sz val="12"/>
        <color indexed="43"/>
        <rFont val="Arial"/>
        <family val="2"/>
        <charset val="161"/>
      </rPr>
      <t xml:space="preserve"> </t>
    </r>
    <r>
      <rPr>
        <b/>
        <sz val="12"/>
        <color indexed="52"/>
        <rFont val="Arial"/>
        <family val="2"/>
        <charset val="161"/>
      </rPr>
      <t>άκυκλου</t>
    </r>
    <r>
      <rPr>
        <sz val="12"/>
        <color indexed="43"/>
        <rFont val="Arial"/>
        <family val="2"/>
        <charset val="161"/>
      </rPr>
      <t xml:space="preserve"> άγνωστου </t>
    </r>
    <r>
      <rPr>
        <b/>
        <sz val="12"/>
        <color indexed="52"/>
        <rFont val="Arial"/>
        <family val="2"/>
        <charset val="161"/>
      </rPr>
      <t>Υ/Α,</t>
    </r>
    <r>
      <rPr>
        <sz val="12"/>
        <color indexed="43"/>
        <rFont val="Arial"/>
        <family val="2"/>
        <charset val="161"/>
      </rPr>
      <t xml:space="preserve"> σε αέρια κατάσταση, αναφλέγονται με </t>
    </r>
    <r>
      <rPr>
        <b/>
        <sz val="12"/>
        <color indexed="52"/>
        <rFont val="Arial"/>
        <family val="2"/>
        <charset val="161"/>
      </rPr>
      <t>250L O</t>
    </r>
    <r>
      <rPr>
        <b/>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Τα καυσαέρια που μετά την ψύξη τους έχουν όγκο </t>
    </r>
    <r>
      <rPr>
        <b/>
        <sz val="12"/>
        <color indexed="52"/>
        <rFont val="Arial"/>
        <family val="2"/>
        <charset val="161"/>
      </rPr>
      <t>175L,</t>
    </r>
    <r>
      <rPr>
        <sz val="12"/>
        <color indexed="43"/>
        <rFont val="Arial"/>
        <family val="2"/>
        <charset val="161"/>
      </rPr>
      <t xml:space="preserve"> διέρχονται μέσα από διάλυ-μα βάσης, οπότε απομένουν μόνο </t>
    </r>
    <r>
      <rPr>
        <b/>
        <sz val="12"/>
        <color indexed="52"/>
        <rFont val="Arial"/>
        <family val="2"/>
        <charset val="161"/>
      </rPr>
      <t>25L.</t>
    </r>
    <r>
      <rPr>
        <sz val="12"/>
        <color indexed="43"/>
        <rFont val="Arial"/>
        <family val="2"/>
        <charset val="161"/>
      </rPr>
      <t xml:space="preserve"> Ποιος είναι ο </t>
    </r>
    <r>
      <rPr>
        <b/>
        <sz val="12"/>
        <color indexed="52"/>
        <rFont val="Arial"/>
        <family val="2"/>
        <charset val="161"/>
      </rPr>
      <t>Υ/Α;</t>
    </r>
  </si>
  <si>
    <r>
      <t xml:space="preserve">Ορισμένος όγκος </t>
    </r>
    <r>
      <rPr>
        <b/>
        <sz val="12"/>
        <color indexed="52"/>
        <rFont val="Arial"/>
        <family val="2"/>
        <charset val="161"/>
      </rPr>
      <t>αλκανίου</t>
    </r>
    <r>
      <rPr>
        <sz val="12"/>
        <color indexed="43"/>
        <rFont val="Arial"/>
        <family val="2"/>
        <charset val="161"/>
      </rPr>
      <t xml:space="preserve"> σε αέρια κατάσταση αναφλέγεται με </t>
    </r>
    <r>
      <rPr>
        <b/>
        <sz val="12"/>
        <color indexed="52"/>
        <rFont val="Arial"/>
        <family val="2"/>
        <charset val="161"/>
      </rPr>
      <t>150L αέρα.</t>
    </r>
    <r>
      <rPr>
        <sz val="12"/>
        <color indexed="43"/>
        <rFont val="Arial"/>
        <family val="2"/>
        <charset val="161"/>
      </rPr>
      <t xml:space="preserve"> Τα καυσαέρια μετά την ψύξη τους έχουν όγκο </t>
    </r>
    <r>
      <rPr>
        <b/>
        <sz val="12"/>
        <color indexed="52"/>
        <rFont val="Arial"/>
        <family val="2"/>
        <charset val="161"/>
      </rPr>
      <t>141L,</t>
    </r>
    <r>
      <rPr>
        <sz val="12"/>
        <color indexed="43"/>
        <rFont val="Arial"/>
        <family val="2"/>
        <charset val="161"/>
      </rPr>
      <t xml:space="preserve"> απομένουν όμως </t>
    </r>
    <r>
      <rPr>
        <b/>
        <sz val="12"/>
        <color indexed="52"/>
        <rFont val="Arial"/>
        <family val="2"/>
        <charset val="161"/>
      </rPr>
      <t>126L</t>
    </r>
    <r>
      <rPr>
        <sz val="12"/>
        <color indexed="43"/>
        <rFont val="Arial"/>
        <family val="2"/>
        <charset val="161"/>
      </rPr>
      <t xml:space="preserve"> όταν πε-ράσουν από διάλυμα βάσης. Να υπολογιστεί ο όγκος του αλκανίου που κάηκε και να βρεθεί ο </t>
    </r>
    <r>
      <rPr>
        <b/>
        <sz val="12"/>
        <color indexed="52"/>
        <rFont val="Arial"/>
        <family val="2"/>
        <charset val="161"/>
      </rPr>
      <t>ΜΤ</t>
    </r>
    <r>
      <rPr>
        <sz val="12"/>
        <color indexed="43"/>
        <rFont val="Arial"/>
        <family val="2"/>
        <charset val="161"/>
      </rPr>
      <t xml:space="preserve"> του. </t>
    </r>
    <r>
      <rPr>
        <b/>
        <sz val="12"/>
        <color indexed="52"/>
        <rFont val="Arial"/>
        <family val="2"/>
        <charset val="161"/>
      </rPr>
      <t>(Σύσταση αέρα: 20%v/v O</t>
    </r>
    <r>
      <rPr>
        <b/>
        <vertAlign val="subscript"/>
        <sz val="12"/>
        <color indexed="52"/>
        <rFont val="Arial"/>
        <family val="2"/>
        <charset val="161"/>
      </rPr>
      <t>2</t>
    </r>
    <r>
      <rPr>
        <b/>
        <sz val="12"/>
        <color indexed="52"/>
        <rFont val="Arial"/>
        <family val="2"/>
        <charset val="161"/>
      </rPr>
      <t xml:space="preserve"> και 80%v/v N</t>
    </r>
    <r>
      <rPr>
        <b/>
        <vertAlign val="subscript"/>
        <sz val="12"/>
        <color indexed="52"/>
        <rFont val="Arial"/>
        <family val="2"/>
        <charset val="161"/>
      </rPr>
      <t>2</t>
    </r>
    <r>
      <rPr>
        <b/>
        <sz val="12"/>
        <color indexed="52"/>
        <rFont val="Arial"/>
        <family val="2"/>
        <charset val="161"/>
      </rPr>
      <t>).</t>
    </r>
  </si>
  <si>
    <r>
      <t xml:space="preserve">Ορισμένος όγκος </t>
    </r>
    <r>
      <rPr>
        <b/>
        <sz val="12"/>
        <color indexed="52"/>
        <rFont val="Arial"/>
        <family val="2"/>
        <charset val="161"/>
      </rPr>
      <t>Υ/Α</t>
    </r>
    <r>
      <rPr>
        <sz val="12"/>
        <color indexed="43"/>
        <rFont val="Arial"/>
        <family val="2"/>
        <charset val="161"/>
      </rPr>
      <t xml:space="preserve"> σε αέρια κατάσταση, απαιτεί για να καεί πλήρως </t>
    </r>
    <r>
      <rPr>
        <b/>
        <sz val="12"/>
        <color indexed="52"/>
        <rFont val="Arial"/>
        <family val="2"/>
        <charset val="161"/>
      </rPr>
      <t>180L O</t>
    </r>
    <r>
      <rPr>
        <b/>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οπότε παράγονται </t>
    </r>
    <r>
      <rPr>
        <b/>
        <sz val="12"/>
        <color indexed="52"/>
        <rFont val="Arial"/>
        <family val="2"/>
        <charset val="161"/>
      </rPr>
      <t>180L</t>
    </r>
    <r>
      <rPr>
        <sz val="12"/>
        <color indexed="43"/>
        <rFont val="Arial"/>
        <family val="2"/>
        <charset val="161"/>
      </rPr>
      <t xml:space="preserve"> </t>
    </r>
    <r>
      <rPr>
        <b/>
        <sz val="12"/>
        <color indexed="52"/>
        <rFont val="Arial"/>
        <family val="2"/>
        <charset val="161"/>
      </rPr>
      <t>υ-δρατμών.</t>
    </r>
    <r>
      <rPr>
        <sz val="12"/>
        <color indexed="43"/>
        <rFont val="Arial"/>
        <family val="2"/>
        <charset val="161"/>
      </rPr>
      <t xml:space="preserve"> Ποιος όγκος </t>
    </r>
    <r>
      <rPr>
        <b/>
        <sz val="12"/>
        <color indexed="52"/>
        <rFont val="Arial"/>
        <family val="2"/>
        <charset val="161"/>
      </rPr>
      <t>CO</t>
    </r>
    <r>
      <rPr>
        <b/>
        <vertAlign val="subscript"/>
        <sz val="12"/>
        <color indexed="52"/>
        <rFont val="Arial"/>
        <family val="2"/>
        <charset val="161"/>
      </rPr>
      <t>2</t>
    </r>
    <r>
      <rPr>
        <sz val="12"/>
        <color indexed="43"/>
        <rFont val="Arial"/>
        <family val="2"/>
        <charset val="161"/>
      </rPr>
      <t xml:space="preserve"> παράγεται ταυτόχρονα και ποιος είναι ο όγκος του </t>
    </r>
    <r>
      <rPr>
        <b/>
        <sz val="12"/>
        <color indexed="52"/>
        <rFont val="Arial"/>
        <family val="2"/>
        <charset val="161"/>
      </rPr>
      <t xml:space="preserve">Υ/Α, </t>
    </r>
    <r>
      <rPr>
        <sz val="12"/>
        <color indexed="43"/>
        <rFont val="Arial"/>
        <family val="2"/>
        <charset val="161"/>
      </rPr>
      <t>που κάηκε;</t>
    </r>
  </si>
  <si>
    <t>Στα προβλήματα αυτά γράφουμε την εξίσωση κάυσης και κάνουμε την αντίστοιχη κατάστρωση, για κάθε ένα από τα συστατικά του αερίου μίγματος που καίγεται, ξεχωριστά. Τις περισσότερες φορές, ζητείται να προσδιοριστεί η σύσταση του μίγ-ματος, οπότε ξεκινούμε την επίλυση του προβλήματος, με την κλασική παραδοχή... "έστω ότι η ποσότητα του συστατικού Α ισούται με αmol (ή L, mL κλπ), του συστα-τικού Β, με βmol (ή L, mL κλπ), κλπ". Από τα δεδομένα του προβλήματος σχηματί-ζονται συνήθως κάποιες εξισώσεις, που διαμορφώνουν ένα σύστημα, η επίλυση του οποίου, οδηγεί στη λύση του προβλήματος.</t>
  </si>
  <si>
    <r>
      <t xml:space="preserve">Ορισμένος όγκος αερίου μίγματος, αποτελούμενου από </t>
    </r>
    <r>
      <rPr>
        <b/>
        <sz val="12"/>
        <color indexed="52"/>
        <rFont val="Arial"/>
        <family val="2"/>
        <charset val="161"/>
      </rPr>
      <t>προπάνιο</t>
    </r>
    <r>
      <rPr>
        <sz val="12"/>
        <color indexed="43"/>
        <rFont val="Arial"/>
        <family val="2"/>
      </rPr>
      <t xml:space="preserve"> και </t>
    </r>
    <r>
      <rPr>
        <b/>
        <sz val="12"/>
        <color indexed="52"/>
        <rFont val="Arial"/>
        <family val="2"/>
        <charset val="161"/>
      </rPr>
      <t>αιθένιο,</t>
    </r>
    <r>
      <rPr>
        <sz val="12"/>
        <color indexed="43"/>
        <rFont val="Arial"/>
        <family val="2"/>
      </rPr>
      <t xml:space="preserve"> αναφλέγεται με </t>
    </r>
    <r>
      <rPr>
        <b/>
        <sz val="12"/>
        <color indexed="52"/>
        <rFont val="Arial"/>
        <family val="2"/>
        <charset val="161"/>
      </rPr>
      <t>30L O</t>
    </r>
    <r>
      <rPr>
        <b/>
        <vertAlign val="subscript"/>
        <sz val="12"/>
        <color indexed="52"/>
        <rFont val="Arial"/>
        <family val="2"/>
        <charset val="161"/>
      </rPr>
      <t>2</t>
    </r>
    <r>
      <rPr>
        <b/>
        <sz val="12"/>
        <color indexed="52"/>
        <rFont val="Arial"/>
        <family val="2"/>
        <charset val="161"/>
      </rPr>
      <t>.</t>
    </r>
    <r>
      <rPr>
        <sz val="12"/>
        <color indexed="43"/>
        <rFont val="Arial"/>
        <family val="2"/>
      </rPr>
      <t xml:space="preserve"> Τα καυσαέρια μετά την ψύξη τους έχουν όγκο ίσο με </t>
    </r>
    <r>
      <rPr>
        <b/>
        <sz val="12"/>
        <color indexed="52"/>
        <rFont val="Arial"/>
        <family val="2"/>
        <charset val="161"/>
      </rPr>
      <t>21L,</t>
    </r>
    <r>
      <rPr>
        <sz val="12"/>
        <color indexed="43"/>
        <rFont val="Arial"/>
        <family val="2"/>
      </rPr>
      <t xml:space="preserve"> απομένουν δε μόνο </t>
    </r>
    <r>
      <rPr>
        <b/>
        <sz val="12"/>
        <color indexed="52"/>
        <rFont val="Arial"/>
        <family val="2"/>
        <charset val="161"/>
      </rPr>
      <t>5L,</t>
    </r>
    <r>
      <rPr>
        <sz val="12"/>
        <color indexed="43"/>
        <rFont val="Arial"/>
        <family val="2"/>
      </rPr>
      <t xml:space="preserve"> μετά τη διέλευσή τους από διάλυμα βάσης. Με βάση τα παραπάνω, να προσδιοριστεί η σύσταση και ο όγκος του μίγματος που κάηκε.</t>
    </r>
  </si>
  <si>
    <r>
      <t xml:space="preserve">Έστω ότι στο μίγμα που κάηκε, περιέχονταν </t>
    </r>
    <r>
      <rPr>
        <b/>
        <sz val="12"/>
        <color indexed="52"/>
        <rFont val="Arial"/>
        <family val="2"/>
        <charset val="161"/>
      </rPr>
      <t>αL</t>
    </r>
    <r>
      <rPr>
        <sz val="12"/>
        <color indexed="43"/>
        <rFont val="Arial"/>
        <family val="2"/>
      </rPr>
      <t xml:space="preserve"> </t>
    </r>
    <r>
      <rPr>
        <b/>
        <sz val="12"/>
        <color indexed="52"/>
        <rFont val="Arial"/>
        <family val="2"/>
        <charset val="161"/>
      </rPr>
      <t>προπανίου (C</t>
    </r>
    <r>
      <rPr>
        <b/>
        <vertAlign val="subscript"/>
        <sz val="12"/>
        <color indexed="52"/>
        <rFont val="Arial"/>
        <family val="2"/>
        <charset val="161"/>
      </rPr>
      <t>3</t>
    </r>
    <r>
      <rPr>
        <b/>
        <sz val="12"/>
        <color indexed="52"/>
        <rFont val="Arial"/>
        <family val="2"/>
        <charset val="161"/>
      </rPr>
      <t>H</t>
    </r>
    <r>
      <rPr>
        <b/>
        <vertAlign val="subscript"/>
        <sz val="12"/>
        <color indexed="52"/>
        <rFont val="Arial"/>
        <family val="2"/>
        <charset val="161"/>
      </rPr>
      <t>8</t>
    </r>
    <r>
      <rPr>
        <b/>
        <sz val="12"/>
        <color indexed="52"/>
        <rFont val="Arial"/>
        <family val="2"/>
        <charset val="161"/>
      </rPr>
      <t>)</t>
    </r>
    <r>
      <rPr>
        <sz val="12"/>
        <color indexed="43"/>
        <rFont val="Arial"/>
        <family val="2"/>
      </rPr>
      <t xml:space="preserve"> και </t>
    </r>
    <r>
      <rPr>
        <b/>
        <sz val="12"/>
        <color indexed="52"/>
        <rFont val="Arial"/>
        <family val="2"/>
        <charset val="161"/>
      </rPr>
      <t>βL αιθε-νίου (C</t>
    </r>
    <r>
      <rPr>
        <b/>
        <vertAlign val="subscript"/>
        <sz val="12"/>
        <color indexed="52"/>
        <rFont val="Arial"/>
        <family val="2"/>
        <charset val="161"/>
      </rPr>
      <t>2</t>
    </r>
    <r>
      <rPr>
        <b/>
        <sz val="12"/>
        <color indexed="52"/>
        <rFont val="Arial"/>
        <family val="2"/>
        <charset val="161"/>
      </rPr>
      <t>H</t>
    </r>
    <r>
      <rPr>
        <b/>
        <vertAlign val="subscript"/>
        <sz val="12"/>
        <color indexed="52"/>
        <rFont val="Arial"/>
        <family val="2"/>
        <charset val="161"/>
      </rPr>
      <t>4</t>
    </r>
    <r>
      <rPr>
        <b/>
        <sz val="12"/>
        <color indexed="52"/>
        <rFont val="Arial"/>
        <family val="2"/>
        <charset val="161"/>
      </rPr>
      <t>).</t>
    </r>
    <r>
      <rPr>
        <sz val="12"/>
        <color indexed="43"/>
        <rFont val="Arial"/>
        <family val="2"/>
      </rPr>
      <t xml:space="preserve"> </t>
    </r>
  </si>
  <si>
    <t>Μετά από τις παραπάνω αποτιμήσεις, μπορούμε να γράψουμε τις εξισώσεις καύ-σης και να κάνουμε και τις αντίστοιχες καταστρώσεις, για κάθε συστατικό του μίγ-ματος ξεχωριστά.</t>
  </si>
  <si>
    <r>
      <t xml:space="preserve">Επιλύοντας το σύστημα των </t>
    </r>
    <r>
      <rPr>
        <sz val="12"/>
        <color indexed="50"/>
        <rFont val="Arial"/>
        <family val="2"/>
        <charset val="161"/>
      </rPr>
      <t>σχέσεων 1</t>
    </r>
    <r>
      <rPr>
        <sz val="12"/>
        <color indexed="43"/>
        <rFont val="Arial"/>
        <family val="2"/>
      </rPr>
      <t xml:space="preserve"> και </t>
    </r>
    <r>
      <rPr>
        <sz val="12"/>
        <color indexed="50"/>
        <rFont val="Arial"/>
        <family val="2"/>
        <charset val="161"/>
      </rPr>
      <t>2</t>
    </r>
    <r>
      <rPr>
        <sz val="12"/>
        <color indexed="43"/>
        <rFont val="Arial"/>
        <family val="2"/>
      </rPr>
      <t xml:space="preserve"> παίρνουμε… </t>
    </r>
    <r>
      <rPr>
        <b/>
        <sz val="12"/>
        <color indexed="52"/>
        <rFont val="Arial"/>
        <family val="2"/>
        <charset val="161"/>
      </rPr>
      <t>α=2</t>
    </r>
    <r>
      <rPr>
        <sz val="12"/>
        <color indexed="43"/>
        <rFont val="Arial"/>
        <family val="2"/>
      </rPr>
      <t xml:space="preserve"> και </t>
    </r>
    <r>
      <rPr>
        <b/>
        <sz val="12"/>
        <color indexed="52"/>
        <rFont val="Arial"/>
        <family val="2"/>
        <charset val="161"/>
      </rPr>
      <t>β=5.</t>
    </r>
    <r>
      <rPr>
        <sz val="12"/>
        <color indexed="43"/>
        <rFont val="Arial"/>
        <family val="2"/>
      </rPr>
      <t xml:space="preserve"> Άρα το αρχικό μίγμα, που κήκε είχε όγκο ίσο με </t>
    </r>
    <r>
      <rPr>
        <b/>
        <sz val="12"/>
        <color indexed="52"/>
        <rFont val="Arial"/>
        <family val="2"/>
        <charset val="161"/>
      </rPr>
      <t>7L,</t>
    </r>
    <r>
      <rPr>
        <sz val="12"/>
        <color indexed="43"/>
        <rFont val="Arial"/>
        <family val="2"/>
      </rPr>
      <t xml:space="preserve"> αποτελούμενο από </t>
    </r>
    <r>
      <rPr>
        <b/>
        <sz val="12"/>
        <color indexed="52"/>
        <rFont val="Arial"/>
        <family val="2"/>
        <charset val="161"/>
      </rPr>
      <t>2L</t>
    </r>
    <r>
      <rPr>
        <sz val="12"/>
        <color indexed="43"/>
        <rFont val="Arial"/>
        <family val="2"/>
      </rPr>
      <t xml:space="preserve"> </t>
    </r>
    <r>
      <rPr>
        <b/>
        <sz val="12"/>
        <color indexed="52"/>
        <rFont val="Arial"/>
        <family val="2"/>
        <charset val="161"/>
      </rPr>
      <t>προπανίου</t>
    </r>
    <r>
      <rPr>
        <sz val="12"/>
        <color indexed="43"/>
        <rFont val="Arial"/>
        <family val="2"/>
      </rPr>
      <t xml:space="preserve"> και </t>
    </r>
    <r>
      <rPr>
        <b/>
        <sz val="12"/>
        <color indexed="52"/>
        <rFont val="Arial"/>
        <family val="2"/>
        <charset val="161"/>
      </rPr>
      <t>5L</t>
    </r>
    <r>
      <rPr>
        <sz val="12"/>
        <color indexed="43"/>
        <rFont val="Arial"/>
        <family val="2"/>
      </rPr>
      <t xml:space="preserve"> </t>
    </r>
    <r>
      <rPr>
        <b/>
        <sz val="12"/>
        <color indexed="52"/>
        <rFont val="Arial"/>
        <family val="2"/>
        <charset val="161"/>
      </rPr>
      <t>αιθενίου.</t>
    </r>
  </si>
  <si>
    <r>
      <t>8L</t>
    </r>
    <r>
      <rPr>
        <sz val="12"/>
        <color indexed="43"/>
        <rFont val="Arial"/>
        <family val="2"/>
      </rPr>
      <t xml:space="preserve"> αερίου μίγματος που αποτελείται από </t>
    </r>
    <r>
      <rPr>
        <b/>
        <sz val="12"/>
        <color indexed="52"/>
        <rFont val="Arial"/>
        <family val="2"/>
        <charset val="161"/>
      </rPr>
      <t>μεθάνιο</t>
    </r>
    <r>
      <rPr>
        <sz val="12"/>
        <color indexed="43"/>
        <rFont val="Arial"/>
        <family val="2"/>
      </rPr>
      <t xml:space="preserve"> και ένα </t>
    </r>
    <r>
      <rPr>
        <b/>
        <sz val="12"/>
        <color indexed="52"/>
        <rFont val="Arial"/>
        <family val="2"/>
        <charset val="161"/>
      </rPr>
      <t>αλκένιο,</t>
    </r>
    <r>
      <rPr>
        <sz val="12"/>
        <color indexed="43"/>
        <rFont val="Arial"/>
        <family val="2"/>
      </rPr>
      <t xml:space="preserve"> απαιτεί για να καεί πλήρως </t>
    </r>
    <r>
      <rPr>
        <b/>
        <sz val="12"/>
        <color indexed="52"/>
        <rFont val="Arial"/>
        <family val="2"/>
        <charset val="161"/>
      </rPr>
      <t>90L αέρα, (20%v/v O</t>
    </r>
    <r>
      <rPr>
        <b/>
        <vertAlign val="subscript"/>
        <sz val="12"/>
        <color indexed="52"/>
        <rFont val="Arial"/>
        <family val="2"/>
        <charset val="161"/>
      </rPr>
      <t>2</t>
    </r>
    <r>
      <rPr>
        <b/>
        <sz val="12"/>
        <color indexed="52"/>
        <rFont val="Arial"/>
        <family val="2"/>
        <charset val="161"/>
      </rPr>
      <t xml:space="preserve"> - 80%v/vN</t>
    </r>
    <r>
      <rPr>
        <b/>
        <vertAlign val="subscript"/>
        <sz val="12"/>
        <color indexed="52"/>
        <rFont val="Arial"/>
        <family val="2"/>
        <charset val="161"/>
      </rPr>
      <t>2</t>
    </r>
    <r>
      <rPr>
        <b/>
        <sz val="12"/>
        <color indexed="52"/>
        <rFont val="Arial"/>
        <family val="2"/>
        <charset val="161"/>
      </rPr>
      <t xml:space="preserve">). </t>
    </r>
    <r>
      <rPr>
        <sz val="12"/>
        <color indexed="43"/>
        <rFont val="Arial"/>
        <family val="2"/>
      </rPr>
      <t xml:space="preserve">Αν τα καυσαέρια μετά την ψύξη τους έχουν όγκο </t>
    </r>
    <r>
      <rPr>
        <b/>
        <sz val="12"/>
        <color indexed="52"/>
        <rFont val="Arial"/>
        <family val="2"/>
        <charset val="161"/>
      </rPr>
      <t>82L,</t>
    </r>
    <r>
      <rPr>
        <sz val="12"/>
        <color indexed="43"/>
        <rFont val="Arial"/>
        <family val="2"/>
      </rPr>
      <t xml:space="preserve"> να προσδιοριστεί η σύστα-ση του μίγματος και η ταυτότητα του αλκενίου, που περιέχεται σ’ αυτό.</t>
    </r>
  </si>
  <si>
    <r>
      <t xml:space="preserve">Aέριο </t>
    </r>
    <r>
      <rPr>
        <b/>
        <sz val="12"/>
        <color indexed="52"/>
        <rFont val="Arial"/>
        <family val="2"/>
        <charset val="161"/>
      </rPr>
      <t>ισομοριακό</t>
    </r>
    <r>
      <rPr>
        <sz val="12"/>
        <color indexed="43"/>
        <rFont val="Arial"/>
        <family val="2"/>
        <charset val="161"/>
      </rPr>
      <t xml:space="preserve"> μίγμα δυο </t>
    </r>
    <r>
      <rPr>
        <b/>
        <sz val="12"/>
        <color indexed="52"/>
        <rFont val="Arial"/>
        <family val="2"/>
        <charset val="161"/>
      </rPr>
      <t>αλκανίων</t>
    </r>
    <r>
      <rPr>
        <sz val="12"/>
        <color indexed="43"/>
        <rFont val="Arial"/>
        <family val="2"/>
        <charset val="161"/>
      </rPr>
      <t xml:space="preserve"> απαιτεί για να καεί πλήρως </t>
    </r>
    <r>
      <rPr>
        <b/>
        <sz val="12"/>
        <color indexed="52"/>
        <rFont val="Arial"/>
        <family val="2"/>
        <charset val="161"/>
      </rPr>
      <t>14L O</t>
    </r>
    <r>
      <rPr>
        <b/>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οπότε παράγονται </t>
    </r>
    <r>
      <rPr>
        <b/>
        <sz val="12"/>
        <color indexed="52"/>
        <rFont val="Arial"/>
        <family val="2"/>
        <charset val="161"/>
      </rPr>
      <t>8L CO</t>
    </r>
    <r>
      <rPr>
        <b/>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Nα βρεθεί η ταυτότητα των αλκανίων και να υπολογιστεί ο όγκος του μίγματός τους, που κάηκε.</t>
    </r>
  </si>
  <si>
    <r>
      <t>6,8g</t>
    </r>
    <r>
      <rPr>
        <sz val="12"/>
        <color indexed="43"/>
        <rFont val="Arial"/>
        <family val="2"/>
      </rPr>
      <t xml:space="preserve"> αερίου </t>
    </r>
    <r>
      <rPr>
        <b/>
        <sz val="12"/>
        <color indexed="52"/>
        <rFont val="Arial"/>
        <family val="2"/>
        <charset val="161"/>
      </rPr>
      <t>ισομοριακού</t>
    </r>
    <r>
      <rPr>
        <sz val="12"/>
        <color indexed="43"/>
        <rFont val="Arial"/>
        <family val="2"/>
      </rPr>
      <t xml:space="preserve"> μίγματος αποτελούμενου από ένα </t>
    </r>
    <r>
      <rPr>
        <b/>
        <sz val="12"/>
        <color indexed="52"/>
        <rFont val="Arial"/>
        <family val="2"/>
        <charset val="161"/>
      </rPr>
      <t>αλκένιο</t>
    </r>
    <r>
      <rPr>
        <sz val="12"/>
        <color indexed="43"/>
        <rFont val="Arial"/>
        <family val="2"/>
      </rPr>
      <t xml:space="preserve"> και ένα </t>
    </r>
    <r>
      <rPr>
        <b/>
        <sz val="12"/>
        <color indexed="52"/>
        <rFont val="Arial"/>
        <family val="2"/>
        <charset val="161"/>
      </rPr>
      <t>αλκαδιένιο,</t>
    </r>
    <r>
      <rPr>
        <sz val="12"/>
        <color indexed="43"/>
        <rFont val="Arial"/>
        <family val="2"/>
      </rPr>
      <t xml:space="preserve"> αναφλέγονται με </t>
    </r>
    <r>
      <rPr>
        <b/>
        <sz val="12"/>
        <color indexed="52"/>
        <rFont val="Arial"/>
        <family val="2"/>
        <charset val="161"/>
      </rPr>
      <t>περίσσεια O</t>
    </r>
    <r>
      <rPr>
        <b/>
        <vertAlign val="subscript"/>
        <sz val="12"/>
        <color indexed="52"/>
        <rFont val="Arial"/>
        <family val="2"/>
        <charset val="161"/>
      </rPr>
      <t>2</t>
    </r>
    <r>
      <rPr>
        <b/>
        <sz val="12"/>
        <color indexed="52"/>
        <rFont val="Arial"/>
        <family val="2"/>
        <charset val="161"/>
      </rPr>
      <t>,</t>
    </r>
    <r>
      <rPr>
        <sz val="12"/>
        <color indexed="43"/>
        <rFont val="Arial"/>
        <family val="2"/>
      </rPr>
      <t xml:space="preserve"> οπότε οι δύο Υ/Α καίγονται πλήρως. Τα καυσαέρια αφού ψυχθούν διοχετεύονται σε διάλυ-μα βάσης, οπότε αυτό παρουσιάζει αύξηση μάζας, κατά </t>
    </r>
    <r>
      <rPr>
        <b/>
        <sz val="12"/>
        <color indexed="52"/>
        <rFont val="Arial"/>
        <family val="2"/>
        <charset val="161"/>
      </rPr>
      <t>22g.</t>
    </r>
    <r>
      <rPr>
        <sz val="12"/>
        <color indexed="43"/>
        <rFont val="Arial"/>
        <family val="2"/>
      </rPr>
      <t xml:space="preserve"> Ποιοι είναι οι δυο Υ/Α του μίγματος που κά-ηκε;</t>
    </r>
  </si>
  <si>
    <r>
      <t xml:space="preserve">Το απλούστερο αλκένιο έχει προφανώς </t>
    </r>
    <r>
      <rPr>
        <b/>
        <sz val="12"/>
        <color indexed="52"/>
        <rFont val="Arial"/>
        <family val="2"/>
        <charset val="161"/>
      </rPr>
      <t>ΜΤ: C</t>
    </r>
    <r>
      <rPr>
        <b/>
        <vertAlign val="subscript"/>
        <sz val="12"/>
        <color indexed="52"/>
        <rFont val="Arial"/>
        <family val="2"/>
        <charset val="161"/>
      </rPr>
      <t>2</t>
    </r>
    <r>
      <rPr>
        <b/>
        <sz val="12"/>
        <color indexed="52"/>
        <rFont val="Arial"/>
        <family val="2"/>
        <charset val="161"/>
      </rPr>
      <t>H</t>
    </r>
    <r>
      <rPr>
        <b/>
        <vertAlign val="subscript"/>
        <sz val="12"/>
        <color indexed="52"/>
        <rFont val="Arial"/>
        <family val="2"/>
        <charset val="161"/>
      </rPr>
      <t>4</t>
    </r>
    <r>
      <rPr>
        <b/>
        <sz val="12"/>
        <color indexed="52"/>
        <rFont val="Arial"/>
        <family val="2"/>
        <charset val="161"/>
      </rPr>
      <t xml:space="preserve"> (αιθένιο ή αιθυλένιο), </t>
    </r>
    <r>
      <rPr>
        <sz val="12"/>
        <color indexed="43"/>
        <rFont val="Arial"/>
        <family val="2"/>
        <charset val="161"/>
      </rPr>
      <t>αφού είναι απαραίτητο να υπάρχουν τουλάχιστον δύο ανθρακοάτομα, ώστε να "στηρι-χθεί" ο δ.δ. και να μπορούμε να μιλάμε για ακόρεστη ένωση.</t>
    </r>
  </si>
  <si>
    <r>
      <t xml:space="preserve">Στο μόριο ενός αλκενίου, όπως φαίνεται και παρακάτω στις εικόνες των μοριακών μοντέλων που δίνονται για το </t>
    </r>
    <r>
      <rPr>
        <b/>
        <sz val="12"/>
        <color indexed="52"/>
        <rFont val="Arial"/>
        <family val="2"/>
        <charset val="161"/>
      </rPr>
      <t>αιθένιο</t>
    </r>
    <r>
      <rPr>
        <sz val="12"/>
        <color indexed="43"/>
        <rFont val="Arial"/>
        <family val="2"/>
      </rPr>
      <t xml:space="preserve"> και το </t>
    </r>
    <r>
      <rPr>
        <b/>
        <sz val="12"/>
        <color indexed="52"/>
        <rFont val="Arial"/>
        <family val="2"/>
        <charset val="161"/>
      </rPr>
      <t>προπένιο,</t>
    </r>
    <r>
      <rPr>
        <sz val="12"/>
        <color indexed="43"/>
        <rFont val="Arial"/>
        <family val="2"/>
      </rPr>
      <t xml:space="preserve"> αλλά και σε κάθε περί-πτωση όπου το ανθρακοάτομο συνδέεται με τρία άτομα στο περιβάλλον του, σχη-ματίζοντας δ.δ. με το ένα από αυτά και απλούς δεσμούς με τα άλλα δύο, οι δεσμοί αυτοί διατάσσονται όλοι στο ίδιο επίπεδο, σχηματίζοντας μεταξύ τους ίσες γωνίες, δηλαδή γωνίες, περίπου ίσες η κάθε μία με </t>
    </r>
    <r>
      <rPr>
        <b/>
        <sz val="12"/>
        <color indexed="52"/>
        <rFont val="Arial"/>
        <family val="2"/>
        <charset val="161"/>
      </rPr>
      <t>120°.</t>
    </r>
    <r>
      <rPr>
        <sz val="12"/>
        <color indexed="43"/>
        <rFont val="Arial"/>
        <family val="2"/>
      </rPr>
      <t xml:space="preserve">
Έτσι οι τρεις δεσμοί (ο δ.δ. και οι δύο απλοί), απέχουν μεταξύ τους κατά το δυνατό περισσότερο, οπότε επιτυγχάνεται κατ' αυτό τον τρόπο η ελαχιστοποίηση των α-πώσεων μεταξύ των κοινών ηλεκτρονιακών ζευγών, που συνιστούν όπως είναι γνωστό τους ομοιοπολικούς δεσμούς, με αποτέλεσμα την κατά το δυνατό μεγαλύ-τερη σταθεροποίηση του μορίου.</t>
    </r>
  </si>
  <si>
    <r>
      <t xml:space="preserve">Γενικότερα, τα τέσσερα άτομα που θα βρεθούν ενωμένα με δύο άτομα άνθρακα, τα οποία συνδέονται μεταξύ τους με δ.δ., βρίσκονται όλα, συμπεριλαμβανομένων και των δύο ανθρακοατόμων, στο ίδιο επίπεδο. Έτσι στο </t>
    </r>
    <r>
      <rPr>
        <b/>
        <sz val="12"/>
        <color indexed="52"/>
        <rFont val="Arial"/>
        <family val="2"/>
        <charset val="161"/>
      </rPr>
      <t>αιθένιο,</t>
    </r>
    <r>
      <rPr>
        <sz val="12"/>
        <color indexed="43"/>
        <rFont val="Arial"/>
        <family val="2"/>
      </rPr>
      <t xml:space="preserve"> στο </t>
    </r>
    <r>
      <rPr>
        <b/>
        <sz val="12"/>
        <color indexed="52"/>
        <rFont val="Arial"/>
        <family val="2"/>
        <charset val="161"/>
      </rPr>
      <t>προπένιο,</t>
    </r>
    <r>
      <rPr>
        <sz val="12"/>
        <color indexed="43"/>
        <rFont val="Arial"/>
        <family val="2"/>
      </rPr>
      <t xml:space="preserve"> στο </t>
    </r>
    <r>
      <rPr>
        <b/>
        <sz val="12"/>
        <color indexed="52"/>
        <rFont val="Arial"/>
        <family val="2"/>
        <charset val="161"/>
      </rPr>
      <t>μέθυλο-προπένιο,</t>
    </r>
    <r>
      <rPr>
        <sz val="12"/>
        <color indexed="43"/>
        <rFont val="Arial"/>
        <family val="2"/>
      </rPr>
      <t xml:space="preserve"> στο </t>
    </r>
    <r>
      <rPr>
        <b/>
        <sz val="12"/>
        <color indexed="52"/>
        <rFont val="Arial"/>
        <family val="2"/>
        <charset val="161"/>
      </rPr>
      <t>2-βουτένιο,</t>
    </r>
    <r>
      <rPr>
        <sz val="12"/>
        <color indexed="43"/>
        <rFont val="Arial"/>
        <family val="2"/>
      </rPr>
      <t xml:space="preserve"> στο </t>
    </r>
    <r>
      <rPr>
        <b/>
        <sz val="12"/>
        <color indexed="52"/>
        <rFont val="Arial"/>
        <family val="2"/>
        <charset val="161"/>
      </rPr>
      <t>μέθυλο-2-βουτένιο</t>
    </r>
    <r>
      <rPr>
        <sz val="12"/>
        <color indexed="43"/>
        <rFont val="Arial"/>
        <family val="2"/>
      </rPr>
      <t xml:space="preserve"> και στο </t>
    </r>
    <r>
      <rPr>
        <b/>
        <sz val="12"/>
        <color indexed="52"/>
        <rFont val="Arial"/>
        <family val="2"/>
        <charset val="161"/>
      </rPr>
      <t>2,3-διμέθυλο-2-βουτένιο,</t>
    </r>
    <r>
      <rPr>
        <sz val="12"/>
        <color indexed="43"/>
        <rFont val="Arial"/>
        <family val="2"/>
      </rPr>
      <t xml:space="preserve"> όλα τα ανθρακοάτομα βρίσκονται στο αυτό επίπεδο. Οι συντακτικοί τύποι αυτών των ενώσεων δίνονται στο </t>
    </r>
    <r>
      <rPr>
        <sz val="12"/>
        <color indexed="48"/>
        <rFont val="Arial"/>
        <family val="2"/>
        <charset val="161"/>
      </rPr>
      <t>διπλανό χώρο.</t>
    </r>
  </si>
  <si>
    <r>
      <t xml:space="preserve">Στα αλκένια </t>
    </r>
    <r>
      <rPr>
        <b/>
        <sz val="12"/>
        <color indexed="52"/>
        <rFont val="Arial"/>
        <family val="2"/>
        <charset val="161"/>
      </rPr>
      <t>(C</t>
    </r>
    <r>
      <rPr>
        <b/>
        <vertAlign val="subscript"/>
        <sz val="12"/>
        <color indexed="52"/>
        <rFont val="Arial"/>
        <family val="2"/>
        <charset val="161"/>
      </rPr>
      <t>v</t>
    </r>
    <r>
      <rPr>
        <b/>
        <sz val="12"/>
        <color indexed="52"/>
        <rFont val="Arial"/>
        <family val="2"/>
        <charset val="161"/>
      </rPr>
      <t>H</t>
    </r>
    <r>
      <rPr>
        <b/>
        <vertAlign val="subscript"/>
        <sz val="12"/>
        <color indexed="52"/>
        <rFont val="Arial"/>
        <family val="2"/>
        <charset val="161"/>
      </rPr>
      <t>2v</t>
    </r>
    <r>
      <rPr>
        <b/>
        <sz val="12"/>
        <color indexed="52"/>
        <rFont val="Arial"/>
        <family val="2"/>
        <charset val="161"/>
      </rPr>
      <t>)</t>
    </r>
    <r>
      <rPr>
        <sz val="12"/>
        <color indexed="43"/>
        <rFont val="Arial"/>
        <family val="2"/>
      </rPr>
      <t xml:space="preserve"> το φαινόμενο της συντακτικής ισομέρειας </t>
    </r>
    <r>
      <rPr>
        <b/>
        <sz val="12"/>
        <color indexed="52"/>
        <rFont val="Arial"/>
        <family val="2"/>
        <charset val="161"/>
      </rPr>
      <t>(ΣΙ)</t>
    </r>
    <r>
      <rPr>
        <sz val="12"/>
        <color indexed="43"/>
        <rFont val="Arial"/>
        <family val="2"/>
      </rPr>
      <t xml:space="preserve"> εμφανίζεται για </t>
    </r>
    <r>
      <rPr>
        <b/>
        <sz val="12"/>
        <color indexed="52"/>
        <rFont val="Arial"/>
        <family val="2"/>
        <charset val="161"/>
      </rPr>
      <t>ν≥3</t>
    </r>
    <r>
      <rPr>
        <sz val="12"/>
        <color indexed="43"/>
        <rFont val="Arial"/>
        <family val="2"/>
      </rPr>
      <t xml:space="preserve"> και παρουσιάζεται με όλες τις δυνατές μορφές, δηλαδή τη μορφή της </t>
    </r>
    <r>
      <rPr>
        <b/>
        <sz val="12"/>
        <color indexed="52"/>
        <rFont val="Arial"/>
        <family val="2"/>
        <charset val="161"/>
      </rPr>
      <t>ΣΙ αν-θρακικής αλυσίδας,</t>
    </r>
    <r>
      <rPr>
        <sz val="12"/>
        <color indexed="43"/>
        <rFont val="Arial"/>
        <family val="2"/>
      </rPr>
      <t xml:space="preserve"> τη μορφή της </t>
    </r>
    <r>
      <rPr>
        <b/>
        <sz val="12"/>
        <color indexed="52"/>
        <rFont val="Arial"/>
        <family val="2"/>
        <charset val="161"/>
      </rPr>
      <t>ΣΙ θέσης του δ.δ.,</t>
    </r>
    <r>
      <rPr>
        <sz val="12"/>
        <color indexed="43"/>
        <rFont val="Arial"/>
        <family val="2"/>
      </rPr>
      <t xml:space="preserve"> αλλά και τη μορφή της </t>
    </r>
    <r>
      <rPr>
        <b/>
        <sz val="12"/>
        <color indexed="52"/>
        <rFont val="Arial"/>
        <family val="2"/>
        <charset val="161"/>
      </rPr>
      <t>ΣΙ ομόλογης σειράς,</t>
    </r>
    <r>
      <rPr>
        <sz val="12"/>
        <color indexed="43"/>
        <rFont val="Arial"/>
        <family val="2"/>
      </rPr>
      <t xml:space="preserve"> καθώς ένας Υ/Α στο μόριο του οποίου τα άτομα H είναι διπλά-σια των ανθρακοατόμων, μπορεί να είναι όχι απαραίτητα ένα αλκένιο, αλλά και έ-να </t>
    </r>
    <r>
      <rPr>
        <b/>
        <sz val="12"/>
        <color indexed="52"/>
        <rFont val="Arial"/>
        <family val="2"/>
        <charset val="161"/>
      </rPr>
      <t xml:space="preserve">κυκλοαλκάνιο. </t>
    </r>
    <r>
      <rPr>
        <sz val="12"/>
        <color indexed="43"/>
        <rFont val="Arial"/>
        <family val="2"/>
        <charset val="161"/>
      </rPr>
      <t xml:space="preserve">Έτσι το </t>
    </r>
    <r>
      <rPr>
        <b/>
        <sz val="12"/>
        <color indexed="52"/>
        <rFont val="Arial"/>
        <family val="2"/>
        <charset val="161"/>
      </rPr>
      <t>προπένιο</t>
    </r>
    <r>
      <rPr>
        <sz val="12"/>
        <color indexed="43"/>
        <rFont val="Arial"/>
        <family val="2"/>
        <charset val="161"/>
      </rPr>
      <t xml:space="preserve"> έχει σχέση συντακτικής ισομέρειας ομόλο-γης σειράς με το </t>
    </r>
    <r>
      <rPr>
        <b/>
        <sz val="12"/>
        <color indexed="52"/>
        <rFont val="Arial"/>
        <family val="2"/>
        <charset val="161"/>
      </rPr>
      <t>κυκλο-προπάνιο.</t>
    </r>
    <r>
      <rPr>
        <sz val="12"/>
        <color indexed="43"/>
        <rFont val="Arial"/>
        <family val="2"/>
        <charset val="161"/>
      </rPr>
      <t xml:space="preserve"> Και οι δυο ενώσεις έχουν </t>
    </r>
    <r>
      <rPr>
        <b/>
        <sz val="12"/>
        <color indexed="52"/>
        <rFont val="Arial"/>
        <family val="2"/>
        <charset val="161"/>
      </rPr>
      <t>ΜΤ: C</t>
    </r>
    <r>
      <rPr>
        <b/>
        <vertAlign val="subscript"/>
        <sz val="12"/>
        <color indexed="52"/>
        <rFont val="Arial"/>
        <family val="2"/>
        <charset val="161"/>
      </rPr>
      <t>3</t>
    </r>
    <r>
      <rPr>
        <b/>
        <sz val="12"/>
        <color indexed="52"/>
        <rFont val="Arial"/>
        <family val="2"/>
        <charset val="161"/>
      </rPr>
      <t>H</t>
    </r>
    <r>
      <rPr>
        <b/>
        <vertAlign val="subscript"/>
        <sz val="12"/>
        <color indexed="52"/>
        <rFont val="Arial"/>
        <family val="2"/>
        <charset val="161"/>
      </rPr>
      <t>6</t>
    </r>
    <r>
      <rPr>
        <b/>
        <sz val="12"/>
        <color indexed="52"/>
        <rFont val="Arial"/>
        <family val="2"/>
        <charset val="161"/>
      </rPr>
      <t>.</t>
    </r>
  </si>
  <si>
    <r>
      <t xml:space="preserve">Τα αλκένια παρασκευάζονται γενικά με </t>
    </r>
    <r>
      <rPr>
        <b/>
        <sz val="12"/>
        <color indexed="53"/>
        <rFont val="Arial"/>
        <family val="2"/>
        <charset val="161"/>
      </rPr>
      <t>αντιδράσεις απόσπασης.</t>
    </r>
    <r>
      <rPr>
        <sz val="12"/>
        <color indexed="43"/>
        <rFont val="Arial"/>
        <family val="2"/>
      </rPr>
      <t xml:space="preserve"> Αν αποσπά-ται μόριο νερού, η αντίδραση ονομάζεται </t>
    </r>
    <r>
      <rPr>
        <b/>
        <sz val="12"/>
        <color indexed="52"/>
        <rFont val="Arial"/>
        <family val="2"/>
        <charset val="161"/>
      </rPr>
      <t>αφυδάτωση,</t>
    </r>
    <r>
      <rPr>
        <sz val="12"/>
        <color indexed="43"/>
        <rFont val="Arial"/>
        <family val="2"/>
      </rPr>
      <t xml:space="preserve"> ενώ στην περίπτωση που αποσπάται μόριο υδραλογόνου, </t>
    </r>
    <r>
      <rPr>
        <b/>
        <sz val="12"/>
        <color indexed="52"/>
        <rFont val="Arial"/>
        <family val="2"/>
        <charset val="161"/>
      </rPr>
      <t>αφυδραλογόνωση.</t>
    </r>
    <r>
      <rPr>
        <sz val="12"/>
        <color indexed="43"/>
        <rFont val="Arial"/>
        <family val="2"/>
      </rPr>
      <t xml:space="preserve"> Αναλυτικότερα ισχύουν τα παρακάτω.</t>
    </r>
  </si>
  <si>
    <r>
      <t xml:space="preserve">Ένα αλκένιο είναι δυνατό να σχηματιστεί από την </t>
    </r>
    <r>
      <rPr>
        <b/>
        <sz val="12"/>
        <color indexed="52"/>
        <rFont val="Arial"/>
        <family val="2"/>
        <charset val="161"/>
      </rPr>
      <t>αφυδάτωση</t>
    </r>
    <r>
      <rPr>
        <sz val="12"/>
        <color indexed="43"/>
        <rFont val="Arial"/>
        <family val="2"/>
      </rPr>
      <t xml:space="preserve"> μιας </t>
    </r>
    <r>
      <rPr>
        <b/>
        <sz val="12"/>
        <color indexed="52"/>
        <rFont val="Arial"/>
        <family val="2"/>
        <charset val="161"/>
      </rPr>
      <t>κορεσμένης μονοσθενούς αλκοόλης,</t>
    </r>
    <r>
      <rPr>
        <sz val="12"/>
        <color indexed="43"/>
        <rFont val="Arial"/>
        <family val="2"/>
      </rPr>
      <t xml:space="preserve"> που επιτυγχάνεται με την απομάκρυνση του υδροξυλί-ου της και ενός από τα άτομα υδρογόνου, του ανθρακοατόμου που είναι γειτονικό προς το αλκοολικό ανθρακοάτομο. Για να συμβούν τα παραπάνω, αρκεί να θερ-μανθεί η αλκοόλη, παρουσία</t>
    </r>
    <r>
      <rPr>
        <b/>
        <sz val="12"/>
        <color indexed="52"/>
        <rFont val="Arial"/>
        <family val="2"/>
        <charset val="161"/>
      </rPr>
      <t xml:space="preserve"> πυκνού θειικού οξέος</t>
    </r>
    <r>
      <rPr>
        <b/>
        <sz val="12"/>
        <color indexed="10"/>
        <rFont val="Arial"/>
        <family val="2"/>
        <charset val="161"/>
      </rPr>
      <t>*</t>
    </r>
    <r>
      <rPr>
        <b/>
        <sz val="12"/>
        <color indexed="52"/>
        <rFont val="Arial"/>
        <family val="2"/>
        <charset val="161"/>
      </rPr>
      <t>,</t>
    </r>
    <r>
      <rPr>
        <sz val="12"/>
        <color indexed="43"/>
        <rFont val="Arial"/>
        <family val="2"/>
      </rPr>
      <t xml:space="preserve"> στους </t>
    </r>
    <r>
      <rPr>
        <b/>
        <sz val="12"/>
        <color indexed="52"/>
        <rFont val="Arial"/>
        <family val="2"/>
        <charset val="161"/>
      </rPr>
      <t>170°C.</t>
    </r>
    <r>
      <rPr>
        <sz val="12"/>
        <color indexed="43"/>
        <rFont val="Arial"/>
        <family val="2"/>
      </rPr>
      <t xml:space="preserve"> 
Έτσι από την αφυδάτωση της </t>
    </r>
    <r>
      <rPr>
        <b/>
        <sz val="12"/>
        <color indexed="52"/>
        <rFont val="Arial"/>
        <family val="2"/>
        <charset val="161"/>
      </rPr>
      <t>1-προπανόλης</t>
    </r>
    <r>
      <rPr>
        <sz val="12"/>
        <color indexed="43"/>
        <rFont val="Arial"/>
        <family val="2"/>
      </rPr>
      <t xml:space="preserve"> ή της </t>
    </r>
    <r>
      <rPr>
        <b/>
        <sz val="12"/>
        <color indexed="52"/>
        <rFont val="Arial"/>
        <family val="2"/>
        <charset val="161"/>
      </rPr>
      <t>2-προπανόλης</t>
    </r>
    <r>
      <rPr>
        <sz val="12"/>
        <color indexed="43"/>
        <rFont val="Arial"/>
        <family val="2"/>
      </rPr>
      <t xml:space="preserve"> σχηματίζεται </t>
    </r>
    <r>
      <rPr>
        <b/>
        <sz val="12"/>
        <color indexed="52"/>
        <rFont val="Arial"/>
        <family val="2"/>
        <charset val="161"/>
      </rPr>
      <t>προπένιο,</t>
    </r>
    <r>
      <rPr>
        <sz val="12"/>
        <color indexed="43"/>
        <rFont val="Arial"/>
        <family val="2"/>
      </rPr>
      <t xml:space="preserve"> σύμφωνα με τις παρακάτω εξισώσεις. </t>
    </r>
  </si>
  <si>
    <r>
      <t xml:space="preserve">Είναι φανερό ότι στην περίπτωση της </t>
    </r>
    <r>
      <rPr>
        <b/>
        <sz val="12"/>
        <color indexed="52"/>
        <rFont val="Arial"/>
        <family val="2"/>
        <charset val="161"/>
      </rPr>
      <t>2-προπανόλης,</t>
    </r>
    <r>
      <rPr>
        <sz val="12"/>
        <color indexed="43"/>
        <rFont val="Arial"/>
        <family val="2"/>
      </rPr>
      <t xml:space="preserve"> όποιο από τα δύο άτομα </t>
    </r>
    <r>
      <rPr>
        <b/>
        <sz val="12"/>
        <color indexed="52"/>
        <rFont val="Arial"/>
        <family val="2"/>
        <charset val="161"/>
      </rPr>
      <t>Η,</t>
    </r>
    <r>
      <rPr>
        <sz val="12"/>
        <color indexed="43"/>
        <rFont val="Arial"/>
        <family val="2"/>
      </rPr>
      <t xml:space="preserve"> που επισημαίνονται με γαλάζιο χρώμα και αν "συναπομακρυνθεί" με το υδροξύλιο, σχηματίζεται η ίδια ένωση, το </t>
    </r>
    <r>
      <rPr>
        <b/>
        <sz val="12"/>
        <color indexed="52"/>
        <rFont val="Arial"/>
        <family val="2"/>
        <charset val="161"/>
      </rPr>
      <t>προπένιο.</t>
    </r>
  </si>
  <si>
    <r>
      <t xml:space="preserve">Το </t>
    </r>
    <r>
      <rPr>
        <b/>
        <sz val="10"/>
        <color indexed="52"/>
        <rFont val="Arial"/>
        <family val="2"/>
        <charset val="161"/>
      </rPr>
      <t>θειικό οξύ (H</t>
    </r>
    <r>
      <rPr>
        <b/>
        <vertAlign val="subscript"/>
        <sz val="10"/>
        <color indexed="52"/>
        <rFont val="Arial"/>
        <family val="2"/>
        <charset val="161"/>
      </rPr>
      <t>2</t>
    </r>
    <r>
      <rPr>
        <b/>
        <sz val="10"/>
        <color indexed="52"/>
        <rFont val="Arial"/>
        <family val="2"/>
        <charset val="161"/>
      </rPr>
      <t>SO</t>
    </r>
    <r>
      <rPr>
        <b/>
        <vertAlign val="subscript"/>
        <sz val="10"/>
        <color indexed="52"/>
        <rFont val="Arial"/>
        <family val="2"/>
        <charset val="161"/>
      </rPr>
      <t>4</t>
    </r>
    <r>
      <rPr>
        <b/>
        <sz val="10"/>
        <color indexed="52"/>
        <rFont val="Arial"/>
        <family val="2"/>
        <charset val="161"/>
      </rPr>
      <t>),</t>
    </r>
    <r>
      <rPr>
        <sz val="10"/>
        <color indexed="43"/>
        <rFont val="Arial"/>
        <family val="2"/>
      </rPr>
      <t xml:space="preserve"> παρουσιάζει εξαιρετικά υψηλή χημική συγγένεια με το νερό και όποτε έχει την ευκαιρία, προκαλεί αποσπάσεις μορίων νερού από άλλα μόρια. Έτσι, μπορεί να προκαλέσει </t>
    </r>
    <r>
      <rPr>
        <b/>
        <sz val="10"/>
        <color indexed="52"/>
        <rFont val="Arial"/>
        <family val="2"/>
        <charset val="161"/>
      </rPr>
      <t>απανθράκωση</t>
    </r>
    <r>
      <rPr>
        <sz val="10"/>
        <color indexed="43"/>
        <rFont val="Arial"/>
        <family val="2"/>
      </rPr>
      <t xml:space="preserve"> της ζάχα-ρης, δηλαδή να αφαιρέσει όλα τα άτομα υδρογόνου και οξυγόνου από ένα μόριο ζάχαρης, καθώς αυτά περιέ-χονται σε αυτό, με την αναλογία που περιέχονται και στο νερό, αφού η ζάχαρη έχει μοριακό τύπο</t>
    </r>
    <r>
      <rPr>
        <b/>
        <sz val="10"/>
        <color indexed="43"/>
        <rFont val="Arial"/>
        <family val="2"/>
        <charset val="161"/>
      </rPr>
      <t xml:space="preserve"> </t>
    </r>
    <r>
      <rPr>
        <b/>
        <sz val="10"/>
        <color indexed="52"/>
        <rFont val="Arial"/>
        <family val="2"/>
        <charset val="161"/>
      </rPr>
      <t>C</t>
    </r>
    <r>
      <rPr>
        <b/>
        <vertAlign val="subscript"/>
        <sz val="10"/>
        <color indexed="52"/>
        <rFont val="Arial"/>
        <family val="2"/>
        <charset val="161"/>
      </rPr>
      <t>12</t>
    </r>
    <r>
      <rPr>
        <b/>
        <sz val="10"/>
        <color indexed="52"/>
        <rFont val="Arial"/>
        <family val="2"/>
        <charset val="161"/>
      </rPr>
      <t>H</t>
    </r>
    <r>
      <rPr>
        <b/>
        <vertAlign val="subscript"/>
        <sz val="10"/>
        <color indexed="52"/>
        <rFont val="Arial"/>
        <family val="2"/>
        <charset val="161"/>
      </rPr>
      <t>22</t>
    </r>
    <r>
      <rPr>
        <b/>
        <sz val="10"/>
        <color indexed="52"/>
        <rFont val="Arial"/>
        <family val="2"/>
        <charset val="161"/>
      </rPr>
      <t>O</t>
    </r>
    <r>
      <rPr>
        <b/>
        <vertAlign val="subscript"/>
        <sz val="10"/>
        <color indexed="52"/>
        <rFont val="Arial"/>
        <family val="2"/>
        <charset val="161"/>
      </rPr>
      <t>11</t>
    </r>
    <r>
      <rPr>
        <b/>
        <sz val="10"/>
        <color indexed="52"/>
        <rFont val="Arial"/>
        <family val="2"/>
        <charset val="161"/>
      </rPr>
      <t>.</t>
    </r>
  </si>
  <si>
    <r>
      <t xml:space="preserve">Δε συμβαίνει όμως το ίδιο στην περίπτωση αφυδάτωσης της </t>
    </r>
    <r>
      <rPr>
        <b/>
        <sz val="12"/>
        <color indexed="52"/>
        <rFont val="Arial"/>
        <family val="2"/>
        <charset val="161"/>
      </rPr>
      <t>2-βουτανόλης,</t>
    </r>
    <r>
      <rPr>
        <sz val="12"/>
        <color indexed="43"/>
        <rFont val="Arial"/>
        <family val="2"/>
      </rPr>
      <t xml:space="preserve"> που όπως φαίνεται και παρακάτω, οδηγεί στο σχηματισμό δύο διαφορετικών αλκενίων, του </t>
    </r>
    <r>
      <rPr>
        <b/>
        <sz val="12"/>
        <color indexed="52"/>
        <rFont val="Arial"/>
        <family val="2"/>
        <charset val="161"/>
      </rPr>
      <t>1-βουτένιου</t>
    </r>
    <r>
      <rPr>
        <sz val="12"/>
        <color indexed="43"/>
        <rFont val="Arial"/>
        <family val="2"/>
      </rPr>
      <t xml:space="preserve"> και του </t>
    </r>
    <r>
      <rPr>
        <b/>
        <sz val="12"/>
        <color indexed="52"/>
        <rFont val="Arial"/>
        <family val="2"/>
        <charset val="161"/>
      </rPr>
      <t xml:space="preserve">2-βουτένιου, </t>
    </r>
    <r>
      <rPr>
        <sz val="12"/>
        <color indexed="43"/>
        <rFont val="Arial"/>
        <family val="2"/>
        <charset val="161"/>
      </rPr>
      <t xml:space="preserve">ανάλογα με το ποιο είναι το άτομο υδρογό-νου που συναποσπάται από το μόριο της αλκοόλης με την υδροξυλομάδα. </t>
    </r>
  </si>
  <si>
    <r>
      <t xml:space="preserve">Από τα δύο αλκένια, το </t>
    </r>
    <r>
      <rPr>
        <b/>
        <sz val="12"/>
        <color indexed="52"/>
        <rFont val="Arial"/>
        <family val="2"/>
        <charset val="161"/>
      </rPr>
      <t>2-βουτένιο</t>
    </r>
    <r>
      <rPr>
        <sz val="12"/>
        <color indexed="43"/>
        <rFont val="Arial"/>
        <family val="2"/>
      </rPr>
      <t xml:space="preserve"> σχηματίζεται σε μεγαλύτερο ποσοστό και χα-ρακτηρίζεται για αυτό το λόγο, ως το </t>
    </r>
    <r>
      <rPr>
        <b/>
        <sz val="12"/>
        <color indexed="52"/>
        <rFont val="Arial"/>
        <family val="2"/>
        <charset val="161"/>
      </rPr>
      <t>κύριο προϊόν</t>
    </r>
    <r>
      <rPr>
        <sz val="12"/>
        <color indexed="43"/>
        <rFont val="Arial"/>
        <family val="2"/>
      </rPr>
      <t xml:space="preserve"> της αντίδρασης.
Γενικότερα κατά την απόσπαση μιάς ομάδας </t>
    </r>
    <r>
      <rPr>
        <b/>
        <sz val="12"/>
        <color indexed="52"/>
        <rFont val="Arial"/>
        <family val="2"/>
        <charset val="161"/>
      </rPr>
      <t>–Α</t>
    </r>
    <r>
      <rPr>
        <sz val="12"/>
        <color indexed="43"/>
        <rFont val="Arial"/>
        <family val="2"/>
      </rPr>
      <t xml:space="preserve"> από το μόριο μιας οργανικής ένωσης, συναποσπάται συνήθως και ένα άτομο </t>
    </r>
    <r>
      <rPr>
        <b/>
        <sz val="12"/>
        <color indexed="52"/>
        <rFont val="Arial"/>
        <family val="2"/>
        <charset val="161"/>
      </rPr>
      <t>Η,</t>
    </r>
    <r>
      <rPr>
        <sz val="12"/>
        <color indexed="43"/>
        <rFont val="Arial"/>
        <family val="2"/>
      </rPr>
      <t xml:space="preserve"> από ανθρακοάτομο που βρίσκεται δίπλα στο ανθρακοάτομο με το οποίο είναι ενωμένη η ομάδα </t>
    </r>
    <r>
      <rPr>
        <b/>
        <sz val="12"/>
        <color indexed="52"/>
        <rFont val="Arial"/>
        <family val="2"/>
        <charset val="161"/>
      </rPr>
      <t xml:space="preserve">–Α.
</t>
    </r>
    <r>
      <rPr>
        <sz val="12"/>
        <color indexed="43"/>
        <rFont val="Arial"/>
        <family val="2"/>
      </rPr>
      <t xml:space="preserve">Σύμφωνα με τον </t>
    </r>
    <r>
      <rPr>
        <b/>
        <sz val="12"/>
        <color indexed="53"/>
        <rFont val="Arial"/>
        <family val="2"/>
        <charset val="161"/>
      </rPr>
      <t>κανόνα του Saytzeff,</t>
    </r>
    <r>
      <rPr>
        <sz val="12"/>
        <color indexed="43"/>
        <rFont val="Arial"/>
        <family val="2"/>
      </rPr>
      <t xml:space="preserve"> "προθυμότερα" να ακολουθήσουν την απερχόμενη ομάδα </t>
    </r>
    <r>
      <rPr>
        <b/>
        <sz val="12"/>
        <color indexed="52"/>
        <rFont val="Arial"/>
        <family val="2"/>
        <charset val="161"/>
      </rPr>
      <t>–Α,</t>
    </r>
    <r>
      <rPr>
        <sz val="12"/>
        <color indexed="43"/>
        <rFont val="Arial"/>
        <family val="2"/>
      </rPr>
      <t xml:space="preserve"> είναι τα άτομα </t>
    </r>
    <r>
      <rPr>
        <b/>
        <sz val="12"/>
        <color indexed="52"/>
        <rFont val="Arial"/>
        <family val="2"/>
        <charset val="161"/>
      </rPr>
      <t>Η</t>
    </r>
    <r>
      <rPr>
        <sz val="12"/>
        <color indexed="43"/>
        <rFont val="Arial"/>
        <family val="2"/>
      </rPr>
      <t xml:space="preserve"> που είναι ενωμένα με </t>
    </r>
    <r>
      <rPr>
        <b/>
        <sz val="12"/>
        <color indexed="52"/>
        <rFont val="Arial"/>
        <family val="2"/>
        <charset val="161"/>
      </rPr>
      <t>τριτοταγές</t>
    </r>
    <r>
      <rPr>
        <sz val="12"/>
        <color indexed="43"/>
        <rFont val="Arial"/>
        <family val="2"/>
      </rPr>
      <t xml:space="preserve"> αν-θρακοάτομο, λιγότερο πρόθυμα εμφανίζονται τα άτομα </t>
    </r>
    <r>
      <rPr>
        <b/>
        <sz val="12"/>
        <color indexed="52"/>
        <rFont val="Arial"/>
        <family val="2"/>
        <charset val="161"/>
      </rPr>
      <t>Η</t>
    </r>
    <r>
      <rPr>
        <sz val="12"/>
        <color indexed="43"/>
        <rFont val="Arial"/>
        <family val="2"/>
      </rPr>
      <t xml:space="preserve"> που είναι ενωμένα με </t>
    </r>
    <r>
      <rPr>
        <b/>
        <sz val="12"/>
        <color indexed="52"/>
        <rFont val="Arial"/>
        <family val="2"/>
        <charset val="161"/>
      </rPr>
      <t>δευτεροταγές</t>
    </r>
    <r>
      <rPr>
        <sz val="12"/>
        <color indexed="43"/>
        <rFont val="Arial"/>
        <family val="2"/>
      </rPr>
      <t xml:space="preserve"> ανθρακοάτομο και δυσκολότερα αποσπώνται τα άτομα </t>
    </r>
    <r>
      <rPr>
        <b/>
        <sz val="12"/>
        <color indexed="52"/>
        <rFont val="Arial"/>
        <family val="2"/>
        <charset val="161"/>
      </rPr>
      <t>Η</t>
    </r>
    <r>
      <rPr>
        <sz val="12"/>
        <color indexed="43"/>
        <rFont val="Arial"/>
        <family val="2"/>
      </rPr>
      <t xml:space="preserve"> που είναι ενωμένα με </t>
    </r>
    <r>
      <rPr>
        <b/>
        <sz val="12"/>
        <color indexed="52"/>
        <rFont val="Arial"/>
        <family val="2"/>
        <charset val="161"/>
      </rPr>
      <t>πρωτοταγές</t>
    </r>
    <r>
      <rPr>
        <sz val="12"/>
        <color indexed="43"/>
        <rFont val="Arial"/>
        <family val="2"/>
      </rPr>
      <t xml:space="preserve"> ανθρακοάτομο</t>
    </r>
    <r>
      <rPr>
        <sz val="12"/>
        <color indexed="10"/>
        <rFont val="Arial"/>
        <family val="2"/>
        <charset val="161"/>
      </rPr>
      <t>**</t>
    </r>
    <r>
      <rPr>
        <sz val="12"/>
        <color indexed="43"/>
        <rFont val="Arial"/>
        <family val="2"/>
      </rPr>
      <t>.</t>
    </r>
  </si>
  <si>
    <t>Η αφυδάτωση γενικά, μιας κ.μ. αλκοόλης προς αλκένιο αποδίδεται με την ακόλου-θη γενική χημική εξίσωση.</t>
  </si>
  <si>
    <r>
      <t>Σημείωμα "κοινωνιολογικής" Χημείας.</t>
    </r>
    <r>
      <rPr>
        <sz val="10"/>
        <color indexed="43"/>
        <rFont val="Arial"/>
        <family val="2"/>
      </rPr>
      <t xml:space="preserve">
Επειδή στις αντιδράσεις απόσπασης, σύμφωνα βέβαια με τον κανόνα του </t>
    </r>
    <r>
      <rPr>
        <b/>
        <sz val="10"/>
        <color indexed="53"/>
        <rFont val="Arial"/>
        <family val="2"/>
        <charset val="161"/>
      </rPr>
      <t>Saytzeff,</t>
    </r>
    <r>
      <rPr>
        <sz val="10"/>
        <color indexed="43"/>
        <rFont val="Arial"/>
        <family val="2"/>
      </rPr>
      <t xml:space="preserve"> αποσπώνται περισσότερο εύκολα τα άτομα </t>
    </r>
    <r>
      <rPr>
        <b/>
        <sz val="10"/>
        <color indexed="52"/>
        <rFont val="Arial"/>
        <family val="2"/>
        <charset val="161"/>
      </rPr>
      <t>Η</t>
    </r>
    <r>
      <rPr>
        <sz val="10"/>
        <color indexed="43"/>
        <rFont val="Arial"/>
        <family val="2"/>
      </rPr>
      <t xml:space="preserve"> από τα ανθρακοάτομα που είναι τριτοταγή και άρα είναι ενωμένα με ένα μόνο άτομο </t>
    </r>
    <r>
      <rPr>
        <b/>
        <sz val="10"/>
        <color indexed="52"/>
        <rFont val="Arial"/>
        <family val="2"/>
        <charset val="161"/>
      </rPr>
      <t>Η,</t>
    </r>
    <r>
      <rPr>
        <sz val="10"/>
        <color indexed="43"/>
        <rFont val="Arial"/>
        <family val="2"/>
      </rPr>
      <t xml:space="preserve"> είναι δηλαδή "φτωχά" σε άτομα </t>
    </r>
    <r>
      <rPr>
        <b/>
        <sz val="10"/>
        <color indexed="52"/>
        <rFont val="Arial"/>
        <family val="2"/>
        <charset val="161"/>
      </rPr>
      <t>Η,</t>
    </r>
    <r>
      <rPr>
        <sz val="10"/>
        <color indexed="43"/>
        <rFont val="Arial"/>
        <family val="2"/>
      </rPr>
      <t xml:space="preserve"> μπορούμε να πούμε ότι ισχύει ο μνημονικός κανόνας που λέει ότι... </t>
    </r>
    <r>
      <rPr>
        <b/>
        <sz val="10"/>
        <color indexed="16"/>
        <rFont val="Arial"/>
        <family val="2"/>
        <charset val="161"/>
      </rPr>
      <t>"σε μια αντίδραση απόσπασης, τα φτωχότερα σε άτομα υδρογόνου ανθρακοάτομα γίνονται ακόμη φτωχό-τερα".</t>
    </r>
  </si>
  <si>
    <r>
      <t xml:space="preserve">Κατ' ανάλογο τρόπο, ένα αλκένιο είναι δυνατό να σχηματιστεί και με </t>
    </r>
    <r>
      <rPr>
        <b/>
        <sz val="12"/>
        <color indexed="52"/>
        <rFont val="Arial"/>
        <family val="2"/>
        <charset val="161"/>
      </rPr>
      <t>αφυδραλο-γόνωση</t>
    </r>
    <r>
      <rPr>
        <sz val="12"/>
        <color indexed="43"/>
        <rFont val="Arial"/>
        <family val="2"/>
      </rPr>
      <t xml:space="preserve"> ενός </t>
    </r>
    <r>
      <rPr>
        <b/>
        <sz val="12"/>
        <color indexed="52"/>
        <rFont val="Arial"/>
        <family val="2"/>
        <charset val="161"/>
      </rPr>
      <t>αλκυλαλογονίδιου.</t>
    </r>
    <r>
      <rPr>
        <sz val="12"/>
        <color indexed="43"/>
        <rFont val="Arial"/>
        <family val="2"/>
      </rPr>
      <t xml:space="preserve"> Αυτή επιτυγχάνεται με την απομάκρυνση του ατόμου του αλογόνου, με ένα από τα άτομα υδρογόνου τα ενωμένα με ανθρακο-άτομο γειτονικό προς το ανθρακοάτομο από το οποίο αποσπάται το άτομο αλογό-νου.
Για να συμβούν τα παραπάνω πρέπει να επιδράσουμε στο αλκυλαλογονίδιο με </t>
    </r>
    <r>
      <rPr>
        <b/>
        <sz val="12"/>
        <color indexed="52"/>
        <rFont val="Arial"/>
        <family val="2"/>
        <charset val="161"/>
      </rPr>
      <t>αλκοολικό διάλυμα βάσης</t>
    </r>
    <r>
      <rPr>
        <sz val="12"/>
        <color indexed="43"/>
        <rFont val="Arial"/>
        <family val="2"/>
      </rPr>
      <t xml:space="preserve"> π.χ. </t>
    </r>
    <r>
      <rPr>
        <b/>
        <sz val="12"/>
        <color indexed="52"/>
        <rFont val="Arial"/>
        <family val="2"/>
        <charset val="161"/>
      </rPr>
      <t>NaOH</t>
    </r>
    <r>
      <rPr>
        <b/>
        <sz val="12"/>
        <color indexed="10"/>
        <rFont val="Arial"/>
        <family val="2"/>
        <charset val="161"/>
      </rPr>
      <t>***</t>
    </r>
    <r>
      <rPr>
        <b/>
        <sz val="12"/>
        <color indexed="52"/>
        <rFont val="Arial"/>
        <family val="2"/>
        <charset val="161"/>
      </rPr>
      <t>.</t>
    </r>
    <r>
      <rPr>
        <sz val="12"/>
        <color indexed="43"/>
        <rFont val="Arial"/>
        <family val="2"/>
      </rPr>
      <t xml:space="preserve"> Στη χημική εξίσωση που ακολουθεί παρακάτω, δείχνεται ο σχηματισμός μόνο του κύριου προϊόντος </t>
    </r>
    <r>
      <rPr>
        <b/>
        <sz val="12"/>
        <color indexed="52"/>
        <rFont val="Arial"/>
        <family val="2"/>
        <charset val="161"/>
      </rPr>
      <t>(2-βουτένιο),</t>
    </r>
    <r>
      <rPr>
        <sz val="12"/>
        <color indexed="43"/>
        <rFont val="Arial"/>
        <family val="2"/>
      </rPr>
      <t xml:space="preserve"> από την αφυδροχλωρίωση του </t>
    </r>
    <r>
      <rPr>
        <b/>
        <sz val="12"/>
        <color indexed="52"/>
        <rFont val="Arial"/>
        <family val="2"/>
        <charset val="161"/>
      </rPr>
      <t>2-χλώρο-βουτάνιου,</t>
    </r>
    <r>
      <rPr>
        <sz val="12"/>
        <color indexed="43"/>
        <rFont val="Arial"/>
        <family val="2"/>
      </rPr>
      <t xml:space="preserve"> σύμφωνα βέβαια με τον κανόνα του </t>
    </r>
    <r>
      <rPr>
        <b/>
        <sz val="12"/>
        <color indexed="52"/>
        <rFont val="Arial"/>
        <family val="2"/>
        <charset val="161"/>
      </rPr>
      <t>Saytzeff.</t>
    </r>
  </si>
  <si>
    <t>Γενικότερα, η αφυδραλογόνωση ενός αλκυλαλογονίδιου προς αλκένιο αποδίδεται με την ακόλουθη γενική χημική εξίσωση.</t>
  </si>
  <si>
    <r>
      <t xml:space="preserve">Από τις χημικές ιδιότητες των αλκενίων ιδιαίτερο ενδιαφέρον παρουσιάζει η ικα-νότητά τους να δίνουν </t>
    </r>
    <r>
      <rPr>
        <b/>
        <sz val="12"/>
        <color indexed="53"/>
        <rFont val="Arial"/>
        <family val="2"/>
        <charset val="161"/>
      </rPr>
      <t>αντιδράσεις προσθήκης,</t>
    </r>
    <r>
      <rPr>
        <sz val="12"/>
        <color indexed="43"/>
        <rFont val="Arial"/>
        <family val="2"/>
      </rPr>
      <t xml:space="preserve"> αλλά και </t>
    </r>
    <r>
      <rPr>
        <b/>
        <sz val="12"/>
        <color indexed="53"/>
        <rFont val="Arial"/>
        <family val="2"/>
        <charset val="161"/>
      </rPr>
      <t>αντιδράσεις πολυ-μερισμού.</t>
    </r>
    <r>
      <rPr>
        <b/>
        <sz val="12"/>
        <color indexed="52"/>
        <rFont val="Arial"/>
        <family val="2"/>
        <charset val="161"/>
      </rPr>
      <t xml:space="preserve"> </t>
    </r>
    <r>
      <rPr>
        <sz val="12"/>
        <color indexed="43"/>
        <rFont val="Arial"/>
        <family val="2"/>
        <charset val="161"/>
      </rPr>
      <t xml:space="preserve">Η δυνατότητα των αλκενίων να παρέχουν αυτές τις αντιδράσεις οφεί-λεται στον δ.δ., που υπάρχει στο μόριό τους. Οι δύο ομοιοπολικοί δεσμοί που τον συγκροτούν, δεν είναι της ίδιας ισχύος. Ο ένας εξ αυτών είναι ασθενέστερος και είναι σχετικά εύκολο να "σπάσει". Όταν συμβεί κάτι τέτοιο, τα δυο ανθρακοάτομα που ήταν ενωμένα με το δ.δ, αποκτούν τη δυνατότητα να ενωθούν με κάποιο άτο-μο ή κάποια ρίζα που θα βρεθεί στο περιβάλλον τους. </t>
    </r>
  </si>
  <si>
    <r>
      <t xml:space="preserve">Στις </t>
    </r>
    <r>
      <rPr>
        <b/>
        <sz val="12"/>
        <color indexed="53"/>
        <rFont val="Arial"/>
        <family val="2"/>
        <charset val="161"/>
      </rPr>
      <t>αντιδράσεις προσθήκης,</t>
    </r>
    <r>
      <rPr>
        <sz val="12"/>
        <color indexed="43"/>
        <rFont val="Arial"/>
        <family val="2"/>
      </rPr>
      <t xml:space="preserve"> όπως άλλωστε γίνεται φανερό και από το όνομά τους, ένα μόριο που το θεωρούμε πάντα ως αποτελούμενο από δύο μέρη και το ονομάζουμε </t>
    </r>
    <r>
      <rPr>
        <b/>
        <sz val="12"/>
        <color indexed="52"/>
        <rFont val="Arial"/>
        <family val="2"/>
        <charset val="161"/>
      </rPr>
      <t>πρόσθημα,</t>
    </r>
    <r>
      <rPr>
        <sz val="12"/>
        <color indexed="43"/>
        <rFont val="Arial"/>
        <family val="2"/>
      </rPr>
      <t xml:space="preserve"> [π.χ. το πρόσθημα μπορεί να αποτελείται από δύο άτο-μα, όπως συμβαίνει στο μόριο του υδρογόνου </t>
    </r>
    <r>
      <rPr>
        <b/>
        <sz val="12"/>
        <color indexed="52"/>
        <rFont val="Arial"/>
        <family val="2"/>
        <charset val="161"/>
      </rPr>
      <t>(Η–Η),</t>
    </r>
    <r>
      <rPr>
        <sz val="12"/>
        <color indexed="43"/>
        <rFont val="Arial"/>
        <family val="2"/>
      </rPr>
      <t xml:space="preserve"> ή στο μόριο του υδροχλω-ρίου </t>
    </r>
    <r>
      <rPr>
        <b/>
        <sz val="12"/>
        <color indexed="52"/>
        <rFont val="Arial"/>
        <family val="2"/>
        <charset val="161"/>
      </rPr>
      <t>(H–Cl),</t>
    </r>
    <r>
      <rPr>
        <sz val="12"/>
        <color indexed="43"/>
        <rFont val="Arial"/>
        <family val="2"/>
      </rPr>
      <t xml:space="preserve"> ή από ένα άτομο και μια ομάδα ατόμων, όπως για παράδειγμα συμ-βαίνει στο μόριο του νερού </t>
    </r>
    <r>
      <rPr>
        <b/>
        <sz val="12"/>
        <color indexed="52"/>
        <rFont val="Arial"/>
        <family val="2"/>
        <charset val="161"/>
      </rPr>
      <t>(H–OH)</t>
    </r>
    <r>
      <rPr>
        <sz val="12"/>
        <color indexed="43"/>
        <rFont val="Arial"/>
        <family val="2"/>
      </rPr>
      <t xml:space="preserve">], προστίθεται στο μόριο ενός αλκενίου, στην περιοχή που βρίσκεται ο δ.δ. αυτού.  </t>
    </r>
  </si>
  <si>
    <r>
      <t xml:space="preserve">Η μετατροπή του δ.δ. μιας ακόρεστης ένωσης, σε απλό δεσμό, που συμβαίνει, ό-ταν γίνεται αντίδραση προσθήκης στο δ.δ., ονομάζεται </t>
    </r>
    <r>
      <rPr>
        <b/>
        <sz val="12"/>
        <color indexed="52"/>
        <rFont val="Arial"/>
        <family val="2"/>
        <charset val="161"/>
      </rPr>
      <t>ανόρθωση του δ.δ.</t>
    </r>
    <r>
      <rPr>
        <sz val="12"/>
        <color indexed="43"/>
        <rFont val="Arial"/>
        <family val="2"/>
      </rPr>
      <t xml:space="preserve"> 
Είναι φανερό, ότι οδηγεί τελικά στο σχηματισμό μιας κορεσμένης ένωσης.</t>
    </r>
  </si>
  <si>
    <t>Να σημειωθεί, ότι κατ' ανάλογο τρόπο γίνονται αντιδράσεις προσθήκης και σε ένα τ.δ. που συνδέει δύο ανθρακοάτομα, όπως για παράδειγμα συμβαίνει στα αλκίνια, αλλά και σε οποιαδήποτε περίπτωση δ.δ. ή τ.δ. που συνδέει κάποιο ανθρακοάτο-μο με "ξένο" άτομο, π.χ. οξυγόνου ή αζώτου.</t>
  </si>
  <si>
    <r>
      <t xml:space="preserve">Η προσθήκη αλογόνου στο δ.δ. των αλκενίων οδηγεί στο σχηματισμό γειτονικών διαλογονοπαραγώγων των αλκανίων. Έτσι με προσθήκη </t>
    </r>
    <r>
      <rPr>
        <b/>
        <sz val="12"/>
        <color indexed="52"/>
        <rFont val="Arial"/>
        <family val="2"/>
        <charset val="161"/>
      </rPr>
      <t>χλωρίου (Cl</t>
    </r>
    <r>
      <rPr>
        <b/>
        <vertAlign val="subscript"/>
        <sz val="12"/>
        <color indexed="52"/>
        <rFont val="Arial"/>
        <family val="2"/>
        <charset val="161"/>
      </rPr>
      <t>2</t>
    </r>
    <r>
      <rPr>
        <b/>
        <sz val="12"/>
        <color indexed="52"/>
        <rFont val="Arial"/>
        <family val="2"/>
        <charset val="161"/>
      </rPr>
      <t>),</t>
    </r>
    <r>
      <rPr>
        <sz val="12"/>
        <color indexed="43"/>
        <rFont val="Arial"/>
        <family val="2"/>
      </rPr>
      <t xml:space="preserve"> στο </t>
    </r>
    <r>
      <rPr>
        <b/>
        <sz val="12"/>
        <color indexed="52"/>
        <rFont val="Arial"/>
        <family val="2"/>
        <charset val="161"/>
      </rPr>
      <t>προπένιο,</t>
    </r>
    <r>
      <rPr>
        <sz val="12"/>
        <color indexed="43"/>
        <rFont val="Arial"/>
        <family val="2"/>
      </rPr>
      <t xml:space="preserve"> λαμβάνεται το </t>
    </r>
    <r>
      <rPr>
        <b/>
        <sz val="12"/>
        <color indexed="52"/>
        <rFont val="Arial"/>
        <family val="2"/>
        <charset val="161"/>
      </rPr>
      <t xml:space="preserve">1,2-δίχλωρο-προπάνιο. </t>
    </r>
  </si>
  <si>
    <r>
      <t xml:space="preserve">Ειδικά η αντίδραση προσθήκης </t>
    </r>
    <r>
      <rPr>
        <b/>
        <sz val="12"/>
        <color indexed="52"/>
        <rFont val="Arial"/>
        <family val="2"/>
        <charset val="161"/>
      </rPr>
      <t>βρωμίου (Br</t>
    </r>
    <r>
      <rPr>
        <b/>
        <vertAlign val="subscript"/>
        <sz val="12"/>
        <color indexed="52"/>
        <rFont val="Arial"/>
        <family val="2"/>
        <charset val="161"/>
      </rPr>
      <t>2</t>
    </r>
    <r>
      <rPr>
        <b/>
        <sz val="12"/>
        <color indexed="52"/>
        <rFont val="Arial"/>
        <family val="2"/>
        <charset val="161"/>
      </rPr>
      <t>)</t>
    </r>
    <r>
      <rPr>
        <sz val="12"/>
        <color indexed="43"/>
        <rFont val="Arial"/>
        <family val="2"/>
      </rPr>
      <t xml:space="preserve"> στα αλκένια, αλλά και γενικότερα σε μια ακόρεστη ένωση, παρουσιάζει κάποιο ιδιαίτερο ενδιαφέρον, διότι η πραγ-ματοποίησή της είναι παρατηρήσιμη και γι' αυτό το λόγο, μπορεί να χρησιμοποιηθεί για την ανίχνευση του πολλαπλού δεσμού μεταξύ ανθρακοατόμων.</t>
    </r>
  </si>
  <si>
    <t xml:space="preserve">Ο αποχρωματισμός λοιπόν, του καστανοκόκκινου διαλύματος βρωμίου, που συμ-βαίνει όταν διοχετεύεται σ' αυτό κάποια οργανική ένωση, είναι σαφής απόδειξη ότι η ένωση αυτή, ήταν ακόρεστη. </t>
  </si>
  <si>
    <r>
      <t xml:space="preserve">Γενικότερα, για τον καθορισμό του κύριου προϊόντος, σε κάθε περίπτωση </t>
    </r>
    <r>
      <rPr>
        <b/>
        <sz val="12"/>
        <color indexed="52"/>
        <rFont val="Arial"/>
        <family val="2"/>
        <charset val="161"/>
      </rPr>
      <t>"ασύμ-μετρης</t>
    </r>
    <r>
      <rPr>
        <b/>
        <sz val="12"/>
        <color indexed="9"/>
        <rFont val="Arial"/>
        <family val="2"/>
        <charset val="161"/>
      </rPr>
      <t>**</t>
    </r>
    <r>
      <rPr>
        <b/>
        <sz val="12"/>
        <color indexed="52"/>
        <rFont val="Arial"/>
        <family val="2"/>
        <charset val="161"/>
      </rPr>
      <t>"</t>
    </r>
    <r>
      <rPr>
        <sz val="12"/>
        <color indexed="43"/>
        <rFont val="Arial"/>
        <family val="2"/>
      </rPr>
      <t xml:space="preserve"> προσθήκης, ισχύει ο </t>
    </r>
    <r>
      <rPr>
        <b/>
        <sz val="12"/>
        <color indexed="53"/>
        <rFont val="Arial"/>
        <family val="2"/>
        <charset val="161"/>
      </rPr>
      <t>κανόνας του Markovnikov,</t>
    </r>
    <r>
      <rPr>
        <sz val="12"/>
        <color indexed="43"/>
        <rFont val="Arial"/>
        <family val="2"/>
      </rPr>
      <t xml:space="preserve"> σύμφωνα με τον οποίο, το </t>
    </r>
    <r>
      <rPr>
        <b/>
        <sz val="12"/>
        <color indexed="52"/>
        <rFont val="Arial"/>
        <family val="2"/>
        <charset val="161"/>
      </rPr>
      <t>ηλεκτραρνητικό</t>
    </r>
    <r>
      <rPr>
        <b/>
        <sz val="12"/>
        <color indexed="9"/>
        <rFont val="Arial"/>
        <family val="2"/>
        <charset val="161"/>
      </rPr>
      <t>**</t>
    </r>
    <r>
      <rPr>
        <sz val="12"/>
        <color indexed="43"/>
        <rFont val="Arial"/>
        <family val="2"/>
      </rPr>
      <t xml:space="preserve"> μέρος του προσθήματος οδηγείται κατά την πραγμα-τοποίηση της αντίδρασης προσθήκης, κατά προτίμηση, σε εκείνο το ανθρακοάτομο του πολλαπλού δεσμού, που φέρει τα λιγότερα άτομα υδρογόνου. </t>
    </r>
  </si>
  <si>
    <r>
      <t xml:space="preserve">Ως </t>
    </r>
    <r>
      <rPr>
        <b/>
        <sz val="10"/>
        <color indexed="52"/>
        <rFont val="Arial"/>
        <family val="2"/>
        <charset val="161"/>
      </rPr>
      <t>συμμετρικό</t>
    </r>
    <r>
      <rPr>
        <sz val="10"/>
        <color indexed="43"/>
        <rFont val="Arial"/>
        <family val="2"/>
      </rPr>
      <t xml:space="preserve"> χαρακτηρίζεται το αλκένιο, στο μόριο του οποίου, τα ανθρακοάτομα, που συνδέονται μεταξύ τους με τον δ.δ., είναι παράλληλα ενωμένα το καθένα με δύο ίδιους υποκαταστάτες. Για παράδειγμα, όπως δείχνεται και στους χημικούς τύπους που δίνονται πα-ρακάτω, το </t>
    </r>
    <r>
      <rPr>
        <b/>
        <sz val="10"/>
        <color indexed="52"/>
        <rFont val="Arial"/>
        <family val="2"/>
        <charset val="161"/>
      </rPr>
      <t>αιθένιο</t>
    </r>
    <r>
      <rPr>
        <sz val="10"/>
        <color indexed="43"/>
        <rFont val="Arial"/>
        <family val="2"/>
      </rPr>
      <t xml:space="preserve"> και το </t>
    </r>
    <r>
      <rPr>
        <b/>
        <sz val="10"/>
        <color indexed="52"/>
        <rFont val="Arial"/>
        <family val="2"/>
        <charset val="161"/>
      </rPr>
      <t>2,3-διμέθυλο-2-βουτένιο</t>
    </r>
    <r>
      <rPr>
        <sz val="10"/>
        <color indexed="43"/>
        <rFont val="Arial"/>
        <family val="2"/>
      </rPr>
      <t xml:space="preserve"> είναι </t>
    </r>
    <r>
      <rPr>
        <b/>
        <sz val="10"/>
        <color indexed="52"/>
        <rFont val="Arial"/>
        <family val="2"/>
        <charset val="161"/>
      </rPr>
      <t>συμμετρικά αλκένια,</t>
    </r>
    <r>
      <rPr>
        <sz val="10"/>
        <color indexed="43"/>
        <rFont val="Arial"/>
        <family val="2"/>
      </rPr>
      <t xml:space="preserve"> καθώς τα ανθρακοάτομα του δ.δ. είναι ενωμένα, στο πρώτο από αυτά, με </t>
    </r>
    <r>
      <rPr>
        <b/>
        <sz val="10"/>
        <color indexed="16"/>
        <rFont val="Arial"/>
        <family val="2"/>
        <charset val="161"/>
      </rPr>
      <t>δύο άτομα υδρογόνου</t>
    </r>
    <r>
      <rPr>
        <sz val="10"/>
        <color indexed="43"/>
        <rFont val="Arial"/>
        <family val="2"/>
      </rPr>
      <t xml:space="preserve"> το καθένα και στο δεύτερο με </t>
    </r>
    <r>
      <rPr>
        <b/>
        <sz val="10"/>
        <color indexed="16"/>
        <rFont val="Arial"/>
        <family val="2"/>
        <charset val="161"/>
      </rPr>
      <t>δύο μεθύλια</t>
    </r>
    <r>
      <rPr>
        <sz val="10"/>
        <color indexed="43"/>
        <rFont val="Arial"/>
        <family val="2"/>
      </rPr>
      <t xml:space="preserve"> το καθένα. 
Οι ίδιοι υποκαταστάτες των ανθρακοατόμων του δ.δ. επισημαίνονται με </t>
    </r>
    <r>
      <rPr>
        <b/>
        <sz val="10"/>
        <color indexed="16"/>
        <rFont val="Arial"/>
        <family val="2"/>
        <charset val="161"/>
      </rPr>
      <t>κόκκινο</t>
    </r>
    <r>
      <rPr>
        <sz val="10"/>
        <color indexed="43"/>
        <rFont val="Arial"/>
        <family val="2"/>
      </rPr>
      <t xml:space="preserve"> χρώμα.
Προφανώς στην αντίθετη περίπτωση, το αλκένιο χαρα-κτηρίζεται ως </t>
    </r>
    <r>
      <rPr>
        <b/>
        <sz val="10"/>
        <color indexed="52"/>
        <rFont val="Arial"/>
        <family val="2"/>
        <charset val="161"/>
      </rPr>
      <t>μη συμμετρικό,</t>
    </r>
    <r>
      <rPr>
        <sz val="10"/>
        <color indexed="43"/>
        <rFont val="Arial"/>
        <family val="2"/>
      </rPr>
      <t xml:space="preserve"> όπως είναι για παρά-δειγμα το </t>
    </r>
    <r>
      <rPr>
        <b/>
        <sz val="10"/>
        <color indexed="52"/>
        <rFont val="Arial"/>
        <family val="2"/>
        <charset val="161"/>
      </rPr>
      <t>προπένιο,</t>
    </r>
    <r>
      <rPr>
        <sz val="10"/>
        <color indexed="43"/>
        <rFont val="Arial"/>
        <family val="2"/>
      </rPr>
      <t xml:space="preserve"> που φαίνεται παρακάτω, στο μό-ριο του οποίου, το ένα ανθρακοάτομο του δ.δ ενώνεται με δύο </t>
    </r>
    <r>
      <rPr>
        <b/>
        <sz val="10"/>
        <color indexed="53"/>
        <rFont val="Arial"/>
        <family val="2"/>
        <charset val="161"/>
      </rPr>
      <t>άτομα υδρογόνου,</t>
    </r>
    <r>
      <rPr>
        <sz val="10"/>
        <color indexed="43"/>
        <rFont val="Arial"/>
        <family val="2"/>
      </rPr>
      <t xml:space="preserve"> ενώ το άλλο, με ένα </t>
    </r>
    <r>
      <rPr>
        <b/>
        <sz val="10"/>
        <color indexed="53"/>
        <rFont val="Arial"/>
        <family val="2"/>
        <charset val="161"/>
      </rPr>
      <t>άτομο υδρογόνου</t>
    </r>
    <r>
      <rPr>
        <sz val="10"/>
        <color indexed="43"/>
        <rFont val="Arial"/>
        <family val="2"/>
      </rPr>
      <t xml:space="preserve"> και ένα </t>
    </r>
    <r>
      <rPr>
        <b/>
        <sz val="10"/>
        <color indexed="53"/>
        <rFont val="Arial"/>
        <family val="2"/>
        <charset val="161"/>
      </rPr>
      <t>μεθύλιο.</t>
    </r>
    <r>
      <rPr>
        <sz val="10"/>
        <color indexed="43"/>
        <rFont val="Arial"/>
        <family val="2"/>
      </rPr>
      <t xml:space="preserve"> 
</t>
    </r>
  </si>
  <si>
    <r>
      <t xml:space="preserve">Στην περίπτωση ασύμμετρης προσθήκης νερού σε αλκένιο, το κύριο προϊόν καθο-ρίζεται κατά τα γνωστά από τον κανόνα του </t>
    </r>
    <r>
      <rPr>
        <b/>
        <sz val="12"/>
        <color indexed="53"/>
        <rFont val="Arial"/>
        <family val="2"/>
        <charset val="161"/>
      </rPr>
      <t>Markovnikov.</t>
    </r>
    <r>
      <rPr>
        <sz val="12"/>
        <color indexed="43"/>
        <rFont val="Arial"/>
        <family val="2"/>
      </rPr>
      <t xml:space="preserve"> Έτσι, όπως φαίνεται και στη χημική εξίσωση που ακολουθεί, από την </t>
    </r>
    <r>
      <rPr>
        <b/>
        <sz val="12"/>
        <color indexed="52"/>
        <rFont val="Arial"/>
        <family val="2"/>
        <charset val="161"/>
      </rPr>
      <t>προσθήκη νερού</t>
    </r>
    <r>
      <rPr>
        <sz val="12"/>
        <color indexed="43"/>
        <rFont val="Arial"/>
        <family val="2"/>
      </rPr>
      <t xml:space="preserve"> στο </t>
    </r>
    <r>
      <rPr>
        <b/>
        <sz val="12"/>
        <color indexed="52"/>
        <rFont val="Arial"/>
        <family val="2"/>
        <charset val="161"/>
      </rPr>
      <t>προπέ-νιο,</t>
    </r>
    <r>
      <rPr>
        <sz val="12"/>
        <color indexed="43"/>
        <rFont val="Arial"/>
        <family val="2"/>
      </rPr>
      <t xml:space="preserve"> σχηματίζεται ως </t>
    </r>
    <r>
      <rPr>
        <b/>
        <sz val="12"/>
        <color indexed="52"/>
        <rFont val="Arial"/>
        <family val="2"/>
        <charset val="161"/>
      </rPr>
      <t>κύριο προϊόν</t>
    </r>
    <r>
      <rPr>
        <sz val="12"/>
        <color indexed="43"/>
        <rFont val="Arial"/>
        <family val="2"/>
      </rPr>
      <t xml:space="preserve"> η </t>
    </r>
    <r>
      <rPr>
        <b/>
        <sz val="12"/>
        <color indexed="52"/>
        <rFont val="Arial"/>
        <family val="2"/>
        <charset val="161"/>
      </rPr>
      <t xml:space="preserve">2-προπανόλη.  </t>
    </r>
  </si>
  <si>
    <t>Τα αλκένια και γενικότερα ενώσεις που ο συντακτικός τύπος τους έχει τη μορφή…</t>
  </si>
  <si>
    <r>
      <t>… πολυμερίζονται,</t>
    </r>
    <r>
      <rPr>
        <sz val="12"/>
        <color indexed="43"/>
        <rFont val="Arial"/>
        <family val="2"/>
      </rPr>
      <t xml:space="preserve"> δηλαδή πολλά μόρια αυτών συνενώνονται σχηματίζοντας ένα μεγαλύτερο μόριο. Το μόριο αυτό είναι το μόριο μιας νέας ένωσης, η οποία ονομά-ζεται </t>
    </r>
    <r>
      <rPr>
        <b/>
        <sz val="12"/>
        <color indexed="53"/>
        <rFont val="Arial"/>
        <family val="2"/>
        <charset val="161"/>
      </rPr>
      <t>πολυμερές.</t>
    </r>
    <r>
      <rPr>
        <sz val="12"/>
        <color indexed="43"/>
        <rFont val="Arial"/>
        <family val="2"/>
      </rPr>
      <t xml:space="preserve"> Η αρχική ένωση, που από τη συνένωση των μορίων της, προ-έκυψε το πολυμερές, ονομάζεται </t>
    </r>
    <r>
      <rPr>
        <b/>
        <sz val="12"/>
        <color indexed="53"/>
        <rFont val="Arial"/>
        <family val="2"/>
        <charset val="161"/>
      </rPr>
      <t>μονομερές.</t>
    </r>
  </si>
  <si>
    <r>
      <t xml:space="preserve">Η διαδικασία κατά την οποία από το μονομερές προκύπτει το πολυμερές, ονομά-ζεται </t>
    </r>
    <r>
      <rPr>
        <b/>
        <sz val="12"/>
        <color indexed="53"/>
        <rFont val="Arial"/>
        <family val="2"/>
        <charset val="161"/>
      </rPr>
      <t>πολυμερισμός</t>
    </r>
    <r>
      <rPr>
        <sz val="12"/>
        <color indexed="43"/>
        <rFont val="Arial"/>
        <family val="2"/>
      </rPr>
      <t xml:space="preserve"> και μπορεί να είναι δύο ειδών, </t>
    </r>
    <r>
      <rPr>
        <b/>
        <sz val="12"/>
        <color indexed="52"/>
        <rFont val="Arial"/>
        <family val="2"/>
        <charset val="161"/>
      </rPr>
      <t>πολυμερισμός προσθήκης</t>
    </r>
    <r>
      <rPr>
        <sz val="12"/>
        <color indexed="43"/>
        <rFont val="Arial"/>
        <family val="2"/>
      </rPr>
      <t xml:space="preserve"> και </t>
    </r>
    <r>
      <rPr>
        <b/>
        <sz val="12"/>
        <color indexed="52"/>
        <rFont val="Arial"/>
        <family val="2"/>
        <charset val="161"/>
      </rPr>
      <t>πολυμερισμός συμπύκνωσης.</t>
    </r>
  </si>
  <si>
    <r>
      <t xml:space="preserve">Οι ενώσεις που αναφέρθηκαν παραπάνω, υφίστανται </t>
    </r>
    <r>
      <rPr>
        <b/>
        <sz val="12"/>
        <color indexed="52"/>
        <rFont val="Arial"/>
        <family val="2"/>
        <charset val="161"/>
      </rPr>
      <t>πολυμερισμό προσθήκης</t>
    </r>
    <r>
      <rPr>
        <sz val="12"/>
        <color indexed="43"/>
        <rFont val="Arial"/>
        <family val="2"/>
      </rPr>
      <t xml:space="preserve"> και όπως έχει ήδη αναφερθεί, παρουσιάζουν αυτή τη δυνατότητα επειδή ο ένας από τους δύο μοριακούς δεσμούς, που συγκροτούν το δ.δ., είναι μικρής ισχύος και μπορεί εύκολα να σπάσει. Όταν συμβεί κάτι τέτοιο, σε πολλά μόρια της ένωσης, είναι δυνατό να ενωθούν αυτά μεταξύ τους, όπως δείχνεται και στο </t>
    </r>
    <r>
      <rPr>
        <sz val="12"/>
        <color indexed="48"/>
        <rFont val="Arial"/>
        <family val="2"/>
        <charset val="161"/>
      </rPr>
      <t>διπλανό χώρο,</t>
    </r>
    <r>
      <rPr>
        <sz val="12"/>
        <color indexed="43"/>
        <rFont val="Arial"/>
        <family val="2"/>
      </rPr>
      <t xml:space="preserve"> σχηματίζοντας μια ένωση με μακροσκελέστατη ανθρακική αλυσίδα, δηλαδή σχη-ματίζοντας το μόριο του πολυμερούς.  </t>
    </r>
  </si>
  <si>
    <t>Η αντίδραση πολυμερισμού της παραπάνω ένωσης, μπορεί γενικά να παρασταθεί με το ακόλουθο γενικό σχήμα…</t>
  </si>
  <si>
    <r>
      <t xml:space="preserve">Ανάλογα με το τι είναι η ομάδα </t>
    </r>
    <r>
      <rPr>
        <b/>
        <sz val="12"/>
        <color indexed="50"/>
        <rFont val="Arial"/>
        <family val="2"/>
        <charset val="161"/>
      </rPr>
      <t>Α–,</t>
    </r>
    <r>
      <rPr>
        <sz val="12"/>
        <color indexed="43"/>
        <rFont val="Arial"/>
        <family val="2"/>
      </rPr>
      <t xml:space="preserve"> είναι δυνατό να προκύψουν διάφορα πολύμερή. Κάποια παραδείγματα δίνονται στον πίνακα που ακολουθεί.</t>
    </r>
  </si>
  <si>
    <r>
      <t xml:space="preserve">Το </t>
    </r>
    <r>
      <rPr>
        <b/>
        <sz val="10"/>
        <color indexed="52"/>
        <rFont val="Arial"/>
        <family val="2"/>
        <charset val="161"/>
      </rPr>
      <t>χλωρο-αιθένιο</t>
    </r>
    <r>
      <rPr>
        <sz val="10"/>
        <color indexed="43"/>
        <rFont val="Arial"/>
        <family val="2"/>
      </rPr>
      <t xml:space="preserve"> ονομάζεται και </t>
    </r>
    <r>
      <rPr>
        <b/>
        <sz val="10"/>
        <color indexed="52"/>
        <rFont val="Arial"/>
        <family val="2"/>
        <charset val="161"/>
      </rPr>
      <t>αιθένυλο-χλωρίδιο,</t>
    </r>
    <r>
      <rPr>
        <sz val="10"/>
        <color indexed="43"/>
        <rFont val="Arial"/>
        <family val="2"/>
      </rPr>
      <t xml:space="preserve"> ή συνηθέστερα, </t>
    </r>
    <r>
      <rPr>
        <b/>
        <sz val="10"/>
        <color indexed="52"/>
        <rFont val="Arial"/>
        <family val="2"/>
        <charset val="161"/>
      </rPr>
      <t>βίνυλο-χλωρίδιο,</t>
    </r>
    <r>
      <rPr>
        <sz val="10"/>
        <color indexed="43"/>
        <rFont val="Arial"/>
        <family val="2"/>
      </rPr>
      <t xml:space="preserve"> επειδή η ομάδα που απομένει, όταν από το μόριο του αιθενίου αποσπαστεί ένα άτομο </t>
    </r>
    <r>
      <rPr>
        <b/>
        <sz val="10"/>
        <color indexed="52"/>
        <rFont val="Arial"/>
        <family val="2"/>
        <charset val="161"/>
      </rPr>
      <t>Η,</t>
    </r>
    <r>
      <rPr>
        <sz val="10"/>
        <color indexed="43"/>
        <rFont val="Arial"/>
        <family val="2"/>
      </rPr>
      <t xml:space="preserve"> ονομάζεται </t>
    </r>
    <r>
      <rPr>
        <b/>
        <sz val="10"/>
        <color indexed="52"/>
        <rFont val="Arial"/>
        <family val="2"/>
        <charset val="161"/>
      </rPr>
      <t>"αιθενύλιο"</t>
    </r>
    <r>
      <rPr>
        <sz val="10"/>
        <color indexed="43"/>
        <rFont val="Arial"/>
        <family val="2"/>
      </rPr>
      <t xml:space="preserve"> ή </t>
    </r>
    <r>
      <rPr>
        <b/>
        <sz val="10"/>
        <color indexed="52"/>
        <rFont val="Arial"/>
        <family val="2"/>
        <charset val="161"/>
      </rPr>
      <t>"βινύλιο".</t>
    </r>
    <r>
      <rPr>
        <sz val="10"/>
        <color indexed="43"/>
        <rFont val="Arial"/>
        <family val="2"/>
      </rPr>
      <t xml:space="preserve"> 
Γενικότερα, η ομάδα που απομένει όταν από το μόριο ενός αλκενίου, αποσπαστεί ένα άτομο </t>
    </r>
    <r>
      <rPr>
        <b/>
        <sz val="10"/>
        <color indexed="52"/>
        <rFont val="Arial"/>
        <family val="2"/>
        <charset val="161"/>
      </rPr>
      <t>Η,</t>
    </r>
    <r>
      <rPr>
        <sz val="10"/>
        <color indexed="43"/>
        <rFont val="Arial"/>
        <family val="2"/>
      </rPr>
      <t xml:space="preserve"> ονομάζεται </t>
    </r>
    <r>
      <rPr>
        <b/>
        <sz val="10"/>
        <color indexed="52"/>
        <rFont val="Arial"/>
        <family val="2"/>
        <charset val="161"/>
      </rPr>
      <t>αλκενύλιο</t>
    </r>
    <r>
      <rPr>
        <sz val="10"/>
        <color indexed="43"/>
        <rFont val="Arial"/>
        <family val="2"/>
      </rPr>
      <t xml:space="preserve"> και έχει γενικό τύπο, </t>
    </r>
    <r>
      <rPr>
        <b/>
        <sz val="10"/>
        <color indexed="52"/>
        <rFont val="Arial"/>
        <family val="2"/>
        <charset val="161"/>
      </rPr>
      <t>C</t>
    </r>
    <r>
      <rPr>
        <b/>
        <vertAlign val="subscript"/>
        <sz val="10"/>
        <color indexed="52"/>
        <rFont val="Arial"/>
        <family val="2"/>
        <charset val="161"/>
      </rPr>
      <t>v</t>
    </r>
    <r>
      <rPr>
        <b/>
        <sz val="10"/>
        <color indexed="52"/>
        <rFont val="Arial"/>
        <family val="2"/>
        <charset val="161"/>
      </rPr>
      <t>H</t>
    </r>
    <r>
      <rPr>
        <b/>
        <vertAlign val="subscript"/>
        <sz val="10"/>
        <color indexed="52"/>
        <rFont val="Arial"/>
        <family val="2"/>
        <charset val="161"/>
      </rPr>
      <t>2v–1</t>
    </r>
    <r>
      <rPr>
        <b/>
        <sz val="10"/>
        <color indexed="52"/>
        <rFont val="Arial"/>
        <family val="2"/>
        <charset val="161"/>
      </rPr>
      <t>–.</t>
    </r>
  </si>
  <si>
    <r>
      <t xml:space="preserve">Η θέρμανση μιας </t>
    </r>
    <r>
      <rPr>
        <b/>
        <sz val="12"/>
        <color indexed="52"/>
        <rFont val="Arial"/>
        <family val="2"/>
        <charset val="161"/>
      </rPr>
      <t>κ.μ. αλκοόλης,</t>
    </r>
    <r>
      <rPr>
        <sz val="12"/>
        <color indexed="43"/>
        <rFont val="Arial"/>
        <family val="2"/>
      </rPr>
      <t xml:space="preserve"> παρουσία </t>
    </r>
    <r>
      <rPr>
        <b/>
        <sz val="12"/>
        <color indexed="52"/>
        <rFont val="Arial"/>
        <family val="2"/>
        <charset val="161"/>
      </rPr>
      <t>H</t>
    </r>
    <r>
      <rPr>
        <b/>
        <vertAlign val="subscript"/>
        <sz val="12"/>
        <color indexed="52"/>
        <rFont val="Arial"/>
        <family val="2"/>
        <charset val="161"/>
      </rPr>
      <t>2</t>
    </r>
    <r>
      <rPr>
        <b/>
        <sz val="12"/>
        <color indexed="52"/>
        <rFont val="Arial"/>
        <family val="2"/>
        <charset val="161"/>
      </rPr>
      <t>SO</t>
    </r>
    <r>
      <rPr>
        <b/>
        <vertAlign val="subscript"/>
        <sz val="12"/>
        <color indexed="52"/>
        <rFont val="Arial"/>
        <family val="2"/>
        <charset val="161"/>
      </rPr>
      <t>4</t>
    </r>
    <r>
      <rPr>
        <b/>
        <sz val="12"/>
        <color indexed="52"/>
        <rFont val="Arial"/>
        <family val="2"/>
        <charset val="161"/>
      </rPr>
      <t>,</t>
    </r>
    <r>
      <rPr>
        <sz val="12"/>
        <color indexed="43"/>
        <rFont val="Arial"/>
        <family val="2"/>
      </rPr>
      <t xml:space="preserve"> στους </t>
    </r>
    <r>
      <rPr>
        <b/>
        <sz val="12"/>
        <color indexed="52"/>
        <rFont val="Arial"/>
        <family val="2"/>
        <charset val="161"/>
      </rPr>
      <t>170°C</t>
    </r>
    <r>
      <rPr>
        <sz val="12"/>
        <color indexed="43"/>
        <rFont val="Arial"/>
        <family val="2"/>
      </rPr>
      <t xml:space="preserve"> περίπου, οδηγεί στη μετατροπή της σε </t>
    </r>
    <r>
      <rPr>
        <b/>
        <sz val="12"/>
        <color indexed="52"/>
        <rFont val="Arial"/>
        <family val="2"/>
        <charset val="161"/>
      </rPr>
      <t>αλκένιο.</t>
    </r>
    <r>
      <rPr>
        <sz val="12"/>
        <color indexed="43"/>
        <rFont val="Arial"/>
        <family val="2"/>
      </rPr>
      <t xml:space="preserve"> Παρακάτω αναφέρονται κάποιες αλκοόλες και ζητείται να αναγραφεί, στο πορτοκαλί κελί που δίνεται δίπλα στο όνομα αυτών,  ο αριθμός </t>
    </r>
    <r>
      <rPr>
        <b/>
        <sz val="12"/>
        <color indexed="52"/>
        <rFont val="Arial"/>
        <family val="2"/>
        <charset val="161"/>
      </rPr>
      <t>1,</t>
    </r>
    <r>
      <rPr>
        <sz val="12"/>
        <color indexed="43"/>
        <rFont val="Arial"/>
        <family val="2"/>
      </rPr>
      <t xml:space="preserve"> αν κατά την αφυδάτωσή της αλκοόλης σχηματίζεται </t>
    </r>
    <r>
      <rPr>
        <b/>
        <sz val="12"/>
        <color indexed="52"/>
        <rFont val="Arial"/>
        <family val="2"/>
        <charset val="161"/>
      </rPr>
      <t>ένα μόνο αλκένιο,</t>
    </r>
    <r>
      <rPr>
        <sz val="12"/>
        <color indexed="43"/>
        <rFont val="Arial"/>
        <family val="2"/>
      </rPr>
      <t xml:space="preserve"> ή ο αριθμός </t>
    </r>
    <r>
      <rPr>
        <b/>
        <sz val="12"/>
        <color indexed="52"/>
        <rFont val="Arial"/>
        <family val="2"/>
        <charset val="161"/>
      </rPr>
      <t>2,</t>
    </r>
    <r>
      <rPr>
        <sz val="12"/>
        <color indexed="43"/>
        <rFont val="Arial"/>
        <family val="2"/>
      </rPr>
      <t xml:space="preserve"> στην περίπτωση που η αφυδάτωση της αλκοόλης οδηγεί στο σχη-ματισμό </t>
    </r>
    <r>
      <rPr>
        <b/>
        <sz val="12"/>
        <color indexed="52"/>
        <rFont val="Arial"/>
        <family val="2"/>
        <charset val="161"/>
      </rPr>
      <t>δύο αλκενίων.</t>
    </r>
  </si>
  <si>
    <r>
      <t xml:space="preserve">Μέσα από ένα </t>
    </r>
    <r>
      <rPr>
        <b/>
        <sz val="12"/>
        <color indexed="52"/>
        <rFont val="Arial"/>
        <family val="2"/>
        <charset val="161"/>
      </rPr>
      <t>θερμαινόμενο νικέλινο</t>
    </r>
    <r>
      <rPr>
        <sz val="12"/>
        <color indexed="43"/>
        <rFont val="Arial"/>
        <family val="2"/>
      </rPr>
      <t xml:space="preserve"> σωλήνα, διοχετεύεται αέριο μίγμα, απο-τελούμενο από </t>
    </r>
    <r>
      <rPr>
        <b/>
        <sz val="12"/>
        <color indexed="52"/>
        <rFont val="Arial"/>
        <family val="2"/>
        <charset val="161"/>
      </rPr>
      <t>αιθένιο</t>
    </r>
    <r>
      <rPr>
        <sz val="12"/>
        <color indexed="43"/>
        <rFont val="Arial"/>
        <family val="2"/>
      </rPr>
      <t xml:space="preserve"> και </t>
    </r>
    <r>
      <rPr>
        <b/>
        <sz val="12"/>
        <color indexed="52"/>
        <rFont val="Arial"/>
        <family val="2"/>
        <charset val="161"/>
      </rPr>
      <t>Η</t>
    </r>
    <r>
      <rPr>
        <b/>
        <vertAlign val="subscript"/>
        <sz val="12"/>
        <color indexed="52"/>
        <rFont val="Arial"/>
        <family val="2"/>
        <charset val="161"/>
      </rPr>
      <t>2</t>
    </r>
    <r>
      <rPr>
        <b/>
        <sz val="12"/>
        <color indexed="52"/>
        <rFont val="Arial"/>
        <family val="2"/>
        <charset val="161"/>
      </rPr>
      <t>,</t>
    </r>
    <r>
      <rPr>
        <sz val="12"/>
        <color indexed="43"/>
        <rFont val="Arial"/>
        <family val="2"/>
      </rPr>
      <t xml:space="preserve"> του οποίου η ποσοτική σύσταση είναι σε κάθε περίπτωση, αυτή που περιγράφεται παρακάτω.
Ζητείται να γραφεί η σύσταση του αερίου μίγματος που εξέρχεται από το σωλήνα, λαμβάνοντας υπόψη, ότι το </t>
    </r>
    <r>
      <rPr>
        <b/>
        <sz val="12"/>
        <color indexed="52"/>
        <rFont val="Arial"/>
        <family val="2"/>
        <charset val="161"/>
      </rPr>
      <t>αλκένιο</t>
    </r>
    <r>
      <rPr>
        <sz val="12"/>
        <color indexed="43"/>
        <rFont val="Arial"/>
        <family val="2"/>
      </rPr>
      <t xml:space="preserve"> με το </t>
    </r>
    <r>
      <rPr>
        <b/>
        <sz val="12"/>
        <color indexed="52"/>
        <rFont val="Arial"/>
        <family val="2"/>
        <charset val="161"/>
      </rPr>
      <t>Η</t>
    </r>
    <r>
      <rPr>
        <b/>
        <vertAlign val="subscript"/>
        <sz val="12"/>
        <color indexed="52"/>
        <rFont val="Arial"/>
        <family val="2"/>
        <charset val="161"/>
      </rPr>
      <t>2</t>
    </r>
    <r>
      <rPr>
        <sz val="12"/>
        <color indexed="43"/>
        <rFont val="Arial"/>
        <family val="2"/>
      </rPr>
      <t xml:space="preserve"> αντέδρασαν ποσοτικά μεταξύ τους, καθώς διήρχοντο μέσα από το νικέλινο θερμαινόμενο σωλήνα, αφού όπως είναι γνωστό, το θερμαινόμενο </t>
    </r>
    <r>
      <rPr>
        <b/>
        <sz val="12"/>
        <color indexed="52"/>
        <rFont val="Arial"/>
        <family val="2"/>
        <charset val="161"/>
      </rPr>
      <t>Ni,</t>
    </r>
    <r>
      <rPr>
        <sz val="12"/>
        <color indexed="43"/>
        <rFont val="Arial"/>
        <family val="2"/>
      </rPr>
      <t xml:space="preserve"> καταλύει την αντίδραση προσθήκης του </t>
    </r>
    <r>
      <rPr>
        <b/>
        <sz val="12"/>
        <color indexed="52"/>
        <rFont val="Arial"/>
        <family val="2"/>
        <charset val="161"/>
      </rPr>
      <t>Η</t>
    </r>
    <r>
      <rPr>
        <b/>
        <vertAlign val="subscript"/>
        <sz val="12"/>
        <color indexed="52"/>
        <rFont val="Arial"/>
        <family val="2"/>
        <charset val="161"/>
      </rPr>
      <t>2</t>
    </r>
    <r>
      <rPr>
        <sz val="12"/>
        <color indexed="43"/>
        <rFont val="Arial"/>
        <family val="2"/>
      </rPr>
      <t xml:space="preserve"> στο δ.δ. των αλκενίων.</t>
    </r>
  </si>
  <si>
    <r>
      <t xml:space="preserve">Όπως φαίνεται και στο </t>
    </r>
    <r>
      <rPr>
        <sz val="12"/>
        <color indexed="48"/>
        <rFont val="Arial"/>
        <family val="2"/>
        <charset val="161"/>
      </rPr>
      <t>παρακάτω σχήμα,</t>
    </r>
    <r>
      <rPr>
        <sz val="12"/>
        <color indexed="43"/>
        <rFont val="Arial"/>
        <family val="2"/>
      </rPr>
      <t xml:space="preserve"> μέσα από ένα θερμαινόμενο νικέλινο σωλήνα δοχετεύεται αέριο μίγμα, το οποίο αποτελείται από </t>
    </r>
    <r>
      <rPr>
        <b/>
        <sz val="12"/>
        <color indexed="52"/>
        <rFont val="Arial"/>
        <family val="2"/>
        <charset val="161"/>
      </rPr>
      <t>40L προπένιο, xL H</t>
    </r>
    <r>
      <rPr>
        <b/>
        <vertAlign val="subscript"/>
        <sz val="12"/>
        <color indexed="52"/>
        <rFont val="Arial"/>
        <family val="2"/>
        <charset val="161"/>
      </rPr>
      <t>2</t>
    </r>
    <r>
      <rPr>
        <sz val="12"/>
        <color indexed="43"/>
        <rFont val="Arial"/>
        <family val="2"/>
      </rPr>
      <t xml:space="preserve"> και </t>
    </r>
    <r>
      <rPr>
        <b/>
        <sz val="12"/>
        <color indexed="52"/>
        <rFont val="Arial"/>
        <family val="2"/>
        <charset val="161"/>
      </rPr>
      <t>yL</t>
    </r>
    <r>
      <rPr>
        <sz val="12"/>
        <color indexed="43"/>
        <rFont val="Arial"/>
        <family val="2"/>
      </rPr>
      <t xml:space="preserve"> ενός </t>
    </r>
    <r>
      <rPr>
        <b/>
        <sz val="12"/>
        <color indexed="52"/>
        <rFont val="Arial"/>
        <family val="2"/>
        <charset val="161"/>
      </rPr>
      <t>αλκανίου.</t>
    </r>
    <r>
      <rPr>
        <sz val="12"/>
        <color indexed="43"/>
        <rFont val="Arial"/>
        <family val="2"/>
      </rPr>
      <t xml:space="preserve"> Από το σωλήνα εξέρχονται τελικά </t>
    </r>
    <r>
      <rPr>
        <b/>
        <sz val="12"/>
        <color indexed="52"/>
        <rFont val="Arial"/>
        <family val="2"/>
        <charset val="161"/>
      </rPr>
      <t>57L</t>
    </r>
    <r>
      <rPr>
        <sz val="12"/>
        <color indexed="43"/>
        <rFont val="Arial"/>
        <family val="2"/>
      </rPr>
      <t xml:space="preserve"> μιας αέριας χημικής ένωσης </t>
    </r>
    <r>
      <rPr>
        <b/>
        <sz val="12"/>
        <color indexed="52"/>
        <rFont val="Arial"/>
        <family val="2"/>
        <charset val="161"/>
      </rPr>
      <t>Θ,</t>
    </r>
    <r>
      <rPr>
        <sz val="12"/>
        <color indexed="43"/>
        <rFont val="Arial"/>
        <family val="2"/>
      </rPr>
      <t xml:space="preserve"> σε </t>
    </r>
    <r>
      <rPr>
        <b/>
        <sz val="12"/>
        <color indexed="52"/>
        <rFont val="Arial"/>
        <family val="2"/>
        <charset val="161"/>
      </rPr>
      <t>καθαρή κατάσταση</t>
    </r>
    <r>
      <rPr>
        <sz val="12"/>
        <color indexed="43"/>
        <rFont val="Arial"/>
        <family val="2"/>
      </rPr>
      <t xml:space="preserve"> (δηλαδή όχι εν μίγματι με κάποια άλλη ουσία). Ζητείται να συμπληρωθούν τα κελιά που έχουν πορτοκαλί χρώμα, στις </t>
    </r>
    <r>
      <rPr>
        <sz val="12"/>
        <color indexed="48"/>
        <rFont val="Arial"/>
        <family val="2"/>
        <charset val="161"/>
      </rPr>
      <t>παρακάτω προτάσεις...</t>
    </r>
  </si>
  <si>
    <r>
      <t>150mL</t>
    </r>
    <r>
      <rPr>
        <sz val="12"/>
        <color indexed="43"/>
        <rFont val="Arial"/>
        <family val="2"/>
        <charset val="161"/>
      </rPr>
      <t xml:space="preserve"> αερίου μίγματος, το οποίο αποτελείται από ένα </t>
    </r>
    <r>
      <rPr>
        <b/>
        <sz val="12"/>
        <color indexed="52"/>
        <rFont val="Arial"/>
        <family val="2"/>
        <charset val="161"/>
      </rPr>
      <t>αλκένιο</t>
    </r>
    <r>
      <rPr>
        <sz val="12"/>
        <color indexed="43"/>
        <rFont val="Arial"/>
        <family val="2"/>
        <charset val="161"/>
      </rPr>
      <t xml:space="preserve"> και </t>
    </r>
    <r>
      <rPr>
        <b/>
        <sz val="12"/>
        <color indexed="52"/>
        <rFont val="Arial"/>
        <family val="2"/>
        <charset val="161"/>
      </rPr>
      <t>Η</t>
    </r>
    <r>
      <rPr>
        <b/>
        <vertAlign val="subscript"/>
        <sz val="12"/>
        <color indexed="52"/>
        <rFont val="Arial"/>
        <family val="2"/>
        <charset val="161"/>
      </rPr>
      <t>2</t>
    </r>
    <r>
      <rPr>
        <b/>
        <sz val="12"/>
        <color indexed="52"/>
        <rFont val="Arial"/>
        <family val="2"/>
        <charset val="161"/>
      </rPr>
      <t>,</t>
    </r>
    <r>
      <rPr>
        <sz val="12"/>
        <color indexed="43"/>
        <rFont val="Arial"/>
        <family val="2"/>
        <charset val="161"/>
      </rPr>
      <t xml:space="preserve"> διοχετεύονται σε </t>
    </r>
    <r>
      <rPr>
        <b/>
        <sz val="12"/>
        <color indexed="16"/>
        <rFont val="Arial"/>
        <family val="2"/>
        <charset val="161"/>
      </rPr>
      <t>θερμαινόμενο Ni,</t>
    </r>
    <r>
      <rPr>
        <sz val="12"/>
        <color indexed="43"/>
        <rFont val="Arial"/>
        <family val="2"/>
        <charset val="161"/>
      </rPr>
      <t xml:space="preserve"> οπότε σχηματίζονται </t>
    </r>
    <r>
      <rPr>
        <b/>
        <sz val="12"/>
        <color indexed="52"/>
        <rFont val="Arial"/>
        <family val="2"/>
        <charset val="161"/>
      </rPr>
      <t>120mL</t>
    </r>
    <r>
      <rPr>
        <sz val="12"/>
        <color indexed="43"/>
        <rFont val="Arial"/>
        <family val="2"/>
        <charset val="161"/>
      </rPr>
      <t xml:space="preserve"> αερίου μίγματος, αποτε-λούμενου μόνο, από </t>
    </r>
    <r>
      <rPr>
        <b/>
        <sz val="12"/>
        <color indexed="52"/>
        <rFont val="Arial"/>
        <family val="2"/>
        <charset val="161"/>
      </rPr>
      <t>δύο Υ/Α.</t>
    </r>
  </si>
  <si>
    <r>
      <t>Υπόδειξη:</t>
    </r>
    <r>
      <rPr>
        <sz val="10"/>
        <color indexed="43"/>
        <rFont val="Arial"/>
        <family val="2"/>
        <charset val="161"/>
      </rPr>
      <t xml:space="preserve"> Αν υποθέσουμε ότι στο αρχικό μίγμα περιέχονται </t>
    </r>
    <r>
      <rPr>
        <b/>
        <sz val="10"/>
        <color indexed="52"/>
        <rFont val="Arial"/>
        <family val="2"/>
        <charset val="161"/>
      </rPr>
      <t>αmL</t>
    </r>
    <r>
      <rPr>
        <sz val="10"/>
        <color indexed="43"/>
        <rFont val="Arial"/>
        <family val="2"/>
        <charset val="161"/>
      </rPr>
      <t xml:space="preserve"> </t>
    </r>
    <r>
      <rPr>
        <b/>
        <sz val="10"/>
        <color indexed="52"/>
        <rFont val="Arial"/>
        <family val="2"/>
        <charset val="161"/>
      </rPr>
      <t>αλκενίου</t>
    </r>
    <r>
      <rPr>
        <sz val="10"/>
        <color indexed="43"/>
        <rFont val="Arial"/>
        <family val="2"/>
        <charset val="161"/>
      </rPr>
      <t xml:space="preserve"> και </t>
    </r>
    <r>
      <rPr>
        <b/>
        <sz val="10"/>
        <color indexed="52"/>
        <rFont val="Arial"/>
        <family val="2"/>
        <charset val="161"/>
      </rPr>
      <t>βml</t>
    </r>
    <r>
      <rPr>
        <sz val="10"/>
        <color indexed="43"/>
        <rFont val="Arial"/>
        <family val="2"/>
        <charset val="161"/>
      </rPr>
      <t xml:space="preserve"> </t>
    </r>
    <r>
      <rPr>
        <b/>
        <sz val="10"/>
        <color indexed="52"/>
        <rFont val="Arial"/>
        <family val="2"/>
        <charset val="161"/>
      </rPr>
      <t>H</t>
    </r>
    <r>
      <rPr>
        <b/>
        <vertAlign val="subscript"/>
        <sz val="10"/>
        <color indexed="52"/>
        <rFont val="Arial"/>
        <family val="2"/>
        <charset val="161"/>
      </rPr>
      <t>2</t>
    </r>
    <r>
      <rPr>
        <b/>
        <sz val="10"/>
        <color indexed="52"/>
        <rFont val="Arial"/>
        <family val="2"/>
        <charset val="161"/>
      </rPr>
      <t>,</t>
    </r>
    <r>
      <rPr>
        <sz val="10"/>
        <color indexed="43"/>
        <rFont val="Arial"/>
        <family val="2"/>
        <charset val="161"/>
      </rPr>
      <t xml:space="preserve"> πρέπει να δεχθούμε ότι θα είναι </t>
    </r>
    <r>
      <rPr>
        <b/>
        <sz val="10"/>
        <color indexed="52"/>
        <rFont val="Arial"/>
        <family val="2"/>
        <charset val="161"/>
      </rPr>
      <t>α&gt;β.</t>
    </r>
  </si>
  <si>
    <r>
      <t xml:space="preserve">Ονομάζονται έτσι οι </t>
    </r>
    <r>
      <rPr>
        <b/>
        <sz val="12"/>
        <color indexed="52"/>
        <rFont val="Arial"/>
        <family val="2"/>
        <charset val="161"/>
      </rPr>
      <t xml:space="preserve">άκυκλοι ακόρεστοι Υ/Α, με ένα τριπλό δεσμό (δ.δ.) </t>
    </r>
    <r>
      <rPr>
        <sz val="12"/>
        <color indexed="43"/>
        <rFont val="Arial"/>
        <family val="2"/>
        <charset val="161"/>
      </rPr>
      <t>στο μό-ριό τους..</t>
    </r>
  </si>
  <si>
    <r>
      <t xml:space="preserve">Είναι φανερό ότι το απλούστερο αλκίνιο θα έχει </t>
    </r>
    <r>
      <rPr>
        <b/>
        <sz val="12"/>
        <color indexed="52"/>
        <rFont val="Arial"/>
        <family val="2"/>
        <charset val="161"/>
      </rPr>
      <t>ΜΤ: C</t>
    </r>
    <r>
      <rPr>
        <b/>
        <vertAlign val="subscript"/>
        <sz val="12"/>
        <color indexed="52"/>
        <rFont val="Arial"/>
        <family val="2"/>
        <charset val="161"/>
      </rPr>
      <t>2</t>
    </r>
    <r>
      <rPr>
        <b/>
        <sz val="12"/>
        <color indexed="52"/>
        <rFont val="Arial"/>
        <family val="2"/>
        <charset val="161"/>
      </rPr>
      <t>H</t>
    </r>
    <r>
      <rPr>
        <b/>
        <vertAlign val="subscript"/>
        <sz val="12"/>
        <color indexed="52"/>
        <rFont val="Arial"/>
        <family val="2"/>
        <charset val="161"/>
      </rPr>
      <t>2</t>
    </r>
    <r>
      <rPr>
        <b/>
        <sz val="12"/>
        <color indexed="52"/>
        <rFont val="Arial"/>
        <family val="2"/>
        <charset val="161"/>
      </rPr>
      <t xml:space="preserve"> (αιθίνιο ή ακετυλένιο), </t>
    </r>
    <r>
      <rPr>
        <sz val="12"/>
        <color indexed="43"/>
        <rFont val="Arial"/>
        <family val="2"/>
        <charset val="161"/>
      </rPr>
      <t>αφού είναι απαραίτητο να υπάρχουν τουλάχιστον δύο ανθρακοάτομα, ώστε να στηριχθεί ο τ.δ.</t>
    </r>
  </si>
  <si>
    <r>
      <t xml:space="preserve">Στο μόριο ενός αλκινίου, όπως φαίνεται και στις εικόνες των μοριακών μοντέλων, που δίνονται </t>
    </r>
    <r>
      <rPr>
        <sz val="12"/>
        <color indexed="48"/>
        <rFont val="Arial"/>
        <family val="2"/>
        <charset val="161"/>
      </rPr>
      <t>παρακάτω</t>
    </r>
    <r>
      <rPr>
        <sz val="12"/>
        <color indexed="43"/>
        <rFont val="Arial"/>
        <family val="2"/>
      </rPr>
      <t xml:space="preserve"> και στο </t>
    </r>
    <r>
      <rPr>
        <sz val="12"/>
        <color indexed="48"/>
        <rFont val="Arial"/>
        <family val="2"/>
        <charset val="161"/>
      </rPr>
      <t>διπλανό χώρο</t>
    </r>
    <r>
      <rPr>
        <sz val="12"/>
        <color indexed="43"/>
        <rFont val="Arial"/>
        <family val="2"/>
      </rPr>
      <t xml:space="preserve"> για τα απλούστερα αλκίνια, αλλά και σε κάθε περίπτωση όπου το ανθρακοάτομο συνδέεται με δύο μόνο άτομα στο περιβάλλον του, σχηματίζοντας τ.δ. με το ένα από αυτά και απλό δεσμό με το άλλο (ή ένα δ.δ. με καθέ ένα από αυτά), οι δεσμοί αυτοί διατάσσονται στην ίδια ευθεία, σχηματίζοντας μεταξύ τους γωνία ίση με </t>
    </r>
    <r>
      <rPr>
        <b/>
        <sz val="12"/>
        <color indexed="52"/>
        <rFont val="Arial"/>
        <family val="2"/>
        <charset val="161"/>
      </rPr>
      <t>180°.</t>
    </r>
    <r>
      <rPr>
        <sz val="12"/>
        <color indexed="43"/>
        <rFont val="Arial"/>
        <family val="2"/>
      </rPr>
      <t xml:space="preserve">
Έτσι οι δύο αυτοί δεσμοί (ο τ.δ. με τον απλό, ή οι δύο δ.δ.), απέχουν μεταξύ τους κατά το δυνατό περισσότερο, οπότε επιτυγχάνεται κατ' αυτό τον τρόπο η ελαχι-στοποίηση των απώσεων μεταξύ των κοινών ηλεκτρονιακών ζευγών, τα οποία συνιστούν όπως είναι γνωστό τους ομοιοπολικούς δεσμούς. Το αποτέλεσμα είναι η κατά το δυνατό μεγαλύτερη σταθεροποίηση του σχηματιζόμενου μορίου.</t>
    </r>
  </si>
  <si>
    <r>
      <t xml:space="preserve">Από τα παραπάνω προκύπτει ότι </t>
    </r>
    <r>
      <rPr>
        <b/>
        <sz val="12"/>
        <color indexed="52"/>
        <rFont val="Arial"/>
        <family val="2"/>
        <charset val="161"/>
      </rPr>
      <t>το μόριο του αιθινίου είναι ευθύγραμμο.</t>
    </r>
    <r>
      <rPr>
        <sz val="12"/>
        <color indexed="43"/>
        <rFont val="Arial"/>
        <family val="2"/>
      </rPr>
      <t xml:space="preserve">
Γενικότερα, σε όλα τα αλκίνια, τα δύο άτομα, που ενώνονται με τα δύο ανθρακο-άτομα, τα οποία συνδέονται μεταξύ τους με τον τ.δ., είναι συνευθειακά με αυτά. Έτσι, στο μόριο του </t>
    </r>
    <r>
      <rPr>
        <b/>
        <sz val="12"/>
        <color indexed="52"/>
        <rFont val="Arial"/>
        <family val="2"/>
        <charset val="161"/>
      </rPr>
      <t>αιθινίου,</t>
    </r>
    <r>
      <rPr>
        <sz val="12"/>
        <color indexed="43"/>
        <rFont val="Arial"/>
        <family val="2"/>
      </rPr>
      <t xml:space="preserve"> του </t>
    </r>
    <r>
      <rPr>
        <b/>
        <sz val="12"/>
        <color indexed="52"/>
        <rFont val="Arial"/>
        <family val="2"/>
        <charset val="161"/>
      </rPr>
      <t>προπινίου</t>
    </r>
    <r>
      <rPr>
        <sz val="12"/>
        <color indexed="43"/>
        <rFont val="Arial"/>
        <family val="2"/>
      </rPr>
      <t xml:space="preserve"> και του </t>
    </r>
    <r>
      <rPr>
        <b/>
        <sz val="12"/>
        <color indexed="52"/>
        <rFont val="Arial"/>
        <family val="2"/>
        <charset val="161"/>
      </rPr>
      <t>2-βουτινίου,</t>
    </r>
    <r>
      <rPr>
        <sz val="12"/>
        <color indexed="43"/>
        <rFont val="Arial"/>
        <family val="2"/>
      </rPr>
      <t xml:space="preserve"> όλα τα περιε-χόμενα ανθρακοάτομα, είναι διατεταγμένα στην ίδια ευθεία.  </t>
    </r>
  </si>
  <si>
    <r>
      <t xml:space="preserve">Στα αλκίνια </t>
    </r>
    <r>
      <rPr>
        <b/>
        <sz val="12"/>
        <color indexed="52"/>
        <rFont val="Arial"/>
        <family val="2"/>
        <charset val="161"/>
      </rPr>
      <t>(C</t>
    </r>
    <r>
      <rPr>
        <b/>
        <vertAlign val="subscript"/>
        <sz val="12"/>
        <color indexed="52"/>
        <rFont val="Arial"/>
        <family val="2"/>
        <charset val="161"/>
      </rPr>
      <t>v</t>
    </r>
    <r>
      <rPr>
        <b/>
        <sz val="12"/>
        <color indexed="52"/>
        <rFont val="Arial"/>
        <family val="2"/>
        <charset val="161"/>
      </rPr>
      <t>H</t>
    </r>
    <r>
      <rPr>
        <b/>
        <vertAlign val="subscript"/>
        <sz val="12"/>
        <color indexed="52"/>
        <rFont val="Arial"/>
        <family val="2"/>
        <charset val="161"/>
      </rPr>
      <t>2v–2</t>
    </r>
    <r>
      <rPr>
        <b/>
        <sz val="12"/>
        <color indexed="52"/>
        <rFont val="Arial"/>
        <family val="2"/>
        <charset val="161"/>
      </rPr>
      <t>),</t>
    </r>
    <r>
      <rPr>
        <sz val="12"/>
        <color indexed="43"/>
        <rFont val="Arial"/>
        <family val="2"/>
      </rPr>
      <t xml:space="preserve"> το φαινόμενο της συντακτικής ισομέρειας </t>
    </r>
    <r>
      <rPr>
        <b/>
        <sz val="12"/>
        <color indexed="52"/>
        <rFont val="Arial"/>
        <family val="2"/>
        <charset val="161"/>
      </rPr>
      <t>(ΣΙ)</t>
    </r>
    <r>
      <rPr>
        <sz val="12"/>
        <color indexed="43"/>
        <rFont val="Arial"/>
        <family val="2"/>
      </rPr>
      <t xml:space="preserve"> εμφανίζεται για </t>
    </r>
    <r>
      <rPr>
        <b/>
        <sz val="12"/>
        <color indexed="52"/>
        <rFont val="Arial"/>
        <family val="2"/>
        <charset val="161"/>
      </rPr>
      <t>ν≥3</t>
    </r>
    <r>
      <rPr>
        <sz val="12"/>
        <color indexed="43"/>
        <rFont val="Arial"/>
        <family val="2"/>
      </rPr>
      <t xml:space="preserve"> και παρουσιάζεται με όλες τις δυνατές μορφές, δηλαδή τη μορφή της </t>
    </r>
    <r>
      <rPr>
        <b/>
        <sz val="12"/>
        <color indexed="52"/>
        <rFont val="Arial"/>
        <family val="2"/>
        <charset val="161"/>
      </rPr>
      <t>ΣΙ ανθρακικής αλυσίδας,</t>
    </r>
    <r>
      <rPr>
        <sz val="12"/>
        <color indexed="43"/>
        <rFont val="Arial"/>
        <family val="2"/>
      </rPr>
      <t xml:space="preserve"> τη μορφή της </t>
    </r>
    <r>
      <rPr>
        <b/>
        <sz val="12"/>
        <color indexed="52"/>
        <rFont val="Arial"/>
        <family val="2"/>
        <charset val="161"/>
      </rPr>
      <t>ΣΙ θέσης του τ.δ.,</t>
    </r>
    <r>
      <rPr>
        <sz val="12"/>
        <color indexed="43"/>
        <rFont val="Arial"/>
        <family val="2"/>
      </rPr>
      <t xml:space="preserve"> και τη μορφή της </t>
    </r>
    <r>
      <rPr>
        <b/>
        <sz val="12"/>
        <color indexed="52"/>
        <rFont val="Arial"/>
        <family val="2"/>
        <charset val="161"/>
      </rPr>
      <t>ΣΙ ομό-λογης σειράς,</t>
    </r>
    <r>
      <rPr>
        <sz val="12"/>
        <color indexed="43"/>
        <rFont val="Arial"/>
        <family val="2"/>
      </rPr>
      <t xml:space="preserve"> αφού ένας Υ/Α στο μόριο του οποίου τα άτομα </t>
    </r>
    <r>
      <rPr>
        <b/>
        <sz val="12"/>
        <color indexed="52"/>
        <rFont val="Arial"/>
        <family val="2"/>
        <charset val="161"/>
      </rPr>
      <t>H</t>
    </r>
    <r>
      <rPr>
        <sz val="12"/>
        <color indexed="43"/>
        <rFont val="Arial"/>
        <family val="2"/>
      </rPr>
      <t xml:space="preserve"> είναι κατά δύο λι-γότερα από το διπλάσιο των ανθρακοατόμων, μπορεί να είναι όχι απαραίτητα ένα </t>
    </r>
    <r>
      <rPr>
        <b/>
        <sz val="12"/>
        <color indexed="52"/>
        <rFont val="Arial"/>
        <family val="2"/>
        <charset val="161"/>
      </rPr>
      <t>αλκίνιο,</t>
    </r>
    <r>
      <rPr>
        <sz val="12"/>
        <color indexed="43"/>
        <rFont val="Arial"/>
        <family val="2"/>
      </rPr>
      <t xml:space="preserve"> αλλά και ένα </t>
    </r>
    <r>
      <rPr>
        <b/>
        <sz val="12"/>
        <color indexed="52"/>
        <rFont val="Arial"/>
        <family val="2"/>
        <charset val="161"/>
      </rPr>
      <t xml:space="preserve">αλκαδιένιο, </t>
    </r>
    <r>
      <rPr>
        <sz val="12"/>
        <color indexed="43"/>
        <rFont val="Arial"/>
        <family val="2"/>
        <charset val="161"/>
      </rPr>
      <t xml:space="preserve">ή ένα </t>
    </r>
    <r>
      <rPr>
        <b/>
        <sz val="12"/>
        <color indexed="52"/>
        <rFont val="Arial"/>
        <family val="2"/>
        <charset val="161"/>
      </rPr>
      <t xml:space="preserve">κυκο-αλκένιο </t>
    </r>
    <r>
      <rPr>
        <sz val="12"/>
        <color indexed="43"/>
        <rFont val="Arial"/>
        <family val="2"/>
        <charset val="161"/>
      </rPr>
      <t xml:space="preserve">και... όχι μόνο! Έτσι ένα </t>
    </r>
    <r>
      <rPr>
        <b/>
        <sz val="12"/>
        <color indexed="52"/>
        <rFont val="Arial"/>
        <family val="2"/>
        <charset val="161"/>
      </rPr>
      <t>πεντίνιο</t>
    </r>
    <r>
      <rPr>
        <sz val="12"/>
        <color indexed="43"/>
        <rFont val="Arial"/>
        <family val="2"/>
        <charset val="161"/>
      </rPr>
      <t xml:space="preserve"> έχει σχέση συντακτικής ισομέρειας ομόλογης σειράς με ένα </t>
    </r>
    <r>
      <rPr>
        <b/>
        <sz val="12"/>
        <color indexed="52"/>
        <rFont val="Arial"/>
        <family val="2"/>
        <charset val="161"/>
      </rPr>
      <t>πενταδιένι-ο,</t>
    </r>
    <r>
      <rPr>
        <sz val="12"/>
        <color indexed="43"/>
        <rFont val="Arial"/>
        <family val="2"/>
        <charset val="161"/>
      </rPr>
      <t xml:space="preserve"> ή με κάποιο κυκλοαλκένιο, π.χ. το </t>
    </r>
    <r>
      <rPr>
        <b/>
        <sz val="12"/>
        <color indexed="52"/>
        <rFont val="Arial"/>
        <family val="2"/>
        <charset val="161"/>
      </rPr>
      <t>κυκλο-πεντένιο.</t>
    </r>
  </si>
  <si>
    <r>
      <t xml:space="preserve">Προκαλώντας </t>
    </r>
    <r>
      <rPr>
        <b/>
        <sz val="12"/>
        <color indexed="52"/>
        <rFont val="Arial"/>
        <family val="2"/>
        <charset val="161"/>
      </rPr>
      <t>απόσπαση υδραλογόνου (αφυδραλογόνωση)</t>
    </r>
    <r>
      <rPr>
        <sz val="12"/>
        <color indexed="43"/>
        <rFont val="Arial"/>
        <family val="2"/>
      </rPr>
      <t xml:space="preserve"> σε δισαλογονω-μένο παράγωγο ενός αλκανίου, στο μόριο του οποίου τα δύο άτομα αλογόνου βρί-σκονται ενωμένα με το </t>
    </r>
    <r>
      <rPr>
        <b/>
        <sz val="12"/>
        <color indexed="52"/>
        <rFont val="Arial"/>
        <family val="2"/>
        <charset val="161"/>
      </rPr>
      <t>ίδιο</t>
    </r>
    <r>
      <rPr>
        <sz val="12"/>
        <color indexed="43"/>
        <rFont val="Arial"/>
        <family val="2"/>
      </rPr>
      <t xml:space="preserve"> ανθρακοάτομο, ή με </t>
    </r>
    <r>
      <rPr>
        <b/>
        <sz val="12"/>
        <color indexed="52"/>
        <rFont val="Arial"/>
        <family val="2"/>
        <charset val="161"/>
      </rPr>
      <t>γειτονικά</t>
    </r>
    <r>
      <rPr>
        <sz val="12"/>
        <color indexed="43"/>
        <rFont val="Arial"/>
        <family val="2"/>
      </rPr>
      <t xml:space="preserve"> ανθρακοάτομα, είναι δυνατό να παρασκευάσουμε </t>
    </r>
    <r>
      <rPr>
        <b/>
        <sz val="12"/>
        <color indexed="52"/>
        <rFont val="Arial"/>
        <family val="2"/>
        <charset val="161"/>
      </rPr>
      <t>αλκίνιο.</t>
    </r>
    <r>
      <rPr>
        <sz val="12"/>
        <color indexed="43"/>
        <rFont val="Arial"/>
        <family val="2"/>
      </rPr>
      <t xml:space="preserve"> 
Έτσι το </t>
    </r>
    <r>
      <rPr>
        <b/>
        <sz val="12"/>
        <color indexed="52"/>
        <rFont val="Arial"/>
        <family val="2"/>
        <charset val="161"/>
      </rPr>
      <t>αιθίνιο</t>
    </r>
    <r>
      <rPr>
        <sz val="12"/>
        <color indexed="43"/>
        <rFont val="Arial"/>
        <family val="2"/>
      </rPr>
      <t xml:space="preserve"> μπορεί να προκύψει από την αφυδραλογόνωση του </t>
    </r>
    <r>
      <rPr>
        <b/>
        <sz val="12"/>
        <color indexed="52"/>
        <rFont val="Arial"/>
        <family val="2"/>
        <charset val="161"/>
      </rPr>
      <t>1,1-δίχλωρο-αιθάνιου,</t>
    </r>
    <r>
      <rPr>
        <sz val="12"/>
        <color indexed="43"/>
        <rFont val="Arial"/>
        <family val="2"/>
      </rPr>
      <t xml:space="preserve"> ή του </t>
    </r>
    <r>
      <rPr>
        <b/>
        <sz val="12"/>
        <color indexed="52"/>
        <rFont val="Arial"/>
        <family val="2"/>
        <charset val="161"/>
      </rPr>
      <t>1,2-δίχλωρο-αιθάνιου.</t>
    </r>
  </si>
  <si>
    <r>
      <t xml:space="preserve">Όπως και στην περίπτωση παρασκευής των αλκενίων, έτσι και εδώ η αφυδραλο-γόνωση του αλογονο-παράγωγου, πραγματοποιείται με επίδραση σ' αυτό, </t>
    </r>
    <r>
      <rPr>
        <b/>
        <sz val="12"/>
        <color indexed="52"/>
        <rFont val="Arial"/>
        <family val="2"/>
        <charset val="161"/>
      </rPr>
      <t>αλκοο-λικού διαλύματος NaOH</t>
    </r>
    <r>
      <rPr>
        <sz val="12"/>
        <color indexed="43"/>
        <rFont val="Arial"/>
        <family val="2"/>
      </rPr>
      <t xml:space="preserve"> ή </t>
    </r>
    <r>
      <rPr>
        <b/>
        <sz val="12"/>
        <color indexed="52"/>
        <rFont val="Arial"/>
        <family val="2"/>
        <charset val="161"/>
      </rPr>
      <t>KOH.</t>
    </r>
    <r>
      <rPr>
        <sz val="12"/>
        <color indexed="43"/>
        <rFont val="Arial"/>
        <family val="2"/>
      </rPr>
      <t xml:space="preserve"> Αυτό φαίνεται στις χημικές εξισώσεις που ακο-λουθούν.</t>
    </r>
  </si>
  <si>
    <r>
      <t xml:space="preserve">Σε περισσότερο σύνθετες περιπτώσεις, η αφυδραλογόνωση γίνεται σύμφωνα με τον </t>
    </r>
    <r>
      <rPr>
        <b/>
        <sz val="12"/>
        <color indexed="52"/>
        <rFont val="Arial"/>
        <family val="2"/>
        <charset val="161"/>
      </rPr>
      <t>κανόνα του</t>
    </r>
    <r>
      <rPr>
        <sz val="12"/>
        <color indexed="43"/>
        <rFont val="Arial"/>
        <family val="2"/>
      </rPr>
      <t xml:space="preserve"> </t>
    </r>
    <r>
      <rPr>
        <b/>
        <sz val="12"/>
        <color indexed="52"/>
        <rFont val="Arial"/>
        <family val="2"/>
        <charset val="161"/>
      </rPr>
      <t>Saytzeff.</t>
    </r>
    <r>
      <rPr>
        <sz val="12"/>
        <color indexed="43"/>
        <rFont val="Arial"/>
        <family val="2"/>
      </rPr>
      <t xml:space="preserve"> Έτσι κατά την αφυδροχλωρίωση του </t>
    </r>
    <r>
      <rPr>
        <b/>
        <sz val="12"/>
        <color indexed="52"/>
        <rFont val="Arial"/>
        <family val="2"/>
        <charset val="161"/>
      </rPr>
      <t>1,2-δίχλωρο-προπάνιου,</t>
    </r>
    <r>
      <rPr>
        <sz val="12"/>
        <color indexed="43"/>
        <rFont val="Arial"/>
        <family val="2"/>
      </rPr>
      <t xml:space="preserve"> ή του </t>
    </r>
    <r>
      <rPr>
        <b/>
        <sz val="12"/>
        <color indexed="52"/>
        <rFont val="Arial"/>
        <family val="2"/>
        <charset val="161"/>
      </rPr>
      <t>2,2-δίχλωρο-προπάνιου,</t>
    </r>
    <r>
      <rPr>
        <sz val="12"/>
        <color indexed="43"/>
        <rFont val="Arial"/>
        <family val="2"/>
      </rPr>
      <t xml:space="preserve"> ευνοείται ο σχηματισμός του </t>
    </r>
    <r>
      <rPr>
        <b/>
        <sz val="12"/>
        <color indexed="52"/>
        <rFont val="Arial"/>
        <family val="2"/>
        <charset val="161"/>
      </rPr>
      <t>προ-πινίου,</t>
    </r>
    <r>
      <rPr>
        <sz val="12"/>
        <color indexed="43"/>
        <rFont val="Arial"/>
        <family val="2"/>
      </rPr>
      <t xml:space="preserve"> έναντι του </t>
    </r>
    <r>
      <rPr>
        <b/>
        <sz val="12"/>
        <color indexed="52"/>
        <rFont val="Arial"/>
        <family val="2"/>
        <charset val="161"/>
      </rPr>
      <t>προπαδιενίου.</t>
    </r>
    <r>
      <rPr>
        <sz val="12"/>
        <color indexed="43"/>
        <rFont val="Arial"/>
        <family val="2"/>
      </rPr>
      <t xml:space="preserve"> </t>
    </r>
  </si>
  <si>
    <r>
      <t xml:space="preserve">Οι αντιδράσεις προσθήκης στα αλκίνια, πραγματοποιούνται γενικά σε δύο στάδια. Στο πρώτο στάδιο μετατρέπεται ο τ.δ. σε δ.δ. και στο δεύτερο στάδιο συντελείται η ανόρθωση του δ.δ. σε απλό δεσμό. Σε κάθε περίπτωση, το ποιό θα είναι το κύριο προϊόν, καθορίζεται, όπως και στα αλκένια, από τον κανόνα του </t>
    </r>
    <r>
      <rPr>
        <b/>
        <sz val="12"/>
        <color indexed="52"/>
        <rFont val="Arial"/>
        <family val="2"/>
        <charset val="161"/>
      </rPr>
      <t>Markovnikov.</t>
    </r>
    <r>
      <rPr>
        <sz val="12"/>
        <color indexed="43"/>
        <rFont val="Arial"/>
        <family val="2"/>
      </rPr>
      <t xml:space="preserve">
Κάποιες από τις αντιδράσεις προσθήκης στα αλκίνια, είναι οι παρακάτω. </t>
    </r>
  </si>
  <si>
    <r>
      <t xml:space="preserve">Η προσθήκη </t>
    </r>
    <r>
      <rPr>
        <b/>
        <sz val="12"/>
        <color indexed="52"/>
        <rFont val="Arial"/>
        <family val="2"/>
        <charset val="161"/>
      </rPr>
      <t>Η</t>
    </r>
    <r>
      <rPr>
        <b/>
        <vertAlign val="subscript"/>
        <sz val="12"/>
        <color indexed="52"/>
        <rFont val="Arial"/>
        <family val="2"/>
        <charset val="161"/>
      </rPr>
      <t>2</t>
    </r>
    <r>
      <rPr>
        <sz val="12"/>
        <color indexed="43"/>
        <rFont val="Arial"/>
        <family val="2"/>
      </rPr>
      <t xml:space="preserve"> σε ένα αλκίνιο, οδηγεί στο σχηματισμό αρχικά του αντίστοιχου </t>
    </r>
    <r>
      <rPr>
        <b/>
        <sz val="12"/>
        <color indexed="52"/>
        <rFont val="Arial"/>
        <family val="2"/>
        <charset val="161"/>
      </rPr>
      <t xml:space="preserve">αλ-κενίου. </t>
    </r>
    <r>
      <rPr>
        <sz val="12"/>
        <color indexed="43"/>
        <rFont val="Arial"/>
        <family val="2"/>
        <charset val="161"/>
      </rPr>
      <t xml:space="preserve">Αυτό, με περαιτέρω υδρογόνωση, παρέχει το αντίστοιχο </t>
    </r>
    <r>
      <rPr>
        <b/>
        <sz val="12"/>
        <color indexed="52"/>
        <rFont val="Arial"/>
        <family val="2"/>
        <charset val="161"/>
      </rPr>
      <t>αλκάνιο.</t>
    </r>
    <r>
      <rPr>
        <sz val="12"/>
        <color indexed="43"/>
        <rFont val="Arial"/>
        <family val="2"/>
        <charset val="161"/>
      </rPr>
      <t xml:space="preserve"> 
Η αντίδραση γίνεται παρουσία καταλυτών. Ως τέτοιοι συνήθως χρησιμοποιούνται το </t>
    </r>
    <r>
      <rPr>
        <b/>
        <sz val="12"/>
        <color indexed="52"/>
        <rFont val="Arial"/>
        <family val="2"/>
        <charset val="161"/>
      </rPr>
      <t>Ni,</t>
    </r>
    <r>
      <rPr>
        <sz val="12"/>
        <color indexed="43"/>
        <rFont val="Arial"/>
        <family val="2"/>
        <charset val="161"/>
      </rPr>
      <t xml:space="preserve"> ο </t>
    </r>
    <r>
      <rPr>
        <b/>
        <sz val="12"/>
        <color indexed="52"/>
        <rFont val="Arial"/>
        <family val="2"/>
        <charset val="161"/>
      </rPr>
      <t>Pt</t>
    </r>
    <r>
      <rPr>
        <sz val="12"/>
        <color indexed="43"/>
        <rFont val="Arial"/>
        <family val="2"/>
        <charset val="161"/>
      </rPr>
      <t xml:space="preserve"> και το </t>
    </r>
    <r>
      <rPr>
        <b/>
        <sz val="12"/>
        <color indexed="52"/>
        <rFont val="Arial"/>
        <family val="2"/>
        <charset val="161"/>
      </rPr>
      <t>Pd.</t>
    </r>
    <r>
      <rPr>
        <sz val="12"/>
        <color indexed="43"/>
        <rFont val="Arial"/>
        <family val="2"/>
        <charset val="161"/>
      </rPr>
      <t xml:space="preserve">
Έτσι, με την προσθήκη </t>
    </r>
    <r>
      <rPr>
        <b/>
        <sz val="12"/>
        <color indexed="52"/>
        <rFont val="Arial"/>
        <family val="2"/>
        <charset val="161"/>
      </rPr>
      <t>Η</t>
    </r>
    <r>
      <rPr>
        <b/>
        <vertAlign val="subscript"/>
        <sz val="12"/>
        <color indexed="52"/>
        <rFont val="Arial"/>
        <family val="2"/>
        <charset val="161"/>
      </rPr>
      <t>2</t>
    </r>
    <r>
      <rPr>
        <sz val="12"/>
        <color indexed="43"/>
        <rFont val="Arial"/>
        <family val="2"/>
        <charset val="161"/>
      </rPr>
      <t xml:space="preserve"> στο </t>
    </r>
    <r>
      <rPr>
        <b/>
        <sz val="12"/>
        <color indexed="52"/>
        <rFont val="Arial"/>
        <family val="2"/>
        <charset val="161"/>
      </rPr>
      <t>προπίνιο,</t>
    </r>
    <r>
      <rPr>
        <sz val="12"/>
        <color indexed="43"/>
        <rFont val="Arial"/>
        <family val="2"/>
        <charset val="161"/>
      </rPr>
      <t xml:space="preserve"> όπως φαίνεται και στη χημική εξίσωση που δίνεται παρακάτω, σχηματίζεται αρχικά </t>
    </r>
    <r>
      <rPr>
        <b/>
        <sz val="12"/>
        <color indexed="52"/>
        <rFont val="Arial"/>
        <family val="2"/>
        <charset val="161"/>
      </rPr>
      <t xml:space="preserve">προπένιο, </t>
    </r>
    <r>
      <rPr>
        <sz val="12"/>
        <color indexed="43"/>
        <rFont val="Arial"/>
        <family val="2"/>
        <charset val="161"/>
      </rPr>
      <t>το οποίο στη συνέχεια με-τατρέπεται σε</t>
    </r>
    <r>
      <rPr>
        <b/>
        <sz val="12"/>
        <color indexed="52"/>
        <rFont val="Arial"/>
        <family val="2"/>
        <charset val="161"/>
      </rPr>
      <t xml:space="preserve"> προπάνιο.</t>
    </r>
    <r>
      <rPr>
        <sz val="12"/>
        <color indexed="43"/>
        <rFont val="Arial"/>
        <family val="2"/>
      </rPr>
      <t xml:space="preserve"> 
</t>
    </r>
  </si>
  <si>
    <r>
      <t xml:space="preserve">Αρχικά σχηματίζεται ένα ακόρεστο με 1δ.δ. διαλόγονο-παράγωγο, το οποίο με πε-ραιτέρω αλογόνωση μετατρέπεται τελικά σε ένα κορεσμένο τετρα-αλόγονο-παρά-γωγο. Σχετικές είναι οι παρακάτω χημικές εξισώσεις, με πρωταγωνιστές το </t>
    </r>
    <r>
      <rPr>
        <b/>
        <sz val="12"/>
        <color indexed="52"/>
        <rFont val="Arial"/>
        <family val="2"/>
        <charset val="161"/>
      </rPr>
      <t>αιθίνι-ο</t>
    </r>
    <r>
      <rPr>
        <sz val="12"/>
        <color indexed="43"/>
        <rFont val="Arial"/>
        <family val="2"/>
      </rPr>
      <t xml:space="preserve"> και το </t>
    </r>
    <r>
      <rPr>
        <b/>
        <sz val="12"/>
        <color indexed="52"/>
        <rFont val="Arial"/>
        <family val="2"/>
        <charset val="161"/>
      </rPr>
      <t>χλώριο.</t>
    </r>
  </si>
  <si>
    <r>
      <t xml:space="preserve">Αρχικά σχηματίζεται ένα ακόρεστο με 1δ.δ. μονοαλόγονο-παράγωγο, το οποίο με περαιτέρω επίδραση υδραλογόνου, παρέχει ένα κορεσμένο διαλόγονο-παράγωγο, στο οποίο λόγω του κανόνα του </t>
    </r>
    <r>
      <rPr>
        <b/>
        <sz val="12"/>
        <color indexed="52"/>
        <rFont val="Arial"/>
        <family val="2"/>
        <charset val="161"/>
      </rPr>
      <t>Markovnikov,</t>
    </r>
    <r>
      <rPr>
        <sz val="12"/>
        <color indexed="43"/>
        <rFont val="Arial"/>
        <family val="2"/>
      </rPr>
      <t xml:space="preserve"> τα δύο άτομα αλογόνου τα βρί-σκουμε στο ίδιο ανθρακοάτομο.</t>
    </r>
  </si>
  <si>
    <r>
      <t xml:space="preserve">Έτσι, η αντίδραση </t>
    </r>
    <r>
      <rPr>
        <b/>
        <sz val="12"/>
        <color indexed="52"/>
        <rFont val="Arial"/>
        <family val="2"/>
        <charset val="161"/>
      </rPr>
      <t>υδροχλωρίωσης</t>
    </r>
    <r>
      <rPr>
        <sz val="12"/>
        <color indexed="43"/>
        <rFont val="Arial"/>
        <family val="2"/>
      </rPr>
      <t xml:space="preserve"> του </t>
    </r>
    <r>
      <rPr>
        <b/>
        <sz val="12"/>
        <color indexed="52"/>
        <rFont val="Arial"/>
        <family val="2"/>
        <charset val="161"/>
      </rPr>
      <t>αιθινίου</t>
    </r>
    <r>
      <rPr>
        <sz val="12"/>
        <color indexed="43"/>
        <rFont val="Arial"/>
        <family val="2"/>
      </rPr>
      <t xml:space="preserve"> παριστάνεται με την παρακάτω χημική εξίσωση.</t>
    </r>
  </si>
  <si>
    <r>
      <t xml:space="preserve">Το </t>
    </r>
    <r>
      <rPr>
        <b/>
        <sz val="12"/>
        <color indexed="52"/>
        <rFont val="Arial"/>
        <family val="2"/>
        <charset val="161"/>
      </rPr>
      <t>1-χλώρο-αιθένιο,</t>
    </r>
    <r>
      <rPr>
        <sz val="12"/>
        <color indexed="43"/>
        <rFont val="Arial"/>
        <family val="2"/>
      </rPr>
      <t xml:space="preserve"> είναι περισσότερο γνωστό ως </t>
    </r>
    <r>
      <rPr>
        <b/>
        <sz val="12"/>
        <color indexed="52"/>
        <rFont val="Arial"/>
        <family val="2"/>
        <charset val="161"/>
      </rPr>
      <t>"βίνυλο-χλωρίδιο".</t>
    </r>
    <r>
      <rPr>
        <sz val="12"/>
        <color indexed="43"/>
        <rFont val="Arial"/>
        <family val="2"/>
      </rPr>
      <t xml:space="preserve"> Μπορεί να απομονωθεί, ώστε να πολυμεριστεί και να παρασκευαστεί έτσι το </t>
    </r>
    <r>
      <rPr>
        <b/>
        <sz val="12"/>
        <color indexed="52"/>
        <rFont val="Arial"/>
        <family val="2"/>
        <charset val="161"/>
      </rPr>
      <t>πολύ-βίνυ-λο-χλωρίδιο (PVC).</t>
    </r>
  </si>
  <si>
    <r>
      <t xml:space="preserve">Η προσθήκη </t>
    </r>
    <r>
      <rPr>
        <b/>
        <sz val="12"/>
        <color indexed="52"/>
        <rFont val="Arial"/>
        <family val="2"/>
        <charset val="161"/>
      </rPr>
      <t>HCN</t>
    </r>
    <r>
      <rPr>
        <sz val="12"/>
        <color indexed="43"/>
        <rFont val="Arial"/>
        <family val="2"/>
      </rPr>
      <t xml:space="preserve"> σε ένα αλκίνιο, οδηγεί στο σχηματισμό ενός ακόρεστου με 1δ.δ. </t>
    </r>
    <r>
      <rPr>
        <b/>
        <sz val="12"/>
        <color indexed="52"/>
        <rFont val="Arial"/>
        <family val="2"/>
        <charset val="161"/>
      </rPr>
      <t>νιτριλίου.</t>
    </r>
    <r>
      <rPr>
        <sz val="12"/>
        <color indexed="43"/>
        <rFont val="Arial"/>
        <family val="2"/>
      </rPr>
      <t xml:space="preserve"> Ιδιαίτερο ενδιαφέρον έχει η προσθήκη </t>
    </r>
    <r>
      <rPr>
        <b/>
        <sz val="12"/>
        <color indexed="52"/>
        <rFont val="Arial"/>
        <family val="2"/>
        <charset val="161"/>
      </rPr>
      <t>HCN</t>
    </r>
    <r>
      <rPr>
        <sz val="12"/>
        <color indexed="43"/>
        <rFont val="Arial"/>
        <family val="2"/>
      </rPr>
      <t xml:space="preserve"> στο </t>
    </r>
    <r>
      <rPr>
        <b/>
        <sz val="12"/>
        <color indexed="52"/>
        <rFont val="Arial"/>
        <family val="2"/>
        <charset val="161"/>
      </rPr>
      <t>αιθίνιο,</t>
    </r>
    <r>
      <rPr>
        <sz val="12"/>
        <color indexed="43"/>
        <rFont val="Arial"/>
        <family val="2"/>
      </rPr>
      <t xml:space="preserve"> καθώς το προϊόν αυτής, το </t>
    </r>
    <r>
      <rPr>
        <b/>
        <sz val="12"/>
        <color indexed="52"/>
        <rFont val="Arial"/>
        <family val="2"/>
        <charset val="161"/>
      </rPr>
      <t>προπενονιτρίλιο,</t>
    </r>
    <r>
      <rPr>
        <sz val="12"/>
        <color indexed="43"/>
        <rFont val="Arial"/>
        <family val="2"/>
      </rPr>
      <t xml:space="preserve"> που είναι περισσότερο γνωστό ως </t>
    </r>
    <r>
      <rPr>
        <b/>
        <sz val="12"/>
        <color indexed="52"/>
        <rFont val="Arial"/>
        <family val="2"/>
        <charset val="161"/>
      </rPr>
      <t>ακρυλο-νιτρίλιο,</t>
    </r>
    <r>
      <rPr>
        <sz val="12"/>
        <color indexed="43"/>
        <rFont val="Arial"/>
        <family val="2"/>
      </rPr>
      <t xml:space="preserve"> πολυμεριζόμενο παρέχει το πολυμερές </t>
    </r>
    <r>
      <rPr>
        <b/>
        <sz val="12"/>
        <color indexed="52"/>
        <rFont val="Arial"/>
        <family val="2"/>
        <charset val="161"/>
      </rPr>
      <t>πολυ-άκρυλονιτρίλιο,</t>
    </r>
    <r>
      <rPr>
        <sz val="12"/>
        <color indexed="43"/>
        <rFont val="Arial"/>
        <family val="2"/>
      </rPr>
      <t xml:space="preserve"> από το οποίο κατασκευάζονται τα ακρυλικά νήματα.
Η αντίδραση παριστάνεται με τη χημική εξίσωση που ακολουθεί.</t>
    </r>
  </si>
  <si>
    <r>
      <t xml:space="preserve">Η προσθήκη νερού στα αλκίνια, οδηγεί γενικά στο σχηματισμό </t>
    </r>
    <r>
      <rPr>
        <b/>
        <sz val="12"/>
        <color indexed="52"/>
        <rFont val="Arial"/>
        <family val="2"/>
        <charset val="161"/>
      </rPr>
      <t>κορεσμένων μο-νοσθενών κετονών,</t>
    </r>
    <r>
      <rPr>
        <sz val="12"/>
        <color indexed="43"/>
        <rFont val="Arial"/>
        <family val="2"/>
      </rPr>
      <t xml:space="preserve"> με </t>
    </r>
    <r>
      <rPr>
        <b/>
        <u/>
        <sz val="12"/>
        <color indexed="53"/>
        <rFont val="Arial"/>
        <family val="2"/>
        <charset val="161"/>
      </rPr>
      <t>εξαίρεση</t>
    </r>
    <r>
      <rPr>
        <sz val="12"/>
        <color indexed="43"/>
        <rFont val="Arial"/>
        <family val="2"/>
      </rPr>
      <t xml:space="preserve"> την περίπτωση του </t>
    </r>
    <r>
      <rPr>
        <b/>
        <sz val="12"/>
        <color indexed="52"/>
        <rFont val="Arial"/>
        <family val="2"/>
        <charset val="161"/>
      </rPr>
      <t>αιθινίου,</t>
    </r>
    <r>
      <rPr>
        <sz val="12"/>
        <color indexed="43"/>
        <rFont val="Arial"/>
        <family val="2"/>
      </rPr>
      <t xml:space="preserve"> το οποίο είναι το μοναδικό αλκίνιο, που με νερό σχηματίζει </t>
    </r>
    <r>
      <rPr>
        <b/>
        <sz val="12"/>
        <color indexed="52"/>
        <rFont val="Arial"/>
        <family val="2"/>
        <charset val="161"/>
      </rPr>
      <t>αλδεΰδη,</t>
    </r>
    <r>
      <rPr>
        <sz val="12"/>
        <color indexed="43"/>
        <rFont val="Arial"/>
        <family val="2"/>
      </rPr>
      <t xml:space="preserve"> την </t>
    </r>
    <r>
      <rPr>
        <b/>
        <sz val="12"/>
        <color indexed="52"/>
        <rFont val="Arial"/>
        <family val="2"/>
        <charset val="161"/>
      </rPr>
      <t>αιθανάλη.</t>
    </r>
    <r>
      <rPr>
        <sz val="12"/>
        <color indexed="43"/>
        <rFont val="Arial"/>
        <family val="2"/>
      </rPr>
      <t xml:space="preserve"> 
Η αντίδραση πραγματοποιείται παρουσία </t>
    </r>
    <r>
      <rPr>
        <b/>
        <sz val="12"/>
        <color indexed="52"/>
        <rFont val="Arial"/>
        <family val="2"/>
        <charset val="161"/>
      </rPr>
      <t>H</t>
    </r>
    <r>
      <rPr>
        <b/>
        <vertAlign val="subscript"/>
        <sz val="12"/>
        <color indexed="52"/>
        <rFont val="Arial"/>
        <family val="2"/>
        <charset val="161"/>
      </rPr>
      <t>2</t>
    </r>
    <r>
      <rPr>
        <b/>
        <sz val="12"/>
        <color indexed="52"/>
        <rFont val="Arial"/>
        <family val="2"/>
        <charset val="161"/>
      </rPr>
      <t>SO</t>
    </r>
    <r>
      <rPr>
        <b/>
        <vertAlign val="subscript"/>
        <sz val="12"/>
        <color indexed="52"/>
        <rFont val="Arial"/>
        <family val="2"/>
        <charset val="161"/>
      </rPr>
      <t>4</t>
    </r>
    <r>
      <rPr>
        <sz val="12"/>
        <color indexed="43"/>
        <rFont val="Arial"/>
        <family val="2"/>
      </rPr>
      <t xml:space="preserve"> και </t>
    </r>
    <r>
      <rPr>
        <b/>
        <sz val="12"/>
        <color indexed="52"/>
        <rFont val="Arial"/>
        <family val="2"/>
        <charset val="161"/>
      </rPr>
      <t>HgSO</t>
    </r>
    <r>
      <rPr>
        <b/>
        <vertAlign val="subscript"/>
        <sz val="12"/>
        <color indexed="52"/>
        <rFont val="Arial"/>
        <family val="2"/>
        <charset val="161"/>
      </rPr>
      <t>4</t>
    </r>
    <r>
      <rPr>
        <sz val="12"/>
        <color indexed="43"/>
        <rFont val="Arial"/>
        <family val="2"/>
      </rPr>
      <t xml:space="preserve"> και αρχικά σχηματί-ζεται μια </t>
    </r>
    <r>
      <rPr>
        <b/>
        <sz val="12"/>
        <color indexed="52"/>
        <rFont val="Arial"/>
        <family val="2"/>
        <charset val="161"/>
      </rPr>
      <t>ενόλη</t>
    </r>
    <r>
      <rPr>
        <sz val="12"/>
        <color indexed="43"/>
        <rFont val="Arial"/>
        <family val="2"/>
      </rPr>
      <t xml:space="preserve"> (δηλαδή μια ακόρεστη με 1δ.δ. μονοσθενής αλκοόλη). Η αλκοόλη αυτή είναι ασταθής, επειδή στο μόριό της, το υδροξύλιο βρίσκεται ενωμένο με αν-θρακοάτομο του δ.δ. Έτσι, μέσα από μια αμφίδρομη διαδικασία, μετασχηματίζεται στην αντίστοιχη καρβονυλική ένωση, δηλαδή σε μια κετόνη, (ή στην αιθανάλη για την περίπτωση του αιθινίου), όπως αναφέρθηκε παραπάνω. </t>
    </r>
  </si>
  <si>
    <t>Ο συντακτικός τύπος των ενολών, μπαίνει μέσα σε α-γκύλη, για να δειχθεί ότι πρόκειται για ασταθείς ενώσεις.</t>
  </si>
  <si>
    <r>
      <t xml:space="preserve">Ο </t>
    </r>
    <r>
      <rPr>
        <b/>
        <sz val="12"/>
        <color indexed="52"/>
        <rFont val="Arial"/>
        <family val="2"/>
        <charset val="161"/>
      </rPr>
      <t>διμερισμός</t>
    </r>
    <r>
      <rPr>
        <sz val="12"/>
        <color indexed="43"/>
        <rFont val="Arial"/>
        <family val="2"/>
      </rPr>
      <t xml:space="preserve"> του </t>
    </r>
    <r>
      <rPr>
        <b/>
        <sz val="12"/>
        <color indexed="52"/>
        <rFont val="Arial"/>
        <family val="2"/>
        <charset val="161"/>
      </rPr>
      <t>αιθινίου</t>
    </r>
    <r>
      <rPr>
        <sz val="12"/>
        <color indexed="43"/>
        <rFont val="Arial"/>
        <family val="2"/>
      </rPr>
      <t xml:space="preserve"> πραγματοποιείται παρουσία </t>
    </r>
    <r>
      <rPr>
        <b/>
        <sz val="12"/>
        <color indexed="52"/>
        <rFont val="Arial"/>
        <family val="2"/>
        <charset val="161"/>
      </rPr>
      <t>CuCl</t>
    </r>
    <r>
      <rPr>
        <sz val="12"/>
        <color indexed="43"/>
        <rFont val="Arial"/>
        <family val="2"/>
      </rPr>
      <t xml:space="preserve"> και </t>
    </r>
    <r>
      <rPr>
        <b/>
        <sz val="12"/>
        <color indexed="52"/>
        <rFont val="Arial"/>
        <family val="2"/>
        <charset val="161"/>
      </rPr>
      <t>NH</t>
    </r>
    <r>
      <rPr>
        <b/>
        <vertAlign val="subscript"/>
        <sz val="12"/>
        <color indexed="52"/>
        <rFont val="Arial"/>
        <family val="2"/>
        <charset val="161"/>
      </rPr>
      <t>4</t>
    </r>
    <r>
      <rPr>
        <b/>
        <sz val="12"/>
        <color indexed="52"/>
        <rFont val="Arial"/>
        <family val="2"/>
        <charset val="161"/>
      </rPr>
      <t xml:space="preserve">Cl.
</t>
    </r>
    <r>
      <rPr>
        <sz val="12"/>
        <color indexed="43"/>
        <rFont val="Arial"/>
        <family val="2"/>
      </rPr>
      <t xml:space="preserve">Μπορούμε να πούμε, ότι στην αντίδραση αυτή γίνεται προσθήκη ενός μορίου αιθι-νίου σε ένα άλλο μόριο αιθινίου. Το λαμβανόμενο προϊόν είναι το </t>
    </r>
    <r>
      <rPr>
        <b/>
        <sz val="12"/>
        <color indexed="52"/>
        <rFont val="Arial"/>
        <family val="2"/>
        <charset val="161"/>
      </rPr>
      <t>βουτενίνιο,</t>
    </r>
    <r>
      <rPr>
        <sz val="12"/>
        <color indexed="43"/>
        <rFont val="Arial"/>
        <family val="2"/>
      </rPr>
      <t xml:space="preserve"> το οποίο όμως είναι περισσότερο γνωστό ως </t>
    </r>
    <r>
      <rPr>
        <b/>
        <sz val="12"/>
        <color indexed="52"/>
        <rFont val="Arial"/>
        <family val="2"/>
        <charset val="161"/>
      </rPr>
      <t xml:space="preserve">βινυλ-ακετυλένιο. </t>
    </r>
    <r>
      <rPr>
        <sz val="12"/>
        <color indexed="43"/>
        <rFont val="Arial"/>
        <family val="2"/>
      </rPr>
      <t>Η χημική εξίσωση διμερισμού του ακετυλενίου είναι η ακόλουθη...</t>
    </r>
  </si>
  <si>
    <r>
      <t xml:space="preserve">Όπως φαίνεται παρακάτω, με </t>
    </r>
    <r>
      <rPr>
        <b/>
        <sz val="12"/>
        <color indexed="52"/>
        <rFont val="Arial"/>
        <family val="2"/>
        <charset val="161"/>
      </rPr>
      <t>μερική υδρογόνωση</t>
    </r>
    <r>
      <rPr>
        <sz val="12"/>
        <color indexed="43"/>
        <rFont val="Arial"/>
        <family val="2"/>
      </rPr>
      <t xml:space="preserve"> του βινυλ-ακετυλένιου, προ-καλείται ανόρθωση του τ.δ. σε δ.δ., δηλαδή σχηματίζεται το </t>
    </r>
    <r>
      <rPr>
        <b/>
        <sz val="12"/>
        <color indexed="52"/>
        <rFont val="Arial"/>
        <family val="2"/>
        <charset val="161"/>
      </rPr>
      <t>1,3-βουταδιένιο,</t>
    </r>
    <r>
      <rPr>
        <sz val="12"/>
        <color indexed="43"/>
        <rFont val="Arial"/>
        <family val="2"/>
      </rPr>
      <t xml:space="preserve"> από τον </t>
    </r>
    <r>
      <rPr>
        <b/>
        <sz val="12"/>
        <color indexed="52"/>
        <rFont val="Arial"/>
        <family val="2"/>
        <charset val="161"/>
      </rPr>
      <t>πολυμερισμό</t>
    </r>
    <r>
      <rPr>
        <sz val="12"/>
        <color indexed="43"/>
        <rFont val="Arial"/>
        <family val="2"/>
      </rPr>
      <t xml:space="preserve"> του οποίου λαμβάνεται το </t>
    </r>
    <r>
      <rPr>
        <b/>
        <sz val="12"/>
        <color indexed="52"/>
        <rFont val="Arial"/>
        <family val="2"/>
        <charset val="161"/>
      </rPr>
      <t>Buna,</t>
    </r>
    <r>
      <rPr>
        <sz val="12"/>
        <color indexed="43"/>
        <rFont val="Arial"/>
        <family val="2"/>
      </rPr>
      <t xml:space="preserve"> που είναι μια μορφή τεχνητού καουτσούκ, ενώ με επίδραση </t>
    </r>
    <r>
      <rPr>
        <b/>
        <sz val="12"/>
        <color indexed="52"/>
        <rFont val="Arial"/>
        <family val="2"/>
        <charset val="161"/>
      </rPr>
      <t>HCl</t>
    </r>
    <r>
      <rPr>
        <sz val="12"/>
        <color indexed="43"/>
        <rFont val="Arial"/>
        <family val="2"/>
      </rPr>
      <t xml:space="preserve"> το βινυλ-ακετυλένιο μετατρέπεται στο </t>
    </r>
    <r>
      <rPr>
        <b/>
        <sz val="12"/>
        <color indexed="52"/>
        <rFont val="Arial"/>
        <family val="2"/>
        <charset val="161"/>
      </rPr>
      <t>χλωρο-πρένιο,</t>
    </r>
    <r>
      <rPr>
        <sz val="12"/>
        <color indexed="43"/>
        <rFont val="Arial"/>
        <family val="2"/>
      </rPr>
      <t xml:space="preserve"> από τον </t>
    </r>
    <r>
      <rPr>
        <b/>
        <sz val="12"/>
        <color indexed="52"/>
        <rFont val="Arial"/>
        <family val="2"/>
        <charset val="161"/>
      </rPr>
      <t>πολυμερισμό</t>
    </r>
    <r>
      <rPr>
        <sz val="12"/>
        <color indexed="43"/>
        <rFont val="Arial"/>
        <family val="2"/>
      </rPr>
      <t xml:space="preserve"> του οποίου, λαμβάνεται το </t>
    </r>
    <r>
      <rPr>
        <b/>
        <sz val="12"/>
        <color indexed="52"/>
        <rFont val="Arial"/>
        <family val="2"/>
        <charset val="161"/>
      </rPr>
      <t>νεο-πρένιο,</t>
    </r>
    <r>
      <rPr>
        <sz val="12"/>
        <color indexed="43"/>
        <rFont val="Arial"/>
        <family val="2"/>
      </rPr>
      <t xml:space="preserve"> μια άλλη μορφή τεχνητού καουτσούκ. </t>
    </r>
  </si>
  <si>
    <r>
      <t xml:space="preserve">Στα αλκίνια που έχουν τον τ.δ. στην άκρη της ανθρακικής αλυσίδας τους, δηλαδή στα αλκίνια της μορφής </t>
    </r>
    <r>
      <rPr>
        <b/>
        <sz val="12"/>
        <color indexed="43"/>
        <rFont val="Arial"/>
        <family val="2"/>
        <charset val="161"/>
      </rPr>
      <t>R–C≡C</t>
    </r>
    <r>
      <rPr>
        <b/>
        <sz val="12"/>
        <color indexed="53"/>
        <rFont val="Arial"/>
        <family val="2"/>
        <charset val="161"/>
      </rPr>
      <t>H</t>
    </r>
    <r>
      <rPr>
        <b/>
        <sz val="12"/>
        <color indexed="43"/>
        <rFont val="Arial"/>
        <family val="2"/>
        <charset val="161"/>
      </rPr>
      <t>,</t>
    </r>
    <r>
      <rPr>
        <sz val="12"/>
        <color indexed="43"/>
        <rFont val="Arial"/>
        <family val="2"/>
      </rPr>
      <t xml:space="preserve"> το άτομο </t>
    </r>
    <r>
      <rPr>
        <b/>
        <sz val="12"/>
        <color indexed="53"/>
        <rFont val="Arial"/>
        <family val="2"/>
        <charset val="161"/>
      </rPr>
      <t>Η</t>
    </r>
    <r>
      <rPr>
        <sz val="12"/>
        <color indexed="43"/>
        <rFont val="Arial"/>
        <family val="2"/>
      </rPr>
      <t xml:space="preserve"> που είναι ενωμένο με το ανθρακο-άτομο του τ.δ., μπορεί να αντικατασταθεί από άτομο δραστικού μετάλλου, π.χ. ά-τομο </t>
    </r>
    <r>
      <rPr>
        <b/>
        <sz val="12"/>
        <color indexed="52"/>
        <rFont val="Arial"/>
        <family val="2"/>
        <charset val="161"/>
      </rPr>
      <t>Na</t>
    </r>
    <r>
      <rPr>
        <sz val="12"/>
        <color indexed="43"/>
        <rFont val="Arial"/>
        <family val="2"/>
      </rPr>
      <t xml:space="preserve"> ή άτομο </t>
    </r>
    <r>
      <rPr>
        <b/>
        <sz val="12"/>
        <color indexed="52"/>
        <rFont val="Arial"/>
        <family val="2"/>
        <charset val="161"/>
      </rPr>
      <t>Κ.</t>
    </r>
    <r>
      <rPr>
        <sz val="12"/>
        <color indexed="43"/>
        <rFont val="Arial"/>
        <family val="2"/>
      </rPr>
      <t xml:space="preserve"> Οι σχηματιζόμενες ενώσεις ονομάζονται γενικά, </t>
    </r>
    <r>
      <rPr>
        <b/>
        <sz val="12"/>
        <color indexed="53"/>
        <rFont val="Arial"/>
        <family val="2"/>
        <charset val="161"/>
      </rPr>
      <t xml:space="preserve">αλκινίδια.
</t>
    </r>
    <r>
      <rPr>
        <sz val="12"/>
        <color indexed="43"/>
        <rFont val="Arial"/>
        <family val="2"/>
      </rPr>
      <t xml:space="preserve">Στην περίπτωση που το αλκίνιο είναι το ακετυλένιο, ονομάζονται </t>
    </r>
    <r>
      <rPr>
        <b/>
        <sz val="12"/>
        <color indexed="53"/>
        <rFont val="Arial"/>
        <family val="2"/>
        <charset val="161"/>
      </rPr>
      <t>ακετυλενίδια</t>
    </r>
    <r>
      <rPr>
        <b/>
        <sz val="12"/>
        <color indexed="10"/>
        <rFont val="Arial"/>
        <family val="2"/>
        <charset val="161"/>
      </rPr>
      <t>*</t>
    </r>
    <r>
      <rPr>
        <b/>
        <sz val="12"/>
        <color indexed="53"/>
        <rFont val="Arial"/>
        <family val="2"/>
        <charset val="161"/>
      </rPr>
      <t xml:space="preserve">.
</t>
    </r>
    <r>
      <rPr>
        <sz val="12"/>
        <color indexed="43"/>
        <rFont val="Arial"/>
        <family val="2"/>
        <charset val="161"/>
      </rPr>
      <t xml:space="preserve">Για το </t>
    </r>
    <r>
      <rPr>
        <b/>
        <sz val="12"/>
        <color indexed="52"/>
        <rFont val="Arial"/>
        <family val="2"/>
        <charset val="161"/>
      </rPr>
      <t>αιθίνο</t>
    </r>
    <r>
      <rPr>
        <sz val="12"/>
        <color indexed="43"/>
        <rFont val="Arial"/>
        <family val="2"/>
        <charset val="161"/>
      </rPr>
      <t xml:space="preserve"> λοιπόν, μπορούμε να γράψουμε τις παρακάτω χημικές εξισώσεις.</t>
    </r>
    <r>
      <rPr>
        <sz val="12"/>
        <color indexed="43"/>
        <rFont val="Arial"/>
        <family val="2"/>
      </rPr>
      <t xml:space="preserve"> </t>
    </r>
  </si>
  <si>
    <r>
      <t xml:space="preserve">Αν η ομάδα </t>
    </r>
    <r>
      <rPr>
        <b/>
        <sz val="12"/>
        <color indexed="52"/>
        <rFont val="Arial"/>
        <family val="2"/>
        <charset val="161"/>
      </rPr>
      <t>R–,</t>
    </r>
    <r>
      <rPr>
        <sz val="12"/>
        <color indexed="43"/>
        <rFont val="Arial"/>
        <family val="2"/>
      </rPr>
      <t xml:space="preserve"> στο παραπάνω αλκίνιο είναι άτομο </t>
    </r>
    <r>
      <rPr>
        <b/>
        <sz val="12"/>
        <color indexed="52"/>
        <rFont val="Arial"/>
        <family val="2"/>
        <charset val="161"/>
      </rPr>
      <t>Η,</t>
    </r>
    <r>
      <rPr>
        <sz val="12"/>
        <color indexed="43"/>
        <rFont val="Arial"/>
        <family val="2"/>
      </rPr>
      <t xml:space="preserve"> τότε έχουμε την περίπτωση του </t>
    </r>
    <r>
      <rPr>
        <b/>
        <sz val="12"/>
        <color indexed="52"/>
        <rFont val="Arial"/>
        <family val="2"/>
        <charset val="161"/>
      </rPr>
      <t>ακετυλενίου,</t>
    </r>
    <r>
      <rPr>
        <sz val="12"/>
        <color indexed="43"/>
        <rFont val="Arial"/>
        <family val="2"/>
      </rPr>
      <t xml:space="preserve"> οπότε μπορεί να σχηματιστεί το </t>
    </r>
    <r>
      <rPr>
        <b/>
        <sz val="12"/>
        <color indexed="52"/>
        <rFont val="Arial"/>
        <family val="2"/>
        <charset val="161"/>
      </rPr>
      <t>ημιακετυλενίδιο</t>
    </r>
    <r>
      <rPr>
        <sz val="12"/>
        <color indexed="43"/>
        <rFont val="Arial"/>
        <family val="2"/>
      </rPr>
      <t xml:space="preserve"> ή το </t>
    </r>
    <r>
      <rPr>
        <b/>
        <sz val="12"/>
        <color indexed="52"/>
        <rFont val="Arial"/>
        <family val="2"/>
        <charset val="161"/>
      </rPr>
      <t>ακετυλε-νίδιο</t>
    </r>
    <r>
      <rPr>
        <sz val="12"/>
        <color indexed="43"/>
        <rFont val="Arial"/>
        <family val="2"/>
      </rPr>
      <t xml:space="preserve"> </t>
    </r>
    <r>
      <rPr>
        <b/>
        <sz val="12"/>
        <color indexed="52"/>
        <rFont val="Arial"/>
        <family val="2"/>
        <charset val="161"/>
      </rPr>
      <t>του Cu</t>
    </r>
    <r>
      <rPr>
        <sz val="12"/>
        <color indexed="43"/>
        <rFont val="Arial"/>
        <family val="2"/>
      </rPr>
      <t xml:space="preserve"> ή του </t>
    </r>
    <r>
      <rPr>
        <b/>
        <sz val="12"/>
        <color indexed="52"/>
        <rFont val="Arial"/>
        <family val="2"/>
        <charset val="161"/>
      </rPr>
      <t>Ag</t>
    </r>
    <r>
      <rPr>
        <sz val="12"/>
        <color indexed="43"/>
        <rFont val="Arial"/>
        <family val="2"/>
      </rPr>
      <t xml:space="preserve"> αντίστοιχα, καθώς είναι δυνατό να υποκατασταθεί μόνο ένα από τα δύο άτομα </t>
    </r>
    <r>
      <rPr>
        <b/>
        <sz val="12"/>
        <color indexed="52"/>
        <rFont val="Arial"/>
        <family val="2"/>
        <charset val="161"/>
      </rPr>
      <t>Η,</t>
    </r>
    <r>
      <rPr>
        <sz val="12"/>
        <color indexed="43"/>
        <rFont val="Arial"/>
        <family val="2"/>
      </rPr>
      <t xml:space="preserve"> του ακετυλενίου, ή και τα δύο. Έτσι μπορεί να έχουμε...</t>
    </r>
  </si>
  <si>
    <t>Στις ασκήσεις που ακολουθούν, το ζητούμενο είναι η αποκάλυψη της ταυτότητας των ενώσεων που παριστάνονται με κεφαλαία γράμματα, με βάση τις αντιδράσεις στις οποίες πρωταγωνιστούν. Να σημειωθεί ότι διαφορετικές ενώσεις παριστάνο-νται πάντα με διαφορετικά γράμματα.</t>
  </si>
  <si>
    <r>
      <t xml:space="preserve">Μια αλκοόλη χαρακτηρίζεται ως </t>
    </r>
    <r>
      <rPr>
        <b/>
        <sz val="10"/>
        <color indexed="52"/>
        <rFont val="Arial"/>
        <family val="2"/>
        <charset val="161"/>
      </rPr>
      <t>Ιταγής (πρωτοταγής),</t>
    </r>
    <r>
      <rPr>
        <sz val="10"/>
        <color indexed="43"/>
        <rFont val="Arial"/>
        <family val="2"/>
      </rPr>
      <t xml:space="preserve"> όταν το </t>
    </r>
    <r>
      <rPr>
        <b/>
        <sz val="10"/>
        <color indexed="52"/>
        <rFont val="Arial"/>
        <family val="2"/>
        <charset val="161"/>
      </rPr>
      <t>υδροξύλιό</t>
    </r>
    <r>
      <rPr>
        <sz val="10"/>
        <color indexed="43"/>
        <rFont val="Arial"/>
        <family val="2"/>
      </rPr>
      <t xml:space="preserve"> της είναι ενωμένο με ανθρακοάτομο που είναι </t>
    </r>
    <r>
      <rPr>
        <b/>
        <sz val="10"/>
        <color indexed="52"/>
        <rFont val="Arial"/>
        <family val="2"/>
        <charset val="161"/>
      </rPr>
      <t>Ιταγές,</t>
    </r>
    <r>
      <rPr>
        <sz val="10"/>
        <color indexed="43"/>
        <rFont val="Arial"/>
        <family val="2"/>
      </rPr>
      <t xml:space="preserve"> δηλαδή ανθρακοάτομο, το οποίο με-σα στο μόριο της ένωσης είναι ενωμένο με ένα μόνο άλ-λο ανθρακοάτομο.</t>
    </r>
  </si>
  <si>
    <r>
      <t xml:space="preserve">Μέσα από ένα </t>
    </r>
    <r>
      <rPr>
        <b/>
        <sz val="12"/>
        <color indexed="52"/>
        <rFont val="Arial"/>
        <family val="2"/>
        <charset val="161"/>
      </rPr>
      <t>θερμαινόμενο νικέλινο</t>
    </r>
    <r>
      <rPr>
        <sz val="12"/>
        <color indexed="43"/>
        <rFont val="Arial"/>
        <family val="2"/>
      </rPr>
      <t xml:space="preserve"> σωλήνα, διοχετεύεται αέριο μίγμα, απο-τελούμενο από </t>
    </r>
    <r>
      <rPr>
        <b/>
        <sz val="12"/>
        <color indexed="52"/>
        <rFont val="Arial"/>
        <family val="2"/>
        <charset val="161"/>
      </rPr>
      <t>αιθίνιο</t>
    </r>
    <r>
      <rPr>
        <sz val="12"/>
        <color indexed="43"/>
        <rFont val="Arial"/>
        <family val="2"/>
      </rPr>
      <t xml:space="preserve"> και </t>
    </r>
    <r>
      <rPr>
        <b/>
        <sz val="12"/>
        <color indexed="52"/>
        <rFont val="Arial"/>
        <family val="2"/>
        <charset val="161"/>
      </rPr>
      <t>Η</t>
    </r>
    <r>
      <rPr>
        <b/>
        <vertAlign val="subscript"/>
        <sz val="12"/>
        <color indexed="52"/>
        <rFont val="Arial"/>
        <family val="2"/>
        <charset val="161"/>
      </rPr>
      <t>2</t>
    </r>
    <r>
      <rPr>
        <b/>
        <sz val="12"/>
        <color indexed="52"/>
        <rFont val="Arial"/>
        <family val="2"/>
        <charset val="161"/>
      </rPr>
      <t>.</t>
    </r>
    <r>
      <rPr>
        <sz val="12"/>
        <color indexed="43"/>
        <rFont val="Arial"/>
        <family val="2"/>
      </rPr>
      <t xml:space="preserve"> Η ποσοτική σύσταση του μίγματος είναι σε κάθε περίπτωση, αυτή που περιγράφεται παρακάτω.
Ζητείται να γραφεί η σύσταση του αερίου μίγματος που εξέρχεται από το σωλήνα. 
Να θεωρηθεί ότι το αέριο μίγμα </t>
    </r>
    <r>
      <rPr>
        <b/>
        <sz val="12"/>
        <color indexed="52"/>
        <rFont val="Arial"/>
        <family val="2"/>
        <charset val="161"/>
      </rPr>
      <t>αιθινίου - υδρογόνου</t>
    </r>
    <r>
      <rPr>
        <sz val="12"/>
        <color indexed="43"/>
        <rFont val="Arial"/>
        <family val="2"/>
      </rPr>
      <t xml:space="preserve"> είναι ομογενές με αποτέλε-σμα η παρουσία των μορίων του </t>
    </r>
    <r>
      <rPr>
        <sz val="12"/>
        <color indexed="43"/>
        <rFont val="Arial"/>
        <family val="2"/>
        <charset val="161"/>
      </rPr>
      <t>Η</t>
    </r>
    <r>
      <rPr>
        <vertAlign val="subscript"/>
        <sz val="12"/>
        <color indexed="43"/>
        <rFont val="Arial"/>
        <family val="2"/>
        <charset val="161"/>
      </rPr>
      <t>2</t>
    </r>
    <r>
      <rPr>
        <sz val="12"/>
        <color indexed="43"/>
        <rFont val="Arial"/>
        <family val="2"/>
      </rPr>
      <t xml:space="preserve"> γύρω από τα μόρια του αιθινίου να είναι ίδια για όλα τα μόρια του </t>
    </r>
    <r>
      <rPr>
        <sz val="12"/>
        <color indexed="43"/>
        <rFont val="Arial"/>
        <family val="2"/>
        <charset val="161"/>
      </rPr>
      <t>Υ/Α.</t>
    </r>
    <r>
      <rPr>
        <sz val="12"/>
        <color indexed="43"/>
        <rFont val="Arial"/>
        <family val="2"/>
      </rPr>
      <t xml:space="preserve"> 
Έτσι η πιθανότητα προσβολής από τα μόρια του </t>
    </r>
    <r>
      <rPr>
        <sz val="12"/>
        <color indexed="43"/>
        <rFont val="Arial"/>
        <family val="2"/>
        <charset val="161"/>
      </rPr>
      <t>Η</t>
    </r>
    <r>
      <rPr>
        <vertAlign val="subscript"/>
        <sz val="12"/>
        <color indexed="43"/>
        <rFont val="Arial"/>
        <family val="2"/>
        <charset val="161"/>
      </rPr>
      <t>2</t>
    </r>
    <r>
      <rPr>
        <sz val="12"/>
        <color indexed="43"/>
        <rFont val="Arial"/>
        <family val="2"/>
      </rPr>
      <t xml:space="preserve"> είναι ίδια για όλα τα μόρια του αιθινίου, οπότε, εφόσον επαρκεί η ποσότητα του </t>
    </r>
    <r>
      <rPr>
        <sz val="12"/>
        <color indexed="43"/>
        <rFont val="Arial"/>
        <family val="2"/>
        <charset val="161"/>
      </rPr>
      <t>Η</t>
    </r>
    <r>
      <rPr>
        <vertAlign val="subscript"/>
        <sz val="12"/>
        <color indexed="43"/>
        <rFont val="Arial"/>
        <family val="2"/>
        <charset val="161"/>
      </rPr>
      <t>2</t>
    </r>
    <r>
      <rPr>
        <sz val="12"/>
        <color indexed="43"/>
        <rFont val="Arial"/>
        <family val="2"/>
        <charset val="161"/>
      </rPr>
      <t>,</t>
    </r>
    <r>
      <rPr>
        <sz val="12"/>
        <color indexed="43"/>
        <rFont val="Arial"/>
        <family val="2"/>
      </rPr>
      <t xml:space="preserve"> αρχικά, σε όλα τα μόρια του αιθινίου, θα συμβεί ανόρθωση του τ.δ. σε δ.δ. και στη συνέχεια, πάντα βέβαια εφόσον επαρκεί η ποσότητα του </t>
    </r>
    <r>
      <rPr>
        <sz val="12"/>
        <color indexed="43"/>
        <rFont val="Arial"/>
        <family val="2"/>
        <charset val="161"/>
      </rPr>
      <t>Η</t>
    </r>
    <r>
      <rPr>
        <vertAlign val="subscript"/>
        <sz val="12"/>
        <color indexed="43"/>
        <rFont val="Arial"/>
        <family val="2"/>
        <charset val="161"/>
      </rPr>
      <t>2</t>
    </r>
    <r>
      <rPr>
        <sz val="12"/>
        <color indexed="43"/>
        <rFont val="Arial"/>
        <family val="2"/>
        <charset val="161"/>
      </rPr>
      <t>,</t>
    </r>
    <r>
      <rPr>
        <sz val="12"/>
        <color indexed="43"/>
        <rFont val="Arial"/>
        <family val="2"/>
      </rPr>
      <t xml:space="preserve"> θα αρχίσει η ανόρθωση του δ.δ. σε απλό δεσμό. 
Να θεωρηθεί ακόμη, ότι όλες οι αντιδράσεις που πραγματοποιούνται μέσα στο νικέλινο σωλήνα, είναι ποσοτικές και ολοκληρώνονται πριν την έξοδο των αερίων από αυτόν.</t>
    </r>
  </si>
  <si>
    <r>
      <t xml:space="preserve">Όπως φαίνεται και στο </t>
    </r>
    <r>
      <rPr>
        <sz val="12"/>
        <color indexed="48"/>
        <rFont val="Arial"/>
        <family val="2"/>
        <charset val="161"/>
      </rPr>
      <t>παρακάτω σχήμα,</t>
    </r>
    <r>
      <rPr>
        <sz val="12"/>
        <color indexed="43"/>
        <rFont val="Arial"/>
        <family val="2"/>
      </rPr>
      <t xml:space="preserve"> μέσα από ένα θερμαινόμενο νικέλινο σωλήνα δοχετεύεται αέριο μίγμα, που έχει όγκο </t>
    </r>
    <r>
      <rPr>
        <b/>
        <sz val="12"/>
        <color indexed="52"/>
        <rFont val="Arial"/>
        <family val="2"/>
        <charset val="161"/>
      </rPr>
      <t>170L</t>
    </r>
    <r>
      <rPr>
        <sz val="12"/>
        <color indexed="43"/>
        <rFont val="Arial"/>
        <family val="2"/>
      </rPr>
      <t xml:space="preserve"> και αποτελείται από </t>
    </r>
    <r>
      <rPr>
        <b/>
        <sz val="12"/>
        <color indexed="52"/>
        <rFont val="Arial"/>
        <family val="2"/>
        <charset val="161"/>
      </rPr>
      <t xml:space="preserve">xL </t>
    </r>
    <r>
      <rPr>
        <sz val="12"/>
        <color indexed="43"/>
        <rFont val="Arial"/>
        <family val="2"/>
        <charset val="161"/>
      </rPr>
      <t>ενός</t>
    </r>
    <r>
      <rPr>
        <b/>
        <sz val="12"/>
        <color indexed="52"/>
        <rFont val="Arial"/>
        <family val="2"/>
        <charset val="161"/>
      </rPr>
      <t xml:space="preserve"> αλκινίου, yL </t>
    </r>
    <r>
      <rPr>
        <sz val="12"/>
        <color indexed="43"/>
        <rFont val="Arial"/>
        <family val="2"/>
        <charset val="161"/>
      </rPr>
      <t>ενός</t>
    </r>
    <r>
      <rPr>
        <b/>
        <sz val="12"/>
        <color indexed="52"/>
        <rFont val="Arial"/>
        <family val="2"/>
        <charset val="161"/>
      </rPr>
      <t xml:space="preserve"> αλκενίου </t>
    </r>
    <r>
      <rPr>
        <sz val="12"/>
        <color indexed="43"/>
        <rFont val="Arial"/>
        <family val="2"/>
        <charset val="161"/>
      </rPr>
      <t>και</t>
    </r>
    <r>
      <rPr>
        <b/>
        <sz val="12"/>
        <color indexed="52"/>
        <rFont val="Arial"/>
        <family val="2"/>
        <charset val="161"/>
      </rPr>
      <t xml:space="preserve"> ωL H</t>
    </r>
    <r>
      <rPr>
        <b/>
        <vertAlign val="subscript"/>
        <sz val="12"/>
        <color indexed="52"/>
        <rFont val="Arial"/>
        <family val="2"/>
        <charset val="161"/>
      </rPr>
      <t>2</t>
    </r>
    <r>
      <rPr>
        <b/>
        <sz val="12"/>
        <color indexed="52"/>
        <rFont val="Arial"/>
        <family val="2"/>
        <charset val="161"/>
      </rPr>
      <t>.</t>
    </r>
    <r>
      <rPr>
        <sz val="12"/>
        <color indexed="43"/>
        <rFont val="Arial"/>
        <family val="2"/>
      </rPr>
      <t xml:space="preserve"> Από το νικέλινο σωλήνα εξέρχονται τελικά </t>
    </r>
    <r>
      <rPr>
        <b/>
        <sz val="12"/>
        <color indexed="52"/>
        <rFont val="Arial"/>
        <family val="2"/>
        <charset val="161"/>
      </rPr>
      <t>70L</t>
    </r>
    <r>
      <rPr>
        <sz val="12"/>
        <color indexed="43"/>
        <rFont val="Arial"/>
        <family val="2"/>
      </rPr>
      <t xml:space="preserve"> μιας κορεσμένης αέριας χημικής ένωσης </t>
    </r>
    <r>
      <rPr>
        <b/>
        <sz val="12"/>
        <color indexed="52"/>
        <rFont val="Arial"/>
        <family val="2"/>
        <charset val="161"/>
      </rPr>
      <t>Φ,</t>
    </r>
    <r>
      <rPr>
        <sz val="12"/>
        <color indexed="43"/>
        <rFont val="Arial"/>
        <family val="2"/>
      </rPr>
      <t xml:space="preserve"> που έχει </t>
    </r>
    <r>
      <rPr>
        <b/>
        <sz val="12"/>
        <color indexed="52"/>
        <rFont val="Arial"/>
        <family val="2"/>
        <charset val="161"/>
      </rPr>
      <t>M</t>
    </r>
    <r>
      <rPr>
        <b/>
        <vertAlign val="subscript"/>
        <sz val="12"/>
        <color indexed="52"/>
        <rFont val="Arial"/>
        <family val="2"/>
        <charset val="161"/>
      </rPr>
      <t>r</t>
    </r>
    <r>
      <rPr>
        <b/>
        <sz val="12"/>
        <color indexed="52"/>
        <rFont val="Arial"/>
        <family val="2"/>
        <charset val="161"/>
      </rPr>
      <t>=44.</t>
    </r>
    <r>
      <rPr>
        <sz val="12"/>
        <color indexed="43"/>
        <rFont val="Arial"/>
        <family val="2"/>
      </rPr>
      <t xml:space="preserve"> 
Με δεδομένο ότι όλοι οι αναφερόμενοι αέριοι όγκοι θεωρούνται μετρημένοι σε ίδιες συνθήκες P, T, ζητείται να συμπληρωθούν τα κελιά που έχουν πορτοκαλί χρώμα, στις </t>
    </r>
    <r>
      <rPr>
        <sz val="12"/>
        <color indexed="48"/>
        <rFont val="Arial"/>
        <family val="2"/>
        <charset val="161"/>
      </rPr>
      <t>παρακάτω προτάσεις...</t>
    </r>
  </si>
  <si>
    <r>
      <t xml:space="preserve">… ανάλογα με το </t>
    </r>
    <r>
      <rPr>
        <b/>
        <sz val="12"/>
        <color indexed="52"/>
        <rFont val="Arial"/>
        <family val="2"/>
        <charset val="161"/>
      </rPr>
      <t>είδος των δεσμών,</t>
    </r>
    <r>
      <rPr>
        <sz val="12"/>
        <color indexed="43"/>
        <rFont val="Arial"/>
        <family val="2"/>
      </rPr>
      <t xml:space="preserve"> που αναπτύσσονται μεταξύ των ανθρακο-ατόμων, μέσα στο μόριό τους, διακρίνονται σε </t>
    </r>
    <r>
      <rPr>
        <b/>
        <sz val="12"/>
        <color indexed="52"/>
        <rFont val="Arial"/>
        <family val="2"/>
        <charset val="161"/>
      </rPr>
      <t>κορεσμένες</t>
    </r>
    <r>
      <rPr>
        <sz val="12"/>
        <color indexed="43"/>
        <rFont val="Arial"/>
        <family val="2"/>
      </rPr>
      <t xml:space="preserve"> και </t>
    </r>
    <r>
      <rPr>
        <b/>
        <sz val="12"/>
        <color indexed="52"/>
        <rFont val="Arial"/>
        <family val="2"/>
        <charset val="161"/>
      </rPr>
      <t>ακόρεστες.</t>
    </r>
    <r>
      <rPr>
        <sz val="12"/>
        <color indexed="43"/>
        <rFont val="Arial"/>
        <family val="2"/>
      </rPr>
      <t xml:space="preserve"> Για παράδειγμα, από τις αλκοόλες που αναφέρθηκαν παραπάνω, η </t>
    </r>
    <r>
      <rPr>
        <b/>
        <sz val="12"/>
        <color indexed="52"/>
        <rFont val="Arial"/>
        <family val="2"/>
        <charset val="161"/>
      </rPr>
      <t>β</t>
    </r>
    <r>
      <rPr>
        <sz val="12"/>
        <color indexed="43"/>
        <rFont val="Arial"/>
        <family val="2"/>
      </rPr>
      <t xml:space="preserve"> είναι </t>
    </r>
    <r>
      <rPr>
        <b/>
        <sz val="12"/>
        <color indexed="52"/>
        <rFont val="Arial"/>
        <family val="2"/>
        <charset val="161"/>
      </rPr>
      <t>ακόρεστη</t>
    </r>
    <r>
      <rPr>
        <sz val="12"/>
        <color indexed="43"/>
        <rFont val="Arial"/>
        <family val="2"/>
      </rPr>
      <t xml:space="preserve"> με </t>
    </r>
    <r>
      <rPr>
        <b/>
        <sz val="12"/>
        <color indexed="52"/>
        <rFont val="Arial"/>
        <family val="2"/>
        <charset val="161"/>
      </rPr>
      <t>1δ.δ,</t>
    </r>
    <r>
      <rPr>
        <sz val="12"/>
        <color indexed="43"/>
        <rFont val="Arial"/>
        <family val="2"/>
      </rPr>
      <t xml:space="preserve"> ενώ η </t>
    </r>
    <r>
      <rPr>
        <b/>
        <sz val="12"/>
        <color indexed="52"/>
        <rFont val="Arial"/>
        <family val="2"/>
        <charset val="161"/>
      </rPr>
      <t>α</t>
    </r>
    <r>
      <rPr>
        <sz val="12"/>
        <color indexed="43"/>
        <rFont val="Arial"/>
        <family val="2"/>
      </rPr>
      <t xml:space="preserve"> είναι </t>
    </r>
    <r>
      <rPr>
        <b/>
        <sz val="12"/>
        <color indexed="52"/>
        <rFont val="Arial"/>
        <family val="2"/>
        <charset val="161"/>
      </rPr>
      <t>κορεσμένη.</t>
    </r>
  </si>
  <si>
    <r>
      <t xml:space="preserve">… ανάλογα με το </t>
    </r>
    <r>
      <rPr>
        <b/>
        <sz val="12"/>
        <color indexed="52"/>
        <rFont val="Arial"/>
        <family val="2"/>
        <charset val="161"/>
      </rPr>
      <t>πλήθος των υδροξυλίων</t>
    </r>
    <r>
      <rPr>
        <sz val="12"/>
        <color indexed="43"/>
        <rFont val="Arial"/>
        <family val="2"/>
      </rPr>
      <t xml:space="preserve"> που υπάρχουν στο μόριο μιας αλ-κοόλης, κατηγοριοποιούνται αυτές σε </t>
    </r>
    <r>
      <rPr>
        <b/>
        <sz val="12"/>
        <color indexed="52"/>
        <rFont val="Arial"/>
        <family val="2"/>
        <charset val="161"/>
      </rPr>
      <t>μονοσθενείς,</t>
    </r>
    <r>
      <rPr>
        <sz val="12"/>
        <color indexed="43"/>
        <rFont val="Arial"/>
        <family val="2"/>
      </rPr>
      <t xml:space="preserve"> αν στο μόριό τους υπάρχει μόνο ένα υδροξύλιο, </t>
    </r>
    <r>
      <rPr>
        <b/>
        <sz val="12"/>
        <color indexed="52"/>
        <rFont val="Arial"/>
        <family val="2"/>
        <charset val="161"/>
      </rPr>
      <t>δισθενείς,</t>
    </r>
    <r>
      <rPr>
        <sz val="12"/>
        <color indexed="43"/>
        <rFont val="Arial"/>
        <family val="2"/>
      </rPr>
      <t xml:space="preserve"> όταν το μόριό τους φέρει δύο υδροξύλια, </t>
    </r>
    <r>
      <rPr>
        <b/>
        <sz val="12"/>
        <color indexed="52"/>
        <rFont val="Arial"/>
        <family val="2"/>
        <charset val="161"/>
      </rPr>
      <t>τρισθε-νείς, πολυσθενείς</t>
    </r>
    <r>
      <rPr>
        <sz val="12"/>
        <color indexed="43"/>
        <rFont val="Arial"/>
        <family val="2"/>
      </rPr>
      <t xml:space="preserve"> κλπ.
Έτσι η αλκοόλη </t>
    </r>
    <r>
      <rPr>
        <b/>
        <sz val="12"/>
        <color indexed="52"/>
        <rFont val="Arial"/>
        <family val="2"/>
        <charset val="161"/>
      </rPr>
      <t xml:space="preserve">α </t>
    </r>
    <r>
      <rPr>
        <sz val="12"/>
        <color indexed="43"/>
        <rFont val="Arial"/>
        <family val="2"/>
      </rPr>
      <t xml:space="preserve">που αναφέρθηκε παραπάνω, δηλαδή η </t>
    </r>
    <r>
      <rPr>
        <b/>
        <sz val="12"/>
        <color indexed="52"/>
        <rFont val="Arial"/>
        <family val="2"/>
        <charset val="161"/>
      </rPr>
      <t>2-προπανόλη,</t>
    </r>
    <r>
      <rPr>
        <sz val="12"/>
        <color indexed="43"/>
        <rFont val="Arial"/>
        <family val="2"/>
      </rPr>
      <t xml:space="preserve"> είναι </t>
    </r>
    <r>
      <rPr>
        <b/>
        <sz val="12"/>
        <color indexed="52"/>
        <rFont val="Arial"/>
        <family val="2"/>
        <charset val="161"/>
      </rPr>
      <t>μονοσθενής,</t>
    </r>
    <r>
      <rPr>
        <sz val="12"/>
        <color indexed="43"/>
        <rFont val="Arial"/>
        <family val="2"/>
      </rPr>
      <t xml:space="preserve"> ενώ η </t>
    </r>
    <r>
      <rPr>
        <b/>
        <sz val="12"/>
        <color indexed="52"/>
        <rFont val="Arial"/>
        <family val="2"/>
        <charset val="161"/>
      </rPr>
      <t>γλυκερίνη,</t>
    </r>
    <r>
      <rPr>
        <sz val="12"/>
        <color indexed="43"/>
        <rFont val="Arial"/>
        <family val="2"/>
      </rPr>
      <t xml:space="preserve"> δηλαδή η </t>
    </r>
    <r>
      <rPr>
        <b/>
        <sz val="12"/>
        <color indexed="52"/>
        <rFont val="Arial"/>
        <family val="2"/>
        <charset val="161"/>
      </rPr>
      <t>1,2,3-προπανοτριόλη,</t>
    </r>
    <r>
      <rPr>
        <sz val="12"/>
        <color indexed="43"/>
        <rFont val="Arial"/>
        <family val="2"/>
      </rPr>
      <t xml:space="preserve"> που ο τύπος της παρέχεται στο </t>
    </r>
    <r>
      <rPr>
        <sz val="12"/>
        <color indexed="48"/>
        <rFont val="Arial"/>
        <family val="2"/>
        <charset val="161"/>
      </rPr>
      <t>διπλανό χώρο,</t>
    </r>
    <r>
      <rPr>
        <sz val="12"/>
        <color indexed="43"/>
        <rFont val="Arial"/>
        <family val="2"/>
      </rPr>
      <t xml:space="preserve"> είναι μια </t>
    </r>
    <r>
      <rPr>
        <b/>
        <sz val="12"/>
        <color indexed="52"/>
        <rFont val="Arial"/>
        <family val="2"/>
        <charset val="161"/>
      </rPr>
      <t>τρισθενής</t>
    </r>
    <r>
      <rPr>
        <sz val="12"/>
        <color indexed="43"/>
        <rFont val="Arial"/>
        <family val="2"/>
      </rPr>
      <t xml:space="preserve"> αλκοόλη. </t>
    </r>
  </si>
  <si>
    <r>
      <t xml:space="preserve">Η </t>
    </r>
    <r>
      <rPr>
        <b/>
        <sz val="10"/>
        <color indexed="52"/>
        <rFont val="Arial"/>
        <family val="2"/>
        <charset val="161"/>
      </rPr>
      <t>1,2,3-προπανοτριόλη (γλυκερίνη)</t>
    </r>
    <r>
      <rPr>
        <sz val="10"/>
        <color indexed="43"/>
        <rFont val="Arial"/>
        <family val="2"/>
      </rPr>
      <t xml:space="preserve"> είναι μια </t>
    </r>
    <r>
      <rPr>
        <b/>
        <sz val="10"/>
        <color indexed="52"/>
        <rFont val="Arial"/>
        <family val="2"/>
        <charset val="161"/>
      </rPr>
      <t>τρισθενής</t>
    </r>
    <r>
      <rPr>
        <sz val="10"/>
        <color indexed="43"/>
        <rFont val="Arial"/>
        <family val="2"/>
      </rPr>
      <t xml:space="preserve"> αλκοόλη, αφού στο μόριό της υπάρχουν τρία υδροξύλια.</t>
    </r>
  </si>
  <si>
    <r>
      <t xml:space="preserve">… ανάλογα με τη </t>
    </r>
    <r>
      <rPr>
        <b/>
        <sz val="12"/>
        <color indexed="52"/>
        <rFont val="Arial"/>
        <family val="2"/>
        <charset val="161"/>
      </rPr>
      <t>μορφή της ανθρακικής αλυσίδας,</t>
    </r>
    <r>
      <rPr>
        <sz val="12"/>
        <color indexed="43"/>
        <rFont val="Arial"/>
        <family val="2"/>
      </rPr>
      <t xml:space="preserve"> που υπάρχει στο μόριό τους οι αλκοόλες μπορεί να είναι </t>
    </r>
    <r>
      <rPr>
        <b/>
        <sz val="12"/>
        <color indexed="52"/>
        <rFont val="Arial"/>
        <family val="2"/>
        <charset val="161"/>
      </rPr>
      <t>άκυκλες</t>
    </r>
    <r>
      <rPr>
        <sz val="12"/>
        <color indexed="43"/>
        <rFont val="Arial"/>
        <family val="2"/>
      </rPr>
      <t xml:space="preserve"> ή </t>
    </r>
    <r>
      <rPr>
        <b/>
        <sz val="12"/>
        <color indexed="52"/>
        <rFont val="Arial"/>
        <family val="2"/>
        <charset val="161"/>
      </rPr>
      <t>κυκλικές,</t>
    </r>
    <r>
      <rPr>
        <sz val="12"/>
        <color indexed="43"/>
        <rFont val="Arial"/>
        <family val="2"/>
      </rPr>
      <t xml:space="preserve"> ενώ οι κυκλικές υποδιαιρούνται παραπέρα, κατά τα γνωστά, σε </t>
    </r>
    <r>
      <rPr>
        <b/>
        <sz val="12"/>
        <color indexed="52"/>
        <rFont val="Arial"/>
        <family val="2"/>
        <charset val="161"/>
      </rPr>
      <t>αλεικυκλικές</t>
    </r>
    <r>
      <rPr>
        <sz val="12"/>
        <color indexed="43"/>
        <rFont val="Arial"/>
        <family val="2"/>
      </rPr>
      <t xml:space="preserve"> και </t>
    </r>
    <r>
      <rPr>
        <b/>
        <sz val="12"/>
        <color indexed="52"/>
        <rFont val="Arial"/>
        <family val="2"/>
        <charset val="161"/>
      </rPr>
      <t xml:space="preserve">αρωματικές.
</t>
    </r>
    <r>
      <rPr>
        <sz val="12"/>
        <color indexed="43"/>
        <rFont val="Arial"/>
        <family val="2"/>
        <charset val="161"/>
      </rPr>
      <t xml:space="preserve">Από τις αλκοόλες, που δόθηκαν παραπάνω, η </t>
    </r>
    <r>
      <rPr>
        <b/>
        <sz val="12"/>
        <color indexed="52"/>
        <rFont val="Arial"/>
        <family val="2"/>
        <charset val="161"/>
      </rPr>
      <t>α</t>
    </r>
    <r>
      <rPr>
        <sz val="12"/>
        <color indexed="43"/>
        <rFont val="Arial"/>
        <family val="2"/>
        <charset val="161"/>
      </rPr>
      <t xml:space="preserve"> είναι </t>
    </r>
    <r>
      <rPr>
        <b/>
        <sz val="12"/>
        <color indexed="52"/>
        <rFont val="Arial"/>
        <family val="2"/>
        <charset val="161"/>
      </rPr>
      <t>άκυκλη (2-προπανόλη),</t>
    </r>
    <r>
      <rPr>
        <sz val="12"/>
        <color indexed="43"/>
        <rFont val="Arial"/>
        <family val="2"/>
        <charset val="161"/>
      </rPr>
      <t xml:space="preserve"> η </t>
    </r>
    <r>
      <rPr>
        <b/>
        <sz val="12"/>
        <color indexed="52"/>
        <rFont val="Arial"/>
        <family val="2"/>
        <charset val="161"/>
      </rPr>
      <t>β</t>
    </r>
    <r>
      <rPr>
        <sz val="12"/>
        <color indexed="43"/>
        <rFont val="Arial"/>
        <family val="2"/>
        <charset val="161"/>
      </rPr>
      <t xml:space="preserve"> είναι </t>
    </r>
    <r>
      <rPr>
        <b/>
        <sz val="12"/>
        <color indexed="52"/>
        <rFont val="Arial"/>
        <family val="2"/>
        <charset val="161"/>
      </rPr>
      <t>αλεικυκλική (2-κυκλο-εξέν-1-όλη)</t>
    </r>
    <r>
      <rPr>
        <sz val="12"/>
        <color indexed="43"/>
        <rFont val="Arial"/>
        <family val="2"/>
        <charset val="161"/>
      </rPr>
      <t xml:space="preserve"> και η </t>
    </r>
    <r>
      <rPr>
        <b/>
        <sz val="12"/>
        <color indexed="52"/>
        <rFont val="Arial"/>
        <family val="2"/>
        <charset val="161"/>
      </rPr>
      <t>γ αρωματική (1-φαίνυλο-αιθανόλη).</t>
    </r>
  </si>
  <si>
    <r>
      <t xml:space="preserve">Ως </t>
    </r>
    <r>
      <rPr>
        <b/>
        <sz val="12"/>
        <color indexed="52"/>
        <rFont val="Arial"/>
        <family val="2"/>
        <charset val="161"/>
      </rPr>
      <t>Ιταγείς</t>
    </r>
    <r>
      <rPr>
        <sz val="12"/>
        <color indexed="43"/>
        <rFont val="Arial"/>
        <family val="2"/>
      </rPr>
      <t xml:space="preserve"> χαρακτηρίζονται οι αλκοόλες στο μόριο των οποίων το υδροξύλιο είναι ενωμένο με </t>
    </r>
    <r>
      <rPr>
        <b/>
        <sz val="12"/>
        <color indexed="52"/>
        <rFont val="Arial"/>
        <family val="2"/>
        <charset val="161"/>
      </rPr>
      <t>Ιταγές ανθρακοάτομο,</t>
    </r>
    <r>
      <rPr>
        <sz val="12"/>
        <color indexed="43"/>
        <rFont val="Arial"/>
        <family val="2"/>
      </rPr>
      <t xml:space="preserve"> δηλαδή με ανθρακοάτομο που είναι ενωμένο με ένα μόνο άλλο ανθρακοάτομο, μέσα στην ανθρακική αλυσίδα της ένωσης.
Έτσι η </t>
    </r>
    <r>
      <rPr>
        <b/>
        <sz val="12"/>
        <color indexed="52"/>
        <rFont val="Arial"/>
        <family val="2"/>
        <charset val="161"/>
      </rPr>
      <t>αιθανόλη</t>
    </r>
    <r>
      <rPr>
        <sz val="12"/>
        <color indexed="43"/>
        <rFont val="Arial"/>
        <family val="2"/>
      </rPr>
      <t xml:space="preserve"> είναι μια πρωτοταγής αλκοόλη, ενώ η </t>
    </r>
    <r>
      <rPr>
        <b/>
        <sz val="12"/>
        <color indexed="52"/>
        <rFont val="Arial"/>
        <family val="2"/>
        <charset val="161"/>
      </rPr>
      <t>1,2-αιθανοδιόλη,</t>
    </r>
    <r>
      <rPr>
        <sz val="12"/>
        <color indexed="43"/>
        <rFont val="Arial"/>
        <family val="2"/>
      </rPr>
      <t xml:space="preserve"> που είναι περισσότερο γνωστή με το όνομα </t>
    </r>
    <r>
      <rPr>
        <b/>
        <sz val="12"/>
        <color indexed="52"/>
        <rFont val="Arial"/>
        <family val="2"/>
        <charset val="161"/>
      </rPr>
      <t>γλυκόλη</t>
    </r>
    <r>
      <rPr>
        <sz val="12"/>
        <color indexed="43"/>
        <rFont val="Arial"/>
        <family val="2"/>
      </rPr>
      <t xml:space="preserve"> (ο τύπος της είναι αυτός που δίνεται στο </t>
    </r>
    <r>
      <rPr>
        <sz val="12"/>
        <color indexed="48"/>
        <rFont val="Arial"/>
        <family val="2"/>
        <charset val="161"/>
      </rPr>
      <t>διπλανό χώρο</t>
    </r>
    <r>
      <rPr>
        <sz val="12"/>
        <color indexed="43"/>
        <rFont val="Arial"/>
        <family val="2"/>
      </rPr>
      <t xml:space="preserve">) είναι μια </t>
    </r>
    <r>
      <rPr>
        <b/>
        <sz val="12"/>
        <color indexed="52"/>
        <rFont val="Arial"/>
        <family val="2"/>
        <charset val="161"/>
      </rPr>
      <t>δι-πρωτοταγής</t>
    </r>
    <r>
      <rPr>
        <sz val="12"/>
        <color indexed="43"/>
        <rFont val="Arial"/>
        <family val="2"/>
      </rPr>
      <t xml:space="preserve"> αλκοόλη.</t>
    </r>
  </si>
  <si>
    <r>
      <t xml:space="preserve">Τέλος, στην περίπτωση που το αλκοολικό ανθρακοάτομο είναι </t>
    </r>
    <r>
      <rPr>
        <b/>
        <sz val="12"/>
        <color indexed="52"/>
        <rFont val="Arial"/>
        <family val="2"/>
        <charset val="161"/>
      </rPr>
      <t>ΙΙΙταγές,</t>
    </r>
    <r>
      <rPr>
        <sz val="12"/>
        <color indexed="43"/>
        <rFont val="Arial"/>
        <family val="2"/>
      </rPr>
      <t xml:space="preserve"> η αλκοόλη είναι </t>
    </r>
    <r>
      <rPr>
        <b/>
        <sz val="12"/>
        <color indexed="52"/>
        <rFont val="Arial"/>
        <family val="2"/>
        <charset val="161"/>
      </rPr>
      <t xml:space="preserve">ΙΙΙταγής. </t>
    </r>
    <r>
      <rPr>
        <sz val="12"/>
        <color indexed="43"/>
        <rFont val="Arial"/>
        <family val="2"/>
        <charset val="161"/>
      </rPr>
      <t xml:space="preserve">Παράδειγμα τέτοιας αλκοόλης αποτελεί η </t>
    </r>
    <r>
      <rPr>
        <b/>
        <sz val="12"/>
        <color rgb="FFFF9900"/>
        <rFont val="Arial"/>
        <family val="2"/>
        <charset val="161"/>
      </rPr>
      <t>μέθυλο-2-προπ-ανόλη,</t>
    </r>
    <r>
      <rPr>
        <sz val="12"/>
        <color indexed="43"/>
        <rFont val="Arial"/>
        <family val="2"/>
        <charset val="161"/>
      </rPr>
      <t xml:space="preserve"> που ο τύπος της δίνεται στο </t>
    </r>
    <r>
      <rPr>
        <sz val="12"/>
        <color indexed="48"/>
        <rFont val="Arial"/>
        <family val="2"/>
        <charset val="161"/>
      </rPr>
      <t xml:space="preserve">διπλανό χώρο. </t>
    </r>
  </si>
  <si>
    <t>Στο μάθημα της Χημείας στο Λύκειο ασχολούμαστε σχεδόν αποκλειστικά με τις κο-ρεσμένες μονοσθενείς αλκοόλες και στο εξής η αναφορά της λέξης "αλκοόλη" θα θεωρείται, εφόσον δε δηλώνεται κάτι διαφορετικό, ότι σημαίνει "κ.μ.αλκοόλη".</t>
  </si>
  <si>
    <r>
      <t xml:space="preserve">Προφανώς στις κ.μ. αλκοόλες, όλοι οι δεσμοί ανάμεσα στα ανθρακοάτομα είναι απλοί, αφού είναι </t>
    </r>
    <r>
      <rPr>
        <b/>
        <sz val="12"/>
        <color indexed="52"/>
        <rFont val="Arial"/>
        <family val="2"/>
        <charset val="161"/>
      </rPr>
      <t>κορεσμένες,</t>
    </r>
    <r>
      <rPr>
        <sz val="12"/>
        <color indexed="43"/>
        <rFont val="Arial"/>
        <family val="2"/>
        <charset val="161"/>
      </rPr>
      <t xml:space="preserve"> ενώ η Χ.Ο., που είναι το </t>
    </r>
    <r>
      <rPr>
        <b/>
        <sz val="12"/>
        <color indexed="52"/>
        <rFont val="Arial"/>
        <family val="2"/>
        <charset val="161"/>
      </rPr>
      <t>υδροξύλιο</t>
    </r>
    <r>
      <rPr>
        <sz val="12"/>
        <color indexed="43"/>
        <rFont val="Arial"/>
        <family val="2"/>
        <charset val="161"/>
      </rPr>
      <t xml:space="preserve"> </t>
    </r>
    <r>
      <rPr>
        <b/>
        <sz val="12"/>
        <color indexed="52"/>
        <rFont val="Arial"/>
        <family val="2"/>
        <charset val="161"/>
      </rPr>
      <t>(–OH),</t>
    </r>
    <r>
      <rPr>
        <sz val="12"/>
        <color indexed="43"/>
        <rFont val="Arial"/>
        <family val="2"/>
        <charset val="161"/>
      </rPr>
      <t xml:space="preserve"> περι-έχεται στο μόριό τους μόνο μια φορά, αφού είναι </t>
    </r>
    <r>
      <rPr>
        <b/>
        <sz val="12"/>
        <color indexed="52"/>
        <rFont val="Arial"/>
        <family val="2"/>
        <charset val="161"/>
      </rPr>
      <t xml:space="preserve">μονοσθενείς.
</t>
    </r>
    <r>
      <rPr>
        <sz val="12"/>
        <color indexed="43"/>
        <rFont val="Arial"/>
        <family val="2"/>
        <charset val="161"/>
      </rPr>
      <t xml:space="preserve">Θεωρητικά οι κ.μ. αλκοόλες προκύπτουν από την αντικατάσταση στο μόριο ενός </t>
    </r>
    <r>
      <rPr>
        <b/>
        <sz val="12"/>
        <color indexed="52"/>
        <rFont val="Arial"/>
        <family val="2"/>
        <charset val="161"/>
      </rPr>
      <t>αλκανίου,</t>
    </r>
    <r>
      <rPr>
        <sz val="12"/>
        <color indexed="43"/>
        <rFont val="Arial"/>
        <family val="2"/>
        <charset val="161"/>
      </rPr>
      <t xml:space="preserve"> ενός ατόμου </t>
    </r>
    <r>
      <rPr>
        <b/>
        <sz val="12"/>
        <color indexed="52"/>
        <rFont val="Arial"/>
        <family val="2"/>
        <charset val="161"/>
      </rPr>
      <t>Η,</t>
    </r>
    <r>
      <rPr>
        <sz val="12"/>
        <color indexed="43"/>
        <rFont val="Arial"/>
        <family val="2"/>
        <charset val="161"/>
      </rPr>
      <t xml:space="preserve"> από ένα </t>
    </r>
    <r>
      <rPr>
        <b/>
        <sz val="12"/>
        <color indexed="52"/>
        <rFont val="Arial"/>
        <family val="2"/>
        <charset val="161"/>
      </rPr>
      <t>υδροξύλιο.</t>
    </r>
    <r>
      <rPr>
        <sz val="12"/>
        <color indexed="43"/>
        <rFont val="Arial"/>
        <family val="2"/>
        <charset val="161"/>
      </rPr>
      <t xml:space="preserve">  </t>
    </r>
  </si>
  <si>
    <r>
      <t xml:space="preserve">Όπως έχει ήδη αναφερθεί, όταν έγινε λόγος για τις χημικές ιδιότητες των αλκενίων, μια κ.μ. αλκοόλη είναι δυνατό να προκύψει κατά την αντίδραση προσθήκης νερού, παρουσία </t>
    </r>
    <r>
      <rPr>
        <b/>
        <sz val="12"/>
        <color indexed="52"/>
        <rFont val="Arial"/>
        <family val="2"/>
        <charset val="161"/>
      </rPr>
      <t>H</t>
    </r>
    <r>
      <rPr>
        <b/>
        <vertAlign val="subscript"/>
        <sz val="12"/>
        <color indexed="52"/>
        <rFont val="Arial"/>
        <family val="2"/>
        <charset val="161"/>
      </rPr>
      <t>2</t>
    </r>
    <r>
      <rPr>
        <b/>
        <sz val="12"/>
        <color indexed="52"/>
        <rFont val="Arial"/>
        <family val="2"/>
        <charset val="161"/>
      </rPr>
      <t>SO</t>
    </r>
    <r>
      <rPr>
        <b/>
        <vertAlign val="subscript"/>
        <sz val="12"/>
        <color indexed="52"/>
        <rFont val="Arial"/>
        <family val="2"/>
        <charset val="161"/>
      </rPr>
      <t>4</t>
    </r>
    <r>
      <rPr>
        <b/>
        <sz val="12"/>
        <color indexed="52"/>
        <rFont val="Arial"/>
        <family val="2"/>
        <charset val="161"/>
      </rPr>
      <t>,</t>
    </r>
    <r>
      <rPr>
        <sz val="12"/>
        <color indexed="43"/>
        <rFont val="Arial"/>
        <family val="2"/>
      </rPr>
      <t xml:space="preserve"> σε ένα αλκένιο.</t>
    </r>
  </si>
  <si>
    <r>
      <t xml:space="preserve">Ένας άλλος τρόπος σύνθεσης κ.μ. αλκοολών, είναι με </t>
    </r>
    <r>
      <rPr>
        <b/>
        <sz val="12"/>
        <color indexed="52"/>
        <rFont val="Arial"/>
        <family val="2"/>
        <charset val="161"/>
      </rPr>
      <t>υδρογόνωση</t>
    </r>
    <r>
      <rPr>
        <sz val="12"/>
        <color indexed="43"/>
        <rFont val="Arial"/>
        <family val="2"/>
      </rPr>
      <t xml:space="preserve"> παρουσία καταλύτη </t>
    </r>
    <r>
      <rPr>
        <b/>
        <sz val="12"/>
        <color indexed="52"/>
        <rFont val="Arial"/>
        <family val="2"/>
        <charset val="161"/>
      </rPr>
      <t>Ni,</t>
    </r>
    <r>
      <rPr>
        <sz val="12"/>
        <color indexed="43"/>
        <rFont val="Arial"/>
        <family val="2"/>
      </rPr>
      <t xml:space="preserve"> των κ.μ. καρβονυλικών ενώσεων, δηλαδή των </t>
    </r>
    <r>
      <rPr>
        <b/>
        <sz val="12"/>
        <color indexed="52"/>
        <rFont val="Arial"/>
        <family val="2"/>
        <charset val="161"/>
      </rPr>
      <t>αλδεϋδών</t>
    </r>
    <r>
      <rPr>
        <sz val="12"/>
        <color indexed="43"/>
        <rFont val="Arial"/>
        <family val="2"/>
      </rPr>
      <t xml:space="preserve"> και </t>
    </r>
    <r>
      <rPr>
        <b/>
        <sz val="12"/>
        <color indexed="52"/>
        <rFont val="Arial"/>
        <family val="2"/>
        <charset val="161"/>
      </rPr>
      <t>κε-τονών.</t>
    </r>
    <r>
      <rPr>
        <sz val="12"/>
        <color indexed="43"/>
        <rFont val="Arial"/>
        <family val="2"/>
      </rPr>
      <t xml:space="preserve"> Έτσι, όπως φαίνεται και στις εξισώσεις που ακολουθούν, από την επί-δραση </t>
    </r>
    <r>
      <rPr>
        <b/>
        <sz val="12"/>
        <color indexed="52"/>
        <rFont val="Arial"/>
        <family val="2"/>
        <charset val="161"/>
      </rPr>
      <t>Η</t>
    </r>
    <r>
      <rPr>
        <b/>
        <vertAlign val="subscript"/>
        <sz val="12"/>
        <color indexed="52"/>
        <rFont val="Arial"/>
        <family val="2"/>
        <charset val="161"/>
      </rPr>
      <t>2</t>
    </r>
    <r>
      <rPr>
        <sz val="12"/>
        <color indexed="43"/>
        <rFont val="Arial"/>
        <family val="2"/>
      </rPr>
      <t xml:space="preserve"> στην </t>
    </r>
    <r>
      <rPr>
        <b/>
        <sz val="12"/>
        <color indexed="52"/>
        <rFont val="Arial"/>
        <family val="2"/>
        <charset val="161"/>
      </rPr>
      <t>προπανάλη,</t>
    </r>
    <r>
      <rPr>
        <sz val="12"/>
        <color indexed="43"/>
        <rFont val="Arial"/>
        <family val="2"/>
      </rPr>
      <t xml:space="preserve"> λαμβάνεται η </t>
    </r>
    <r>
      <rPr>
        <b/>
        <sz val="12"/>
        <color indexed="52"/>
        <rFont val="Arial"/>
        <family val="2"/>
        <charset val="161"/>
      </rPr>
      <t>1-προπανόλη,</t>
    </r>
    <r>
      <rPr>
        <sz val="12"/>
        <color indexed="43"/>
        <rFont val="Arial"/>
        <family val="2"/>
      </rPr>
      <t xml:space="preserve"> ενώ με υδρογόνωση της </t>
    </r>
    <r>
      <rPr>
        <b/>
        <sz val="12"/>
        <color indexed="52"/>
        <rFont val="Arial"/>
        <family val="2"/>
        <charset val="161"/>
      </rPr>
      <t>προπανόνης</t>
    </r>
    <r>
      <rPr>
        <sz val="12"/>
        <color indexed="43"/>
        <rFont val="Arial"/>
        <family val="2"/>
      </rPr>
      <t xml:space="preserve"> σχηματίζεται η </t>
    </r>
    <r>
      <rPr>
        <b/>
        <sz val="12"/>
        <color indexed="52"/>
        <rFont val="Arial"/>
        <family val="2"/>
        <charset val="161"/>
      </rPr>
      <t>2-προπανόλη.</t>
    </r>
  </si>
  <si>
    <r>
      <t xml:space="preserve">Είναι φανερό, ότι με αυτή τη μέθοδο παρασκευής αλκοολών, από την υδρογόνω-ση των αλδεϋδών λαμβάνεται πάντα μια </t>
    </r>
    <r>
      <rPr>
        <b/>
        <sz val="12"/>
        <color indexed="52"/>
        <rFont val="Arial"/>
        <family val="2"/>
        <charset val="161"/>
      </rPr>
      <t>Ιταγής</t>
    </r>
    <r>
      <rPr>
        <sz val="12"/>
        <color indexed="43"/>
        <rFont val="Arial"/>
        <family val="2"/>
      </rPr>
      <t xml:space="preserve"> κ.μ. αλκοόλη, ενώ η υδρογόνωση των κετονών οδηγεί πάντα στο σχηματισμό μιας </t>
    </r>
    <r>
      <rPr>
        <b/>
        <sz val="12"/>
        <color indexed="52"/>
        <rFont val="Arial"/>
        <family val="2"/>
        <charset val="161"/>
      </rPr>
      <t>ΙΙταγούς</t>
    </r>
    <r>
      <rPr>
        <sz val="12"/>
        <color indexed="43"/>
        <rFont val="Arial"/>
        <family val="2"/>
      </rPr>
      <t xml:space="preserve"> κ.μ. αλκοόλης. </t>
    </r>
  </si>
  <si>
    <r>
      <t>Προφανώς κατά την εξέλιξη της ζύμωσης, η περιεκτικότητα του ζυμούμενου δια-λύματος σε σάκχαρα μειώνεται, με ταυτόχρονη αύξηση της περιεκτικότητάς του σε αιθανόλη</t>
    </r>
    <r>
      <rPr>
        <vertAlign val="superscript"/>
        <sz val="12"/>
        <color indexed="11"/>
        <rFont val="Wingdings"/>
        <charset val="2"/>
      </rPr>
      <t>v</t>
    </r>
    <r>
      <rPr>
        <sz val="12"/>
        <color indexed="43"/>
        <rFont val="Arial"/>
        <family val="2"/>
      </rPr>
      <t xml:space="preserve">. Το τελικό προϊόν, οι αρχαίοι Έλληνες το ονόμαζαν </t>
    </r>
    <r>
      <rPr>
        <b/>
        <sz val="12"/>
        <color indexed="52"/>
        <rFont val="Arial"/>
        <family val="2"/>
        <charset val="161"/>
      </rPr>
      <t>"οίνο"</t>
    </r>
    <r>
      <rPr>
        <sz val="12"/>
        <color indexed="43"/>
        <rFont val="Arial"/>
        <family val="2"/>
      </rPr>
      <t xml:space="preserve"> και το έπιναν αφού το έκαναν </t>
    </r>
    <r>
      <rPr>
        <b/>
        <sz val="12"/>
        <color indexed="52"/>
        <rFont val="Arial"/>
        <family val="2"/>
        <charset val="161"/>
      </rPr>
      <t>"κρασί",</t>
    </r>
    <r>
      <rPr>
        <sz val="12"/>
        <color indexed="43"/>
        <rFont val="Arial"/>
        <family val="2"/>
      </rPr>
      <t xml:space="preserve"> δηλαδή αφού το αναμίγνυαν με δροσερό νερό, μέσα σε ειδικά σκεύη, τους </t>
    </r>
    <r>
      <rPr>
        <b/>
        <sz val="12"/>
        <color indexed="52"/>
        <rFont val="Arial"/>
        <family val="2"/>
        <charset val="161"/>
      </rPr>
      <t>κρατήρες</t>
    </r>
    <r>
      <rPr>
        <sz val="12"/>
        <color indexed="43"/>
        <rFont val="Arial"/>
        <family val="2"/>
      </rPr>
      <t xml:space="preserve"> (αναμικτήρες). Το σημαντικότερο συστατικό του οί-νου, δηλαδή την αιθανόλη, την αποκαλούσαν </t>
    </r>
    <r>
      <rPr>
        <b/>
        <sz val="12"/>
        <color indexed="52"/>
        <rFont val="Arial"/>
        <family val="2"/>
        <charset val="161"/>
      </rPr>
      <t>"οινόπνευμα",</t>
    </r>
    <r>
      <rPr>
        <sz val="12"/>
        <color indexed="43"/>
        <rFont val="Arial"/>
        <family val="2"/>
      </rPr>
      <t xml:space="preserve"> που σημαίνει πνεύ-μα του οίνου, δηλαδή το συστατικό εκείνο του οίνου, που προθυμότερα περνά στην αέρια φάση, γίνεται δηλαδή "πνεύμα", ως πλέον πτητικό.  </t>
    </r>
  </si>
  <si>
    <r>
      <t xml:space="preserve">Η περιεκτικότητα των αλκοολούχων ποτών σε αιθανόλη αποδίδεται με τους </t>
    </r>
    <r>
      <rPr>
        <b/>
        <sz val="10"/>
        <color indexed="52"/>
        <rFont val="Arial"/>
        <family val="2"/>
        <charset val="161"/>
      </rPr>
      <t>αλκοολικούς βαθμούς (°),</t>
    </r>
    <r>
      <rPr>
        <sz val="10"/>
        <color indexed="43"/>
        <rFont val="Arial"/>
        <family val="2"/>
      </rPr>
      <t xml:space="preserve"> που δη-λώνουν την ποσότητα του οινοπνεύματος (εκφρασμένη σε </t>
    </r>
    <r>
      <rPr>
        <b/>
        <sz val="10"/>
        <color indexed="52"/>
        <rFont val="Arial"/>
        <family val="2"/>
        <charset val="161"/>
      </rPr>
      <t>mL),</t>
    </r>
    <r>
      <rPr>
        <sz val="10"/>
        <color indexed="43"/>
        <rFont val="Arial"/>
        <family val="2"/>
      </rPr>
      <t xml:space="preserve"> η οποία περιέχεται σε </t>
    </r>
    <r>
      <rPr>
        <b/>
        <sz val="10"/>
        <color indexed="52"/>
        <rFont val="Arial"/>
        <family val="2"/>
        <charset val="161"/>
      </rPr>
      <t>100mL</t>
    </r>
    <r>
      <rPr>
        <sz val="10"/>
        <color indexed="43"/>
        <rFont val="Arial"/>
        <family val="2"/>
      </rPr>
      <t xml:space="preserve"> του ποτού. Έτσι, αν ένα κρασί είναι περιεκτικότητας </t>
    </r>
    <r>
      <rPr>
        <b/>
        <sz val="10"/>
        <color indexed="52"/>
        <rFont val="Arial"/>
        <family val="2"/>
        <charset val="161"/>
      </rPr>
      <t>12°,</t>
    </r>
    <r>
      <rPr>
        <sz val="10"/>
        <color indexed="43"/>
        <rFont val="Arial"/>
        <family val="2"/>
      </rPr>
      <t xml:space="preserve"> τότε σε </t>
    </r>
    <r>
      <rPr>
        <b/>
        <sz val="10"/>
        <color indexed="52"/>
        <rFont val="Arial"/>
        <family val="2"/>
        <charset val="161"/>
      </rPr>
      <t>100mL</t>
    </r>
    <r>
      <rPr>
        <sz val="10"/>
        <color indexed="43"/>
        <rFont val="Arial"/>
        <family val="2"/>
      </rPr>
      <t xml:space="preserve"> από αυτό, περιέχονται </t>
    </r>
    <r>
      <rPr>
        <b/>
        <sz val="10"/>
        <color indexed="52"/>
        <rFont val="Arial"/>
        <family val="2"/>
        <charset val="161"/>
      </rPr>
      <t>12mL</t>
    </r>
    <r>
      <rPr>
        <sz val="10"/>
        <color indexed="43"/>
        <rFont val="Arial"/>
        <family val="2"/>
      </rPr>
      <t xml:space="preserve"> οινοπνεύματος. </t>
    </r>
  </si>
  <si>
    <r>
      <t xml:space="preserve">Στην παρούσα ενότητα, εφόσον δε διευκρινίζεται κάτι διαφορετικό, θα θεωρείται πάντα, ότι ο </t>
    </r>
    <r>
      <rPr>
        <b/>
        <sz val="12"/>
        <color indexed="52"/>
        <rFont val="Arial"/>
        <family val="2"/>
        <charset val="161"/>
      </rPr>
      <t>εστέρας</t>
    </r>
    <r>
      <rPr>
        <sz val="12"/>
        <color indexed="43"/>
        <rFont val="Arial"/>
        <family val="2"/>
      </rPr>
      <t xml:space="preserve"> προέρχεται από </t>
    </r>
    <r>
      <rPr>
        <b/>
        <sz val="12"/>
        <color indexed="52"/>
        <rFont val="Arial"/>
        <family val="2"/>
        <charset val="161"/>
      </rPr>
      <t>κ.μ. οξύ,</t>
    </r>
    <r>
      <rPr>
        <sz val="12"/>
        <color indexed="43"/>
        <rFont val="Arial"/>
        <family val="2"/>
      </rPr>
      <t xml:space="preserve"> που αντέδρασε με </t>
    </r>
    <r>
      <rPr>
        <b/>
        <sz val="12"/>
        <color indexed="52"/>
        <rFont val="Arial"/>
        <family val="2"/>
        <charset val="161"/>
      </rPr>
      <t>κ.μ. αλκοόλη,</t>
    </r>
    <r>
      <rPr>
        <sz val="12"/>
        <color indexed="43"/>
        <rFont val="Arial"/>
        <family val="2"/>
      </rPr>
      <t xml:space="preserve"> οπότε ο γενικός μοριακός τύπος του θα είναι </t>
    </r>
    <r>
      <rPr>
        <b/>
        <sz val="12"/>
        <color indexed="52"/>
        <rFont val="Arial"/>
        <family val="2"/>
        <charset val="161"/>
      </rPr>
      <t>C</t>
    </r>
    <r>
      <rPr>
        <b/>
        <vertAlign val="subscript"/>
        <sz val="12"/>
        <color indexed="52"/>
        <rFont val="Arial"/>
        <family val="2"/>
        <charset val="161"/>
      </rPr>
      <t>v</t>
    </r>
    <r>
      <rPr>
        <b/>
        <sz val="12"/>
        <color indexed="52"/>
        <rFont val="Arial"/>
        <family val="2"/>
        <charset val="161"/>
      </rPr>
      <t>H</t>
    </r>
    <r>
      <rPr>
        <b/>
        <vertAlign val="subscript"/>
        <sz val="12"/>
        <color indexed="52"/>
        <rFont val="Arial"/>
        <family val="2"/>
        <charset val="161"/>
      </rPr>
      <t>2v</t>
    </r>
    <r>
      <rPr>
        <b/>
        <sz val="12"/>
        <color indexed="52"/>
        <rFont val="Arial"/>
        <family val="2"/>
        <charset val="161"/>
      </rPr>
      <t>O</t>
    </r>
    <r>
      <rPr>
        <b/>
        <vertAlign val="subscript"/>
        <sz val="12"/>
        <color indexed="52"/>
        <rFont val="Arial"/>
        <family val="2"/>
        <charset val="161"/>
      </rPr>
      <t>2</t>
    </r>
    <r>
      <rPr>
        <b/>
        <sz val="12"/>
        <color indexed="52"/>
        <rFont val="Arial"/>
        <family val="2"/>
        <charset val="161"/>
      </rPr>
      <t>.</t>
    </r>
  </si>
  <si>
    <t>Τα διαφορετικά χρώματα αποσκοπούν στο να γίνει αντιληπτό ότι το σχηματιζόμενο μόριο νερού προέρχεται από το υδροξύλιο του καρβοξυλίου του κ.μ. οξέος και το άτομο Η του αλκοολικού υδροξυλίου. Έτσι μπορούμε να πούμε, ότι η "κεφαλή" του εστέρα προέρχεται από το οξύ και η "ουρά" του, από την αλκοόλη.
Σχετικό είναι το σχήμα που ακολουθεί.</t>
  </si>
  <si>
    <t>… και ζητείται να προσδιοριστεί η ταυτότητα του οξέος και της αλκοόλης, που από τη μεταξύ τους αντίδραση σχηματίζεται.</t>
  </si>
  <si>
    <r>
      <t xml:space="preserve">Απομακρύνουμε μεταξύ τους αυτά τα δύο ανθρακοάτομα, φροντίζοντας να μη "δια-ταραχθεί" η σύνδεσή τους με τις ομάδες ή τα άτομα, με τα οποία βρίσκονταν ενω-μένα μέσα στο μόριο του εστέρα. Το άτομο οξυγόνου που παρεμβάλλεται μεταξύ των δύο ανθρακοατόμων (επισημαίνεται με </t>
    </r>
    <r>
      <rPr>
        <b/>
        <sz val="12"/>
        <color indexed="53"/>
        <rFont val="Arial"/>
        <family val="2"/>
        <charset val="161"/>
      </rPr>
      <t>πορτοκαλί</t>
    </r>
    <r>
      <rPr>
        <sz val="12"/>
        <color indexed="43"/>
        <rFont val="Arial"/>
        <family val="2"/>
      </rPr>
      <t xml:space="preserve"> χρώμα), μπορούμε να το κρατήσουμε ενωμένο με οποιοδήποτε από τα δύο επισημασμένα ανθρακοάτομα, αφού κάτι τέτοιο δεν εμποδίζει την επίτευξη του σκοπού μας.</t>
    </r>
  </si>
  <si>
    <t>Στην ομάδα όπου βρίσκεται το καρβοξυλικό ανθρακοάτομο, πρέπει στη συνέχεια να προστεθεί ό,τι λείπει, ώστε να σχηματιστεί το ζητούμενο καρβοξυλικό οξύ και το ίδιο πρέπει να γίνει και με την άλλη ομάδα, δηλαδή αυτή στην οποία βρίσκεται το αλκοολικό ανθρακοάτομο, οπότε έτσι θα σχηματιστεί και η ζητούμενη αλκοόλη.</t>
  </si>
  <si>
    <r>
      <t xml:space="preserve">Μετά από όλα αυτά, γίνεται φανερό ότι οι "γονείς" του δοθέντος εστέρα ήταν το </t>
    </r>
    <r>
      <rPr>
        <b/>
        <sz val="12"/>
        <color indexed="52"/>
        <rFont val="Arial"/>
        <family val="2"/>
        <charset val="161"/>
      </rPr>
      <t>μέθυλο-προπανικό οξύ</t>
    </r>
    <r>
      <rPr>
        <sz val="12"/>
        <color indexed="43"/>
        <rFont val="Arial"/>
        <family val="2"/>
      </rPr>
      <t xml:space="preserve"> και η </t>
    </r>
    <r>
      <rPr>
        <b/>
        <sz val="12"/>
        <color indexed="52"/>
        <rFont val="Arial"/>
        <family val="2"/>
        <charset val="161"/>
      </rPr>
      <t>μέθυλο-2-προπανόλη,</t>
    </r>
    <r>
      <rPr>
        <sz val="12"/>
        <color indexed="43"/>
        <rFont val="Arial"/>
        <family val="2"/>
      </rPr>
      <t xml:space="preserve"> ή αλλιώς </t>
    </r>
    <r>
      <rPr>
        <b/>
        <sz val="12"/>
        <color indexed="52"/>
        <rFont val="Arial"/>
        <family val="2"/>
        <charset val="161"/>
      </rPr>
      <t>τριτοταγής βουτυλική αλκοόλη.</t>
    </r>
    <r>
      <rPr>
        <sz val="12"/>
        <color indexed="43"/>
        <rFont val="Arial"/>
        <family val="2"/>
      </rPr>
      <t xml:space="preserve"> Προφανώς λοιπόν ο εστέρας ήταν ο </t>
    </r>
    <r>
      <rPr>
        <b/>
        <sz val="12"/>
        <color indexed="52"/>
        <rFont val="Arial"/>
        <family val="2"/>
        <charset val="161"/>
      </rPr>
      <t>μέθυλο-προπανικός-τριτ.-βουτυλ-εστέρας.</t>
    </r>
  </si>
  <si>
    <r>
      <t>Οι Ιταγείς κ.μ. αλκοόλες οξειδώνονται σε αλδεΰδες,</t>
    </r>
    <r>
      <rPr>
        <sz val="12"/>
        <color indexed="43"/>
        <rFont val="Arial"/>
        <family val="2"/>
      </rPr>
      <t xml:space="preserve"> </t>
    </r>
    <r>
      <rPr>
        <b/>
        <sz val="12"/>
        <color indexed="52"/>
        <rFont val="Arial"/>
        <family val="2"/>
        <charset val="161"/>
      </rPr>
      <t>οι οποίες όμως στη συνέχεια οξειδώνονται στο αντίστοιχο κ.μ. οξύ.</t>
    </r>
    <r>
      <rPr>
        <sz val="12"/>
        <color indexed="43"/>
        <rFont val="Arial"/>
        <family val="2"/>
      </rPr>
      <t xml:space="preserve"> Μπορούμε λοιπόν να πούμε ότι η οξείδωσή τους ολοκληρώνεται σε δύο στάδια. Το </t>
    </r>
    <r>
      <rPr>
        <b/>
        <sz val="12"/>
        <color indexed="52"/>
        <rFont val="Arial"/>
        <family val="2"/>
        <charset val="161"/>
      </rPr>
      <t>Ιταγές αλκοολικό ανθρα-κοάτομο</t>
    </r>
    <r>
      <rPr>
        <sz val="12"/>
        <color indexed="43"/>
        <rFont val="Arial"/>
        <family val="2"/>
      </rPr>
      <t xml:space="preserve"> οξειδώνεται αρχικά, κατά την πραγματοποίηση της αντίδρασης, σε </t>
    </r>
    <r>
      <rPr>
        <b/>
        <sz val="12"/>
        <color indexed="52"/>
        <rFont val="Arial"/>
        <family val="2"/>
        <charset val="161"/>
      </rPr>
      <t>αλ-δεϋδικό ανθρακοάτομο</t>
    </r>
    <r>
      <rPr>
        <sz val="12"/>
        <color indexed="43"/>
        <rFont val="Arial"/>
        <family val="2"/>
      </rPr>
      <t xml:space="preserve"> και στη συνέχεια σε </t>
    </r>
    <r>
      <rPr>
        <b/>
        <sz val="12"/>
        <color indexed="52"/>
        <rFont val="Arial"/>
        <family val="2"/>
        <charset val="161"/>
      </rPr>
      <t>καρβοξυλικό.</t>
    </r>
    <r>
      <rPr>
        <sz val="12"/>
        <color indexed="43"/>
        <rFont val="Arial"/>
        <family val="2"/>
      </rPr>
      <t xml:space="preserve"> </t>
    </r>
  </si>
  <si>
    <r>
      <t xml:space="preserve">Αν θεωρήσουμε λοιπόν την </t>
    </r>
    <r>
      <rPr>
        <b/>
        <sz val="12"/>
        <color indexed="52"/>
        <rFont val="Arial"/>
        <family val="2"/>
        <charset val="161"/>
      </rPr>
      <t>1-προπανόλη,</t>
    </r>
    <r>
      <rPr>
        <sz val="12"/>
        <color indexed="43"/>
        <rFont val="Arial"/>
        <family val="2"/>
      </rPr>
      <t xml:space="preserve"> αυτή οξειδώνεται αρχικά σε </t>
    </r>
    <r>
      <rPr>
        <b/>
        <sz val="12"/>
        <color indexed="52"/>
        <rFont val="Arial"/>
        <family val="2"/>
        <charset val="161"/>
      </rPr>
      <t>προπ-ανάλη,</t>
    </r>
    <r>
      <rPr>
        <sz val="12"/>
        <color indexed="43"/>
        <rFont val="Arial"/>
        <family val="2"/>
      </rPr>
      <t xml:space="preserve"> η οποία στη συνέχεια με παραπέρα δράση του οξειδωτικού μέσου, μετα-τρέπεται σε </t>
    </r>
    <r>
      <rPr>
        <b/>
        <sz val="12"/>
        <color indexed="52"/>
        <rFont val="Arial"/>
        <family val="2"/>
        <charset val="161"/>
      </rPr>
      <t>προπανικό οξύ</t>
    </r>
    <r>
      <rPr>
        <b/>
        <sz val="12"/>
        <color indexed="10"/>
        <rFont val="Arial"/>
        <family val="2"/>
        <charset val="161"/>
      </rPr>
      <t>***</t>
    </r>
    <r>
      <rPr>
        <b/>
        <sz val="12"/>
        <color indexed="52"/>
        <rFont val="Arial"/>
        <family val="2"/>
        <charset val="161"/>
      </rPr>
      <t>.</t>
    </r>
    <r>
      <rPr>
        <sz val="12"/>
        <color indexed="43"/>
        <rFont val="Arial"/>
        <family val="2"/>
      </rPr>
      <t xml:space="preserve"> Όλα αυτά φαίνονται στο σχήμα που ακολουθεί, όπου το οξειδωτικό μέσο παριστάνεται με το σύμβολο του οξυγόνου, τοποθετημένο ανάμεσα σε δύο μικρές κατακόρυφες γραμμές, </t>
    </r>
    <r>
      <rPr>
        <b/>
        <sz val="12"/>
        <color indexed="52"/>
        <rFont val="Arial"/>
        <family val="2"/>
        <charset val="161"/>
      </rPr>
      <t>ΙΟΙ.</t>
    </r>
  </si>
  <si>
    <t>Η αντίδραση μπορεί να αποδοθεί απλούστερα, χωρίς όμως να αλλοιώνεται η στοι-χειομετρική αναλογία ανάμεσα στην οξειδούμενη αλκοόλη και το παραγόμενο προϊόν, ως εξής…</t>
  </si>
  <si>
    <r>
      <t xml:space="preserve">Αξίζει να σημειωθεί ότι τα </t>
    </r>
    <r>
      <rPr>
        <b/>
        <sz val="12"/>
        <color indexed="52"/>
        <rFont val="Arial"/>
        <family val="2"/>
        <charset val="161"/>
      </rPr>
      <t>κ.μ. οξέα</t>
    </r>
    <r>
      <rPr>
        <sz val="12"/>
        <color indexed="43"/>
        <rFont val="Arial"/>
        <family val="2"/>
      </rPr>
      <t xml:space="preserve"> που σχηματίζονται από την πλήρη οξέιδωση μιας κ.μ. αλκοόλης, </t>
    </r>
    <r>
      <rPr>
        <b/>
        <sz val="12"/>
        <color indexed="52"/>
        <rFont val="Arial"/>
        <family val="2"/>
        <charset val="161"/>
      </rPr>
      <t>δεν οξειδώνονται,</t>
    </r>
    <r>
      <rPr>
        <sz val="12"/>
        <color indexed="43"/>
        <rFont val="Arial"/>
        <family val="2"/>
      </rPr>
      <t xml:space="preserve"> με </t>
    </r>
    <r>
      <rPr>
        <b/>
        <sz val="12"/>
        <color indexed="16"/>
        <rFont val="Arial"/>
        <family val="2"/>
        <charset val="161"/>
      </rPr>
      <t>μοναδική εξαίρεση</t>
    </r>
    <r>
      <rPr>
        <sz val="12"/>
        <color indexed="43"/>
        <rFont val="Arial"/>
        <family val="2"/>
      </rPr>
      <t xml:space="preserve"> το </t>
    </r>
    <r>
      <rPr>
        <b/>
        <sz val="12"/>
        <color indexed="52"/>
        <rFont val="Arial"/>
        <family val="2"/>
        <charset val="161"/>
      </rPr>
      <t>μεθανικό οξύ,</t>
    </r>
    <r>
      <rPr>
        <sz val="12"/>
        <color indexed="43"/>
        <rFont val="Arial"/>
        <family val="2"/>
      </rPr>
      <t xml:space="preserve"> που οξειδώνεται σε </t>
    </r>
    <r>
      <rPr>
        <b/>
        <sz val="12"/>
        <color indexed="52"/>
        <rFont val="Arial"/>
        <family val="2"/>
        <charset val="161"/>
      </rPr>
      <t>CO</t>
    </r>
    <r>
      <rPr>
        <b/>
        <vertAlign val="subscript"/>
        <sz val="12"/>
        <color indexed="52"/>
        <rFont val="Arial"/>
        <family val="2"/>
        <charset val="161"/>
      </rPr>
      <t>2</t>
    </r>
    <r>
      <rPr>
        <b/>
        <sz val="12"/>
        <color indexed="52"/>
        <rFont val="Arial"/>
        <family val="2"/>
        <charset val="161"/>
      </rPr>
      <t>.</t>
    </r>
    <r>
      <rPr>
        <sz val="12"/>
        <color indexed="43"/>
        <rFont val="Arial"/>
        <family val="2"/>
      </rPr>
      <t xml:space="preserve"> Έτσι η μεθανόλη οξειδώνεται, όπως δείχνεται παρακά-τω, σε τρία στάδια. </t>
    </r>
  </si>
  <si>
    <r>
      <t xml:space="preserve">Όπως είδαμε παραπάνω, να συμβαίνει στην περίπτωση της οξείδωσης των Ιτα-γών κ.μ. αλκοολών, έτσι και κατά την οξείδωση των ΙΙταγών κ.μ. αλκοολών, φαίνε-ται να κατορθώνει το οξειδωτικό μέσο, να αποσπά από το μόριο της αλκοόλης δύο άτομα </t>
    </r>
    <r>
      <rPr>
        <b/>
        <sz val="12"/>
        <color indexed="52"/>
        <rFont val="Arial"/>
        <family val="2"/>
        <charset val="161"/>
      </rPr>
      <t>Η.</t>
    </r>
    <r>
      <rPr>
        <sz val="12"/>
        <color indexed="43"/>
        <rFont val="Arial"/>
        <family val="2"/>
      </rPr>
      <t xml:space="preserve"> Από αυτά και πάλι το ένα είναι το άτομο </t>
    </r>
    <r>
      <rPr>
        <b/>
        <sz val="12"/>
        <color indexed="52"/>
        <rFont val="Arial"/>
        <family val="2"/>
        <charset val="161"/>
      </rPr>
      <t>Η</t>
    </r>
    <r>
      <rPr>
        <sz val="12"/>
        <color indexed="43"/>
        <rFont val="Arial"/>
        <family val="2"/>
      </rPr>
      <t xml:space="preserve"> του υδροξυλίου και το άλλο είναι το μοναδικό άτομο </t>
    </r>
    <r>
      <rPr>
        <b/>
        <sz val="12"/>
        <color indexed="52"/>
        <rFont val="Arial"/>
        <family val="2"/>
        <charset val="161"/>
      </rPr>
      <t>Η</t>
    </r>
    <r>
      <rPr>
        <sz val="12"/>
        <color indexed="43"/>
        <rFont val="Arial"/>
        <family val="2"/>
      </rPr>
      <t xml:space="preserve"> του αλκοολικού ανθρακοατόμου, αφού αυτό είναι ΙΙταγές.
Αποτέλεσμα είναι αυτή τη φορά, η αλκοόλη να μετατραπεί σε κετόνη, καθώς το ανθρακοάτομο που φέρει το υδροξύλιο (αλκοολικό ανθρακοάτομο), μετατρέπεται σε κετονικό. </t>
    </r>
  </si>
  <si>
    <r>
      <t xml:space="preserve">Η έκταση γενικά που λαμβάνει η οξείδωση προς το α-ντίστοιχο </t>
    </r>
    <r>
      <rPr>
        <b/>
        <sz val="10"/>
        <color indexed="52"/>
        <rFont val="Arial"/>
        <family val="2"/>
        <charset val="161"/>
      </rPr>
      <t>οξύ,</t>
    </r>
    <r>
      <rPr>
        <sz val="10"/>
        <color indexed="43"/>
        <rFont val="Arial"/>
        <family val="2"/>
      </rPr>
      <t xml:space="preserve"> της </t>
    </r>
    <r>
      <rPr>
        <b/>
        <sz val="10"/>
        <color indexed="52"/>
        <rFont val="Arial"/>
        <family val="2"/>
        <charset val="161"/>
      </rPr>
      <t>αλδεΰδης,</t>
    </r>
    <r>
      <rPr>
        <sz val="10"/>
        <color indexed="43"/>
        <rFont val="Arial"/>
        <family val="2"/>
      </rPr>
      <t xml:space="preserve"> που προκύπτει κατά την οξείδωση μιας </t>
    </r>
    <r>
      <rPr>
        <b/>
        <sz val="10"/>
        <color indexed="52"/>
        <rFont val="Arial"/>
        <family val="2"/>
        <charset val="161"/>
      </rPr>
      <t>Ιταγούς αλκοόλης,</t>
    </r>
    <r>
      <rPr>
        <sz val="10"/>
        <color indexed="43"/>
        <rFont val="Arial"/>
        <family val="2"/>
      </rPr>
      <t xml:space="preserve"> εξαρτάται από τις συνθήκες διεξαγωγής της αντίδρασης, την ποσότητα, αλλά και την ταυτότητα του οξειδωτικού μέσου.
Για παράδειγμα, αν η οξείδωση της Ιταγούς αλκοόλης γίνεται με όξινο διάλυμα </t>
    </r>
    <r>
      <rPr>
        <b/>
        <sz val="10"/>
        <color indexed="52"/>
        <rFont val="Arial"/>
        <family val="2"/>
        <charset val="161"/>
      </rPr>
      <t>K</t>
    </r>
    <r>
      <rPr>
        <b/>
        <vertAlign val="subscript"/>
        <sz val="10"/>
        <color indexed="52"/>
        <rFont val="Arial"/>
        <family val="2"/>
        <charset val="161"/>
      </rPr>
      <t>2</t>
    </r>
    <r>
      <rPr>
        <b/>
        <sz val="10"/>
        <color indexed="52"/>
        <rFont val="Arial"/>
        <family val="2"/>
        <charset val="161"/>
      </rPr>
      <t>Cr</t>
    </r>
    <r>
      <rPr>
        <b/>
        <vertAlign val="subscript"/>
        <sz val="10"/>
        <color indexed="52"/>
        <rFont val="Arial"/>
        <family val="2"/>
        <charset val="161"/>
      </rPr>
      <t>2</t>
    </r>
    <r>
      <rPr>
        <b/>
        <sz val="10"/>
        <color indexed="52"/>
        <rFont val="Arial"/>
        <family val="2"/>
        <charset val="161"/>
      </rPr>
      <t>O</t>
    </r>
    <r>
      <rPr>
        <b/>
        <vertAlign val="subscript"/>
        <sz val="10"/>
        <color indexed="52"/>
        <rFont val="Arial"/>
        <family val="2"/>
        <charset val="161"/>
      </rPr>
      <t>7</t>
    </r>
    <r>
      <rPr>
        <b/>
        <sz val="10"/>
        <color indexed="52"/>
        <rFont val="Arial"/>
        <family val="2"/>
        <charset val="161"/>
      </rPr>
      <t>,</t>
    </r>
    <r>
      <rPr>
        <sz val="10"/>
        <color indexed="43"/>
        <rFont val="Arial"/>
        <family val="2"/>
      </rPr>
      <t xml:space="preserve"> το οποίο είναι ηπιό-τερο του </t>
    </r>
    <r>
      <rPr>
        <b/>
        <sz val="10"/>
        <color indexed="52"/>
        <rFont val="Arial"/>
        <family val="2"/>
        <charset val="161"/>
      </rPr>
      <t>KMnO</t>
    </r>
    <r>
      <rPr>
        <b/>
        <vertAlign val="subscript"/>
        <sz val="10"/>
        <color indexed="52"/>
        <rFont val="Arial"/>
        <family val="2"/>
        <charset val="161"/>
      </rPr>
      <t>4</t>
    </r>
    <r>
      <rPr>
        <sz val="10"/>
        <color indexed="43"/>
        <rFont val="Arial"/>
        <family val="2"/>
      </rPr>
      <t xml:space="preserve"> και σε θερμοκρασία υψηλότερη του σημείου ζέσεως της σχηματιζόμενης αλδεΰδης, τότε η αλδεΰδη απομακρύνεται σε αέρια κατάσταση από το χώρο διεξαγωγής της αντίδρασης και αποφεύγεται έτσι η οξείδωση της αλκοόλης σε οξύ.
Αν η οξείδωση της Ιταγούς αλκοόλης πραγματοποιείται με όξινο διάλυμα </t>
    </r>
    <r>
      <rPr>
        <b/>
        <sz val="10"/>
        <color indexed="52"/>
        <rFont val="Arial"/>
        <family val="2"/>
        <charset val="161"/>
      </rPr>
      <t>KMnO</t>
    </r>
    <r>
      <rPr>
        <b/>
        <vertAlign val="subscript"/>
        <sz val="10"/>
        <color indexed="52"/>
        <rFont val="Arial"/>
        <family val="2"/>
        <charset val="161"/>
      </rPr>
      <t>4</t>
    </r>
    <r>
      <rPr>
        <b/>
        <sz val="10"/>
        <color indexed="52"/>
        <rFont val="Arial"/>
        <family val="2"/>
        <charset val="161"/>
      </rPr>
      <t>,</t>
    </r>
    <r>
      <rPr>
        <sz val="10"/>
        <color indexed="43"/>
        <rFont val="Arial"/>
        <family val="2"/>
      </rPr>
      <t xml:space="preserve"> είναι δύσκολο να αποφύγου-με τη μετατροπή μέρους της οξειδούμενης αλκοόλης σε καρβοξυλικό οξύ, αυτό όμως είναι και θέμα της ποσό-τητας που χρησιμοποιήθηκε από το οξειδωτικό μέσο.</t>
    </r>
  </si>
  <si>
    <r>
      <t xml:space="preserve">Οι ΙΙΙταγείς κ.μ. αλκοόλες δεν οξειδώνονται από τα συνηθισμένα οξειδωτικά μέσα. </t>
    </r>
    <r>
      <rPr>
        <sz val="12"/>
        <color indexed="43"/>
        <rFont val="Arial"/>
        <family val="2"/>
      </rPr>
      <t>Και αυτές όμως, όπως οι κετόνες, σε περιβάλλον εξαιρετικά έντονων οξει-δωτικών συνθηκών, οξειδώνονται με ταυτόχρονη θραύση της ανθρακικής αλυσί-δας του μορίου τους.</t>
    </r>
  </si>
  <si>
    <r>
      <t xml:space="preserve">Αξίζει ακόμη να σημειωθεί, ότι οι </t>
    </r>
    <r>
      <rPr>
        <b/>
        <sz val="12"/>
        <color indexed="52"/>
        <rFont val="Arial"/>
        <family val="2"/>
        <charset val="161"/>
      </rPr>
      <t>αλκοόλες</t>
    </r>
    <r>
      <rPr>
        <sz val="12"/>
        <color indexed="43"/>
        <rFont val="Arial"/>
        <family val="2"/>
      </rPr>
      <t xml:space="preserve"> που είναι </t>
    </r>
    <r>
      <rPr>
        <b/>
        <sz val="12"/>
        <color indexed="52"/>
        <rFont val="Arial"/>
        <family val="2"/>
        <charset val="161"/>
      </rPr>
      <t>Ιταγείς</t>
    </r>
    <r>
      <rPr>
        <sz val="12"/>
        <color indexed="43"/>
        <rFont val="Arial"/>
        <family val="2"/>
      </rPr>
      <t xml:space="preserve"> ή </t>
    </r>
    <r>
      <rPr>
        <b/>
        <sz val="12"/>
        <color indexed="52"/>
        <rFont val="Arial"/>
        <family val="2"/>
        <charset val="161"/>
      </rPr>
      <t>ΙΙταγείς,</t>
    </r>
    <r>
      <rPr>
        <sz val="12"/>
        <color indexed="43"/>
        <rFont val="Arial"/>
        <family val="2"/>
      </rPr>
      <t xml:space="preserve"> οξειδώ-νονται προς την αντίστοιχη αλδεΰδη ή κετόνη αντίστοιχα και στην περίπτωση, που οι ατμοί τους θερμαίνονται παρουσία </t>
    </r>
    <r>
      <rPr>
        <b/>
        <sz val="12"/>
        <color indexed="52"/>
        <rFont val="Arial"/>
        <family val="2"/>
        <charset val="161"/>
      </rPr>
      <t>Cu,</t>
    </r>
    <r>
      <rPr>
        <sz val="12"/>
        <color indexed="43"/>
        <rFont val="Arial"/>
        <family val="2"/>
      </rPr>
      <t xml:space="preserve"> στους </t>
    </r>
    <r>
      <rPr>
        <b/>
        <sz val="12"/>
        <color indexed="52"/>
        <rFont val="Arial"/>
        <family val="2"/>
        <charset val="161"/>
      </rPr>
      <t>300°C,</t>
    </r>
    <r>
      <rPr>
        <sz val="12"/>
        <color indexed="43"/>
        <rFont val="Arial"/>
        <family val="2"/>
      </rPr>
      <t xml:space="preserve"> οπότε </t>
    </r>
    <r>
      <rPr>
        <b/>
        <sz val="12"/>
        <color indexed="52"/>
        <rFont val="Arial"/>
        <family val="2"/>
        <charset val="161"/>
      </rPr>
      <t>αφυδρογονώνο-νται.</t>
    </r>
    <r>
      <rPr>
        <sz val="12"/>
        <color indexed="43"/>
        <rFont val="Arial"/>
        <family val="2"/>
      </rPr>
      <t xml:space="preserve"> Το γενικό σχήμα των αντιδράσεων αυτών δείχνεται στις παρακάτω εξισώ-σεις.   </t>
    </r>
  </si>
  <si>
    <r>
      <t xml:space="preserve">Όταν η αλκοόλη θερμαίνεται παρουσία </t>
    </r>
    <r>
      <rPr>
        <b/>
        <sz val="10"/>
        <color indexed="52"/>
        <rFont val="Arial"/>
        <family val="2"/>
        <charset val="161"/>
      </rPr>
      <t>Al</t>
    </r>
    <r>
      <rPr>
        <b/>
        <vertAlign val="subscript"/>
        <sz val="10"/>
        <color indexed="52"/>
        <rFont val="Arial"/>
        <family val="2"/>
        <charset val="161"/>
      </rPr>
      <t>2</t>
    </r>
    <r>
      <rPr>
        <b/>
        <sz val="10"/>
        <color indexed="52"/>
        <rFont val="Arial"/>
        <family val="2"/>
        <charset val="161"/>
      </rPr>
      <t>O</t>
    </r>
    <r>
      <rPr>
        <b/>
        <vertAlign val="subscript"/>
        <sz val="10"/>
        <color indexed="52"/>
        <rFont val="Arial"/>
        <family val="2"/>
        <charset val="161"/>
      </rPr>
      <t>3</t>
    </r>
    <r>
      <rPr>
        <sz val="10"/>
        <color indexed="43"/>
        <rFont val="Arial"/>
        <family val="2"/>
      </rPr>
      <t xml:space="preserve"> στους </t>
    </r>
    <r>
      <rPr>
        <b/>
        <sz val="10"/>
        <color indexed="52"/>
        <rFont val="Arial"/>
        <family val="2"/>
        <charset val="161"/>
      </rPr>
      <t>300°- 350°C,</t>
    </r>
    <r>
      <rPr>
        <sz val="10"/>
        <color indexed="43"/>
        <rFont val="Arial"/>
        <family val="2"/>
      </rPr>
      <t xml:space="preserve"> σχηματίζεται </t>
    </r>
    <r>
      <rPr>
        <b/>
        <sz val="10"/>
        <color indexed="52"/>
        <rFont val="Arial"/>
        <family val="2"/>
        <charset val="161"/>
      </rPr>
      <t>αλκένιο,</t>
    </r>
    <r>
      <rPr>
        <sz val="10"/>
        <color indexed="43"/>
        <rFont val="Arial"/>
        <family val="2"/>
      </rPr>
      <t xml:space="preserve"> ενώ σε χαμηλότερη θερμοκρασία, </t>
    </r>
    <r>
      <rPr>
        <b/>
        <sz val="10"/>
        <color indexed="52"/>
        <rFont val="Arial"/>
        <family val="2"/>
        <charset val="161"/>
      </rPr>
      <t>240°- 260°C,</t>
    </r>
    <r>
      <rPr>
        <sz val="10"/>
        <color indexed="43"/>
        <rFont val="Arial"/>
        <family val="2"/>
      </rPr>
      <t xml:space="preserve"> λαμβάνεται </t>
    </r>
    <r>
      <rPr>
        <b/>
        <sz val="10"/>
        <color indexed="52"/>
        <rFont val="Arial"/>
        <family val="2"/>
        <charset val="161"/>
      </rPr>
      <t>αιθέρας.</t>
    </r>
  </si>
  <si>
    <t>Τονίζεται, ότι το ορθογώνιο που έχει πορτοκαλί χρώμα, τοποθετήθηκε στις παρα-πάνω χημικές εξισώσεις, για να βοηθήσει στο να γίνει ευκολότερα αντιληπτή η ταυτότητα του σχηματιζόμενου προϊόντος. Στην πραγματικότητα, ο τρόπος με τον οποίο γίνεται η αφυδάτωση μιας αλκοόλης, διαφέρει από αυτό που δείχνεται με το ορθογώνιο.</t>
  </si>
  <si>
    <r>
      <t xml:space="preserve">Το άτομο </t>
    </r>
    <r>
      <rPr>
        <b/>
        <sz val="12"/>
        <color indexed="53"/>
        <rFont val="Arial"/>
        <family val="2"/>
        <charset val="161"/>
      </rPr>
      <t>Η</t>
    </r>
    <r>
      <rPr>
        <sz val="12"/>
        <color indexed="43"/>
        <rFont val="Arial"/>
        <family val="2"/>
      </rPr>
      <t xml:space="preserve"> που περιέχεται στη ΧΟ των αλκοολών, δηλαδή το υδροξύλιο και είναι ενωμένο με το άτομο του </t>
    </r>
    <r>
      <rPr>
        <b/>
        <sz val="12"/>
        <color indexed="52"/>
        <rFont val="Arial"/>
        <family val="2"/>
        <charset val="161"/>
      </rPr>
      <t>Ο,</t>
    </r>
    <r>
      <rPr>
        <sz val="12"/>
        <color indexed="43"/>
        <rFont val="Arial"/>
        <family val="2"/>
      </rPr>
      <t xml:space="preserve"> μπορεί να αντικατασταθεί από άτομο κάποιου δρα-στικού μετάλλου, όπως π.χ. άτομο </t>
    </r>
    <r>
      <rPr>
        <b/>
        <sz val="12"/>
        <color indexed="52"/>
        <rFont val="Arial"/>
        <family val="2"/>
        <charset val="161"/>
      </rPr>
      <t>Na</t>
    </r>
    <r>
      <rPr>
        <sz val="12"/>
        <color indexed="43"/>
        <rFont val="Arial"/>
        <family val="2"/>
      </rPr>
      <t xml:space="preserve"> ή άτομο </t>
    </r>
    <r>
      <rPr>
        <b/>
        <sz val="12"/>
        <color indexed="52"/>
        <rFont val="Arial"/>
        <family val="2"/>
        <charset val="161"/>
      </rPr>
      <t>Κ.</t>
    </r>
    <r>
      <rPr>
        <sz val="12"/>
        <color indexed="43"/>
        <rFont val="Arial"/>
        <family val="2"/>
      </rPr>
      <t xml:space="preserve"> Οι σχηματιζόμενες ενώσεις ονο-μάζονται γενικά, </t>
    </r>
    <r>
      <rPr>
        <b/>
        <sz val="12"/>
        <color indexed="53"/>
        <rFont val="Arial"/>
        <family val="2"/>
        <charset val="161"/>
      </rPr>
      <t>αλκοολικά άλατα,</t>
    </r>
    <r>
      <rPr>
        <sz val="12"/>
        <color indexed="43"/>
        <rFont val="Arial"/>
        <family val="2"/>
      </rPr>
      <t xml:space="preserve"> καθώς στην αντίδραση αυτή η αλκοόλη συμ-περιφέρεται όπως ένα οξύ. Είναι γνωστό, ότι όταν ένα μέταλλο αντιδράσει με ένα απλό οξύ, σχηματίζεται το άλας του μετάλλου με το εν λόγω οξύ και εκλύεται αέριο υδρογόνο.</t>
    </r>
    <r>
      <rPr>
        <b/>
        <sz val="12"/>
        <color indexed="52"/>
        <rFont val="Arial"/>
        <family val="2"/>
        <charset val="161"/>
      </rPr>
      <t xml:space="preserve">
</t>
    </r>
    <r>
      <rPr>
        <sz val="12"/>
        <color indexed="43"/>
        <rFont val="Arial"/>
        <family val="2"/>
        <charset val="161"/>
      </rPr>
      <t xml:space="preserve">Στην περίπτωση της αντίδρασης της </t>
    </r>
    <r>
      <rPr>
        <b/>
        <sz val="12"/>
        <color indexed="52"/>
        <rFont val="Arial"/>
        <family val="2"/>
        <charset val="161"/>
      </rPr>
      <t>αιθανόλης,</t>
    </r>
    <r>
      <rPr>
        <sz val="12"/>
        <color indexed="43"/>
        <rFont val="Arial"/>
        <family val="2"/>
        <charset val="161"/>
      </rPr>
      <t xml:space="preserve"> με το </t>
    </r>
    <r>
      <rPr>
        <b/>
        <sz val="12"/>
        <color indexed="52"/>
        <rFont val="Arial"/>
        <family val="2"/>
        <charset val="161"/>
      </rPr>
      <t>Na,</t>
    </r>
    <r>
      <rPr>
        <sz val="12"/>
        <color indexed="43"/>
        <rFont val="Arial"/>
        <family val="2"/>
        <charset val="161"/>
      </rPr>
      <t xml:space="preserve"> το σχηματιζόμενο αλκο-ολικό άλας ονομάζεται </t>
    </r>
    <r>
      <rPr>
        <b/>
        <sz val="12"/>
        <color indexed="52"/>
        <rFont val="Arial"/>
        <family val="2"/>
        <charset val="161"/>
      </rPr>
      <t>αιθοξείδιο του νατρίου</t>
    </r>
    <r>
      <rPr>
        <sz val="12"/>
        <color indexed="43"/>
        <rFont val="Arial"/>
        <family val="2"/>
        <charset val="161"/>
      </rPr>
      <t xml:space="preserve"> και η αντίστοιχη χημική εξίσωση είναι η παρακάτω.</t>
    </r>
    <r>
      <rPr>
        <sz val="12"/>
        <color indexed="43"/>
        <rFont val="Arial"/>
        <family val="2"/>
      </rPr>
      <t xml:space="preserve"> </t>
    </r>
  </si>
  <si>
    <r>
      <t xml:space="preserve">Ο ΣΤ μιας </t>
    </r>
    <r>
      <rPr>
        <b/>
        <sz val="12"/>
        <color rgb="FFFF9900"/>
        <rFont val="Arial"/>
        <family val="2"/>
        <charset val="161"/>
      </rPr>
      <t>άκυκλης κορεσμένης</t>
    </r>
    <r>
      <rPr>
        <sz val="12"/>
        <color rgb="FFFFFF99"/>
        <rFont val="Arial"/>
        <family val="2"/>
        <charset val="161"/>
      </rPr>
      <t xml:space="preserve"> οργανικής ένωσης, με τον παραπάνω ΜΤ, μπορεί να είναι ο παρακάτω.</t>
    </r>
  </si>
  <si>
    <t>Είναι προφανές ότι στο διπλανό ΣΤ δεν εμ-φανίζονται τα άτομα H, αλλά και τα άτομα C.</t>
  </si>
  <si>
    <r>
      <t xml:space="preserve">Έστω ότι το ζητούμενο αλκάνιο έχει τύπο… </t>
    </r>
    <r>
      <rPr>
        <b/>
        <sz val="12"/>
        <color rgb="FFFF9900"/>
        <rFont val="Arial"/>
        <family val="2"/>
        <charset val="161"/>
      </rPr>
      <t>C</t>
    </r>
    <r>
      <rPr>
        <b/>
        <vertAlign val="subscript"/>
        <sz val="12"/>
        <color rgb="FFFF9900"/>
        <rFont val="Arial"/>
        <family val="2"/>
        <charset val="161"/>
      </rPr>
      <t>v</t>
    </r>
    <r>
      <rPr>
        <b/>
        <sz val="12"/>
        <color rgb="FFFF9900"/>
        <rFont val="Arial"/>
        <family val="2"/>
        <charset val="161"/>
      </rPr>
      <t>H</t>
    </r>
    <r>
      <rPr>
        <b/>
        <vertAlign val="subscript"/>
        <sz val="12"/>
        <color rgb="FFFF9900"/>
        <rFont val="Arial"/>
        <family val="2"/>
        <charset val="161"/>
      </rPr>
      <t>2v+2</t>
    </r>
    <r>
      <rPr>
        <b/>
        <sz val="12"/>
        <color rgb="FFFF9900"/>
        <rFont val="Arial"/>
        <family val="2"/>
        <charset val="161"/>
      </rPr>
      <t>,</t>
    </r>
    <r>
      <rPr>
        <sz val="12"/>
        <color rgb="FFFFFF99"/>
        <rFont val="Arial"/>
        <family val="2"/>
        <charset val="161"/>
      </rPr>
      <t xml:space="preserve"> οπότε για την τιμή </t>
    </r>
    <r>
      <rPr>
        <b/>
        <sz val="12"/>
        <color rgb="FFFF9900"/>
        <rFont val="Arial"/>
        <family val="2"/>
        <charset val="161"/>
      </rPr>
      <t>M</t>
    </r>
    <r>
      <rPr>
        <b/>
        <vertAlign val="subscript"/>
        <sz val="12"/>
        <color rgb="FFFF9900"/>
        <rFont val="Arial"/>
        <family val="2"/>
        <charset val="161"/>
      </rPr>
      <t>r</t>
    </r>
    <r>
      <rPr>
        <sz val="12"/>
        <color rgb="FFFFFF99"/>
        <rFont val="Arial"/>
        <family val="2"/>
        <charset val="161"/>
      </rPr>
      <t xml:space="preserve"> αυτού, με </t>
    </r>
    <r>
      <rPr>
        <b/>
        <sz val="12"/>
        <color rgb="FFFF9900"/>
        <rFont val="Arial"/>
        <family val="2"/>
        <charset val="161"/>
      </rPr>
      <t>A</t>
    </r>
    <r>
      <rPr>
        <b/>
        <vertAlign val="subscript"/>
        <sz val="12"/>
        <color rgb="FFFF9900"/>
        <rFont val="Arial"/>
        <family val="2"/>
        <charset val="161"/>
      </rPr>
      <t>r(C)</t>
    </r>
    <r>
      <rPr>
        <b/>
        <sz val="12"/>
        <color rgb="FFFF9900"/>
        <rFont val="Arial"/>
        <family val="2"/>
        <charset val="161"/>
      </rPr>
      <t>=12</t>
    </r>
    <r>
      <rPr>
        <sz val="12"/>
        <color rgb="FFFFFF99"/>
        <rFont val="Arial"/>
        <family val="2"/>
        <charset val="161"/>
      </rPr>
      <t xml:space="preserve"> και </t>
    </r>
    <r>
      <rPr>
        <b/>
        <sz val="12"/>
        <color rgb="FFFF9900"/>
        <rFont val="Arial"/>
        <family val="2"/>
        <charset val="161"/>
      </rPr>
      <t>A</t>
    </r>
    <r>
      <rPr>
        <b/>
        <vertAlign val="subscript"/>
        <sz val="12"/>
        <color rgb="FFFF9900"/>
        <rFont val="Arial"/>
        <family val="2"/>
        <charset val="161"/>
      </rPr>
      <t>r(H)</t>
    </r>
    <r>
      <rPr>
        <b/>
        <sz val="12"/>
        <color rgb="FFFF9900"/>
        <rFont val="Arial"/>
        <family val="2"/>
        <charset val="161"/>
      </rPr>
      <t>=1,</t>
    </r>
    <r>
      <rPr>
        <sz val="12"/>
        <color rgb="FFFFFF99"/>
        <rFont val="Arial"/>
        <family val="2"/>
        <charset val="161"/>
      </rPr>
      <t xml:space="preserve"> θα ισχύει…</t>
    </r>
  </si>
  <si>
    <r>
      <t xml:space="preserve">12·ν=4·(2·ν+2) </t>
    </r>
    <r>
      <rPr>
        <sz val="12"/>
        <color rgb="FF99CC00"/>
        <rFont val="Symbol"/>
        <family val="1"/>
        <charset val="2"/>
      </rPr>
      <t>Þ</t>
    </r>
    <r>
      <rPr>
        <sz val="12"/>
        <color rgb="FF99CC00"/>
        <rFont val="Arial"/>
        <family val="2"/>
        <charset val="161"/>
      </rPr>
      <t xml:space="preserve">  4·ν=8 </t>
    </r>
    <r>
      <rPr>
        <sz val="12"/>
        <color rgb="FF99CC00"/>
        <rFont val="Symbol"/>
        <family val="1"/>
        <charset val="2"/>
      </rPr>
      <t xml:space="preserve">Þ  </t>
    </r>
    <r>
      <rPr>
        <sz val="12"/>
        <color rgb="FF99CC00"/>
        <rFont val="Arial"/>
        <family val="2"/>
        <charset val="161"/>
      </rPr>
      <t>ν=2.</t>
    </r>
  </si>
  <si>
    <r>
      <t xml:space="preserve">12·ν+(2·ν+2)·1=44 </t>
    </r>
    <r>
      <rPr>
        <sz val="12"/>
        <color rgb="FF99CC00"/>
        <rFont val="Symbol"/>
        <family val="1"/>
        <charset val="2"/>
      </rPr>
      <t>Þ</t>
    </r>
    <r>
      <rPr>
        <sz val="12"/>
        <color rgb="FF99CC00"/>
        <rFont val="Arial"/>
        <family val="2"/>
        <charset val="161"/>
      </rPr>
      <t xml:space="preserve">  14·ν+2=44 </t>
    </r>
    <r>
      <rPr>
        <sz val="12"/>
        <color rgb="FF99CC00"/>
        <rFont val="Symbol"/>
        <family val="1"/>
        <charset val="2"/>
      </rPr>
      <t>Þ</t>
    </r>
    <r>
      <rPr>
        <sz val="12"/>
        <color rgb="FF99CC00"/>
        <rFont val="Arial"/>
        <family val="2"/>
        <charset val="161"/>
      </rPr>
      <t xml:space="preserve">  14·ν=42 </t>
    </r>
    <r>
      <rPr>
        <sz val="12"/>
        <color rgb="FF99CC00"/>
        <rFont val="Symbol"/>
        <family val="1"/>
        <charset val="2"/>
      </rPr>
      <t>Þ</t>
    </r>
    <r>
      <rPr>
        <sz val="12"/>
        <color rgb="FF99CC00"/>
        <rFont val="Arial"/>
        <family val="2"/>
        <charset val="161"/>
      </rPr>
      <t xml:space="preserve">  ν=3</t>
    </r>
  </si>
  <si>
    <r>
      <t xml:space="preserve">Πρέπει ακόμη να παρατηρήσουμε ότι το πλήθος των ατόμων </t>
    </r>
    <r>
      <rPr>
        <b/>
        <sz val="12"/>
        <color rgb="FFFF9900"/>
        <rFont val="Arial"/>
        <family val="2"/>
        <charset val="161"/>
      </rPr>
      <t>H</t>
    </r>
    <r>
      <rPr>
        <sz val="12"/>
        <color rgb="FFFFFF99"/>
        <rFont val="Arial"/>
        <family val="2"/>
        <charset val="161"/>
      </rPr>
      <t xml:space="preserve"> στο μόριο του Υ/Α, δε μπορεί να ξεπερνά το πλήθος ατόμων H που θα υπήρχαν στο μόριο αυτό, αν ο Υ/Α ήταν αλκάνιο. Θα είναι δηλαδή… </t>
    </r>
    <r>
      <rPr>
        <b/>
        <sz val="12"/>
        <color rgb="FFFF9900"/>
        <rFont val="Arial"/>
        <family val="2"/>
        <charset val="161"/>
      </rPr>
      <t>y≤2·x+2.</t>
    </r>
  </si>
  <si>
    <r>
      <t xml:space="preserve">12·x=5·y </t>
    </r>
    <r>
      <rPr>
        <sz val="12"/>
        <color rgb="FF99CC00"/>
        <rFont val="Symbol"/>
        <family val="1"/>
        <charset val="2"/>
      </rPr>
      <t>Þ</t>
    </r>
    <r>
      <rPr>
        <sz val="12"/>
        <color rgb="FF99CC00"/>
        <rFont val="Arial"/>
        <family val="2"/>
        <charset val="161"/>
      </rPr>
      <t xml:space="preserve">  y=2,4·x.</t>
    </r>
  </si>
  <si>
    <r>
      <t xml:space="preserve">2≤2,4·x≤2·x+2 </t>
    </r>
    <r>
      <rPr>
        <sz val="12"/>
        <color rgb="FF99CC00"/>
        <rFont val="Symbol"/>
        <family val="1"/>
        <charset val="2"/>
      </rPr>
      <t>Þ</t>
    </r>
    <r>
      <rPr>
        <sz val="12"/>
        <color rgb="FF99CC00"/>
        <rFont val="Arial"/>
        <family val="2"/>
        <charset val="161"/>
      </rPr>
      <t xml:space="preserve">  5/6≤x≤5.</t>
    </r>
  </si>
  <si>
    <r>
      <t xml:space="preserve">Καταλήγουμε λοιπόν στο συμπέρασμα ότι το πλήθος των ανθρακοατόμων στο μό-ριο του Υ/Α, μπορεί να πάρει όλες τις ακέραιες προφανώς τιμές από </t>
    </r>
    <r>
      <rPr>
        <sz val="12"/>
        <color rgb="FFFF9900"/>
        <rFont val="Arial"/>
        <family val="2"/>
        <charset val="161"/>
      </rPr>
      <t>1</t>
    </r>
    <r>
      <rPr>
        <sz val="12"/>
        <color rgb="FFFFFF99"/>
        <rFont val="Arial"/>
        <family val="2"/>
        <charset val="161"/>
      </rPr>
      <t xml:space="preserve"> έως </t>
    </r>
    <r>
      <rPr>
        <b/>
        <sz val="12"/>
        <color rgb="FFFF9900"/>
        <rFont val="Arial"/>
        <family val="2"/>
        <charset val="161"/>
      </rPr>
      <t>5,</t>
    </r>
    <r>
      <rPr>
        <sz val="12"/>
        <color rgb="FFFFFF99"/>
        <rFont val="Arial"/>
        <family val="2"/>
        <charset val="161"/>
      </rPr>
      <t xml:space="preserve"> όμως μόνο για </t>
    </r>
    <r>
      <rPr>
        <b/>
        <sz val="12"/>
        <color rgb="FFFF9900"/>
        <rFont val="Arial"/>
        <family val="2"/>
        <charset val="161"/>
      </rPr>
      <t>x=5</t>
    </r>
    <r>
      <rPr>
        <sz val="12"/>
        <color rgb="FFFFFF99"/>
        <rFont val="Arial"/>
        <family val="2"/>
        <charset val="161"/>
      </rPr>
      <t xml:space="preserve"> προκύπτει για το πλήθος y των υδρογονοατόμων ακέραιη τιμή, δηλα-δή αποδεκτή. Έτσι ο ζητούμενος </t>
    </r>
    <r>
      <rPr>
        <sz val="12"/>
        <color rgb="FFFF9900"/>
        <rFont val="Arial"/>
        <family val="2"/>
        <charset val="161"/>
      </rPr>
      <t>ΜΤ,</t>
    </r>
    <r>
      <rPr>
        <sz val="12"/>
        <color rgb="FFFFFF99"/>
        <rFont val="Arial"/>
        <family val="2"/>
        <charset val="161"/>
      </rPr>
      <t xml:space="preserve"> θα είναι... </t>
    </r>
    <r>
      <rPr>
        <sz val="12"/>
        <color rgb="FFFF9900"/>
        <rFont val="Arial"/>
        <family val="2"/>
        <charset val="161"/>
      </rPr>
      <t>C</t>
    </r>
    <r>
      <rPr>
        <vertAlign val="subscript"/>
        <sz val="12"/>
        <color rgb="FFFF9900"/>
        <rFont val="Arial"/>
        <family val="2"/>
        <charset val="161"/>
      </rPr>
      <t>5</t>
    </r>
    <r>
      <rPr>
        <sz val="12"/>
        <color rgb="FFFF9900"/>
        <rFont val="Arial"/>
        <family val="2"/>
        <charset val="161"/>
      </rPr>
      <t>H</t>
    </r>
    <r>
      <rPr>
        <vertAlign val="subscript"/>
        <sz val="12"/>
        <color rgb="FFFF9900"/>
        <rFont val="Arial"/>
        <family val="2"/>
        <charset val="161"/>
      </rPr>
      <t>12</t>
    </r>
    <r>
      <rPr>
        <sz val="12"/>
        <color rgb="FFFF9900"/>
        <rFont val="Arial"/>
        <family val="2"/>
        <charset val="161"/>
      </rPr>
      <t>.</t>
    </r>
  </si>
  <si>
    <r>
      <t xml:space="preserve">Οι ενώσεις που έχουν ΜΤ </t>
    </r>
    <r>
      <rPr>
        <b/>
        <sz val="12"/>
        <color rgb="FFFF9900"/>
        <rFont val="Arial"/>
        <family val="2"/>
        <charset val="161"/>
      </rPr>
      <t>C</t>
    </r>
    <r>
      <rPr>
        <b/>
        <vertAlign val="subscript"/>
        <sz val="12"/>
        <color rgb="FFFF9900"/>
        <rFont val="Arial"/>
        <family val="2"/>
        <charset val="161"/>
      </rPr>
      <t>5</t>
    </r>
    <r>
      <rPr>
        <b/>
        <sz val="12"/>
        <color rgb="FFFF9900"/>
        <rFont val="Arial"/>
        <family val="2"/>
        <charset val="161"/>
      </rPr>
      <t>H</t>
    </r>
    <r>
      <rPr>
        <b/>
        <vertAlign val="subscript"/>
        <sz val="12"/>
        <color rgb="FFFF9900"/>
        <rFont val="Arial"/>
        <family val="2"/>
        <charset val="161"/>
      </rPr>
      <t>8</t>
    </r>
    <r>
      <rPr>
        <b/>
        <sz val="12"/>
        <color rgb="FFFF9900"/>
        <rFont val="Arial"/>
        <family val="2"/>
        <charset val="161"/>
      </rPr>
      <t>,</t>
    </r>
    <r>
      <rPr>
        <sz val="12"/>
        <color rgb="FFFFFF99"/>
        <rFont val="Arial"/>
        <family val="2"/>
        <charset val="161"/>
      </rPr>
      <t xml:space="preserve"> εφόσον είναι άκυκλες, είναι </t>
    </r>
    <r>
      <rPr>
        <b/>
        <sz val="12"/>
        <color rgb="FFFF9900"/>
        <rFont val="Arial"/>
        <family val="2"/>
        <charset val="161"/>
      </rPr>
      <t>αλκίνια</t>
    </r>
    <r>
      <rPr>
        <sz val="12"/>
        <color rgb="FFFFFF99"/>
        <rFont val="Arial"/>
        <family val="2"/>
        <charset val="161"/>
      </rPr>
      <t xml:space="preserve"> ή </t>
    </r>
    <r>
      <rPr>
        <b/>
        <sz val="12"/>
        <color rgb="FFFF9900"/>
        <rFont val="Arial"/>
        <family val="2"/>
        <charset val="161"/>
      </rPr>
      <t>αλκαδιένια.</t>
    </r>
    <r>
      <rPr>
        <sz val="12"/>
        <color rgb="FFFFFF99"/>
        <rFont val="Arial"/>
        <family val="2"/>
        <charset val="161"/>
      </rPr>
      <t xml:space="preserve"> Στην πρώτη περίπτωση θα φροντίσουμε στους αναγραφό-μενους ΣΤ να υπάρχει ένας τ.δ., ενώ στην περίπτωση των αλκαδιενίων θα υπάρχουν σε κάθε ΣΤ δύο δ.δ..</t>
    </r>
  </si>
  <si>
    <r>
      <t xml:space="preserve">…12·ν+(2·ν+2)·1+16=74 </t>
    </r>
    <r>
      <rPr>
        <sz val="12"/>
        <color rgb="FF99CC00"/>
        <rFont val="Symbol"/>
        <family val="1"/>
        <charset val="2"/>
      </rPr>
      <t>Þ</t>
    </r>
    <r>
      <rPr>
        <sz val="12"/>
        <color rgb="FF99CC00"/>
        <rFont val="Arial"/>
        <family val="2"/>
        <charset val="161"/>
      </rPr>
      <t xml:space="preserve">  14·ν=56 </t>
    </r>
    <r>
      <rPr>
        <sz val="12"/>
        <color rgb="FF99CC00"/>
        <rFont val="Symbol"/>
        <family val="1"/>
        <charset val="2"/>
      </rPr>
      <t>Þ</t>
    </r>
    <r>
      <rPr>
        <sz val="12"/>
        <color rgb="FF99CC00"/>
        <rFont val="Arial"/>
        <family val="2"/>
        <charset val="161"/>
      </rPr>
      <t xml:space="preserve">  ν=4.</t>
    </r>
  </si>
  <si>
    <r>
      <t xml:space="preserve">Μια ένωση που να συνδέεται με την παραπάνω με σχέση </t>
    </r>
    <r>
      <rPr>
        <b/>
        <sz val="12"/>
        <color rgb="FFFF9900"/>
        <rFont val="Arial"/>
        <family val="2"/>
        <charset val="161"/>
      </rPr>
      <t>ΣΙ θέσης,</t>
    </r>
    <r>
      <rPr>
        <sz val="12"/>
        <color rgb="FFFFFF99"/>
        <rFont val="Arial"/>
        <family val="2"/>
        <charset val="161"/>
      </rPr>
      <t xml:space="preserve"> είναι η </t>
    </r>
    <r>
      <rPr>
        <b/>
        <sz val="12"/>
        <color rgb="FFFF9900"/>
        <rFont val="Arial"/>
        <family val="2"/>
        <charset val="161"/>
      </rPr>
      <t>4-μέθυλο-3-εξανόνη,</t>
    </r>
    <r>
      <rPr>
        <sz val="12"/>
        <color rgb="FFFFFF99"/>
        <rFont val="Arial"/>
        <family val="2"/>
        <charset val="161"/>
      </rPr>
      <t xml:space="preserve"> με ΣΤ…</t>
    </r>
  </si>
  <si>
    <r>
      <t xml:space="preserve">Μια ένωση που να συνδέεται με τη </t>
    </r>
    <r>
      <rPr>
        <b/>
        <sz val="12"/>
        <color rgb="FFFF9900"/>
        <rFont val="Arial"/>
        <family val="2"/>
        <charset val="161"/>
      </rPr>
      <t>2-πεντανόλη</t>
    </r>
    <r>
      <rPr>
        <sz val="12"/>
        <color rgb="FFFFFF99"/>
        <rFont val="Arial"/>
        <family val="2"/>
        <charset val="161"/>
      </rPr>
      <t xml:space="preserve"> με σχέση </t>
    </r>
    <r>
      <rPr>
        <b/>
        <sz val="12"/>
        <color rgb="FFFF9900"/>
        <rFont val="Arial"/>
        <family val="2"/>
        <charset val="161"/>
      </rPr>
      <t>ΣΙ ομόλογης σειράς,</t>
    </r>
    <r>
      <rPr>
        <sz val="12"/>
        <color rgb="FFFFFF99"/>
        <rFont val="Arial"/>
        <family val="2"/>
        <charset val="161"/>
      </rPr>
      <t xml:space="preserve"> είναι ο </t>
    </r>
    <r>
      <rPr>
        <b/>
        <sz val="12"/>
        <color rgb="FFFF9900"/>
        <rFont val="Arial"/>
        <family val="2"/>
        <charset val="161"/>
      </rPr>
      <t>αίθυλο-πρόπυλο αιθέρας,</t>
    </r>
    <r>
      <rPr>
        <sz val="12"/>
        <color rgb="FFFFFF99"/>
        <rFont val="Arial"/>
        <family val="2"/>
        <charset val="161"/>
      </rPr>
      <t xml:space="preserve"> με ΣΤ…</t>
    </r>
  </si>
  <si>
    <r>
      <t xml:space="preserve">                          </t>
    </r>
    <r>
      <rPr>
        <vertAlign val="subscript"/>
        <sz val="12"/>
        <color rgb="FFFFFF99"/>
        <rFont val="Arial"/>
        <family val="2"/>
        <charset val="161"/>
      </rPr>
      <t xml:space="preserve">  </t>
    </r>
    <r>
      <rPr>
        <sz val="12"/>
        <color rgb="FFFFFF99"/>
        <rFont val="Arial"/>
        <family val="2"/>
        <charset val="161"/>
      </rPr>
      <t xml:space="preserve"> …όταν καούν 0,25mol CH</t>
    </r>
    <r>
      <rPr>
        <vertAlign val="subscript"/>
        <sz val="12"/>
        <color rgb="FFFFFF99"/>
        <rFont val="Arial"/>
        <family val="2"/>
        <charset val="161"/>
      </rPr>
      <t>4</t>
    </r>
    <r>
      <rPr>
        <sz val="12"/>
        <color rgb="FFFFFF99"/>
        <rFont val="Arial"/>
        <family val="2"/>
        <charset val="161"/>
      </rPr>
      <t xml:space="preserve">… θα δώσουν… </t>
    </r>
    <r>
      <rPr>
        <vertAlign val="subscript"/>
        <sz val="12"/>
        <color rgb="FFFFFF99"/>
        <rFont val="Arial"/>
        <family val="2"/>
        <charset val="161"/>
      </rPr>
      <t xml:space="preserve">   </t>
    </r>
    <r>
      <rPr>
        <sz val="12"/>
        <color rgb="FFFFFF99"/>
        <rFont val="Arial"/>
        <family val="2"/>
        <charset val="161"/>
      </rPr>
      <t>xmol CO</t>
    </r>
    <r>
      <rPr>
        <vertAlign val="subscript"/>
        <sz val="12"/>
        <color rgb="FFFFFF99"/>
        <rFont val="Arial"/>
        <family val="2"/>
        <charset val="161"/>
      </rPr>
      <t>2</t>
    </r>
    <r>
      <rPr>
        <sz val="12"/>
        <color rgb="FFFFFF99"/>
        <rFont val="Arial"/>
        <family val="2"/>
        <charset val="161"/>
      </rPr>
      <t xml:space="preserve">. </t>
    </r>
  </si>
  <si>
    <r>
      <t xml:space="preserve">Προφανώς λοιπόν, η μάζα του διαλύματος βάσης μετά τη διέλευση μέσα από αυτό των ψυχθέντων καυσαερίων, θα βρεθεί να ζυγίζει </t>
    </r>
    <r>
      <rPr>
        <b/>
        <sz val="12"/>
        <color rgb="FFFF9900"/>
        <rFont val="Arial"/>
        <family val="2"/>
        <charset val="161"/>
      </rPr>
      <t>11g</t>
    </r>
    <r>
      <rPr>
        <sz val="12"/>
        <color rgb="FFFFFF99"/>
        <rFont val="Arial"/>
        <family val="2"/>
        <charset val="161"/>
      </rPr>
      <t xml:space="preserve"> περισσότερο, αφού θα κα-τακρατήσει από αυτά το </t>
    </r>
    <r>
      <rPr>
        <b/>
        <sz val="12"/>
        <color rgb="FFFF9900"/>
        <rFont val="Arial"/>
        <family val="2"/>
        <charset val="161"/>
      </rPr>
      <t>CO</t>
    </r>
    <r>
      <rPr>
        <b/>
        <vertAlign val="subscript"/>
        <sz val="12"/>
        <color rgb="FFFF9900"/>
        <rFont val="Arial"/>
        <family val="2"/>
        <charset val="161"/>
      </rPr>
      <t>2</t>
    </r>
    <r>
      <rPr>
        <b/>
        <sz val="12"/>
        <color rgb="FFFF9900"/>
        <rFont val="Arial"/>
        <family val="2"/>
        <charset val="161"/>
      </rPr>
      <t>.</t>
    </r>
  </si>
  <si>
    <r>
      <t xml:space="preserve">Έστω ότι η ποσότητα του καιόμενου αλκινίου είναι </t>
    </r>
    <r>
      <rPr>
        <b/>
        <sz val="12"/>
        <color rgb="FFFF9900"/>
        <rFont val="Arial"/>
        <family val="2"/>
        <charset val="161"/>
      </rPr>
      <t>xmol</t>
    </r>
    <r>
      <rPr>
        <sz val="12"/>
        <color rgb="FFFFFF99"/>
        <rFont val="Arial"/>
        <family val="2"/>
        <charset val="161"/>
      </rPr>
      <t xml:space="preserve"> και το αλκίνιο παριστάνε-ται ως </t>
    </r>
    <r>
      <rPr>
        <b/>
        <sz val="12"/>
        <color rgb="FFFF9900"/>
        <rFont val="Arial"/>
        <family val="2"/>
        <charset val="161"/>
      </rPr>
      <t>C</t>
    </r>
    <r>
      <rPr>
        <b/>
        <vertAlign val="subscript"/>
        <sz val="12"/>
        <color rgb="FFFF9900"/>
        <rFont val="Arial"/>
        <family val="2"/>
        <charset val="161"/>
      </rPr>
      <t>a</t>
    </r>
    <r>
      <rPr>
        <b/>
        <sz val="12"/>
        <color rgb="FFFF9900"/>
        <rFont val="Arial"/>
        <family val="2"/>
        <charset val="161"/>
      </rPr>
      <t>H</t>
    </r>
    <r>
      <rPr>
        <b/>
        <vertAlign val="subscript"/>
        <sz val="12"/>
        <color rgb="FFFF9900"/>
        <rFont val="Arial"/>
        <family val="2"/>
        <charset val="161"/>
      </rPr>
      <t>2a–2</t>
    </r>
    <r>
      <rPr>
        <b/>
        <sz val="12"/>
        <color rgb="FFFF9900"/>
        <rFont val="Arial"/>
        <family val="2"/>
        <charset val="161"/>
      </rPr>
      <t>.</t>
    </r>
  </si>
  <si>
    <r>
      <t xml:space="preserve">Προκύπτει λοιπόν ότι ο ΜΤ του αλκινίου είναι… </t>
    </r>
    <r>
      <rPr>
        <b/>
        <sz val="12"/>
        <color rgb="FFFF9900"/>
        <rFont val="Arial"/>
        <family val="2"/>
        <charset val="161"/>
      </rPr>
      <t>C</t>
    </r>
    <r>
      <rPr>
        <b/>
        <vertAlign val="subscript"/>
        <sz val="12"/>
        <color rgb="FFFF9900"/>
        <rFont val="Arial"/>
        <family val="2"/>
        <charset val="161"/>
      </rPr>
      <t>4</t>
    </r>
    <r>
      <rPr>
        <b/>
        <sz val="12"/>
        <color rgb="FFFF9900"/>
        <rFont val="Arial"/>
        <family val="2"/>
        <charset val="161"/>
      </rPr>
      <t>H</t>
    </r>
    <r>
      <rPr>
        <b/>
        <vertAlign val="subscript"/>
        <sz val="12"/>
        <color rgb="FFFF9900"/>
        <rFont val="Arial"/>
        <family val="2"/>
        <charset val="161"/>
      </rPr>
      <t>6</t>
    </r>
    <r>
      <rPr>
        <b/>
        <sz val="12"/>
        <color rgb="FFFF9900"/>
        <rFont val="Arial"/>
        <family val="2"/>
        <charset val="161"/>
      </rPr>
      <t>.</t>
    </r>
    <r>
      <rPr>
        <sz val="12"/>
        <color rgb="FFFFFF99"/>
        <rFont val="Arial"/>
        <family val="2"/>
        <charset val="161"/>
      </rPr>
      <t xml:space="preserve"> Σε αυτό το ΜΤ αντιστοιχούν τα δύο παρακάτω ισομερή αλκίνια.</t>
    </r>
  </si>
  <si>
    <r>
      <t xml:space="preserve">Για την καύση του αερίου μίγματος απαιτούνται </t>
    </r>
    <r>
      <rPr>
        <b/>
        <sz val="12"/>
        <color rgb="FFFF9900"/>
        <rFont val="Arial"/>
        <family val="2"/>
        <charset val="161"/>
      </rPr>
      <t>95L</t>
    </r>
    <r>
      <rPr>
        <sz val="12"/>
        <color rgb="FFFFFF99"/>
        <rFont val="Arial"/>
        <family val="2"/>
        <charset val="161"/>
      </rPr>
      <t xml:space="preserve"> αέρα. Το </t>
    </r>
    <r>
      <rPr>
        <b/>
        <sz val="12"/>
        <color rgb="FFFF9900"/>
        <rFont val="Arial"/>
        <family val="2"/>
        <charset val="161"/>
      </rPr>
      <t>Ο</t>
    </r>
    <r>
      <rPr>
        <b/>
        <vertAlign val="subscript"/>
        <sz val="12"/>
        <color rgb="FFFF9900"/>
        <rFont val="Arial"/>
        <family val="2"/>
        <charset val="161"/>
      </rPr>
      <t>2</t>
    </r>
    <r>
      <rPr>
        <sz val="12"/>
        <color rgb="FFFFFF99"/>
        <rFont val="Arial"/>
        <family val="2"/>
        <charset val="161"/>
      </rPr>
      <t xml:space="preserve"> που περιέχεται σ' αυτή την ποσότητα αέρα, είναι το απαιτούμενο για να γίνει η καύση και το υπολογί-ζουμε από την περιεκτικότητα του αέρα σε αυτό, κατά τα γνωστά. Θα είναι...</t>
    </r>
  </si>
  <si>
    <r>
      <t xml:space="preserve">Μετά από την παραπάνω ανάλυση των δεδομένων του προβλήματος, γράφουμε τις χημικές εξισώσεις καύσης των συστατικών του αερίου μίγματος και κάνουμε την κατάστρωση για κάθε μια από αυτές. Είναι φανερό ότι οι δυο καταστρώσεις πρέ-πει να αναφέρονται στα δεδομένα του προβλήματος, δηλαδή στο απαιτούμενο για την καύση </t>
    </r>
    <r>
      <rPr>
        <b/>
        <sz val="12"/>
        <color rgb="FFFF9900"/>
        <rFont val="Arial"/>
        <family val="2"/>
        <charset val="161"/>
      </rPr>
      <t>Ο</t>
    </r>
    <r>
      <rPr>
        <b/>
        <vertAlign val="subscript"/>
        <sz val="12"/>
        <color rgb="FFFF9900"/>
        <rFont val="Arial"/>
        <family val="2"/>
        <charset val="161"/>
      </rPr>
      <t>2</t>
    </r>
    <r>
      <rPr>
        <sz val="12"/>
        <color rgb="FFFFFF99"/>
        <rFont val="Arial"/>
        <family val="2"/>
        <charset val="161"/>
      </rPr>
      <t xml:space="preserve"> και στο παραγόμενο </t>
    </r>
    <r>
      <rPr>
        <b/>
        <sz val="12"/>
        <color rgb="FFFF9900"/>
        <rFont val="Arial"/>
        <family val="2"/>
        <charset val="161"/>
      </rPr>
      <t>CO</t>
    </r>
    <r>
      <rPr>
        <b/>
        <vertAlign val="subscript"/>
        <sz val="12"/>
        <color rgb="FFFF9900"/>
        <rFont val="Arial"/>
        <family val="2"/>
        <charset val="161"/>
      </rPr>
      <t>2</t>
    </r>
    <r>
      <rPr>
        <b/>
        <sz val="12"/>
        <color rgb="FFFF9900"/>
        <rFont val="Arial"/>
        <family val="2"/>
        <charset val="161"/>
      </rPr>
      <t>.</t>
    </r>
  </si>
  <si>
    <r>
      <t xml:space="preserve">Από την επίλυση του συστήματος των δυο παραπάνω σχέσεων προκύπτει εύκολα ότι είναι … </t>
    </r>
    <r>
      <rPr>
        <b/>
        <sz val="12"/>
        <color rgb="FFFF9900"/>
        <rFont val="Arial"/>
        <family val="2"/>
        <charset val="161"/>
      </rPr>
      <t>a=3 και b=4.</t>
    </r>
  </si>
  <si>
    <r>
      <t xml:space="preserve">Η </t>
    </r>
    <r>
      <rPr>
        <b/>
        <sz val="12"/>
        <color rgb="FFFF9900"/>
        <rFont val="Arial"/>
        <family val="2"/>
        <charset val="161"/>
      </rPr>
      <t>2-προπανόλη,</t>
    </r>
    <r>
      <rPr>
        <sz val="12"/>
        <color rgb="FFFFFF99"/>
        <rFont val="Arial"/>
        <family val="2"/>
        <charset val="161"/>
      </rPr>
      <t xml:space="preserve"> προκύπτει ως </t>
    </r>
    <r>
      <rPr>
        <b/>
        <sz val="12"/>
        <color rgb="FFFF9900"/>
        <rFont val="Arial"/>
        <family val="2"/>
        <charset val="161"/>
      </rPr>
      <t xml:space="preserve">κύριο προϊόν </t>
    </r>
    <r>
      <rPr>
        <sz val="12"/>
        <color rgb="FFFFFF99"/>
        <rFont val="Arial"/>
        <family val="2"/>
        <charset val="161"/>
      </rPr>
      <t xml:space="preserve">όταν επιδράσουμε με </t>
    </r>
    <r>
      <rPr>
        <b/>
        <sz val="12"/>
        <color rgb="FFFF9900"/>
        <rFont val="Arial"/>
        <family val="2"/>
        <charset val="161"/>
      </rPr>
      <t>H</t>
    </r>
    <r>
      <rPr>
        <b/>
        <vertAlign val="subscript"/>
        <sz val="12"/>
        <color rgb="FFFF9900"/>
        <rFont val="Arial"/>
        <family val="2"/>
        <charset val="161"/>
      </rPr>
      <t>2</t>
    </r>
    <r>
      <rPr>
        <b/>
        <sz val="12"/>
        <color rgb="FFFF9900"/>
        <rFont val="Arial"/>
        <family val="2"/>
        <charset val="161"/>
      </rPr>
      <t>Ο,</t>
    </r>
    <r>
      <rPr>
        <sz val="12"/>
        <color rgb="FFFFFF99"/>
        <rFont val="Arial"/>
        <family val="2"/>
        <charset val="161"/>
      </rPr>
      <t xml:space="preserve"> στο </t>
    </r>
    <r>
      <rPr>
        <b/>
        <sz val="12"/>
        <color rgb="FFFF9900"/>
        <rFont val="Arial"/>
        <family val="2"/>
        <charset val="161"/>
      </rPr>
      <t>προπένιο,</t>
    </r>
    <r>
      <rPr>
        <sz val="12"/>
        <color rgb="FFFFFF99"/>
        <rFont val="Arial"/>
        <family val="2"/>
        <charset val="161"/>
      </rPr>
      <t xml:space="preserve"> σύμφωνα με την επόμενη χημική εξίσωση.</t>
    </r>
  </si>
  <si>
    <r>
      <t xml:space="preserve">…για να πάρουμε </t>
    </r>
    <r>
      <rPr>
        <b/>
        <sz val="12"/>
        <color rgb="FFFF9900"/>
        <rFont val="Arial"/>
        <family val="2"/>
        <charset val="161"/>
      </rPr>
      <t>προπανόνη,</t>
    </r>
    <r>
      <rPr>
        <sz val="12"/>
        <color rgb="FFFFFF99"/>
        <rFont val="Arial"/>
        <family val="2"/>
        <charset val="161"/>
      </rPr>
      <t xml:space="preserve"> αρκεί να επιδράσουμε στο </t>
    </r>
    <r>
      <rPr>
        <b/>
        <sz val="12"/>
        <color rgb="FFFF9900"/>
        <rFont val="Arial"/>
        <family val="2"/>
        <charset val="161"/>
      </rPr>
      <t>προπίνιο</t>
    </r>
    <r>
      <rPr>
        <sz val="12"/>
        <color rgb="FFFFFF99"/>
        <rFont val="Arial"/>
        <family val="2"/>
        <charset val="161"/>
      </rPr>
      <t xml:space="preserve"> με </t>
    </r>
    <r>
      <rPr>
        <b/>
        <sz val="12"/>
        <color rgb="FFFF9900"/>
        <rFont val="Arial"/>
        <family val="2"/>
        <charset val="161"/>
      </rPr>
      <t>Η</t>
    </r>
    <r>
      <rPr>
        <b/>
        <vertAlign val="subscript"/>
        <sz val="12"/>
        <color rgb="FFFF9900"/>
        <rFont val="Arial"/>
        <family val="2"/>
        <charset val="161"/>
      </rPr>
      <t>2</t>
    </r>
    <r>
      <rPr>
        <b/>
        <sz val="12"/>
        <color rgb="FFFF9900"/>
        <rFont val="Arial"/>
        <family val="2"/>
        <charset val="161"/>
      </rPr>
      <t>Ο,</t>
    </r>
    <r>
      <rPr>
        <sz val="12"/>
        <color rgb="FFFFFF99"/>
        <rFont val="Arial"/>
        <family val="2"/>
        <charset val="161"/>
      </rPr>
      <t xml:space="preserve"> παρουσία </t>
    </r>
    <r>
      <rPr>
        <b/>
        <sz val="12"/>
        <color rgb="FFFF9900"/>
        <rFont val="Arial"/>
        <family val="2"/>
        <charset val="161"/>
      </rPr>
      <t>Hg, H</t>
    </r>
    <r>
      <rPr>
        <b/>
        <vertAlign val="subscript"/>
        <sz val="12"/>
        <color rgb="FFFF9900"/>
        <rFont val="Arial"/>
        <family val="2"/>
        <charset val="161"/>
      </rPr>
      <t>2</t>
    </r>
    <r>
      <rPr>
        <b/>
        <sz val="12"/>
        <color rgb="FFFF9900"/>
        <rFont val="Arial"/>
        <family val="2"/>
        <charset val="161"/>
      </rPr>
      <t>SO</t>
    </r>
    <r>
      <rPr>
        <b/>
        <vertAlign val="subscript"/>
        <sz val="12"/>
        <color rgb="FFFF9900"/>
        <rFont val="Arial"/>
        <family val="2"/>
        <charset val="161"/>
      </rPr>
      <t>4</t>
    </r>
    <r>
      <rPr>
        <sz val="12"/>
        <color rgb="FFFFFF99"/>
        <rFont val="Arial"/>
        <family val="2"/>
        <charset val="161"/>
      </rPr>
      <t xml:space="preserve"> και </t>
    </r>
    <r>
      <rPr>
        <b/>
        <sz val="12"/>
        <color rgb="FFFF9900"/>
        <rFont val="Arial"/>
        <family val="2"/>
        <charset val="161"/>
      </rPr>
      <t>HgSO</t>
    </r>
    <r>
      <rPr>
        <b/>
        <vertAlign val="subscript"/>
        <sz val="12"/>
        <color rgb="FFFF9900"/>
        <rFont val="Arial"/>
        <family val="2"/>
        <charset val="161"/>
      </rPr>
      <t>4</t>
    </r>
    <r>
      <rPr>
        <b/>
        <sz val="12"/>
        <color rgb="FFFF9900"/>
        <rFont val="Arial"/>
        <family val="2"/>
        <charset val="161"/>
      </rPr>
      <t>,</t>
    </r>
    <r>
      <rPr>
        <sz val="12"/>
        <color rgb="FFFFFF99"/>
        <rFont val="Arial"/>
        <family val="2"/>
        <charset val="161"/>
      </rPr>
      <t xml:space="preserve"> σύμφωνα με την παρακάτω χη- μική εξίσωση.</t>
    </r>
  </si>
  <si>
    <r>
      <t xml:space="preserve">…για να πάρουμε το </t>
    </r>
    <r>
      <rPr>
        <b/>
        <sz val="12"/>
        <color rgb="FFFF9900"/>
        <rFont val="Arial"/>
        <family val="2"/>
        <charset val="161"/>
      </rPr>
      <t>μέθυλο-προπενονιτρίλιο</t>
    </r>
    <r>
      <rPr>
        <sz val="12"/>
        <color rgb="FFFFFF99"/>
        <rFont val="Arial"/>
        <family val="2"/>
        <charset val="161"/>
      </rPr>
      <t xml:space="preserve"> πρέπει να επιδράσουμε στο </t>
    </r>
    <r>
      <rPr>
        <b/>
        <sz val="12"/>
        <color rgb="FFFF9900"/>
        <rFont val="Arial"/>
        <family val="2"/>
        <charset val="161"/>
      </rPr>
      <t>προπίνιο</t>
    </r>
    <r>
      <rPr>
        <sz val="12"/>
        <color rgb="FFFFFF99"/>
        <rFont val="Arial"/>
        <family val="2"/>
        <charset val="161"/>
      </rPr>
      <t xml:space="preserve"> με </t>
    </r>
    <r>
      <rPr>
        <b/>
        <sz val="12"/>
        <color rgb="FFFF9900"/>
        <rFont val="Arial"/>
        <family val="2"/>
        <charset val="161"/>
      </rPr>
      <t>HCN,</t>
    </r>
    <r>
      <rPr>
        <sz val="12"/>
        <color rgb="FFFFFF99"/>
        <rFont val="Arial"/>
        <family val="2"/>
        <charset val="161"/>
      </rPr>
      <t xml:space="preserve"> σύμφωνα με τη χημική εξίσωση…</t>
    </r>
  </si>
  <si>
    <t>1,3-βουταδιένιο</t>
  </si>
  <si>
    <r>
      <t xml:space="preserve">Το κυανικό αμμώνιο είναι το άλας που σχηματίζεται κατά την εξουδετέρωση της </t>
    </r>
    <r>
      <rPr>
        <b/>
        <sz val="10"/>
        <color indexed="52"/>
        <rFont val="Arial"/>
        <family val="2"/>
      </rPr>
      <t>αμμωνίας (ΝΗ</t>
    </r>
    <r>
      <rPr>
        <b/>
        <vertAlign val="subscript"/>
        <sz val="10"/>
        <color indexed="52"/>
        <rFont val="Arial"/>
        <family val="2"/>
      </rPr>
      <t>3</t>
    </r>
    <r>
      <rPr>
        <b/>
        <sz val="10"/>
        <color indexed="52"/>
        <rFont val="Arial"/>
        <family val="2"/>
      </rPr>
      <t>)</t>
    </r>
    <r>
      <rPr>
        <sz val="10"/>
        <color indexed="43"/>
        <rFont val="Arial"/>
        <family val="2"/>
      </rPr>
      <t xml:space="preserve"> από το </t>
    </r>
    <r>
      <rPr>
        <b/>
        <sz val="10"/>
        <color indexed="52"/>
        <rFont val="Arial"/>
        <family val="2"/>
      </rPr>
      <t>κυανικό οξύ,</t>
    </r>
    <r>
      <rPr>
        <sz val="10"/>
        <color indexed="43"/>
        <rFont val="Arial"/>
        <family val="2"/>
      </rPr>
      <t xml:space="preserve"> το οποίο έχει μοριακό τύπο</t>
    </r>
    <r>
      <rPr>
        <b/>
        <sz val="10"/>
        <color indexed="43"/>
        <rFont val="Arial"/>
        <family val="2"/>
      </rPr>
      <t xml:space="preserve"> </t>
    </r>
    <r>
      <rPr>
        <b/>
        <sz val="10"/>
        <color indexed="52"/>
        <rFont val="Arial"/>
        <family val="2"/>
      </rPr>
      <t>HCNO</t>
    </r>
    <r>
      <rPr>
        <sz val="10"/>
        <color indexed="43"/>
        <rFont val="Arial"/>
        <family val="2"/>
      </rPr>
      <t xml:space="preserve"> και συντακτικό τύπο… </t>
    </r>
    <r>
      <rPr>
        <b/>
        <sz val="10"/>
        <color indexed="52"/>
        <rFont val="Arial"/>
        <family val="2"/>
      </rPr>
      <t>H–O–C≡N.</t>
    </r>
  </si>
  <si>
    <r>
      <t xml:space="preserve">Το </t>
    </r>
    <r>
      <rPr>
        <b/>
        <sz val="12"/>
        <color rgb="FFFF9900"/>
        <rFont val="Arial"/>
        <family val="2"/>
        <charset val="161"/>
      </rPr>
      <t>πολυπροπυλένιο</t>
    </r>
    <r>
      <rPr>
        <sz val="12"/>
        <color rgb="FFFFFF99"/>
        <rFont val="Arial"/>
        <family val="2"/>
        <charset val="161"/>
      </rPr>
      <t xml:space="preserve"> δε μπορεί παρά να προκύπτει από τον </t>
    </r>
    <r>
      <rPr>
        <b/>
        <sz val="12"/>
        <color rgb="FFFF9900"/>
        <rFont val="Arial"/>
        <family val="2"/>
        <charset val="161"/>
      </rPr>
      <t>πολύμε-ρισμό</t>
    </r>
    <r>
      <rPr>
        <sz val="12"/>
        <color rgb="FFFFFF99"/>
        <rFont val="Arial"/>
        <family val="2"/>
        <charset val="161"/>
      </rPr>
      <t xml:space="preserve"> του </t>
    </r>
    <r>
      <rPr>
        <b/>
        <sz val="12"/>
        <color rgb="FFFF9900"/>
        <rFont val="Arial"/>
        <family val="2"/>
        <charset val="161"/>
      </rPr>
      <t>προπενίου,</t>
    </r>
    <r>
      <rPr>
        <sz val="12"/>
        <color rgb="FFFFFF99"/>
        <rFont val="Arial"/>
        <family val="2"/>
        <charset val="161"/>
      </rPr>
      <t xml:space="preserve"> σύμφωνα με την παρακάτω χημική εξίσωση.</t>
    </r>
  </si>
  <si>
    <t>Στην άσκηση που ακολουθεί, πρέπει σε κάθε κελί από αυτά που έχουν πορτοκαλί χρώμα, να γραφεί ο αριθιμός που αναγράφεται μπροστά από το χημικό τύπο της ένωσης, που ταιριάζει με το όνομα της ομόλογης σει-ράς, που αναγράφεται σε κάποιο από τα διπλανά κόκκινα κελιά. Η α-ντιστοίχιση που πρέπει να γίνει είναι "ένα προς ένα".</t>
  </si>
  <si>
    <t xml:space="preserve">Στο σχηματισμό μιας τέτοιας ποσότητας του αλκανίου, σκέψου τι μέρος συνεισφέρει ο άνθρακας και τι μέρος συνεισφέρει το υδρογόνο και χρησι-μοποιήσε στη συνέχεια το δεδομένο της εκφώνησης, σύμφωνα με το ο-ποίο, η περιεχόμενη στο αλκάνιο ποσότητα άνθρακα είναι τετραπλάσια της αντίστοιχης ποσότητας του υδρογόνου. </t>
  </si>
  <si>
    <r>
      <t xml:space="preserve">…12·ν+2·ν·1=56 </t>
    </r>
    <r>
      <rPr>
        <sz val="12"/>
        <color rgb="FF99CC00"/>
        <rFont val="Symbol"/>
        <family val="1"/>
        <charset val="2"/>
      </rPr>
      <t>Þ</t>
    </r>
    <r>
      <rPr>
        <sz val="12"/>
        <color rgb="FF99CC00"/>
        <rFont val="Arial"/>
        <family val="2"/>
        <charset val="161"/>
      </rPr>
      <t xml:space="preserve"> 14·ν=56 </t>
    </r>
    <r>
      <rPr>
        <sz val="12"/>
        <color rgb="FF99CC00"/>
        <rFont val="Symbol"/>
        <family val="1"/>
        <charset val="2"/>
      </rPr>
      <t>Þ</t>
    </r>
    <r>
      <rPr>
        <sz val="12"/>
        <color rgb="FF99CC00"/>
        <rFont val="Arial"/>
        <family val="2"/>
        <charset val="161"/>
      </rPr>
      <t xml:space="preserve">  ν=4.</t>
    </r>
  </si>
  <si>
    <r>
      <t xml:space="preserve">Αξίζει ακόμη να αναφερθεί η ιδιότητα των αλκανίων να παρέχουν αντιδράσεις α-ντικατάστασης των ατόμων Η που υπάρχουν στο μόριό τους, από άτομα αλογόνου, παρουσία διάχυτου φωτός. Η αντίδραση δε σταματά στην αντικατάσταση ενός μό-νο ατόμου Η, στο μόριο του αλκανίου, αλλά συνεχίζεται με αντικατάσταση και άλ-λων ατόμων Η, με αποτέλεσμα να προκύπτει τελικά ένα μίγμα αλογονο-παραγώ-γων του αλκανίου. Έτσι στην περίπτωση </t>
    </r>
    <r>
      <rPr>
        <b/>
        <sz val="12"/>
        <color indexed="52"/>
        <rFont val="Arial"/>
        <family val="2"/>
        <charset val="161"/>
      </rPr>
      <t>χλωρίωσης</t>
    </r>
    <r>
      <rPr>
        <sz val="12"/>
        <color indexed="43"/>
        <rFont val="Arial"/>
        <family val="2"/>
      </rPr>
      <t xml:space="preserve"> μεθανίου, παρουσία διάχυ-του φωτός, παράγεται μίγμα αποτελούμενο από </t>
    </r>
    <r>
      <rPr>
        <b/>
        <sz val="12"/>
        <color indexed="52"/>
        <rFont val="Arial"/>
        <family val="2"/>
        <charset val="161"/>
      </rPr>
      <t xml:space="preserve">χλωρομεθάνιο, δίχλωρομεθά-νιο, τριχλωρομεθάνιο </t>
    </r>
    <r>
      <rPr>
        <sz val="12"/>
        <color indexed="43"/>
        <rFont val="Arial"/>
        <family val="2"/>
        <charset val="161"/>
      </rPr>
      <t>και</t>
    </r>
    <r>
      <rPr>
        <b/>
        <sz val="12"/>
        <color indexed="52"/>
        <rFont val="Arial"/>
        <family val="2"/>
        <charset val="161"/>
      </rPr>
      <t xml:space="preserve"> τετραχλωράνθρακα.</t>
    </r>
    <r>
      <rPr>
        <sz val="12"/>
        <color indexed="43"/>
        <rFont val="Arial"/>
        <family val="2"/>
      </rPr>
      <t xml:space="preserve"> Οι χημικές εξισώσεις των αντί-στοιχων αντιδράσεων, φαίνονται παρακάτω.</t>
    </r>
  </si>
  <si>
    <t>Παρακάτω δίνονται οι χημικές εξισώσεις τέλειας καύσης για ορισμένες γενικές περιπτώσεις οργανικών ενώσεων.</t>
  </si>
  <si>
    <r>
      <t xml:space="preserve">Από τα </t>
    </r>
    <r>
      <rPr>
        <b/>
        <sz val="12"/>
        <color indexed="52"/>
        <rFont val="Arial"/>
        <family val="2"/>
        <charset val="161"/>
      </rPr>
      <t>21L</t>
    </r>
    <r>
      <rPr>
        <sz val="12"/>
        <color indexed="43"/>
        <rFont val="Arial"/>
        <family val="2"/>
      </rPr>
      <t xml:space="preserve"> των ψυχθέντων καυσαερίων, απέμειναν μόνο </t>
    </r>
    <r>
      <rPr>
        <b/>
        <sz val="12"/>
        <color indexed="52"/>
        <rFont val="Arial"/>
        <family val="2"/>
        <charset val="161"/>
      </rPr>
      <t>5L,</t>
    </r>
    <r>
      <rPr>
        <sz val="12"/>
        <color indexed="43"/>
        <rFont val="Arial"/>
        <family val="2"/>
      </rPr>
      <t xml:space="preserve"> όταν πέρασαν μέσα από διάλυμα βάσης, επειδή περιέχονταν σ' αυτά </t>
    </r>
    <r>
      <rPr>
        <b/>
        <sz val="12"/>
        <color indexed="52"/>
        <rFont val="Arial"/>
        <family val="2"/>
        <charset val="161"/>
      </rPr>
      <t>21–5=16L CO</t>
    </r>
    <r>
      <rPr>
        <b/>
        <vertAlign val="subscript"/>
        <sz val="12"/>
        <color indexed="52"/>
        <rFont val="Arial"/>
        <family val="2"/>
        <charset val="161"/>
      </rPr>
      <t>2</t>
    </r>
    <r>
      <rPr>
        <b/>
        <sz val="12"/>
        <color indexed="52"/>
        <rFont val="Arial"/>
        <family val="2"/>
        <charset val="161"/>
      </rPr>
      <t>.</t>
    </r>
    <r>
      <rPr>
        <sz val="12"/>
        <color indexed="43"/>
        <rFont val="Arial"/>
        <family val="2"/>
      </rPr>
      <t xml:space="preserve"> Τα </t>
    </r>
    <r>
      <rPr>
        <b/>
        <sz val="12"/>
        <color indexed="52"/>
        <rFont val="Arial"/>
        <family val="2"/>
        <charset val="161"/>
      </rPr>
      <t>5L</t>
    </r>
    <r>
      <rPr>
        <sz val="12"/>
        <color indexed="43"/>
        <rFont val="Arial"/>
        <family val="2"/>
      </rPr>
      <t xml:space="preserve"> που απέ-μειναν τελικά, δε μπορεί παρά να είναι </t>
    </r>
    <r>
      <rPr>
        <b/>
        <sz val="12"/>
        <color indexed="52"/>
        <rFont val="Arial"/>
        <family val="2"/>
        <charset val="161"/>
      </rPr>
      <t>Ο</t>
    </r>
    <r>
      <rPr>
        <b/>
        <vertAlign val="subscript"/>
        <sz val="12"/>
        <color indexed="52"/>
        <rFont val="Arial"/>
        <family val="2"/>
        <charset val="161"/>
      </rPr>
      <t>2</t>
    </r>
    <r>
      <rPr>
        <sz val="12"/>
        <color indexed="43"/>
        <rFont val="Arial"/>
        <family val="2"/>
      </rPr>
      <t xml:space="preserve"> που περίσσεψε. Άρα είμαστε υποχρεω-μένοι να δεχθούμε ότι ο όγκος του </t>
    </r>
    <r>
      <rPr>
        <b/>
        <sz val="12"/>
        <color indexed="52"/>
        <rFont val="Arial"/>
        <family val="2"/>
        <charset val="161"/>
      </rPr>
      <t>Ο</t>
    </r>
    <r>
      <rPr>
        <b/>
        <vertAlign val="subscript"/>
        <sz val="12"/>
        <color indexed="52"/>
        <rFont val="Arial"/>
        <family val="2"/>
        <charset val="161"/>
      </rPr>
      <t>2</t>
    </r>
    <r>
      <rPr>
        <sz val="12"/>
        <color indexed="43"/>
        <rFont val="Arial"/>
        <family val="2"/>
      </rPr>
      <t xml:space="preserve"> που απαιτήθηκε για να πραγματοποιηθεί η καύση του μίγματος, ήταν ίσος με... </t>
    </r>
    <r>
      <rPr>
        <b/>
        <sz val="12"/>
        <color indexed="52"/>
        <rFont val="Arial"/>
        <family val="2"/>
        <charset val="161"/>
      </rPr>
      <t>30–5=25L.</t>
    </r>
  </si>
  <si>
    <t>Σύμφωνα με τη στοιχειομετρική αναλογία της αντίδρασης…</t>
  </si>
  <si>
    <r>
      <t xml:space="preserve">Το </t>
    </r>
    <r>
      <rPr>
        <b/>
        <sz val="12"/>
        <color indexed="52"/>
        <rFont val="Arial"/>
        <family val="2"/>
        <charset val="161"/>
      </rPr>
      <t>Br</t>
    </r>
    <r>
      <rPr>
        <b/>
        <vertAlign val="subscript"/>
        <sz val="12"/>
        <color indexed="52"/>
        <rFont val="Arial"/>
        <family val="2"/>
        <charset val="161"/>
      </rPr>
      <t>2</t>
    </r>
    <r>
      <rPr>
        <sz val="12"/>
        <color indexed="43"/>
        <rFont val="Arial"/>
        <family val="2"/>
      </rPr>
      <t xml:space="preserve"> στην αντίδραση αυτή, είναι συνήθως διαλυμένο σε </t>
    </r>
    <r>
      <rPr>
        <b/>
        <sz val="12"/>
        <color indexed="52"/>
        <rFont val="Arial"/>
        <family val="2"/>
        <charset val="161"/>
      </rPr>
      <t>τετραχλωράνθρακα (ή τετραχλωρο-μεθάνιο)</t>
    </r>
    <r>
      <rPr>
        <sz val="12"/>
        <color indexed="43"/>
        <rFont val="Arial"/>
        <family val="2"/>
      </rPr>
      <t xml:space="preserve">  </t>
    </r>
    <r>
      <rPr>
        <b/>
        <sz val="12"/>
        <color indexed="52"/>
        <rFont val="Arial"/>
        <family val="2"/>
        <charset val="161"/>
      </rPr>
      <t>(CCl</t>
    </r>
    <r>
      <rPr>
        <b/>
        <vertAlign val="subscript"/>
        <sz val="12"/>
        <color indexed="52"/>
        <rFont val="Arial"/>
        <family val="2"/>
        <charset val="161"/>
      </rPr>
      <t>4</t>
    </r>
    <r>
      <rPr>
        <b/>
        <sz val="12"/>
        <color indexed="52"/>
        <rFont val="Arial"/>
        <family val="2"/>
        <charset val="161"/>
      </rPr>
      <t>),</t>
    </r>
    <r>
      <rPr>
        <sz val="12"/>
        <color indexed="43"/>
        <rFont val="Arial"/>
        <family val="2"/>
      </rPr>
      <t xml:space="preserve"> με αποτέλεσμα το διάλυμα αυτό να έχει </t>
    </r>
    <r>
      <rPr>
        <b/>
        <sz val="12"/>
        <color indexed="16"/>
        <rFont val="Arial"/>
        <family val="2"/>
        <charset val="161"/>
      </rPr>
      <t>καστανο-κόκκινο</t>
    </r>
    <r>
      <rPr>
        <sz val="12"/>
        <color indexed="43"/>
        <rFont val="Arial"/>
        <family val="2"/>
      </rPr>
      <t xml:space="preserve"> χρώμα, προφανώς λόγω του περιεχόμενου βρωμίου, που παρουσιάζει αυτό το χρώμα, (ο τετραχλωράνθρακας είναι άχρωμος). Αν λοιπόν, σε μικρή πο-σότητα ενός τέτοιου διαλύματος διοχετεύσουμε ικανή ποσότητα κάποιου αλκενίου, ή γενικότερα κάποιας ακόρεστης ένωσης, το λιγοστό βρώμιο που περιέχεται στο διάλυμα, θα αντιδράσει πλήρως με την ένωση και θα καταναλωθεί. Έτσι το διάλυ-μα τελικά θα γίνει άχρωμο, καθώς δε θα περιέχει πλέον βρώμιο, (το σχηματιζόμε-νο δίβρωμο-παράγωγο είναι και αυτό άχρωμο). Σχετική είναι η χημική εξίσωση που ακολουθεί.</t>
    </r>
  </si>
  <si>
    <r>
      <t xml:space="preserve">Κατά την προσθήκη </t>
    </r>
    <r>
      <rPr>
        <b/>
        <sz val="12"/>
        <color indexed="52"/>
        <rFont val="Arial"/>
        <family val="2"/>
        <charset val="161"/>
      </rPr>
      <t>υδραλογόνου</t>
    </r>
    <r>
      <rPr>
        <sz val="12"/>
        <color indexed="43"/>
        <rFont val="Arial"/>
        <family val="2"/>
      </rPr>
      <t xml:space="preserve"> σε κάποιο </t>
    </r>
    <r>
      <rPr>
        <b/>
        <sz val="12"/>
        <color indexed="52"/>
        <rFont val="Arial"/>
        <family val="2"/>
        <charset val="161"/>
      </rPr>
      <t>αλκένιο,</t>
    </r>
    <r>
      <rPr>
        <sz val="12"/>
        <color indexed="43"/>
        <rFont val="Arial"/>
        <family val="2"/>
      </rPr>
      <t xml:space="preserve"> σχηματίζεται </t>
    </r>
    <r>
      <rPr>
        <b/>
        <sz val="12"/>
        <color indexed="52"/>
        <rFont val="Arial"/>
        <family val="2"/>
        <charset val="161"/>
      </rPr>
      <t>αλκυλαλο-γονίδιο.</t>
    </r>
    <r>
      <rPr>
        <sz val="12"/>
        <color indexed="43"/>
        <rFont val="Arial"/>
        <family val="2"/>
      </rPr>
      <t xml:space="preserve"> Έτσι, καθώς φαίνεται και στη χημική εξίσωση που ακολουθεί, η προσ-θήκη </t>
    </r>
    <r>
      <rPr>
        <b/>
        <sz val="12"/>
        <color indexed="52"/>
        <rFont val="Arial"/>
        <family val="2"/>
        <charset val="161"/>
      </rPr>
      <t>υδροχλωρίου</t>
    </r>
    <r>
      <rPr>
        <sz val="12"/>
        <color indexed="43"/>
        <rFont val="Arial"/>
        <family val="2"/>
      </rPr>
      <t xml:space="preserve"> στο </t>
    </r>
    <r>
      <rPr>
        <b/>
        <sz val="12"/>
        <color indexed="52"/>
        <rFont val="Arial"/>
        <family val="2"/>
        <charset val="161"/>
      </rPr>
      <t>αιθένιο,</t>
    </r>
    <r>
      <rPr>
        <sz val="12"/>
        <color indexed="43"/>
        <rFont val="Arial"/>
        <family val="2"/>
      </rPr>
      <t xml:space="preserve"> οδηγεί στο σχηματισμό του </t>
    </r>
    <r>
      <rPr>
        <b/>
        <sz val="12"/>
        <color indexed="52"/>
        <rFont val="Arial"/>
        <family val="2"/>
        <charset val="161"/>
      </rPr>
      <t>χλωρο-αιθανίου.</t>
    </r>
  </si>
  <si>
    <r>
      <t>Ασύμμετρη προσθήκη</t>
    </r>
    <r>
      <rPr>
        <sz val="10"/>
        <color indexed="43"/>
        <rFont val="Arial"/>
        <family val="2"/>
      </rPr>
      <t xml:space="preserve"> έχουμε, όταν και το αλκένιο, αλλά και το πρόσθημα είναι ασύμμετρα. Προφανώς το πρόσθημα χαρακτηρίζεται ως ασύμμετρο όταν δεν α-ποτελείται από δύο ίδια άτομα ή ομάδες. 
Έτσι το </t>
    </r>
    <r>
      <rPr>
        <b/>
        <sz val="10"/>
        <color indexed="52"/>
        <rFont val="Arial"/>
        <family val="2"/>
        <charset val="161"/>
      </rPr>
      <t>H</t>
    </r>
    <r>
      <rPr>
        <b/>
        <vertAlign val="subscript"/>
        <sz val="10"/>
        <color indexed="52"/>
        <rFont val="Arial"/>
        <family val="2"/>
        <charset val="161"/>
      </rPr>
      <t>2</t>
    </r>
    <r>
      <rPr>
        <sz val="10"/>
        <color indexed="43"/>
        <rFont val="Arial"/>
        <family val="2"/>
      </rPr>
      <t xml:space="preserve"> και το </t>
    </r>
    <r>
      <rPr>
        <b/>
        <sz val="10"/>
        <color indexed="52"/>
        <rFont val="Arial"/>
        <family val="2"/>
        <charset val="161"/>
      </rPr>
      <t>Br</t>
    </r>
    <r>
      <rPr>
        <b/>
        <vertAlign val="subscript"/>
        <sz val="10"/>
        <color indexed="52"/>
        <rFont val="Arial"/>
        <family val="2"/>
        <charset val="161"/>
      </rPr>
      <t>2</t>
    </r>
    <r>
      <rPr>
        <sz val="10"/>
        <color indexed="43"/>
        <rFont val="Arial"/>
        <family val="2"/>
      </rPr>
      <t xml:space="preserve"> είναι συμμετρικά προσθήματα, ε-νώ το </t>
    </r>
    <r>
      <rPr>
        <b/>
        <sz val="10"/>
        <color indexed="52"/>
        <rFont val="Arial"/>
        <family val="2"/>
        <charset val="161"/>
      </rPr>
      <t>H–Cl</t>
    </r>
    <r>
      <rPr>
        <sz val="10"/>
        <color indexed="43"/>
        <rFont val="Arial"/>
        <family val="2"/>
      </rPr>
      <t xml:space="preserve"> και το </t>
    </r>
    <r>
      <rPr>
        <b/>
        <sz val="10"/>
        <color indexed="52"/>
        <rFont val="Arial"/>
        <family val="2"/>
        <charset val="161"/>
      </rPr>
      <t>H–OH,</t>
    </r>
    <r>
      <rPr>
        <sz val="10"/>
        <color indexed="43"/>
        <rFont val="Arial"/>
        <family val="2"/>
      </rPr>
      <t xml:space="preserve"> όχι.
Στα ασύμμετρα προσθήματα, βλέπουμε συνήθως ένα άτομο υδρογόνου ενωμένο με μοριακό δεσμό, με ένα ηλεκτραρνητικότερο του υδρογόνου άτομο (ή ομάδα). Προφανώς ο δεσμός αυτός είναι </t>
    </r>
    <r>
      <rPr>
        <b/>
        <sz val="10"/>
        <color indexed="52"/>
        <rFont val="Arial"/>
        <family val="2"/>
        <charset val="161"/>
      </rPr>
      <t>πολωμένος ομοιο-πολικός,</t>
    </r>
    <r>
      <rPr>
        <sz val="10"/>
        <color indexed="43"/>
        <rFont val="Arial"/>
        <family val="2"/>
      </rPr>
      <t xml:space="preserve"> οπότε στο άτομο υδρογόνου, που αποτελεί το ηλεκτροθετικό τμήμα του μορίου, εμφανίζεται θετικό κλασματικό ηλεκτρικό φορτίο, ενώ στο άτομο (ή την ο-μάδα) που είναι ενωμένο με το άτομο </t>
    </r>
    <r>
      <rPr>
        <b/>
        <sz val="10"/>
        <color indexed="52"/>
        <rFont val="Arial"/>
        <family val="2"/>
        <charset val="161"/>
      </rPr>
      <t>Η,</t>
    </r>
    <r>
      <rPr>
        <sz val="10"/>
        <color indexed="43"/>
        <rFont val="Arial"/>
        <family val="2"/>
      </rPr>
      <t xml:space="preserve"> εμφανίζεται κλάσμα αρνητικού ηλεκτρικού φορτίου.
Επειδή σε αντιδράσεις προσθήκης με προσθήματα ό-πως τα παραπάνω, πάντα βέβαια σύμφωνα με τον κα-νόνα του </t>
    </r>
    <r>
      <rPr>
        <b/>
        <sz val="10"/>
        <color indexed="53"/>
        <rFont val="Arial"/>
        <family val="2"/>
        <charset val="161"/>
      </rPr>
      <t>Markovnikov,</t>
    </r>
    <r>
      <rPr>
        <sz val="10"/>
        <color indexed="43"/>
        <rFont val="Arial"/>
        <family val="2"/>
      </rPr>
      <t xml:space="preserve"> το άτομο </t>
    </r>
    <r>
      <rPr>
        <b/>
        <sz val="10"/>
        <color indexed="52"/>
        <rFont val="Arial"/>
        <family val="2"/>
        <charset val="161"/>
      </rPr>
      <t>Η</t>
    </r>
    <r>
      <rPr>
        <sz val="10"/>
        <color indexed="43"/>
        <rFont val="Arial"/>
        <family val="2"/>
      </rPr>
      <t xml:space="preserve"> κατευθύνεται κατά προτίμηση στο ανθρακοάτομο που είναι ενωμένο με τα περισσότερα άτομα </t>
    </r>
    <r>
      <rPr>
        <b/>
        <sz val="10"/>
        <color indexed="52"/>
        <rFont val="Arial"/>
        <family val="2"/>
        <charset val="161"/>
      </rPr>
      <t>Η,</t>
    </r>
    <r>
      <rPr>
        <sz val="10"/>
        <color indexed="43"/>
        <rFont val="Arial"/>
        <family val="2"/>
      </rPr>
      <t xml:space="preserve"> μπορούμε να θεωρήσουμε ότι ισχύει ο μνημονικός κανόνας... </t>
    </r>
    <r>
      <rPr>
        <b/>
        <sz val="10"/>
        <color indexed="16"/>
        <rFont val="Arial"/>
        <family val="2"/>
        <charset val="161"/>
      </rPr>
      <t xml:space="preserve">"το πλουσιότερο σε άτομα υδρογόνου ανθρακοάτομο του δ.δ., γίνεται κατά την αντίδραση προσθήκης ακόμη πλουσιότερο".
</t>
    </r>
    <r>
      <rPr>
        <sz val="10"/>
        <color indexed="43"/>
        <rFont val="Arial"/>
        <family val="2"/>
        <charset val="161"/>
      </rPr>
      <t xml:space="preserve">Ακόμη ένας κανόνας </t>
    </r>
    <r>
      <rPr>
        <sz val="10"/>
        <color indexed="50"/>
        <rFont val="Arial"/>
        <family val="2"/>
        <charset val="161"/>
      </rPr>
      <t xml:space="preserve">"κοινωνιολογικής Χημείας".  </t>
    </r>
  </si>
  <si>
    <t>Τα δύο βέλη αντίθετης κατεύθυνσης δείχνουν ότι η δια-δικασία που περιγράφεται είναι αμφίδρομη. Το βέλος με κατέυθυνση προς τα αριστερά, είναι μικρότερο από το βέλος με κατεύθυνση προς τα δεξιά, υποδηλώνοντας έτσι, ότι η ισορροπία είναι μετατοπισμένη προς τα δεξιά, δηλαδή ότι το μεγαλύτερο μέρος της ενόλης, έχει μετατραπεί στην αντίστοιχη καρβονυλική ένωση.</t>
  </si>
  <si>
    <t>ναι</t>
  </si>
  <si>
    <r>
      <t xml:space="preserve">Συνήθως η οξείδωση των αλκοολών επιτυγχάνεται με επίδραση επ' αυτών, υδατικού διαλύματος </t>
    </r>
    <r>
      <rPr>
        <b/>
        <sz val="10"/>
        <color indexed="52"/>
        <rFont val="Arial"/>
        <family val="2"/>
        <charset val="161"/>
      </rPr>
      <t>KMnO</t>
    </r>
    <r>
      <rPr>
        <b/>
        <vertAlign val="subscript"/>
        <sz val="10"/>
        <color indexed="52"/>
        <rFont val="Arial"/>
        <family val="2"/>
        <charset val="161"/>
      </rPr>
      <t>4</t>
    </r>
    <r>
      <rPr>
        <sz val="10"/>
        <color indexed="43"/>
        <rFont val="Arial"/>
        <family val="2"/>
      </rPr>
      <t xml:space="preserve"> ή </t>
    </r>
    <r>
      <rPr>
        <b/>
        <sz val="10"/>
        <color indexed="52"/>
        <rFont val="Arial"/>
        <family val="2"/>
        <charset val="161"/>
      </rPr>
      <t>K</t>
    </r>
    <r>
      <rPr>
        <b/>
        <vertAlign val="subscript"/>
        <sz val="10"/>
        <color indexed="52"/>
        <rFont val="Arial"/>
        <family val="2"/>
        <charset val="161"/>
      </rPr>
      <t>2</t>
    </r>
    <r>
      <rPr>
        <b/>
        <sz val="10"/>
        <color indexed="52"/>
        <rFont val="Arial"/>
        <family val="2"/>
        <charset val="161"/>
      </rPr>
      <t>Cr</t>
    </r>
    <r>
      <rPr>
        <b/>
        <vertAlign val="subscript"/>
        <sz val="10"/>
        <color indexed="52"/>
        <rFont val="Arial"/>
        <family val="2"/>
        <charset val="161"/>
      </rPr>
      <t>2</t>
    </r>
    <r>
      <rPr>
        <b/>
        <sz val="10"/>
        <color indexed="52"/>
        <rFont val="Arial"/>
        <family val="2"/>
        <charset val="161"/>
      </rPr>
      <t>O</t>
    </r>
    <r>
      <rPr>
        <b/>
        <vertAlign val="subscript"/>
        <sz val="10"/>
        <color indexed="52"/>
        <rFont val="Arial"/>
        <family val="2"/>
        <charset val="161"/>
      </rPr>
      <t>7</t>
    </r>
    <r>
      <rPr>
        <b/>
        <sz val="10"/>
        <color indexed="52"/>
        <rFont val="Arial"/>
        <family val="2"/>
        <charset val="161"/>
      </rPr>
      <t>,</t>
    </r>
    <r>
      <rPr>
        <sz val="10"/>
        <color indexed="43"/>
        <rFont val="Arial"/>
        <family val="2"/>
      </rPr>
      <t xml:space="preserve"> το οποίο έχει </t>
    </r>
    <r>
      <rPr>
        <b/>
        <sz val="10"/>
        <color indexed="52"/>
        <rFont val="Arial"/>
        <family val="2"/>
        <charset val="161"/>
      </rPr>
      <t>οξινιστεί</t>
    </r>
    <r>
      <rPr>
        <sz val="10"/>
        <color indexed="43"/>
        <rFont val="Arial"/>
        <family val="2"/>
      </rPr>
      <t xml:space="preserve"> με </t>
    </r>
    <r>
      <rPr>
        <b/>
        <sz val="10"/>
        <color indexed="52"/>
        <rFont val="Arial"/>
        <family val="2"/>
        <charset val="161"/>
      </rPr>
      <t>H</t>
    </r>
    <r>
      <rPr>
        <b/>
        <vertAlign val="subscript"/>
        <sz val="10"/>
        <color indexed="52"/>
        <rFont val="Arial"/>
        <family val="2"/>
        <charset val="161"/>
      </rPr>
      <t>2</t>
    </r>
    <r>
      <rPr>
        <b/>
        <sz val="10"/>
        <color indexed="52"/>
        <rFont val="Arial"/>
        <family val="2"/>
        <charset val="161"/>
      </rPr>
      <t>SO</t>
    </r>
    <r>
      <rPr>
        <b/>
        <vertAlign val="subscript"/>
        <sz val="10"/>
        <color indexed="52"/>
        <rFont val="Arial"/>
        <family val="2"/>
        <charset val="161"/>
      </rPr>
      <t>4</t>
    </r>
    <r>
      <rPr>
        <b/>
        <sz val="10"/>
        <color indexed="52"/>
        <rFont val="Arial"/>
        <family val="2"/>
        <charset val="161"/>
      </rPr>
      <t>.</t>
    </r>
    <r>
      <rPr>
        <sz val="10"/>
        <color indexed="43"/>
        <rFont val="Arial"/>
        <family val="2"/>
      </rPr>
      <t xml:space="preserve"> Όποιο από τα δυο και αν χρησιμοποιείται, στην παρούσα ανα-φορά, η οποία απευθύνεται σε μαθητές της Β΄ ΓΕΛ, παριστάνεται με το σύμβολο </t>
    </r>
    <r>
      <rPr>
        <b/>
        <sz val="10"/>
        <color indexed="52"/>
        <rFont val="Arial"/>
        <family val="2"/>
        <charset val="161"/>
      </rPr>
      <t>ΙΟΙ.</t>
    </r>
    <r>
      <rPr>
        <sz val="10"/>
        <color indexed="43"/>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</si>
</sst>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233" x14ac:knownFonts="1">
    <font>
      <sz val="10"/>
      <name val="Arial"/>
      <charset val="161"/>
    </font>
    <font>
      <b/>
      <sz val="12"/>
      <color indexed="41"/>
      <name val="Arial"/>
      <family val="2"/>
      <charset val="161"/>
    </font>
    <font>
      <b/>
      <vertAlign val="subscript"/>
      <sz val="12"/>
      <color indexed="41"/>
      <name val="Arial"/>
      <family val="2"/>
      <charset val="161"/>
    </font>
    <font>
      <b/>
      <sz val="10"/>
      <color indexed="53"/>
      <name val="Arial"/>
      <family val="2"/>
      <charset val="161"/>
    </font>
    <font>
      <b/>
      <sz val="10"/>
      <color indexed="16"/>
      <name val="Arial"/>
      <family val="2"/>
      <charset val="161"/>
    </font>
    <font>
      <sz val="11"/>
      <name val="Arial"/>
      <family val="2"/>
    </font>
    <font>
      <sz val="11"/>
      <color indexed="16"/>
      <name val="Arial"/>
      <family val="2"/>
    </font>
    <font>
      <b/>
      <sz val="11"/>
      <color indexed="51"/>
      <name val="Arial"/>
      <family val="2"/>
    </font>
    <font>
      <b/>
      <sz val="16"/>
      <color indexed="51"/>
      <name val="Arial"/>
      <family val="2"/>
    </font>
    <font>
      <sz val="11"/>
      <color indexed="8"/>
      <name val="Arial"/>
      <family val="2"/>
    </font>
    <font>
      <sz val="12"/>
      <color indexed="43"/>
      <name val="Arial"/>
      <family val="2"/>
    </font>
    <font>
      <b/>
      <sz val="12"/>
      <color indexed="52"/>
      <name val="Arial"/>
      <family val="2"/>
      <charset val="161"/>
    </font>
    <font>
      <b/>
      <vertAlign val="subscript"/>
      <sz val="12"/>
      <color indexed="52"/>
      <name val="Arial"/>
      <family val="2"/>
      <charset val="161"/>
    </font>
    <font>
      <b/>
      <sz val="12"/>
      <color indexed="43"/>
      <name val="Arial"/>
      <family val="2"/>
    </font>
    <font>
      <sz val="11"/>
      <color indexed="43"/>
      <name val="Arial"/>
      <family val="2"/>
    </font>
    <font>
      <b/>
      <sz val="12"/>
      <color indexed="16"/>
      <name val="Arial"/>
      <family val="2"/>
      <charset val="161"/>
    </font>
    <font>
      <sz val="12"/>
      <color indexed="52"/>
      <name val="Arial"/>
      <family val="2"/>
      <charset val="161"/>
    </font>
    <font>
      <sz val="12"/>
      <color indexed="16"/>
      <name val="Arial"/>
      <family val="2"/>
      <charset val="161"/>
    </font>
    <font>
      <sz val="10"/>
      <color indexed="43"/>
      <name val="Arial"/>
      <family val="2"/>
    </font>
    <font>
      <b/>
      <sz val="10"/>
      <color indexed="52"/>
      <name val="Arial"/>
      <family val="2"/>
      <charset val="161"/>
    </font>
    <font>
      <b/>
      <vertAlign val="subscript"/>
      <sz val="10"/>
      <color indexed="52"/>
      <name val="Arial"/>
      <family val="2"/>
      <charset val="161"/>
    </font>
    <font>
      <sz val="10"/>
      <color indexed="43"/>
      <name val="Arial"/>
      <family val="2"/>
      <charset val="161"/>
    </font>
    <font>
      <b/>
      <sz val="10"/>
      <color indexed="43"/>
      <name val="Arial"/>
      <family val="2"/>
    </font>
    <font>
      <b/>
      <sz val="12"/>
      <color indexed="43"/>
      <name val="Arial"/>
      <family val="2"/>
      <charset val="161"/>
    </font>
    <font>
      <u/>
      <sz val="10"/>
      <color indexed="12"/>
      <name val="Arial"/>
      <family val="2"/>
      <charset val="161"/>
    </font>
    <font>
      <b/>
      <sz val="11"/>
      <color indexed="51"/>
      <name val="Arial"/>
      <family val="2"/>
      <charset val="161"/>
    </font>
    <font>
      <vertAlign val="subscript"/>
      <sz val="12"/>
      <color indexed="43"/>
      <name val="Arial"/>
      <family val="2"/>
      <charset val="161"/>
    </font>
    <font>
      <sz val="10"/>
      <color indexed="48"/>
      <name val="Arial"/>
      <family val="2"/>
      <charset val="161"/>
    </font>
    <font>
      <b/>
      <sz val="12"/>
      <color indexed="50"/>
      <name val="Arial"/>
      <family val="2"/>
      <charset val="161"/>
    </font>
    <font>
      <sz val="12"/>
      <color indexed="43"/>
      <name val="Arial"/>
      <family val="2"/>
      <charset val="161"/>
    </font>
    <font>
      <b/>
      <sz val="12"/>
      <color indexed="53"/>
      <name val="Arial"/>
      <family val="2"/>
      <charset val="161"/>
    </font>
    <font>
      <b/>
      <sz val="11"/>
      <color indexed="53"/>
      <name val="Arial"/>
      <family val="2"/>
      <charset val="161"/>
    </font>
    <font>
      <sz val="11"/>
      <color indexed="43"/>
      <name val="Arial"/>
      <family val="2"/>
      <charset val="161"/>
    </font>
    <font>
      <u/>
      <sz val="10"/>
      <color indexed="13"/>
      <name val="Arial"/>
      <family val="2"/>
    </font>
    <font>
      <sz val="10"/>
      <color indexed="13"/>
      <name val="Arial"/>
      <family val="2"/>
    </font>
    <font>
      <b/>
      <sz val="12"/>
      <color indexed="51"/>
      <name val="Arial"/>
      <family val="2"/>
      <charset val="161"/>
    </font>
    <font>
      <sz val="12"/>
      <color indexed="43"/>
      <name val="Wingdings"/>
      <charset val="2"/>
    </font>
    <font>
      <sz val="11"/>
      <color indexed="48"/>
      <name val="Arial"/>
      <family val="2"/>
    </font>
    <font>
      <sz val="12"/>
      <color indexed="48"/>
      <name val="Arial"/>
      <family val="2"/>
      <charset val="161"/>
    </font>
    <font>
      <b/>
      <sz val="12"/>
      <color indexed="52"/>
      <name val="Arial"/>
      <family val="2"/>
    </font>
    <font>
      <b/>
      <vertAlign val="subscript"/>
      <sz val="12"/>
      <color indexed="52"/>
      <name val="Arial"/>
      <family val="2"/>
    </font>
    <font>
      <sz val="10"/>
      <color indexed="43"/>
      <name val="Arial"/>
      <family val="2"/>
      <charset val="161"/>
    </font>
    <font>
      <sz val="11"/>
      <name val="Arial"/>
      <family val="2"/>
      <charset val="161"/>
    </font>
    <font>
      <sz val="16"/>
      <name val="Arial"/>
      <family val="2"/>
    </font>
    <font>
      <sz val="16"/>
      <color indexed="16"/>
      <name val="Arial"/>
      <family val="2"/>
    </font>
    <font>
      <b/>
      <sz val="16"/>
      <color indexed="51"/>
      <name val="Arial"/>
      <family val="2"/>
      <charset val="161"/>
    </font>
    <font>
      <sz val="12"/>
      <name val="Arial"/>
      <family val="2"/>
    </font>
    <font>
      <b/>
      <sz val="12"/>
      <name val="Arial"/>
      <family val="2"/>
    </font>
    <font>
      <u/>
      <sz val="10"/>
      <color indexed="13"/>
      <name val="Arial"/>
      <family val="2"/>
      <charset val="161"/>
    </font>
    <font>
      <b/>
      <sz val="11"/>
      <color indexed="52"/>
      <name val="Arial"/>
      <family val="2"/>
      <charset val="161"/>
    </font>
    <font>
      <b/>
      <sz val="12"/>
      <color indexed="10"/>
      <name val="Arial"/>
      <family val="2"/>
      <charset val="161"/>
    </font>
    <font>
      <sz val="11"/>
      <color indexed="10"/>
      <name val="Arial"/>
      <family val="2"/>
    </font>
    <font>
      <b/>
      <sz val="10"/>
      <color indexed="52"/>
      <name val="Arial"/>
      <family val="2"/>
    </font>
    <font>
      <b/>
      <sz val="12"/>
      <color indexed="8"/>
      <name val="Arial"/>
      <family val="2"/>
      <charset val="161"/>
    </font>
    <font>
      <sz val="8"/>
      <color indexed="81"/>
      <name val="Tahoma"/>
      <family val="2"/>
      <charset val="161"/>
    </font>
    <font>
      <b/>
      <sz val="8"/>
      <color indexed="81"/>
      <name val="Tahoma"/>
      <family val="2"/>
      <charset val="161"/>
    </font>
    <font>
      <sz val="10"/>
      <color indexed="16"/>
      <name val="Arial"/>
      <family val="2"/>
    </font>
    <font>
      <sz val="12"/>
      <color indexed="16"/>
      <name val="Arial"/>
      <family val="2"/>
    </font>
    <font>
      <sz val="12"/>
      <color indexed="8"/>
      <name val="Arial"/>
      <family val="2"/>
    </font>
    <font>
      <u/>
      <sz val="12"/>
      <color indexed="43"/>
      <name val="Arial"/>
      <family val="2"/>
    </font>
    <font>
      <b/>
      <sz val="11"/>
      <color indexed="43"/>
      <name val="Arial"/>
      <family val="2"/>
      <charset val="161"/>
    </font>
    <font>
      <sz val="11"/>
      <color indexed="50"/>
      <name val="Arial"/>
      <family val="2"/>
      <charset val="161"/>
    </font>
    <font>
      <sz val="11"/>
      <color indexed="10"/>
      <name val="Wingdings"/>
      <charset val="2"/>
    </font>
    <font>
      <sz val="10"/>
      <color indexed="16"/>
      <name val="Arial"/>
      <family val="2"/>
      <charset val="161"/>
    </font>
    <font>
      <sz val="11"/>
      <color indexed="48"/>
      <name val="Arial"/>
      <family val="2"/>
      <charset val="161"/>
    </font>
    <font>
      <u/>
      <sz val="10"/>
      <color indexed="52"/>
      <name val="Arial"/>
      <family val="2"/>
      <charset val="161"/>
    </font>
    <font>
      <sz val="12"/>
      <color indexed="53"/>
      <name val="Arial"/>
      <family val="2"/>
      <charset val="161"/>
    </font>
    <font>
      <b/>
      <sz val="11"/>
      <color indexed="10"/>
      <name val="Arial"/>
      <family val="2"/>
      <charset val="161"/>
    </font>
    <font>
      <sz val="14"/>
      <color indexed="10"/>
      <name val="Arial"/>
      <family val="2"/>
    </font>
    <font>
      <b/>
      <sz val="11"/>
      <color indexed="8"/>
      <name val="Arial"/>
      <family val="2"/>
      <charset val="161"/>
    </font>
    <font>
      <sz val="14"/>
      <color indexed="50"/>
      <name val="Arial"/>
      <family val="2"/>
      <charset val="161"/>
    </font>
    <font>
      <b/>
      <sz val="14"/>
      <color indexed="10"/>
      <name val="Arial"/>
      <family val="2"/>
      <charset val="161"/>
    </font>
    <font>
      <b/>
      <sz val="14"/>
      <color indexed="16"/>
      <name val="Arial"/>
      <family val="2"/>
      <charset val="161"/>
    </font>
    <font>
      <b/>
      <sz val="10"/>
      <color indexed="10"/>
      <name val="Arial"/>
      <family val="2"/>
      <charset val="161"/>
    </font>
    <font>
      <b/>
      <sz val="10"/>
      <color indexed="10"/>
      <name val="Symbol"/>
      <family val="1"/>
      <charset val="2"/>
    </font>
    <font>
      <sz val="12"/>
      <color indexed="43"/>
      <name val="Arial"/>
      <family val="2"/>
      <charset val="161"/>
    </font>
    <font>
      <sz val="8"/>
      <name val="Arial"/>
      <family val="2"/>
      <charset val="161"/>
    </font>
    <font>
      <sz val="8"/>
      <color indexed="8"/>
      <name val="Tahoma"/>
      <family val="2"/>
      <charset val="161"/>
    </font>
    <font>
      <b/>
      <sz val="8"/>
      <color indexed="8"/>
      <name val="Tahoma"/>
      <family val="2"/>
      <charset val="161"/>
    </font>
    <font>
      <b/>
      <vertAlign val="subscript"/>
      <sz val="12"/>
      <color indexed="43"/>
      <name val="Arial"/>
      <family val="2"/>
      <charset val="161"/>
    </font>
    <font>
      <sz val="12"/>
      <color indexed="48"/>
      <name val="Arial"/>
      <family val="2"/>
    </font>
    <font>
      <b/>
      <sz val="12"/>
      <name val="Arial"/>
      <family val="2"/>
      <charset val="161"/>
    </font>
    <font>
      <sz val="12"/>
      <color indexed="50"/>
      <name val="Wingdings"/>
      <charset val="2"/>
    </font>
    <font>
      <b/>
      <sz val="11"/>
      <color indexed="16"/>
      <name val="Arial"/>
      <family val="2"/>
      <charset val="161"/>
    </font>
    <font>
      <sz val="14"/>
      <color indexed="43"/>
      <name val="Arial"/>
      <family val="2"/>
      <charset val="161"/>
    </font>
    <font>
      <b/>
      <vertAlign val="subscript"/>
      <sz val="11"/>
      <color indexed="43"/>
      <name val="Arial"/>
      <family val="2"/>
      <charset val="161"/>
    </font>
    <font>
      <sz val="10"/>
      <color indexed="53"/>
      <name val="Arial"/>
      <family val="2"/>
      <charset val="161"/>
    </font>
    <font>
      <sz val="12"/>
      <color indexed="10"/>
      <name val="Arial"/>
      <family val="2"/>
      <charset val="161"/>
    </font>
    <font>
      <sz val="12"/>
      <color indexed="50"/>
      <name val="Arial"/>
      <family val="2"/>
      <charset val="161"/>
    </font>
    <font>
      <vertAlign val="subscript"/>
      <sz val="12"/>
      <color indexed="52"/>
      <name val="Arial"/>
      <family val="2"/>
      <charset val="161"/>
    </font>
    <font>
      <sz val="10"/>
      <color indexed="50"/>
      <name val="Arial"/>
      <family val="2"/>
      <charset val="161"/>
    </font>
    <font>
      <sz val="10"/>
      <color indexed="52"/>
      <name val="Arial"/>
      <family val="2"/>
      <charset val="161"/>
    </font>
    <font>
      <b/>
      <sz val="12"/>
      <color indexed="48"/>
      <name val="Arial"/>
      <family val="2"/>
      <charset val="161"/>
    </font>
    <font>
      <sz val="11"/>
      <color indexed="52"/>
      <name val="Arial"/>
      <family val="2"/>
      <charset val="161"/>
    </font>
    <font>
      <b/>
      <sz val="11"/>
      <color indexed="48"/>
      <name val="Arial"/>
      <family val="2"/>
      <charset val="161"/>
    </font>
    <font>
      <vertAlign val="subscript"/>
      <sz val="16"/>
      <color indexed="16"/>
      <name val="Arial"/>
      <family val="2"/>
      <charset val="161"/>
    </font>
    <font>
      <vertAlign val="superscript"/>
      <sz val="11"/>
      <color indexed="10"/>
      <name val="Wingdings"/>
      <charset val="2"/>
    </font>
    <font>
      <vertAlign val="superscript"/>
      <sz val="11"/>
      <color indexed="10"/>
      <name val="Arial"/>
      <family val="2"/>
      <charset val="161"/>
    </font>
    <font>
      <b/>
      <vertAlign val="superscript"/>
      <sz val="12"/>
      <color indexed="10"/>
      <name val="Arial"/>
      <family val="2"/>
      <charset val="161"/>
    </font>
    <font>
      <sz val="11"/>
      <color indexed="43"/>
      <name val="Arial"/>
      <family val="2"/>
      <charset val="161"/>
    </font>
    <font>
      <b/>
      <vertAlign val="subscript"/>
      <sz val="12"/>
      <color indexed="53"/>
      <name val="Arial"/>
      <family val="2"/>
      <charset val="161"/>
    </font>
    <font>
      <sz val="14"/>
      <color indexed="16"/>
      <name val="Arial"/>
      <family val="2"/>
      <charset val="161"/>
    </font>
    <font>
      <b/>
      <vertAlign val="subscript"/>
      <sz val="14"/>
      <color indexed="16"/>
      <name val="Arial"/>
      <family val="2"/>
      <charset val="161"/>
    </font>
    <font>
      <b/>
      <vertAlign val="subscript"/>
      <sz val="12"/>
      <color indexed="8"/>
      <name val="Arial"/>
      <family val="2"/>
      <charset val="161"/>
    </font>
    <font>
      <b/>
      <sz val="14"/>
      <color indexed="8"/>
      <name val="Arial"/>
      <family val="2"/>
      <charset val="161"/>
    </font>
    <font>
      <sz val="20"/>
      <color indexed="43"/>
      <name val="Arial"/>
      <family val="2"/>
      <charset val="161"/>
    </font>
    <font>
      <vertAlign val="subscript"/>
      <sz val="20"/>
      <color indexed="43"/>
      <name val="Arial"/>
      <family val="2"/>
      <charset val="161"/>
    </font>
    <font>
      <b/>
      <vertAlign val="subscript"/>
      <sz val="11"/>
      <color indexed="53"/>
      <name val="Arial"/>
      <family val="2"/>
      <charset val="161"/>
    </font>
    <font>
      <b/>
      <vertAlign val="subscript"/>
      <sz val="11"/>
      <color indexed="52"/>
      <name val="Arial"/>
      <family val="2"/>
      <charset val="161"/>
    </font>
    <font>
      <b/>
      <sz val="12"/>
      <color indexed="43"/>
      <name val="Arial"/>
      <family val="2"/>
      <charset val="161"/>
    </font>
    <font>
      <b/>
      <sz val="12"/>
      <color indexed="10"/>
      <name val="Symbol"/>
      <family val="1"/>
      <charset val="2"/>
    </font>
    <font>
      <sz val="11"/>
      <color indexed="10"/>
      <name val="Symbol"/>
      <family val="1"/>
      <charset val="2"/>
    </font>
    <font>
      <vertAlign val="superscript"/>
      <sz val="11"/>
      <color indexed="10"/>
      <name val="Symbol"/>
      <family val="1"/>
      <charset val="2"/>
    </font>
    <font>
      <sz val="11"/>
      <color indexed="10"/>
      <name val="Arial"/>
      <family val="2"/>
      <charset val="161"/>
    </font>
    <font>
      <b/>
      <sz val="12"/>
      <color indexed="16"/>
      <name val="Symbol"/>
      <family val="1"/>
      <charset val="2"/>
    </font>
    <font>
      <b/>
      <vertAlign val="subscript"/>
      <sz val="11"/>
      <color indexed="16"/>
      <name val="Arial"/>
      <family val="2"/>
      <charset val="161"/>
    </font>
    <font>
      <sz val="10"/>
      <color indexed="16"/>
      <name val="Arial"/>
      <family val="2"/>
      <charset val="161"/>
    </font>
    <font>
      <sz val="16"/>
      <color indexed="43"/>
      <name val="Arial"/>
      <family val="2"/>
      <charset val="161"/>
    </font>
    <font>
      <vertAlign val="subscript"/>
      <sz val="16"/>
      <color indexed="43"/>
      <name val="Arial"/>
      <family val="2"/>
      <charset val="161"/>
    </font>
    <font>
      <sz val="12"/>
      <color indexed="8"/>
      <name val="Arial"/>
      <family val="2"/>
      <charset val="161"/>
    </font>
    <font>
      <sz val="12"/>
      <color indexed="48"/>
      <name val="Arial"/>
      <family val="2"/>
      <charset val="161"/>
    </font>
    <font>
      <vertAlign val="subscript"/>
      <sz val="12"/>
      <color indexed="48"/>
      <name val="Arial"/>
      <family val="2"/>
      <charset val="161"/>
    </font>
    <font>
      <sz val="11"/>
      <color indexed="16"/>
      <name val="Arial"/>
      <family val="2"/>
      <charset val="161"/>
    </font>
    <font>
      <b/>
      <sz val="14"/>
      <color indexed="50"/>
      <name val="Wingdings"/>
      <charset val="2"/>
    </font>
    <font>
      <sz val="10"/>
      <color indexed="52"/>
      <name val="Arial"/>
      <family val="2"/>
      <charset val="161"/>
    </font>
    <font>
      <b/>
      <sz val="16"/>
      <color indexed="43"/>
      <name val="Arial"/>
      <family val="2"/>
      <charset val="161"/>
    </font>
    <font>
      <sz val="10"/>
      <color indexed="53"/>
      <name val="Arial"/>
      <family val="2"/>
      <charset val="161"/>
    </font>
    <font>
      <sz val="10"/>
      <color indexed="50"/>
      <name val="Arial"/>
      <family val="2"/>
      <charset val="161"/>
    </font>
    <font>
      <sz val="16"/>
      <color indexed="43"/>
      <name val="Arial"/>
      <family val="2"/>
      <charset val="161"/>
    </font>
    <font>
      <sz val="14"/>
      <color indexed="8"/>
      <name val="Arial"/>
      <family val="2"/>
      <charset val="161"/>
    </font>
    <font>
      <sz val="14"/>
      <color indexed="8"/>
      <name val="Arial"/>
      <family val="2"/>
      <charset val="161"/>
    </font>
    <font>
      <b/>
      <sz val="16"/>
      <color indexed="16"/>
      <name val="Arial"/>
      <family val="2"/>
      <charset val="161"/>
    </font>
    <font>
      <b/>
      <sz val="10"/>
      <color indexed="50"/>
      <name val="Arial"/>
      <family val="2"/>
      <charset val="161"/>
    </font>
    <font>
      <sz val="12"/>
      <color indexed="43"/>
      <name val="Times New Roman"/>
      <family val="1"/>
      <charset val="161"/>
    </font>
    <font>
      <sz val="16"/>
      <color indexed="50"/>
      <name val="Wingdings"/>
      <charset val="2"/>
    </font>
    <font>
      <sz val="9"/>
      <color indexed="16"/>
      <name val="Arial"/>
      <family val="2"/>
      <charset val="161"/>
    </font>
    <font>
      <sz val="12"/>
      <color indexed="43"/>
      <name val="Symbol"/>
      <family val="1"/>
      <charset val="2"/>
    </font>
    <font>
      <b/>
      <sz val="10"/>
      <color indexed="43"/>
      <name val="Arial"/>
      <family val="2"/>
      <charset val="161"/>
    </font>
    <font>
      <b/>
      <sz val="11"/>
      <name val="Arial"/>
      <family val="2"/>
      <charset val="161"/>
    </font>
    <font>
      <b/>
      <vertAlign val="superscript"/>
      <sz val="12"/>
      <color indexed="43"/>
      <name val="Arial"/>
      <family val="2"/>
      <charset val="161"/>
    </font>
    <font>
      <vertAlign val="superscript"/>
      <sz val="14"/>
      <color indexed="43"/>
      <name val="Arial"/>
      <family val="2"/>
      <charset val="161"/>
    </font>
    <font>
      <b/>
      <sz val="9"/>
      <color indexed="8"/>
      <name val="Arial"/>
      <family val="2"/>
      <charset val="161"/>
    </font>
    <font>
      <sz val="12"/>
      <color indexed="11"/>
      <name val="Arial"/>
      <family val="2"/>
      <charset val="161"/>
    </font>
    <font>
      <sz val="12"/>
      <color indexed="11"/>
      <name val="Arial"/>
      <family val="2"/>
      <charset val="161"/>
    </font>
    <font>
      <b/>
      <sz val="18"/>
      <color indexed="43"/>
      <name val="Wingdings"/>
      <charset val="2"/>
    </font>
    <font>
      <b/>
      <sz val="14"/>
      <color indexed="50"/>
      <name val="Arial"/>
      <family val="2"/>
      <charset val="161"/>
    </font>
    <font>
      <b/>
      <sz val="12"/>
      <color indexed="11"/>
      <name val="Arial"/>
      <family val="2"/>
      <charset val="161"/>
    </font>
    <font>
      <b/>
      <sz val="14"/>
      <color indexed="11"/>
      <name val="Arial"/>
      <family val="2"/>
      <charset val="161"/>
    </font>
    <font>
      <sz val="12"/>
      <color indexed="10"/>
      <name val="Arial"/>
      <family val="2"/>
    </font>
    <font>
      <b/>
      <sz val="14"/>
      <color indexed="48"/>
      <name val="Arial"/>
      <family val="2"/>
      <charset val="161"/>
    </font>
    <font>
      <sz val="12"/>
      <color indexed="14"/>
      <name val="Arial"/>
      <family val="2"/>
      <charset val="161"/>
    </font>
    <font>
      <sz val="16"/>
      <color indexed="8"/>
      <name val="Arial"/>
      <family val="2"/>
      <charset val="161"/>
    </font>
    <font>
      <b/>
      <sz val="12"/>
      <color indexed="23"/>
      <name val="Arial"/>
      <family val="2"/>
      <charset val="161"/>
    </font>
    <font>
      <sz val="12"/>
      <color indexed="10"/>
      <name val="Webdings"/>
      <family val="1"/>
      <charset val="2"/>
    </font>
    <font>
      <b/>
      <sz val="11"/>
      <color indexed="63"/>
      <name val="Arial"/>
      <family val="2"/>
      <charset val="161"/>
    </font>
    <font>
      <sz val="12"/>
      <color indexed="47"/>
      <name val="Arial"/>
      <family val="2"/>
      <charset val="161"/>
    </font>
    <font>
      <sz val="12"/>
      <color indexed="52"/>
      <name val="Arial"/>
      <family val="2"/>
    </font>
    <font>
      <b/>
      <vertAlign val="subscript"/>
      <sz val="10"/>
      <color indexed="53"/>
      <name val="Arial"/>
      <family val="2"/>
      <charset val="161"/>
    </font>
    <font>
      <b/>
      <sz val="12"/>
      <color indexed="43"/>
      <name val="Symbol"/>
      <family val="1"/>
      <charset val="2"/>
    </font>
    <font>
      <b/>
      <u/>
      <sz val="12"/>
      <color indexed="16"/>
      <name val="Arial"/>
      <family val="2"/>
      <charset val="161"/>
    </font>
    <font>
      <sz val="12"/>
      <color indexed="11"/>
      <name val="Arial"/>
      <family val="2"/>
    </font>
    <font>
      <sz val="12"/>
      <color indexed="14"/>
      <name val="Arial"/>
      <family val="2"/>
    </font>
    <font>
      <sz val="10"/>
      <color indexed="10"/>
      <name val="Arial"/>
      <family val="2"/>
      <charset val="161"/>
    </font>
    <font>
      <sz val="10"/>
      <color indexed="44"/>
      <name val="Arial"/>
      <family val="2"/>
      <charset val="161"/>
    </font>
    <font>
      <sz val="10"/>
      <color indexed="50"/>
      <name val="Arial"/>
      <family val="2"/>
    </font>
    <font>
      <sz val="10"/>
      <color indexed="48"/>
      <name val="Arial"/>
      <family val="2"/>
    </font>
    <font>
      <sz val="10"/>
      <color indexed="52"/>
      <name val="Arial"/>
      <family val="2"/>
    </font>
    <font>
      <b/>
      <sz val="11"/>
      <color indexed="43"/>
      <name val="Arial"/>
      <family val="2"/>
    </font>
    <font>
      <b/>
      <sz val="11"/>
      <color indexed="10"/>
      <name val="Symbol"/>
      <family val="1"/>
      <charset val="2"/>
    </font>
    <font>
      <sz val="10"/>
      <color indexed="44"/>
      <name val="Arial"/>
      <family val="2"/>
    </font>
    <font>
      <sz val="10"/>
      <color indexed="53"/>
      <name val="Arial"/>
      <family val="2"/>
    </font>
    <font>
      <sz val="60"/>
      <color indexed="63"/>
      <name val="Arial"/>
      <family val="2"/>
    </font>
    <font>
      <sz val="32"/>
      <color indexed="63"/>
      <name val="Arial"/>
      <family val="2"/>
    </font>
    <font>
      <b/>
      <sz val="12"/>
      <color indexed="16"/>
      <name val="Arial"/>
      <family val="2"/>
    </font>
    <font>
      <b/>
      <sz val="10"/>
      <color indexed="23"/>
      <name val="Arial"/>
      <family val="2"/>
      <charset val="161"/>
    </font>
    <font>
      <b/>
      <vertAlign val="subscript"/>
      <sz val="12"/>
      <color indexed="16"/>
      <name val="Arial"/>
      <family val="2"/>
      <charset val="161"/>
    </font>
    <font>
      <sz val="12"/>
      <color indexed="53"/>
      <name val="Arial"/>
      <family val="2"/>
    </font>
    <font>
      <sz val="12"/>
      <color indexed="15"/>
      <name val="Arial"/>
      <family val="2"/>
    </font>
    <font>
      <sz val="11"/>
      <color indexed="53"/>
      <name val="Arial"/>
      <family val="2"/>
    </font>
    <font>
      <b/>
      <u/>
      <sz val="12"/>
      <color indexed="53"/>
      <name val="Arial"/>
      <family val="2"/>
      <charset val="161"/>
    </font>
    <font>
      <b/>
      <sz val="12"/>
      <color indexed="8"/>
      <name val="Arial"/>
      <family val="2"/>
    </font>
    <font>
      <sz val="24"/>
      <color indexed="43"/>
      <name val="Wingdings"/>
      <charset val="2"/>
    </font>
    <font>
      <b/>
      <sz val="12"/>
      <color indexed="17"/>
      <name val="Arial"/>
      <family val="2"/>
      <charset val="161"/>
    </font>
    <font>
      <b/>
      <sz val="10"/>
      <color indexed="16"/>
      <name val="Arial"/>
      <family val="2"/>
    </font>
    <font>
      <b/>
      <sz val="10"/>
      <color indexed="17"/>
      <name val="Arial"/>
      <family val="2"/>
    </font>
    <font>
      <vertAlign val="superscript"/>
      <sz val="12"/>
      <color indexed="10"/>
      <name val="Wingdings"/>
      <charset val="2"/>
    </font>
    <font>
      <sz val="10"/>
      <color indexed="10"/>
      <name val="Wingdings"/>
      <charset val="2"/>
    </font>
    <font>
      <sz val="10"/>
      <color indexed="10"/>
      <name val="Arial"/>
      <family val="2"/>
    </font>
    <font>
      <b/>
      <vertAlign val="superscript"/>
      <sz val="10"/>
      <color indexed="52"/>
      <name val="Arial"/>
      <family val="2"/>
      <charset val="161"/>
    </font>
    <font>
      <b/>
      <sz val="12"/>
      <color indexed="19"/>
      <name val="Arial"/>
      <family val="2"/>
      <charset val="161"/>
    </font>
    <font>
      <sz val="12"/>
      <color indexed="50"/>
      <name val="Arial"/>
      <family val="2"/>
    </font>
    <font>
      <vertAlign val="superscript"/>
      <sz val="12"/>
      <color indexed="11"/>
      <name val="Wingdings"/>
      <charset val="2"/>
    </font>
    <font>
      <sz val="12"/>
      <color indexed="9"/>
      <name val="Arial"/>
      <family val="2"/>
    </font>
    <font>
      <sz val="11"/>
      <color indexed="40"/>
      <name val="Arial"/>
      <family val="2"/>
      <charset val="161"/>
    </font>
    <font>
      <sz val="11"/>
      <color indexed="11"/>
      <name val="Arial"/>
      <family val="2"/>
      <charset val="161"/>
    </font>
    <font>
      <b/>
      <sz val="12"/>
      <color indexed="9"/>
      <name val="Arial"/>
      <family val="2"/>
      <charset val="161"/>
    </font>
    <font>
      <sz val="12"/>
      <color indexed="40"/>
      <name val="Arial"/>
      <family val="2"/>
    </font>
    <font>
      <u/>
      <sz val="10"/>
      <color rgb="FFFFFF99"/>
      <name val="Arial"/>
      <family val="2"/>
      <charset val="161"/>
    </font>
    <font>
      <u/>
      <sz val="10"/>
      <color rgb="FFFF9900"/>
      <name val="Arial"/>
      <family val="2"/>
      <charset val="161"/>
    </font>
    <font>
      <b/>
      <sz val="10"/>
      <color rgb="FFFF9900"/>
      <name val="Arial"/>
      <family val="2"/>
      <charset val="161"/>
    </font>
    <font>
      <b/>
      <sz val="12"/>
      <color rgb="FFFF9900"/>
      <name val="Arial"/>
      <family val="2"/>
      <charset val="161"/>
    </font>
    <font>
      <b/>
      <sz val="11"/>
      <color rgb="FFFF9900"/>
      <name val="Arial"/>
      <family val="2"/>
      <charset val="161"/>
    </font>
    <font>
      <vertAlign val="superscript"/>
      <sz val="12"/>
      <color rgb="FF3366FF"/>
      <name val="Arial"/>
      <family val="2"/>
      <charset val="161"/>
    </font>
    <font>
      <sz val="12"/>
      <color rgb="FFFF6600"/>
      <name val="Arial"/>
      <family val="2"/>
      <charset val="161"/>
    </font>
    <font>
      <sz val="12"/>
      <color rgb="FFFFFF99"/>
      <name val="Arial"/>
      <family val="2"/>
      <charset val="161"/>
    </font>
    <font>
      <u/>
      <sz val="11"/>
      <color rgb="FFFF9900"/>
      <name val="Arial"/>
      <family val="2"/>
      <charset val="161"/>
    </font>
    <font>
      <b/>
      <vertAlign val="subscript"/>
      <sz val="10"/>
      <color indexed="52"/>
      <name val="Arial"/>
      <family val="2"/>
    </font>
    <font>
      <sz val="12"/>
      <color theme="1"/>
      <name val="Arial"/>
      <family val="2"/>
    </font>
    <font>
      <sz val="10"/>
      <color theme="1"/>
      <name val="Arial"/>
      <family val="2"/>
    </font>
    <font>
      <sz val="11"/>
      <color rgb="FFFFFF99"/>
      <name val="Arial"/>
      <family val="2"/>
      <charset val="161"/>
    </font>
    <font>
      <b/>
      <sz val="12"/>
      <color rgb="FF99CC00"/>
      <name val="Arial"/>
      <family val="2"/>
      <charset val="161"/>
    </font>
    <font>
      <vertAlign val="subscript"/>
      <sz val="12"/>
      <color rgb="FFFFFF99"/>
      <name val="Arial"/>
      <family val="2"/>
      <charset val="161"/>
    </font>
    <font>
      <b/>
      <vertAlign val="subscript"/>
      <sz val="12"/>
      <color rgb="FFFF9900"/>
      <name val="Arial"/>
      <family val="2"/>
      <charset val="161"/>
    </font>
    <font>
      <sz val="12"/>
      <color rgb="FFFF9900"/>
      <name val="Arial"/>
      <family val="2"/>
      <charset val="161"/>
    </font>
    <font>
      <vertAlign val="subscript"/>
      <sz val="12"/>
      <color rgb="FFFF9900"/>
      <name val="Arial"/>
      <family val="2"/>
      <charset val="161"/>
    </font>
    <font>
      <sz val="12"/>
      <color rgb="FF99CC00"/>
      <name val="Arial"/>
      <family val="2"/>
      <charset val="161"/>
    </font>
    <font>
      <sz val="12"/>
      <color rgb="FF99CC00"/>
      <name val="Symbol"/>
      <family val="1"/>
      <charset val="2"/>
    </font>
    <font>
      <vertAlign val="subscript"/>
      <sz val="12"/>
      <color rgb="FF99CC00"/>
      <name val="Arial"/>
      <family val="2"/>
      <charset val="161"/>
    </font>
    <font>
      <sz val="11"/>
      <color rgb="FFFFFF99"/>
      <name val="Arial"/>
      <family val="2"/>
    </font>
    <font>
      <b/>
      <sz val="12"/>
      <color rgb="FFFFFF99"/>
      <name val="Arial"/>
      <family val="2"/>
      <charset val="161"/>
    </font>
    <font>
      <b/>
      <vertAlign val="subscript"/>
      <sz val="12"/>
      <color rgb="FFFFFF99"/>
      <name val="Arial"/>
      <family val="2"/>
      <charset val="161"/>
    </font>
    <font>
      <b/>
      <sz val="12"/>
      <color rgb="FF990000"/>
      <name val="Arial"/>
      <family val="2"/>
      <charset val="161"/>
    </font>
    <font>
      <b/>
      <sz val="12"/>
      <color rgb="FF990000"/>
      <name val="Symbol"/>
      <family val="1"/>
      <charset val="2"/>
    </font>
    <font>
      <b/>
      <sz val="12"/>
      <color rgb="FFFF6600"/>
      <name val="Arial"/>
      <family val="2"/>
      <charset val="161"/>
    </font>
    <font>
      <b/>
      <sz val="12"/>
      <color rgb="FF3366FF"/>
      <name val="Arial"/>
      <family val="2"/>
      <charset val="161"/>
    </font>
    <font>
      <b/>
      <vertAlign val="subscript"/>
      <sz val="12"/>
      <color theme="3" tint="0.39997558519241921"/>
      <name val="Arial"/>
      <family val="2"/>
      <charset val="161"/>
    </font>
    <font>
      <b/>
      <sz val="12"/>
      <color rgb="FF808080"/>
      <name val="Arial"/>
      <family val="2"/>
      <charset val="161"/>
    </font>
    <font>
      <sz val="12"/>
      <color theme="1"/>
      <name val="Arial"/>
      <family val="2"/>
      <charset val="161"/>
    </font>
    <font>
      <b/>
      <sz val="11"/>
      <color indexed="52"/>
      <name val="Arial"/>
      <family val="2"/>
    </font>
    <font>
      <b/>
      <sz val="11"/>
      <color indexed="16"/>
      <name val="Symbol"/>
      <family val="1"/>
      <charset val="2"/>
    </font>
    <font>
      <sz val="12"/>
      <color rgb="FF3366FF"/>
      <name val="Arial"/>
      <family val="2"/>
      <charset val="161"/>
    </font>
    <font>
      <sz val="10"/>
      <color rgb="FFFFFF99"/>
      <name val="Arial"/>
      <family val="2"/>
      <charset val="161"/>
    </font>
    <font>
      <sz val="12"/>
      <color theme="4" tint="0.79998168889431442"/>
      <name val="Arial"/>
      <family val="2"/>
      <charset val="161"/>
    </font>
  </fonts>
  <fills count="15">
    <fill>
      <patternFill patternType="none"/>
    </fill>
    <fill>
      <patternFill patternType="gray125"/>
    </fill>
    <fill>
      <patternFill patternType="solid">
        <fgColor indexed="8"/>
        <bgColor indexed="64"/>
      </patternFill>
    </fill>
    <fill>
      <patternFill patternType="solid">
        <fgColor indexed="16"/>
        <bgColor indexed="64"/>
      </patternFill>
    </fill>
    <fill>
      <patternFill patternType="solid">
        <fgColor indexed="53"/>
        <bgColor indexed="64"/>
      </patternFill>
    </fill>
    <fill>
      <patternFill patternType="solid">
        <fgColor indexed="58"/>
        <bgColor indexed="64"/>
      </patternFill>
    </fill>
    <fill>
      <patternFill patternType="solid">
        <fgColor indexed="19"/>
        <bgColor indexed="64"/>
      </patternFill>
    </fill>
    <fill>
      <patternFill patternType="solid">
        <fgColor indexed="57"/>
        <bgColor indexed="64"/>
      </patternFill>
    </fill>
    <fill>
      <patternFill patternType="solid">
        <fgColor indexed="52"/>
        <bgColor indexed="64"/>
      </patternFill>
    </fill>
    <fill>
      <patternFill patternType="solid">
        <fgColor indexed="59"/>
        <bgColor indexed="64"/>
      </patternFill>
    </fill>
    <fill>
      <patternFill patternType="solid">
        <fgColor indexed="63"/>
        <bgColor indexed="64"/>
      </patternFill>
    </fill>
    <fill>
      <patternFill patternType="solid">
        <fgColor rgb="FF808000"/>
        <bgColor indexed="64"/>
      </patternFill>
    </fill>
    <fill>
      <patternFill patternType="solid">
        <fgColor rgb="FF800000"/>
        <bgColor indexed="64"/>
      </patternFill>
    </fill>
    <fill>
      <patternFill patternType="solid">
        <fgColor theme="1"/>
        <bgColor indexed="64"/>
      </patternFill>
    </fill>
    <fill>
      <patternFill patternType="solid">
        <fgColor theme="3" tint="-0.24994659260841701"/>
        <bgColor indexed="64"/>
      </patternFill>
    </fill>
  </fills>
  <borders count="89">
    <border>
      <left/>
      <right/>
      <top/>
      <bottom/>
      <diagonal/>
    </border>
    <border>
      <left style="thin">
        <color indexed="43"/>
      </left>
      <right style="thin">
        <color indexed="43"/>
      </right>
      <top style="thin">
        <color indexed="43"/>
      </top>
      <bottom style="thin">
        <color indexed="43"/>
      </bottom>
      <diagonal/>
    </border>
    <border>
      <left style="thin">
        <color indexed="53"/>
      </left>
      <right/>
      <top/>
      <bottom/>
      <diagonal/>
    </border>
    <border>
      <left/>
      <right style="thin">
        <color indexed="53"/>
      </right>
      <top/>
      <bottom/>
      <diagonal/>
    </border>
    <border>
      <left style="thin">
        <color indexed="53"/>
      </left>
      <right/>
      <top/>
      <bottom style="thin">
        <color indexed="53"/>
      </bottom>
      <diagonal/>
    </border>
    <border>
      <left/>
      <right/>
      <top/>
      <bottom style="thin">
        <color indexed="53"/>
      </bottom>
      <diagonal/>
    </border>
    <border>
      <left/>
      <right style="thin">
        <color indexed="53"/>
      </right>
      <top/>
      <bottom style="thin">
        <color indexed="53"/>
      </bottom>
      <diagonal/>
    </border>
    <border>
      <left/>
      <right/>
      <top style="medium">
        <color indexed="16"/>
      </top>
      <bottom/>
      <diagonal/>
    </border>
    <border>
      <left/>
      <right style="thin">
        <color indexed="53"/>
      </right>
      <top style="medium">
        <color indexed="16"/>
      </top>
      <bottom/>
      <diagonal/>
    </border>
    <border>
      <left style="thin">
        <color indexed="43"/>
      </left>
      <right style="double">
        <color indexed="43"/>
      </right>
      <top style="double">
        <color indexed="43"/>
      </top>
      <bottom style="thin">
        <color indexed="43"/>
      </bottom>
      <diagonal/>
    </border>
    <border>
      <left style="thin">
        <color indexed="43"/>
      </left>
      <right style="double">
        <color indexed="43"/>
      </right>
      <top style="thin">
        <color indexed="43"/>
      </top>
      <bottom style="thin">
        <color indexed="43"/>
      </bottom>
      <diagonal/>
    </border>
    <border>
      <left style="thin">
        <color indexed="43"/>
      </left>
      <right style="double">
        <color indexed="43"/>
      </right>
      <top style="thin">
        <color indexed="43"/>
      </top>
      <bottom style="double">
        <color indexed="43"/>
      </bottom>
      <diagonal/>
    </border>
    <border>
      <left style="thin">
        <color indexed="43"/>
      </left>
      <right style="double">
        <color indexed="43"/>
      </right>
      <top/>
      <bottom style="thin">
        <color indexed="43"/>
      </bottom>
      <diagonal/>
    </border>
    <border>
      <left style="thick">
        <color indexed="63"/>
      </left>
      <right/>
      <top style="thick">
        <color indexed="63"/>
      </top>
      <bottom/>
      <diagonal/>
    </border>
    <border>
      <left style="thick">
        <color indexed="63"/>
      </left>
      <right/>
      <top/>
      <bottom/>
      <diagonal/>
    </border>
    <border>
      <left/>
      <right style="thick">
        <color indexed="63"/>
      </right>
      <top/>
      <bottom/>
      <diagonal/>
    </border>
    <border>
      <left style="thick">
        <color indexed="63"/>
      </left>
      <right/>
      <top/>
      <bottom style="thick">
        <color indexed="63"/>
      </bottom>
      <diagonal/>
    </border>
    <border>
      <left/>
      <right style="thick">
        <color indexed="63"/>
      </right>
      <top/>
      <bottom style="thick">
        <color indexed="63"/>
      </bottom>
      <diagonal/>
    </border>
    <border>
      <left/>
      <right/>
      <top/>
      <bottom style="thick">
        <color indexed="63"/>
      </bottom>
      <diagonal/>
    </border>
    <border>
      <left/>
      <right style="thick">
        <color indexed="63"/>
      </right>
      <top style="thick">
        <color indexed="63"/>
      </top>
      <bottom/>
      <diagonal/>
    </border>
    <border>
      <left/>
      <right/>
      <top/>
      <bottom style="medium">
        <color indexed="16"/>
      </bottom>
      <diagonal/>
    </border>
    <border>
      <left style="thin">
        <color indexed="43"/>
      </left>
      <right/>
      <top style="thin">
        <color indexed="43"/>
      </top>
      <bottom style="thin">
        <color indexed="43"/>
      </bottom>
      <diagonal/>
    </border>
    <border>
      <left/>
      <right style="thin">
        <color indexed="43"/>
      </right>
      <top/>
      <bottom/>
      <diagonal/>
    </border>
    <border>
      <left style="thin">
        <color indexed="53"/>
      </left>
      <right/>
      <top style="thin">
        <color indexed="53"/>
      </top>
      <bottom/>
      <diagonal/>
    </border>
    <border>
      <left/>
      <right/>
      <top style="thin">
        <color indexed="53"/>
      </top>
      <bottom/>
      <diagonal/>
    </border>
    <border>
      <left/>
      <right style="thin">
        <color indexed="53"/>
      </right>
      <top style="thin">
        <color indexed="53"/>
      </top>
      <bottom/>
      <diagonal/>
    </border>
    <border>
      <left style="thin">
        <color indexed="43"/>
      </left>
      <right/>
      <top style="thin">
        <color indexed="43"/>
      </top>
      <bottom/>
      <diagonal/>
    </border>
    <border>
      <left/>
      <right/>
      <top style="thin">
        <color indexed="43"/>
      </top>
      <bottom/>
      <diagonal/>
    </border>
    <border>
      <left/>
      <right style="thin">
        <color indexed="43"/>
      </right>
      <top style="thin">
        <color indexed="43"/>
      </top>
      <bottom/>
      <diagonal/>
    </border>
    <border>
      <left style="thin">
        <color indexed="43"/>
      </left>
      <right/>
      <top/>
      <bottom/>
      <diagonal/>
    </border>
    <border>
      <left style="thin">
        <color indexed="43"/>
      </left>
      <right/>
      <top/>
      <bottom style="thin">
        <color indexed="43"/>
      </bottom>
      <diagonal/>
    </border>
    <border>
      <left/>
      <right/>
      <top/>
      <bottom style="thin">
        <color indexed="43"/>
      </bottom>
      <diagonal/>
    </border>
    <border>
      <left/>
      <right style="thin">
        <color indexed="43"/>
      </right>
      <top/>
      <bottom style="thin">
        <color indexed="43"/>
      </bottom>
      <diagonal/>
    </border>
    <border>
      <left style="thin">
        <color indexed="43"/>
      </left>
      <right style="thin">
        <color indexed="43"/>
      </right>
      <top/>
      <bottom/>
      <diagonal/>
    </border>
    <border>
      <left style="thin">
        <color indexed="43"/>
      </left>
      <right style="thin">
        <color indexed="43"/>
      </right>
      <top/>
      <bottom style="thin">
        <color indexed="43"/>
      </bottom>
      <diagonal/>
    </border>
    <border>
      <left style="thin">
        <color indexed="43"/>
      </left>
      <right style="thin">
        <color indexed="43"/>
      </right>
      <top style="thin">
        <color indexed="43"/>
      </top>
      <bottom/>
      <diagonal/>
    </border>
    <border>
      <left style="thin">
        <color indexed="43"/>
      </left>
      <right style="thin">
        <color indexed="43"/>
      </right>
      <top style="double">
        <color indexed="43"/>
      </top>
      <bottom style="thin">
        <color indexed="43"/>
      </bottom>
      <diagonal/>
    </border>
    <border>
      <left style="thin">
        <color indexed="43"/>
      </left>
      <right style="thin">
        <color indexed="43"/>
      </right>
      <top/>
      <bottom style="double">
        <color indexed="43"/>
      </bottom>
      <diagonal/>
    </border>
    <border>
      <left style="double">
        <color indexed="43"/>
      </left>
      <right style="thin">
        <color indexed="43"/>
      </right>
      <top style="double">
        <color indexed="43"/>
      </top>
      <bottom/>
      <diagonal/>
    </border>
    <border>
      <left style="double">
        <color indexed="43"/>
      </left>
      <right style="thin">
        <color indexed="43"/>
      </right>
      <top/>
      <bottom/>
      <diagonal/>
    </border>
    <border>
      <left style="double">
        <color indexed="43"/>
      </left>
      <right style="thin">
        <color indexed="43"/>
      </right>
      <top/>
      <bottom style="double">
        <color indexed="43"/>
      </bottom>
      <diagonal/>
    </border>
    <border>
      <left style="thin">
        <color indexed="43"/>
      </left>
      <right style="double">
        <color indexed="43"/>
      </right>
      <top style="thin">
        <color indexed="43"/>
      </top>
      <bottom/>
      <diagonal/>
    </border>
    <border>
      <left style="thin">
        <color indexed="43"/>
      </left>
      <right style="double">
        <color indexed="43"/>
      </right>
      <top/>
      <bottom/>
      <diagonal/>
    </border>
    <border>
      <left style="thin">
        <color indexed="43"/>
      </left>
      <right style="double">
        <color indexed="43"/>
      </right>
      <top/>
      <bottom style="double">
        <color indexed="43"/>
      </bottom>
      <diagonal/>
    </border>
    <border>
      <left style="thin">
        <color indexed="52"/>
      </left>
      <right/>
      <top style="thin">
        <color indexed="52"/>
      </top>
      <bottom/>
      <diagonal/>
    </border>
    <border>
      <left/>
      <right/>
      <top style="thin">
        <color indexed="52"/>
      </top>
      <bottom/>
      <diagonal/>
    </border>
    <border>
      <left/>
      <right style="thin">
        <color indexed="52"/>
      </right>
      <top style="thin">
        <color indexed="52"/>
      </top>
      <bottom/>
      <diagonal/>
    </border>
    <border>
      <left style="thin">
        <color indexed="52"/>
      </left>
      <right/>
      <top/>
      <bottom/>
      <diagonal/>
    </border>
    <border>
      <left/>
      <right style="thin">
        <color indexed="52"/>
      </right>
      <top/>
      <bottom/>
      <diagonal/>
    </border>
    <border>
      <left style="thin">
        <color indexed="52"/>
      </left>
      <right/>
      <top/>
      <bottom style="thin">
        <color indexed="52"/>
      </bottom>
      <diagonal/>
    </border>
    <border>
      <left/>
      <right/>
      <top/>
      <bottom style="thin">
        <color indexed="52"/>
      </bottom>
      <diagonal/>
    </border>
    <border>
      <left/>
      <right style="thin">
        <color indexed="52"/>
      </right>
      <top/>
      <bottom style="thin">
        <color indexed="52"/>
      </bottom>
      <diagonal/>
    </border>
    <border>
      <left/>
      <right/>
      <top style="thin">
        <color indexed="43"/>
      </top>
      <bottom style="thin">
        <color indexed="43"/>
      </bottom>
      <diagonal/>
    </border>
    <border>
      <left/>
      <right style="thin">
        <color indexed="43"/>
      </right>
      <top style="thin">
        <color indexed="43"/>
      </top>
      <bottom style="thin">
        <color indexed="43"/>
      </bottom>
      <diagonal/>
    </border>
    <border>
      <left style="double">
        <color indexed="43"/>
      </left>
      <right style="thin">
        <color indexed="43"/>
      </right>
      <top style="thin">
        <color indexed="43"/>
      </top>
      <bottom style="thin">
        <color indexed="43"/>
      </bottom>
      <diagonal/>
    </border>
    <border>
      <left style="double">
        <color indexed="43"/>
      </left>
      <right style="thin">
        <color indexed="43"/>
      </right>
      <top style="double">
        <color indexed="43"/>
      </top>
      <bottom style="thin">
        <color indexed="43"/>
      </bottom>
      <diagonal/>
    </border>
    <border>
      <left style="double">
        <color indexed="43"/>
      </left>
      <right style="thin">
        <color indexed="43"/>
      </right>
      <top style="thin">
        <color indexed="43"/>
      </top>
      <bottom style="double">
        <color indexed="43"/>
      </bottom>
      <diagonal/>
    </border>
    <border>
      <left style="thin">
        <color indexed="43"/>
      </left>
      <right style="thin">
        <color indexed="43"/>
      </right>
      <top style="thin">
        <color indexed="43"/>
      </top>
      <bottom style="double">
        <color indexed="43"/>
      </bottom>
      <diagonal/>
    </border>
    <border>
      <left style="double">
        <color indexed="43"/>
      </left>
      <right/>
      <top style="double">
        <color indexed="43"/>
      </top>
      <bottom style="thin">
        <color indexed="43"/>
      </bottom>
      <diagonal/>
    </border>
    <border>
      <left style="double">
        <color indexed="43"/>
      </left>
      <right/>
      <top style="thin">
        <color indexed="43"/>
      </top>
      <bottom style="double">
        <color indexed="43"/>
      </bottom>
      <diagonal/>
    </border>
    <border>
      <left/>
      <right/>
      <top style="double">
        <color indexed="43"/>
      </top>
      <bottom style="thin">
        <color indexed="43"/>
      </bottom>
      <diagonal/>
    </border>
    <border>
      <left/>
      <right style="double">
        <color indexed="43"/>
      </right>
      <top style="double">
        <color indexed="43"/>
      </top>
      <bottom style="thin">
        <color indexed="43"/>
      </bottom>
      <diagonal/>
    </border>
    <border>
      <left/>
      <right/>
      <top style="thin">
        <color indexed="43"/>
      </top>
      <bottom style="double">
        <color indexed="43"/>
      </bottom>
      <diagonal/>
    </border>
    <border>
      <left/>
      <right style="double">
        <color indexed="43"/>
      </right>
      <top style="thin">
        <color indexed="43"/>
      </top>
      <bottom style="double">
        <color indexed="43"/>
      </bottom>
      <diagonal/>
    </border>
    <border>
      <left style="double">
        <color indexed="43"/>
      </left>
      <right/>
      <top style="double">
        <color indexed="43"/>
      </top>
      <bottom/>
      <diagonal/>
    </border>
    <border>
      <left/>
      <right style="thin">
        <color indexed="43"/>
      </right>
      <top style="double">
        <color indexed="43"/>
      </top>
      <bottom/>
      <diagonal/>
    </border>
    <border>
      <left style="double">
        <color indexed="43"/>
      </left>
      <right/>
      <top/>
      <bottom/>
      <diagonal/>
    </border>
    <border>
      <left style="double">
        <color indexed="43"/>
      </left>
      <right/>
      <top/>
      <bottom style="double">
        <color indexed="43"/>
      </bottom>
      <diagonal/>
    </border>
    <border>
      <left/>
      <right style="thin">
        <color indexed="43"/>
      </right>
      <top/>
      <bottom style="double">
        <color indexed="43"/>
      </bottom>
      <diagonal/>
    </border>
    <border>
      <left style="thin">
        <color indexed="43"/>
      </left>
      <right style="thin">
        <color indexed="43"/>
      </right>
      <top style="double">
        <color indexed="43"/>
      </top>
      <bottom style="double">
        <color indexed="43"/>
      </bottom>
      <diagonal/>
    </border>
    <border>
      <left style="double">
        <color indexed="43"/>
      </left>
      <right style="thin">
        <color indexed="43"/>
      </right>
      <top/>
      <bottom style="thin">
        <color indexed="43"/>
      </bottom>
      <diagonal/>
    </border>
    <border>
      <left/>
      <right/>
      <top style="thick">
        <color indexed="63"/>
      </top>
      <bottom/>
      <diagonal/>
    </border>
    <border>
      <left style="thin">
        <color indexed="16"/>
      </left>
      <right/>
      <top style="thin">
        <color indexed="16"/>
      </top>
      <bottom/>
      <diagonal/>
    </border>
    <border>
      <left/>
      <right/>
      <top style="thin">
        <color indexed="16"/>
      </top>
      <bottom/>
      <diagonal/>
    </border>
    <border>
      <left/>
      <right style="thin">
        <color indexed="16"/>
      </right>
      <top style="thin">
        <color indexed="16"/>
      </top>
      <bottom/>
      <diagonal/>
    </border>
    <border>
      <left style="thin">
        <color indexed="16"/>
      </left>
      <right/>
      <top/>
      <bottom/>
      <diagonal/>
    </border>
    <border>
      <left/>
      <right style="thin">
        <color indexed="16"/>
      </right>
      <top/>
      <bottom/>
      <diagonal/>
    </border>
    <border>
      <left style="thin">
        <color indexed="16"/>
      </left>
      <right/>
      <top/>
      <bottom style="thin">
        <color indexed="16"/>
      </bottom>
      <diagonal/>
    </border>
    <border>
      <left/>
      <right/>
      <top/>
      <bottom style="thin">
        <color indexed="16"/>
      </bottom>
      <diagonal/>
    </border>
    <border>
      <left/>
      <right style="thin">
        <color indexed="16"/>
      </right>
      <top/>
      <bottom style="thin">
        <color indexed="16"/>
      </bottom>
      <diagonal/>
    </border>
    <border>
      <left style="thick">
        <color indexed="63"/>
      </left>
      <right style="thick">
        <color indexed="63"/>
      </right>
      <top/>
      <bottom/>
      <diagonal/>
    </border>
    <border>
      <left style="thin">
        <color rgb="FFFF6600"/>
      </left>
      <right/>
      <top/>
      <bottom/>
      <diagonal/>
    </border>
    <border>
      <left/>
      <right style="thin">
        <color rgb="FFFF6600"/>
      </right>
      <top/>
      <bottom/>
      <diagonal/>
    </border>
    <border>
      <left style="thin">
        <color rgb="FFFF6600"/>
      </left>
      <right/>
      <top/>
      <bottom style="thin">
        <color rgb="FFFF6600"/>
      </bottom>
      <diagonal/>
    </border>
    <border>
      <left/>
      <right/>
      <top/>
      <bottom style="thin">
        <color rgb="FFFF6600"/>
      </bottom>
      <diagonal/>
    </border>
    <border>
      <left/>
      <right style="thin">
        <color rgb="FFFF6600"/>
      </right>
      <top/>
      <bottom style="thin">
        <color rgb="FFFF6600"/>
      </bottom>
      <diagonal/>
    </border>
    <border>
      <left style="thin">
        <color rgb="FFFF6600"/>
      </left>
      <right/>
      <top style="thin">
        <color rgb="FFFF6600"/>
      </top>
      <bottom/>
      <diagonal/>
    </border>
    <border>
      <left/>
      <right/>
      <top style="thin">
        <color rgb="FFFF6600"/>
      </top>
      <bottom/>
      <diagonal/>
    </border>
    <border>
      <left/>
      <right style="thin">
        <color rgb="FFFF6600"/>
      </right>
      <top style="thin">
        <color rgb="FFFF6600"/>
      </top>
      <bottom/>
      <diagonal/>
    </border>
  </borders>
  <cellStyleXfs count="2">
    <xf numFmtId="0" fontId="0" fillId="0" borderId="0"/>
    <xf numFmtId="0" fontId="24" fillId="0" borderId="0" applyNumberFormat="0" applyFill="0" applyBorder="0" applyAlignment="0" applyProtection="0">
      <alignment vertical="top"/>
      <protection locked="0"/>
    </xf>
  </cellStyleXfs>
  <cellXfs count="913">
    <xf numFmtId="0" fontId="0" fillId="0" borderId="0" xfId="0"/>
    <xf numFmtId="0" fontId="5" fillId="2" borderId="0" xfId="0" applyFont="1" applyFill="1" applyProtection="1">
      <protection hidden="1"/>
    </xf>
    <xf numFmtId="0" fontId="6" fillId="3" borderId="0" xfId="0" applyFont="1" applyFill="1" applyProtection="1">
      <protection hidden="1"/>
    </xf>
    <xf numFmtId="0" fontId="9" fillId="2" borderId="0" xfId="0" applyFont="1" applyFill="1" applyProtection="1">
      <protection hidden="1"/>
    </xf>
    <xf numFmtId="0" fontId="14" fillId="2" borderId="0" xfId="0" applyFont="1" applyFill="1" applyProtection="1">
      <protection hidden="1"/>
    </xf>
    <xf numFmtId="0" fontId="10" fillId="2" borderId="0" xfId="0" applyFont="1" applyFill="1" applyProtection="1">
      <protection hidden="1"/>
    </xf>
    <xf numFmtId="0" fontId="11" fillId="2" borderId="0" xfId="0" applyFont="1" applyFill="1" applyProtection="1">
      <protection hidden="1"/>
    </xf>
    <xf numFmtId="0" fontId="33" fillId="2" borderId="0" xfId="1" applyFont="1" applyFill="1" applyAlignment="1" applyProtection="1">
      <alignment horizontal="justify" vertical="center"/>
      <protection hidden="1"/>
    </xf>
    <xf numFmtId="0" fontId="18" fillId="2" borderId="0" xfId="1" applyFont="1" applyFill="1" applyAlignment="1" applyProtection="1">
      <alignment horizontal="justify" vertical="center"/>
      <protection hidden="1"/>
    </xf>
    <xf numFmtId="0" fontId="34" fillId="2" borderId="0" xfId="1" applyFont="1" applyFill="1" applyAlignment="1" applyProtection="1">
      <alignment horizontal="justify" vertical="center"/>
      <protection hidden="1"/>
    </xf>
    <xf numFmtId="0" fontId="42" fillId="2" borderId="0" xfId="0" applyFont="1" applyFill="1" applyProtection="1">
      <protection hidden="1"/>
    </xf>
    <xf numFmtId="0" fontId="43" fillId="2" borderId="0" xfId="0" applyFont="1" applyFill="1" applyProtection="1">
      <protection hidden="1"/>
    </xf>
    <xf numFmtId="0" fontId="44" fillId="3" borderId="0" xfId="0" applyFont="1" applyFill="1" applyProtection="1">
      <protection hidden="1"/>
    </xf>
    <xf numFmtId="0" fontId="46" fillId="2" borderId="0" xfId="0" applyFont="1" applyFill="1" applyProtection="1">
      <protection hidden="1"/>
    </xf>
    <xf numFmtId="0" fontId="28" fillId="2" borderId="0" xfId="0" applyFont="1" applyFill="1" applyAlignment="1" applyProtection="1">
      <alignment horizontal="center" vertical="center"/>
      <protection hidden="1"/>
    </xf>
    <xf numFmtId="0" fontId="49" fillId="2" borderId="0" xfId="0" applyFont="1" applyFill="1" applyAlignment="1" applyProtection="1">
      <alignment horizontal="right" vertical="center"/>
      <protection hidden="1"/>
    </xf>
    <xf numFmtId="0" fontId="57" fillId="3" borderId="0" xfId="0" applyFont="1" applyFill="1" applyProtection="1">
      <protection hidden="1"/>
    </xf>
    <xf numFmtId="0" fontId="58" fillId="2" borderId="0" xfId="0" applyFont="1" applyFill="1" applyProtection="1">
      <protection hidden="1"/>
    </xf>
    <xf numFmtId="0" fontId="10" fillId="2" borderId="0" xfId="1" applyFont="1" applyFill="1" applyAlignment="1" applyProtection="1">
      <alignment horizontal="justify" vertical="center"/>
      <protection hidden="1"/>
    </xf>
    <xf numFmtId="0" fontId="10" fillId="3" borderId="0" xfId="0" applyFont="1" applyFill="1" applyProtection="1">
      <protection hidden="1"/>
    </xf>
    <xf numFmtId="0" fontId="59" fillId="2" borderId="0" xfId="1" applyFont="1" applyFill="1" applyAlignment="1" applyProtection="1">
      <alignment horizontal="justify" vertical="center"/>
      <protection hidden="1"/>
    </xf>
    <xf numFmtId="0" fontId="10" fillId="2" borderId="0" xfId="0" applyFont="1" applyFill="1" applyAlignment="1" applyProtection="1">
      <alignment horizontal="center" vertical="center" wrapText="1"/>
      <protection hidden="1"/>
    </xf>
    <xf numFmtId="0" fontId="38" fillId="2" borderId="0" xfId="0" applyFont="1" applyFill="1" applyAlignment="1" applyProtection="1">
      <alignment horizontal="center" vertical="center"/>
      <protection hidden="1"/>
    </xf>
    <xf numFmtId="0" fontId="62" fillId="2" borderId="0" xfId="0" applyFont="1" applyFill="1" applyAlignment="1" applyProtection="1">
      <alignment horizontal="right" vertical="center"/>
      <protection hidden="1"/>
    </xf>
    <xf numFmtId="0" fontId="46" fillId="3" borderId="0" xfId="0" applyFont="1" applyFill="1" applyProtection="1">
      <protection hidden="1"/>
    </xf>
    <xf numFmtId="0" fontId="18" fillId="2" borderId="0" xfId="0" applyFont="1" applyFill="1" applyAlignment="1" applyProtection="1">
      <alignment horizontal="justify" vertical="top" wrapText="1"/>
      <protection hidden="1"/>
    </xf>
    <xf numFmtId="0" fontId="5" fillId="3" borderId="0" xfId="0" applyFont="1" applyFill="1" applyProtection="1">
      <protection hidden="1"/>
    </xf>
    <xf numFmtId="0" fontId="11" fillId="2" borderId="0" xfId="0" applyFont="1" applyFill="1" applyAlignment="1" applyProtection="1">
      <alignment horizontal="right" vertical="center"/>
      <protection hidden="1"/>
    </xf>
    <xf numFmtId="0" fontId="51" fillId="2" borderId="0" xfId="0" applyFont="1" applyFill="1" applyProtection="1">
      <protection hidden="1"/>
    </xf>
    <xf numFmtId="0" fontId="10" fillId="2" borderId="3" xfId="0" applyFont="1" applyFill="1" applyBorder="1" applyProtection="1">
      <protection hidden="1"/>
    </xf>
    <xf numFmtId="0" fontId="10" fillId="2" borderId="6" xfId="0" applyFont="1" applyFill="1" applyBorder="1" applyProtection="1">
      <protection hidden="1"/>
    </xf>
    <xf numFmtId="0" fontId="10" fillId="2" borderId="16" xfId="0" applyFont="1" applyFill="1" applyBorder="1" applyProtection="1">
      <protection hidden="1"/>
    </xf>
    <xf numFmtId="0" fontId="10" fillId="2" borderId="17" xfId="0" applyFont="1" applyFill="1" applyBorder="1" applyProtection="1">
      <protection hidden="1"/>
    </xf>
    <xf numFmtId="0" fontId="10" fillId="2" borderId="18" xfId="0" applyFont="1" applyFill="1" applyBorder="1" applyProtection="1">
      <protection hidden="1"/>
    </xf>
    <xf numFmtId="0" fontId="41" fillId="2" borderId="0" xfId="0" applyFont="1" applyFill="1" applyBorder="1" applyProtection="1">
      <protection hidden="1"/>
    </xf>
    <xf numFmtId="0" fontId="75" fillId="2" borderId="0" xfId="0" applyFont="1" applyFill="1" applyBorder="1" applyProtection="1">
      <protection hidden="1"/>
    </xf>
    <xf numFmtId="0" fontId="11" fillId="2" borderId="0" xfId="0" applyFont="1" applyFill="1" applyBorder="1" applyAlignment="1" applyProtection="1">
      <alignment vertical="center"/>
      <protection hidden="1"/>
    </xf>
    <xf numFmtId="0" fontId="41" fillId="2" borderId="0" xfId="0" applyFont="1" applyFill="1" applyProtection="1">
      <protection hidden="1"/>
    </xf>
    <xf numFmtId="0" fontId="10" fillId="2" borderId="0" xfId="0" applyFont="1" applyFill="1" applyAlignment="1" applyProtection="1">
      <alignment horizontal="justify" vertical="center" wrapText="1"/>
      <protection hidden="1"/>
    </xf>
    <xf numFmtId="0" fontId="51" fillId="2" borderId="0" xfId="0" applyFont="1" applyFill="1" applyAlignment="1" applyProtection="1">
      <alignment horizontal="right" vertical="top"/>
      <protection hidden="1"/>
    </xf>
    <xf numFmtId="0" fontId="14" fillId="2" borderId="0" xfId="0" applyFont="1" applyFill="1" applyAlignment="1" applyProtection="1">
      <alignment horizontal="justify" vertical="center" wrapText="1"/>
      <protection hidden="1"/>
    </xf>
    <xf numFmtId="0" fontId="14" fillId="2" borderId="0" xfId="0" applyFont="1" applyFill="1" applyAlignment="1" applyProtection="1">
      <alignment horizontal="justify" vertical="center"/>
      <protection hidden="1"/>
    </xf>
    <xf numFmtId="0" fontId="29" fillId="2" borderId="0" xfId="0" applyFont="1" applyFill="1" applyAlignment="1" applyProtection="1">
      <alignment horizontal="justify" vertical="center" wrapText="1"/>
      <protection hidden="1"/>
    </xf>
    <xf numFmtId="0" fontId="53" fillId="4" borderId="1" xfId="0" applyFont="1" applyFill="1" applyBorder="1" applyAlignment="1" applyProtection="1">
      <alignment horizontal="center" vertical="center"/>
      <protection locked="0"/>
    </xf>
    <xf numFmtId="0" fontId="10" fillId="2" borderId="0" xfId="0" applyFont="1" applyFill="1" applyAlignment="1" applyProtection="1">
      <alignment horizontal="justify" vertical="center" wrapText="1"/>
      <protection hidden="1"/>
    </xf>
    <xf numFmtId="0" fontId="29" fillId="2" borderId="0" xfId="0" applyFont="1" applyFill="1" applyAlignment="1" applyProtection="1">
      <alignment horizontal="justify" vertical="center" wrapText="1"/>
      <protection hidden="1"/>
    </xf>
    <xf numFmtId="0" fontId="10" fillId="2" borderId="0" xfId="0" applyFont="1" applyFill="1" applyAlignment="1" applyProtection="1">
      <alignment horizontal="justify" vertical="center"/>
      <protection hidden="1"/>
    </xf>
    <xf numFmtId="0" fontId="72" fillId="2" borderId="0" xfId="0" applyFont="1" applyFill="1" applyBorder="1" applyAlignment="1" applyProtection="1">
      <alignment horizontal="right" vertical="top"/>
      <protection hidden="1"/>
    </xf>
    <xf numFmtId="0" fontId="81" fillId="4" borderId="1"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protection hidden="1"/>
    </xf>
    <xf numFmtId="0" fontId="75" fillId="2" borderId="0" xfId="0" applyFont="1" applyFill="1" applyProtection="1">
      <protection hidden="1"/>
    </xf>
    <xf numFmtId="0" fontId="17" fillId="2" borderId="0" xfId="0" applyFont="1" applyFill="1" applyAlignment="1" applyProtection="1">
      <alignment horizontal="center" vertical="center"/>
      <protection hidden="1"/>
    </xf>
    <xf numFmtId="0" fontId="71" fillId="2" borderId="0" xfId="0" applyFont="1" applyFill="1" applyAlignment="1" applyProtection="1">
      <alignment horizontal="right" vertical="top"/>
      <protection hidden="1"/>
    </xf>
    <xf numFmtId="0" fontId="82" fillId="2" borderId="0" xfId="0" applyFont="1" applyFill="1" applyAlignment="1" applyProtection="1">
      <alignment horizontal="center" vertical="center"/>
      <protection hidden="1"/>
    </xf>
    <xf numFmtId="0" fontId="75" fillId="2" borderId="2" xfId="0" applyFont="1" applyFill="1" applyBorder="1" applyProtection="1">
      <protection hidden="1"/>
    </xf>
    <xf numFmtId="0" fontId="75" fillId="2" borderId="3" xfId="0" applyFont="1" applyFill="1" applyBorder="1" applyProtection="1">
      <protection hidden="1"/>
    </xf>
    <xf numFmtId="0" fontId="75" fillId="2" borderId="7" xfId="0" applyFont="1" applyFill="1" applyBorder="1" applyProtection="1">
      <protection hidden="1"/>
    </xf>
    <xf numFmtId="0" fontId="75" fillId="2" borderId="8" xfId="0" applyFont="1" applyFill="1" applyBorder="1" applyProtection="1">
      <protection hidden="1"/>
    </xf>
    <xf numFmtId="0" fontId="82" fillId="2" borderId="0" xfId="0" applyFont="1" applyFill="1" applyBorder="1" applyAlignment="1" applyProtection="1">
      <alignment horizontal="center" vertical="center"/>
      <protection hidden="1"/>
    </xf>
    <xf numFmtId="0" fontId="75" fillId="2" borderId="4" xfId="0" applyFont="1" applyFill="1" applyBorder="1" applyProtection="1">
      <protection hidden="1"/>
    </xf>
    <xf numFmtId="0" fontId="75" fillId="2" borderId="5" xfId="0" applyFont="1" applyFill="1" applyBorder="1" applyProtection="1">
      <protection hidden="1"/>
    </xf>
    <xf numFmtId="0" fontId="75" fillId="2" borderId="6" xfId="0" applyFont="1" applyFill="1" applyBorder="1" applyProtection="1">
      <protection hidden="1"/>
    </xf>
    <xf numFmtId="0" fontId="75" fillId="2" borderId="0" xfId="0" applyFont="1" applyFill="1" applyAlignment="1" applyProtection="1">
      <alignment horizontal="justify" vertical="center" wrapText="1"/>
      <protection hidden="1"/>
    </xf>
    <xf numFmtId="0" fontId="83" fillId="2" borderId="0" xfId="0" applyFont="1" applyFill="1" applyProtection="1">
      <protection hidden="1"/>
    </xf>
    <xf numFmtId="0" fontId="28" fillId="2" borderId="0" xfId="0" applyFont="1" applyFill="1" applyAlignment="1" applyProtection="1">
      <alignment horizontal="center"/>
      <protection hidden="1"/>
    </xf>
    <xf numFmtId="0" fontId="75" fillId="2" borderId="0" xfId="0" applyFont="1" applyFill="1" applyAlignment="1" applyProtection="1">
      <alignment horizontal="center"/>
      <protection hidden="1"/>
    </xf>
    <xf numFmtId="0" fontId="119" fillId="2" borderId="0" xfId="0" applyFont="1" applyFill="1" applyProtection="1">
      <protection hidden="1"/>
    </xf>
    <xf numFmtId="0" fontId="11" fillId="2" borderId="0" xfId="0" applyFont="1" applyFill="1" applyAlignment="1" applyProtection="1">
      <alignment horizontal="right"/>
      <protection hidden="1"/>
    </xf>
    <xf numFmtId="0" fontId="123" fillId="2" borderId="0" xfId="0" applyFont="1" applyFill="1" applyProtection="1">
      <protection hidden="1"/>
    </xf>
    <xf numFmtId="0" fontId="124" fillId="2" borderId="0" xfId="0" applyFont="1" applyFill="1" applyProtection="1">
      <protection hidden="1"/>
    </xf>
    <xf numFmtId="0" fontId="132" fillId="2" borderId="0" xfId="0" applyFont="1" applyFill="1" applyAlignment="1" applyProtection="1">
      <alignment horizontal="right" vertical="center"/>
      <protection hidden="1"/>
    </xf>
    <xf numFmtId="0" fontId="116" fillId="2" borderId="0" xfId="0" applyFont="1" applyFill="1" applyAlignment="1" applyProtection="1">
      <alignment horizontal="justify" vertical="top" wrapText="1"/>
      <protection hidden="1"/>
    </xf>
    <xf numFmtId="0" fontId="116" fillId="2" borderId="0" xfId="0" applyFont="1" applyFill="1" applyAlignment="1" applyProtection="1">
      <alignment horizontal="justify" vertical="center" wrapText="1"/>
      <protection hidden="1"/>
    </xf>
    <xf numFmtId="0" fontId="11" fillId="2" borderId="0" xfId="0" applyFont="1" applyFill="1" applyAlignment="1" applyProtection="1">
      <alignment horizontal="right" vertical="center"/>
      <protection hidden="1"/>
    </xf>
    <xf numFmtId="0" fontId="29" fillId="2" borderId="0" xfId="0" applyFont="1" applyFill="1" applyProtection="1">
      <protection hidden="1"/>
    </xf>
    <xf numFmtId="0" fontId="142" fillId="2" borderId="0" xfId="0" applyFont="1" applyFill="1" applyAlignment="1" applyProtection="1">
      <alignment horizontal="right" vertical="top"/>
      <protection hidden="1"/>
    </xf>
    <xf numFmtId="0" fontId="75" fillId="3" borderId="0" xfId="0" applyFont="1" applyFill="1" applyProtection="1">
      <protection hidden="1"/>
    </xf>
    <xf numFmtId="0" fontId="75" fillId="2" borderId="0" xfId="0" applyNumberFormat="1" applyFont="1" applyFill="1" applyProtection="1">
      <protection hidden="1"/>
    </xf>
    <xf numFmtId="0" fontId="17" fillId="2" borderId="0" xfId="0" applyFont="1" applyFill="1" applyAlignment="1" applyProtection="1">
      <alignment horizontal="center" vertical="center"/>
      <protection hidden="1"/>
    </xf>
    <xf numFmtId="0" fontId="11" fillId="2" borderId="0" xfId="0" applyFont="1" applyFill="1" applyAlignment="1" applyProtection="1">
      <alignment horizontal="right" vertical="center"/>
      <protection hidden="1"/>
    </xf>
    <xf numFmtId="0" fontId="28" fillId="2" borderId="0" xfId="0" applyFont="1" applyFill="1" applyAlignment="1" applyProtection="1">
      <alignment horizontal="center" vertical="center"/>
      <protection hidden="1"/>
    </xf>
    <xf numFmtId="0" fontId="10" fillId="2" borderId="2" xfId="0" applyFont="1" applyFill="1" applyBorder="1" applyProtection="1">
      <protection hidden="1"/>
    </xf>
    <xf numFmtId="0" fontId="10" fillId="2" borderId="0" xfId="0" applyFont="1" applyFill="1" applyBorder="1" applyProtection="1">
      <protection hidden="1"/>
    </xf>
    <xf numFmtId="0" fontId="148" fillId="2" borderId="0" xfId="0" applyFont="1" applyFill="1" applyAlignment="1" applyProtection="1">
      <alignment horizontal="right" vertical="top"/>
      <protection hidden="1"/>
    </xf>
    <xf numFmtId="0" fontId="198" fillId="13" borderId="0" xfId="1" applyFont="1" applyFill="1" applyAlignment="1" applyProtection="1">
      <alignment horizontal="center" vertical="center" wrapText="1"/>
      <protection hidden="1"/>
    </xf>
    <xf numFmtId="0" fontId="69" fillId="4" borderId="9" xfId="0" applyFont="1" applyFill="1" applyBorder="1" applyAlignment="1" applyProtection="1">
      <alignment horizontal="center" vertical="center"/>
      <protection locked="0"/>
    </xf>
    <xf numFmtId="0" fontId="69" fillId="4" borderId="10" xfId="0" applyFont="1" applyFill="1" applyBorder="1" applyAlignment="1" applyProtection="1">
      <alignment horizontal="center" vertical="center"/>
      <protection locked="0"/>
    </xf>
    <xf numFmtId="0" fontId="69" fillId="4" borderId="11" xfId="0" applyFont="1" applyFill="1" applyBorder="1" applyAlignment="1" applyProtection="1">
      <alignment horizontal="center" vertical="center"/>
      <protection locked="0"/>
    </xf>
    <xf numFmtId="0" fontId="69" fillId="4" borderId="12" xfId="0" applyFont="1" applyFill="1" applyBorder="1" applyAlignment="1" applyProtection="1">
      <alignment horizontal="center" vertical="center"/>
      <protection locked="0"/>
    </xf>
    <xf numFmtId="0" fontId="10" fillId="2" borderId="0" xfId="0" applyFont="1" applyFill="1" applyAlignment="1" applyProtection="1">
      <alignment horizontal="justify" vertical="center" wrapText="1"/>
      <protection hidden="1"/>
    </xf>
    <xf numFmtId="0" fontId="11" fillId="2" borderId="0" xfId="0" applyFont="1" applyFill="1" applyAlignment="1" applyProtection="1">
      <alignment horizontal="right" vertical="center"/>
      <protection hidden="1"/>
    </xf>
    <xf numFmtId="0" fontId="15"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10" fillId="2" borderId="4" xfId="0" applyFont="1" applyFill="1" applyBorder="1" applyProtection="1">
      <protection hidden="1"/>
    </xf>
    <xf numFmtId="0" fontId="10" fillId="2" borderId="5" xfId="0" applyFont="1" applyFill="1" applyBorder="1" applyProtection="1">
      <protection hidden="1"/>
    </xf>
    <xf numFmtId="0" fontId="10" fillId="2" borderId="0" xfId="0" applyFont="1" applyFill="1" applyAlignment="1" applyProtection="1">
      <alignment horizontal="justify"/>
      <protection hidden="1"/>
    </xf>
    <xf numFmtId="0" fontId="10" fillId="2" borderId="0" xfId="0" applyFont="1" applyFill="1" applyAlignment="1" applyProtection="1">
      <alignment horizontal="justify" vertical="center"/>
      <protection hidden="1"/>
    </xf>
    <xf numFmtId="0" fontId="29" fillId="2" borderId="0" xfId="0" applyFont="1" applyFill="1" applyAlignment="1" applyProtection="1">
      <alignment horizontal="justify" vertical="center" wrapText="1"/>
      <protection hidden="1"/>
    </xf>
    <xf numFmtId="0" fontId="14" fillId="2" borderId="0" xfId="0" applyFont="1" applyFill="1" applyAlignment="1" applyProtection="1">
      <alignment horizontal="justify" vertical="center" wrapText="1"/>
      <protection hidden="1"/>
    </xf>
    <xf numFmtId="0" fontId="23" fillId="3" borderId="1" xfId="0" applyFont="1" applyFill="1" applyBorder="1" applyAlignment="1" applyProtection="1">
      <alignment horizontal="center" vertical="center"/>
      <protection hidden="1"/>
    </xf>
    <xf numFmtId="0" fontId="30" fillId="5" borderId="1" xfId="0" applyFont="1" applyFill="1" applyBorder="1" applyAlignment="1" applyProtection="1">
      <alignment horizontal="center" vertical="center"/>
      <protection hidden="1"/>
    </xf>
    <xf numFmtId="0" fontId="11" fillId="2" borderId="0" xfId="0" applyFont="1" applyFill="1" applyAlignment="1" applyProtection="1">
      <alignment horizontal="right" vertical="center"/>
      <protection hidden="1"/>
    </xf>
    <xf numFmtId="0" fontId="53" fillId="4" borderId="1" xfId="0" applyFont="1" applyFill="1" applyBorder="1" applyAlignment="1" applyProtection="1">
      <alignment horizontal="center" vertical="center"/>
      <protection locked="0"/>
    </xf>
    <xf numFmtId="0" fontId="15" fillId="2" borderId="0" xfId="0" applyFont="1" applyFill="1" applyAlignment="1" applyProtection="1">
      <alignment horizontal="justify" vertical="center"/>
      <protection hidden="1"/>
    </xf>
    <xf numFmtId="0" fontId="17"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49" fillId="5" borderId="1" xfId="0" applyFont="1" applyFill="1" applyBorder="1" applyAlignment="1" applyProtection="1">
      <alignment horizontal="center" vertical="center"/>
      <protection hidden="1"/>
    </xf>
    <xf numFmtId="0" fontId="11" fillId="2" borderId="0" xfId="0" applyFont="1" applyFill="1" applyAlignment="1" applyProtection="1">
      <alignment horizontal="justify" vertical="center"/>
      <protection hidden="1"/>
    </xf>
    <xf numFmtId="0" fontId="10" fillId="2" borderId="14" xfId="0" applyFont="1" applyFill="1" applyBorder="1" applyProtection="1">
      <protection hidden="1"/>
    </xf>
    <xf numFmtId="0" fontId="10" fillId="2" borderId="15" xfId="0" applyFont="1" applyFill="1" applyBorder="1" applyProtection="1">
      <protection hidden="1"/>
    </xf>
    <xf numFmtId="0" fontId="10" fillId="2" borderId="13" xfId="0" applyFont="1" applyFill="1" applyBorder="1" applyProtection="1">
      <protection hidden="1"/>
    </xf>
    <xf numFmtId="0" fontId="10" fillId="2" borderId="19" xfId="0" applyFont="1" applyFill="1" applyBorder="1" applyProtection="1">
      <protection hidden="1"/>
    </xf>
    <xf numFmtId="0" fontId="160" fillId="2" borderId="0" xfId="0" applyFont="1" applyFill="1" applyAlignment="1" applyProtection="1">
      <alignment horizontal="right" vertical="top"/>
      <protection hidden="1"/>
    </xf>
    <xf numFmtId="0" fontId="156" fillId="2" borderId="0" xfId="0" applyFont="1" applyFill="1" applyAlignment="1" applyProtection="1">
      <alignment horizontal="right" vertical="top"/>
      <protection hidden="1"/>
    </xf>
    <xf numFmtId="0" fontId="92" fillId="2" borderId="0" xfId="0" applyFont="1" applyFill="1" applyProtection="1">
      <protection hidden="1"/>
    </xf>
    <xf numFmtId="0" fontId="161" fillId="2" borderId="0" xfId="0" applyFont="1" applyFill="1" applyAlignment="1" applyProtection="1">
      <alignment horizontal="right" vertical="top"/>
      <protection hidden="1"/>
    </xf>
    <xf numFmtId="0" fontId="80" fillId="2" borderId="0" xfId="0" applyFont="1" applyFill="1" applyAlignment="1" applyProtection="1">
      <alignment horizontal="right" vertical="top"/>
      <protection hidden="1"/>
    </xf>
    <xf numFmtId="0" fontId="92" fillId="2" borderId="0" xfId="0" applyFont="1" applyFill="1" applyAlignment="1" applyProtection="1">
      <alignment horizontal="center" vertical="center"/>
      <protection hidden="1"/>
    </xf>
    <xf numFmtId="0" fontId="10" fillId="2" borderId="0" xfId="0" applyFont="1" applyFill="1" applyBorder="1" applyAlignment="1" applyProtection="1">
      <alignment horizontal="justify" vertical="center"/>
      <protection hidden="1"/>
    </xf>
    <xf numFmtId="0" fontId="11" fillId="5" borderId="1" xfId="0" applyFont="1" applyFill="1" applyBorder="1" applyAlignment="1" applyProtection="1">
      <alignment horizontal="center" vertical="center"/>
      <protection hidden="1"/>
    </xf>
    <xf numFmtId="0" fontId="10" fillId="2" borderId="20" xfId="0" applyFont="1" applyFill="1" applyBorder="1" applyProtection="1">
      <protection hidden="1"/>
    </xf>
    <xf numFmtId="0" fontId="11" fillId="5" borderId="21" xfId="0" applyFont="1" applyFill="1" applyBorder="1" applyAlignment="1" applyProtection="1">
      <alignment horizontal="center" vertical="center"/>
      <protection hidden="1"/>
    </xf>
    <xf numFmtId="0" fontId="21" fillId="2" borderId="0" xfId="0" applyFont="1" applyFill="1" applyProtection="1">
      <protection hidden="1"/>
    </xf>
    <xf numFmtId="0" fontId="162" fillId="2" borderId="0" xfId="0" applyFont="1" applyFill="1" applyAlignment="1" applyProtection="1">
      <alignment horizontal="center" vertical="center"/>
      <protection hidden="1"/>
    </xf>
    <xf numFmtId="0" fontId="18" fillId="2" borderId="0" xfId="0" applyFont="1" applyFill="1" applyProtection="1">
      <protection hidden="1"/>
    </xf>
    <xf numFmtId="0" fontId="38" fillId="2" borderId="0" xfId="0" applyFont="1" applyFill="1" applyAlignment="1" applyProtection="1">
      <alignment horizontal="right" vertical="center" wrapText="1"/>
      <protection hidden="1"/>
    </xf>
    <xf numFmtId="0" fontId="14" fillId="2" borderId="20" xfId="0" applyFont="1" applyFill="1" applyBorder="1" applyAlignment="1" applyProtection="1">
      <alignment horizontal="justify" vertical="center" wrapText="1"/>
      <protection hidden="1"/>
    </xf>
    <xf numFmtId="0" fontId="19" fillId="5" borderId="21" xfId="0" applyFont="1" applyFill="1" applyBorder="1" applyAlignment="1" applyProtection="1">
      <alignment horizontal="center" vertical="center"/>
      <protection hidden="1"/>
    </xf>
    <xf numFmtId="0" fontId="170" fillId="2" borderId="20" xfId="0" applyFont="1" applyFill="1" applyBorder="1" applyAlignment="1" applyProtection="1">
      <alignment horizontal="justify" vertical="center"/>
      <protection hidden="1"/>
    </xf>
    <xf numFmtId="0" fontId="170" fillId="2" borderId="0" xfId="0" applyFont="1" applyFill="1" applyAlignment="1" applyProtection="1">
      <alignment horizontal="justify" vertical="center"/>
      <protection hidden="1"/>
    </xf>
    <xf numFmtId="0" fontId="10" fillId="2" borderId="0" xfId="0" applyFont="1" applyFill="1" applyAlignment="1" applyProtection="1">
      <alignment horizontal="right" vertical="top"/>
      <protection hidden="1"/>
    </xf>
    <xf numFmtId="0" fontId="207" fillId="2" borderId="0" xfId="0" applyFont="1" applyFill="1" applyProtection="1">
      <protection hidden="1"/>
    </xf>
    <xf numFmtId="0" fontId="53" fillId="4" borderId="21" xfId="0" applyFont="1" applyFill="1" applyBorder="1" applyAlignment="1" applyProtection="1">
      <alignment horizontal="center" vertical="center"/>
      <protection locked="0"/>
    </xf>
    <xf numFmtId="0" fontId="10" fillId="2" borderId="0" xfId="0" applyFont="1" applyFill="1" applyAlignment="1" applyProtection="1">
      <alignment horizontal="justify" vertical="center" wrapText="1"/>
      <protection hidden="1"/>
    </xf>
    <xf numFmtId="0" fontId="18" fillId="2" borderId="0" xfId="0" applyFont="1" applyFill="1" applyBorder="1" applyAlignment="1" applyProtection="1">
      <alignment horizontal="justify" vertical="center" wrapText="1"/>
      <protection hidden="1"/>
    </xf>
    <xf numFmtId="0" fontId="10" fillId="2" borderId="0" xfId="0" applyFont="1" applyFill="1" applyAlignment="1" applyProtection="1">
      <alignment horizontal="justify" vertical="center"/>
      <protection hidden="1"/>
    </xf>
    <xf numFmtId="0" fontId="11" fillId="2" borderId="0" xfId="0" applyFont="1" applyFill="1" applyAlignment="1" applyProtection="1">
      <alignment horizontal="right" vertical="center"/>
      <protection hidden="1"/>
    </xf>
    <xf numFmtId="0" fontId="15" fillId="2" borderId="0" xfId="0" applyFont="1" applyFill="1" applyAlignment="1" applyProtection="1">
      <alignment horizontal="justify" vertical="center"/>
      <protection hidden="1"/>
    </xf>
    <xf numFmtId="0" fontId="28" fillId="2" borderId="0" xfId="0" applyFont="1" applyFill="1" applyAlignment="1" applyProtection="1">
      <alignment horizontal="center" vertical="center"/>
      <protection hidden="1"/>
    </xf>
    <xf numFmtId="0" fontId="147" fillId="2" borderId="0" xfId="0" applyFont="1" applyFill="1" applyAlignment="1" applyProtection="1">
      <alignment horizontal="right" vertical="top"/>
      <protection hidden="1"/>
    </xf>
    <xf numFmtId="0" fontId="13" fillId="2" borderId="0" xfId="0" applyFont="1" applyFill="1" applyAlignment="1" applyProtection="1">
      <alignment horizontal="center" vertical="center" wrapText="1"/>
      <protection hidden="1"/>
    </xf>
    <xf numFmtId="0" fontId="192" fillId="2" borderId="0" xfId="0" applyFont="1" applyFill="1" applyAlignment="1" applyProtection="1">
      <alignment horizontal="right" vertical="top"/>
      <protection hidden="1"/>
    </xf>
    <xf numFmtId="0" fontId="176" fillId="2" borderId="0" xfId="0" applyFont="1" applyFill="1" applyAlignment="1" applyProtection="1">
      <alignment horizontal="right" vertical="top"/>
      <protection hidden="1"/>
    </xf>
    <xf numFmtId="0" fontId="196" fillId="2" borderId="0" xfId="0" applyFont="1" applyFill="1" applyAlignment="1" applyProtection="1">
      <alignment horizontal="right" vertical="top"/>
      <protection hidden="1"/>
    </xf>
    <xf numFmtId="0" fontId="28" fillId="2" borderId="0" xfId="0" applyFont="1" applyFill="1" applyAlignment="1" applyProtection="1">
      <alignment horizontal="center" vertical="center" wrapText="1"/>
      <protection hidden="1"/>
    </xf>
    <xf numFmtId="0" fontId="208" fillId="2" borderId="0" xfId="0" applyFont="1" applyFill="1" applyProtection="1">
      <protection hidden="1"/>
    </xf>
    <xf numFmtId="0" fontId="10" fillId="2" borderId="0" xfId="0" applyFont="1" applyFill="1" applyAlignment="1" applyProtection="1">
      <alignment horizontal="right" vertical="center"/>
      <protection hidden="1"/>
    </xf>
    <xf numFmtId="0" fontId="143" fillId="2" borderId="0" xfId="0" applyFont="1" applyFill="1" applyAlignment="1" applyProtection="1">
      <alignment horizontal="right" vertical="top"/>
      <protection hidden="1"/>
    </xf>
    <xf numFmtId="0" fontId="10" fillId="3" borderId="0" xfId="0" applyFont="1" applyFill="1" applyAlignment="1" applyProtection="1">
      <alignment horizontal="justify" vertical="center" wrapText="1"/>
      <protection hidden="1"/>
    </xf>
    <xf numFmtId="0" fontId="177" fillId="2" borderId="0" xfId="0" applyFont="1" applyFill="1" applyAlignment="1" applyProtection="1">
      <alignment horizontal="right" vertical="top"/>
      <protection hidden="1"/>
    </xf>
    <xf numFmtId="0" fontId="14" fillId="2" borderId="0" xfId="0" applyFont="1" applyFill="1" applyAlignment="1" applyProtection="1">
      <alignment horizontal="center" vertical="center"/>
      <protection hidden="1"/>
    </xf>
    <xf numFmtId="0" fontId="180" fillId="4" borderId="1" xfId="0" applyFont="1" applyFill="1" applyBorder="1" applyAlignment="1" applyProtection="1">
      <alignment horizontal="center" vertical="center"/>
      <protection locked="0"/>
    </xf>
    <xf numFmtId="0" fontId="18" fillId="2" borderId="0" xfId="0" applyFont="1" applyFill="1" applyBorder="1" applyAlignment="1" applyProtection="1">
      <alignment horizontal="justify" vertical="center" wrapText="1"/>
      <protection hidden="1"/>
    </xf>
    <xf numFmtId="0" fontId="10" fillId="2" borderId="0" xfId="0" applyFont="1" applyFill="1" applyAlignment="1" applyProtection="1">
      <alignment horizontal="justify" vertical="center" wrapText="1"/>
      <protection hidden="1"/>
    </xf>
    <xf numFmtId="0" fontId="18" fillId="2" borderId="0" xfId="0" applyFont="1" applyFill="1" applyBorder="1" applyAlignment="1" applyProtection="1">
      <alignment horizontal="center" vertical="center" wrapText="1"/>
      <protection hidden="1"/>
    </xf>
    <xf numFmtId="0" fontId="11" fillId="2" borderId="0" xfId="0" applyFont="1" applyFill="1" applyAlignment="1" applyProtection="1">
      <alignment horizontal="right" vertical="center"/>
      <protection hidden="1"/>
    </xf>
    <xf numFmtId="0" fontId="147" fillId="2" borderId="0" xfId="0" applyFont="1" applyFill="1" applyAlignment="1" applyProtection="1">
      <alignment horizontal="right" vertical="top"/>
      <protection hidden="1"/>
    </xf>
    <xf numFmtId="0" fontId="28" fillId="2" borderId="22" xfId="0" applyFont="1" applyFill="1" applyBorder="1" applyAlignment="1" applyProtection="1">
      <alignment horizontal="center" vertical="center"/>
      <protection hidden="1"/>
    </xf>
    <xf numFmtId="0" fontId="148" fillId="2" borderId="0" xfId="0" applyFont="1" applyFill="1" applyAlignment="1" applyProtection="1">
      <alignment horizontal="right" vertical="top"/>
      <protection hidden="1"/>
    </xf>
    <xf numFmtId="0" fontId="204" fillId="13" borderId="0" xfId="0" applyFont="1" applyFill="1"/>
    <xf numFmtId="0" fontId="204" fillId="12" borderId="0" xfId="0" applyFont="1" applyFill="1"/>
    <xf numFmtId="0" fontId="209" fillId="2" borderId="0" xfId="0" applyFont="1" applyFill="1" applyProtection="1">
      <protection hidden="1"/>
    </xf>
    <xf numFmtId="0" fontId="210"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04" fillId="13" borderId="0" xfId="0" applyFont="1" applyFill="1" applyAlignment="1">
      <alignment horizontal="justify" vertical="center" wrapText="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04" fillId="13" borderId="0" xfId="0" applyFont="1" applyFill="1" applyAlignment="1">
      <alignment horizontal="justify" vertical="center"/>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05" fillId="13" borderId="0" xfId="1" applyFont="1" applyFill="1" applyAlignment="1" applyProtection="1">
      <alignment horizontal="left" vertical="center"/>
    </xf>
    <xf numFmtId="0" fontId="205" fillId="2" borderId="0" xfId="1" applyFont="1" applyFill="1" applyAlignment="1" applyProtection="1">
      <alignment horizontal="left" vertical="center"/>
      <protection hidden="1"/>
    </xf>
    <xf numFmtId="0" fontId="205" fillId="13" borderId="0" xfId="1" applyFont="1" applyFill="1" applyAlignment="1" applyProtection="1">
      <alignment horizontal="left" vertical="top"/>
    </xf>
    <xf numFmtId="0" fontId="53" fillId="4" borderId="1"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hidden="1"/>
    </xf>
    <xf numFmtId="0" fontId="227" fillId="2" borderId="0" xfId="0" applyFont="1" applyFill="1" applyProtection="1">
      <protection hidden="1"/>
    </xf>
    <xf numFmtId="0" fontId="53" fillId="4" borderId="1" xfId="0" applyFont="1" applyFill="1" applyBorder="1" applyAlignment="1" applyProtection="1">
      <alignment horizontal="center" vertical="center"/>
      <protection locked="0"/>
    </xf>
    <xf numFmtId="0" fontId="53" fillId="4" borderId="21" xfId="0" applyFont="1" applyFill="1" applyBorder="1" applyAlignment="1" applyProtection="1">
      <alignment horizontal="center" vertical="center"/>
      <protection locked="0"/>
    </xf>
    <xf numFmtId="0" fontId="205" fillId="13" borderId="0" xfId="1" applyFont="1" applyFill="1" applyBorder="1" applyAlignment="1" applyProtection="1">
      <alignment horizontal="center" vertical="center"/>
      <protection hidden="1"/>
    </xf>
    <xf numFmtId="0" fontId="10" fillId="2" borderId="0" xfId="0" applyFont="1" applyFill="1" applyAlignment="1" applyProtection="1">
      <alignment horizontal="center" vertical="center" wrapText="1"/>
      <protection hidden="1"/>
    </xf>
    <xf numFmtId="0" fontId="198" fillId="13" borderId="0" xfId="1" applyFont="1" applyFill="1" applyAlignment="1" applyProtection="1">
      <alignment horizontal="left" vertical="center"/>
    </xf>
    <xf numFmtId="0" fontId="29" fillId="2" borderId="0" xfId="0" applyFont="1" applyFill="1" applyAlignment="1" applyProtection="1">
      <alignment horizontal="justify" vertical="center" wrapText="1"/>
      <protection hidden="1"/>
    </xf>
    <xf numFmtId="0" fontId="11" fillId="2" borderId="0" xfId="0" applyFont="1" applyFill="1" applyAlignment="1" applyProtection="1">
      <alignment horizontal="right" vertical="center"/>
      <protection hidden="1"/>
    </xf>
    <xf numFmtId="0" fontId="198" fillId="13" borderId="0" xfId="1" applyFont="1" applyFill="1" applyAlignment="1" applyProtection="1">
      <alignment horizontal="left" vertical="top"/>
    </xf>
    <xf numFmtId="0" fontId="75" fillId="2" borderId="31" xfId="0" applyFont="1" applyFill="1" applyBorder="1" applyProtection="1">
      <protection hidden="1"/>
    </xf>
    <xf numFmtId="0" fontId="75" fillId="2" borderId="52" xfId="0" applyFont="1" applyFill="1" applyBorder="1" applyProtection="1">
      <protection hidden="1"/>
    </xf>
    <xf numFmtId="0" fontId="14" fillId="2" borderId="0" xfId="0" applyFont="1" applyFill="1" applyAlignment="1" applyProtection="1">
      <alignment horizontal="right" vertical="center" wrapText="1"/>
      <protection hidden="1"/>
    </xf>
    <xf numFmtId="0" fontId="170" fillId="2" borderId="0" xfId="0" applyFont="1" applyFill="1" applyAlignment="1" applyProtection="1">
      <alignment horizontal="justify" vertical="center"/>
      <protection hidden="1"/>
    </xf>
    <xf numFmtId="0" fontId="204" fillId="13" borderId="0" xfId="0" applyFont="1" applyFill="1" applyAlignment="1">
      <alignment horizontal="justify" vertical="center"/>
    </xf>
    <xf numFmtId="0" fontId="10" fillId="2" borderId="0" xfId="0" applyFont="1" applyFill="1" applyAlignment="1" applyProtection="1">
      <alignment horizontal="justify" vertical="center" wrapText="1"/>
      <protection hidden="1"/>
    </xf>
    <xf numFmtId="0" fontId="11" fillId="2" borderId="0" xfId="0" applyFont="1" applyFill="1" applyAlignment="1" applyProtection="1">
      <alignment horizontal="right" vertical="center"/>
      <protection hidden="1"/>
    </xf>
    <xf numFmtId="0" fontId="147" fillId="2" borderId="0" xfId="0" applyFont="1" applyFill="1" applyAlignment="1" applyProtection="1">
      <alignment horizontal="right" vertical="top"/>
      <protection hidden="1"/>
    </xf>
    <xf numFmtId="0" fontId="91" fillId="2" borderId="0" xfId="0" applyFont="1" applyFill="1" applyAlignment="1" applyProtection="1">
      <alignment horizontal="justify" vertical="center"/>
      <protection hidden="1"/>
    </xf>
    <xf numFmtId="0" fontId="169" fillId="2" borderId="0" xfId="0" applyFont="1" applyFill="1" applyAlignment="1" applyProtection="1">
      <alignment horizontal="justify" vertical="center"/>
      <protection hidden="1"/>
    </xf>
    <xf numFmtId="0" fontId="18" fillId="2" borderId="0" xfId="0" applyFont="1" applyFill="1" applyBorder="1" applyAlignment="1" applyProtection="1">
      <alignment horizontal="justify" vertical="center" wrapText="1"/>
      <protection hidden="1"/>
    </xf>
    <xf numFmtId="0" fontId="232" fillId="2" borderId="0" xfId="0" applyFont="1" applyFill="1" applyProtection="1">
      <protection hidden="1"/>
    </xf>
    <xf numFmtId="0" fontId="7" fillId="3" borderId="0" xfId="0" applyFont="1" applyFill="1" applyAlignment="1" applyProtection="1">
      <alignment horizontal="right" vertical="center"/>
      <protection hidden="1"/>
    </xf>
    <xf numFmtId="0" fontId="8" fillId="7" borderId="0" xfId="0" applyFont="1" applyFill="1" applyAlignment="1" applyProtection="1">
      <alignment horizontal="left" vertical="center"/>
      <protection hidden="1"/>
    </xf>
    <xf numFmtId="0" fontId="10" fillId="2" borderId="0" xfId="0" applyFont="1" applyFill="1" applyAlignment="1" applyProtection="1">
      <alignment horizontal="left" vertical="center" wrapText="1"/>
      <protection hidden="1"/>
    </xf>
    <xf numFmtId="0" fontId="18" fillId="3" borderId="0" xfId="0" applyFont="1" applyFill="1" applyAlignment="1" applyProtection="1">
      <alignment horizontal="right" vertical="center"/>
      <protection hidden="1"/>
    </xf>
    <xf numFmtId="0" fontId="15" fillId="2" borderId="0" xfId="0" applyFont="1" applyFill="1" applyAlignment="1" applyProtection="1">
      <alignment horizontal="right" vertical="top"/>
      <protection hidden="1"/>
    </xf>
    <xf numFmtId="0" fontId="1" fillId="2" borderId="0" xfId="0" applyFont="1" applyFill="1" applyAlignment="1" applyProtection="1">
      <alignment horizontal="justify" vertical="center"/>
      <protection hidden="1"/>
    </xf>
    <xf numFmtId="0" fontId="23" fillId="2" borderId="0" xfId="0" applyFont="1" applyFill="1" applyAlignment="1" applyProtection="1">
      <alignment horizontal="justify" vertical="center"/>
      <protection hidden="1"/>
    </xf>
    <xf numFmtId="0" fontId="18" fillId="2" borderId="86" xfId="0" applyFont="1" applyFill="1" applyBorder="1" applyAlignment="1" applyProtection="1">
      <alignment horizontal="center" vertical="center" wrapText="1"/>
      <protection hidden="1"/>
    </xf>
    <xf numFmtId="0" fontId="18" fillId="2" borderId="87" xfId="0" applyFont="1" applyFill="1" applyBorder="1" applyAlignment="1" applyProtection="1">
      <alignment horizontal="center" vertical="center" wrapText="1"/>
      <protection hidden="1"/>
    </xf>
    <xf numFmtId="0" fontId="18" fillId="2" borderId="88" xfId="0" applyFont="1" applyFill="1" applyBorder="1" applyAlignment="1" applyProtection="1">
      <alignment horizontal="center" vertical="center" wrapText="1"/>
      <protection hidden="1"/>
    </xf>
    <xf numFmtId="0" fontId="18" fillId="2" borderId="81" xfId="0" applyFont="1" applyFill="1" applyBorder="1" applyAlignment="1" applyProtection="1">
      <alignment horizontal="center" vertical="center" wrapText="1"/>
      <protection hidden="1"/>
    </xf>
    <xf numFmtId="0" fontId="18" fillId="2" borderId="0" xfId="0" applyFont="1" applyFill="1" applyBorder="1" applyAlignment="1" applyProtection="1">
      <alignment horizontal="center" vertical="center" wrapText="1"/>
      <protection hidden="1"/>
    </xf>
    <xf numFmtId="0" fontId="18" fillId="2" borderId="82" xfId="0" applyFont="1" applyFill="1" applyBorder="1" applyAlignment="1" applyProtection="1">
      <alignment horizontal="center" vertical="center" wrapText="1"/>
      <protection hidden="1"/>
    </xf>
    <xf numFmtId="0" fontId="18" fillId="2" borderId="83" xfId="0" applyFont="1" applyFill="1" applyBorder="1" applyAlignment="1" applyProtection="1">
      <alignment horizontal="center" vertical="center" wrapText="1"/>
      <protection hidden="1"/>
    </xf>
    <xf numFmtId="0" fontId="18" fillId="2" borderId="84" xfId="0" applyFont="1" applyFill="1" applyBorder="1" applyAlignment="1" applyProtection="1">
      <alignment horizontal="center" vertical="center" wrapText="1"/>
      <protection hidden="1"/>
    </xf>
    <xf numFmtId="0" fontId="18" fillId="2" borderId="85" xfId="0" applyFont="1" applyFill="1" applyBorder="1" applyAlignment="1" applyProtection="1">
      <alignment horizontal="center" vertical="center" wrapText="1"/>
      <protection hidden="1"/>
    </xf>
    <xf numFmtId="0" fontId="18" fillId="2" borderId="0" xfId="0" applyFont="1" applyFill="1" applyAlignment="1" applyProtection="1">
      <alignment horizontal="center" vertical="center" wrapText="1"/>
      <protection hidden="1"/>
    </xf>
    <xf numFmtId="0" fontId="25" fillId="3" borderId="0" xfId="0" applyFont="1" applyFill="1" applyAlignment="1" applyProtection="1">
      <alignment horizontal="right" vertical="center"/>
      <protection hidden="1"/>
    </xf>
    <xf numFmtId="0" fontId="45" fillId="7" borderId="0" xfId="0" applyFont="1" applyFill="1" applyAlignment="1" applyProtection="1">
      <alignment horizontal="center" vertical="center" wrapText="1"/>
      <protection hidden="1"/>
    </xf>
    <xf numFmtId="0" fontId="51" fillId="2" borderId="0" xfId="0" applyFont="1" applyFill="1" applyAlignment="1" applyProtection="1">
      <alignment horizontal="right" vertical="top"/>
      <protection hidden="1"/>
    </xf>
    <xf numFmtId="0" fontId="18" fillId="2" borderId="23" xfId="0" applyFont="1" applyFill="1" applyBorder="1" applyAlignment="1" applyProtection="1">
      <alignment horizontal="center" vertical="center" wrapText="1"/>
      <protection hidden="1"/>
    </xf>
    <xf numFmtId="0" fontId="18" fillId="2" borderId="24" xfId="0" applyFont="1" applyFill="1" applyBorder="1" applyAlignment="1" applyProtection="1">
      <alignment horizontal="center" vertical="center" wrapText="1"/>
      <protection hidden="1"/>
    </xf>
    <xf numFmtId="0" fontId="18" fillId="2" borderId="25" xfId="0" applyFont="1" applyFill="1" applyBorder="1" applyAlignment="1" applyProtection="1">
      <alignment horizontal="center" vertical="center" wrapText="1"/>
      <protection hidden="1"/>
    </xf>
    <xf numFmtId="0" fontId="18" fillId="2" borderId="2" xfId="0" applyFont="1" applyFill="1" applyBorder="1" applyAlignment="1" applyProtection="1">
      <alignment horizontal="center" vertical="center" wrapText="1"/>
      <protection hidden="1"/>
    </xf>
    <xf numFmtId="0" fontId="18" fillId="2" borderId="3" xfId="0" applyFont="1" applyFill="1" applyBorder="1" applyAlignment="1" applyProtection="1">
      <alignment horizontal="center" vertical="center" wrapText="1"/>
      <protection hidden="1"/>
    </xf>
    <xf numFmtId="0" fontId="18" fillId="2" borderId="4" xfId="0" applyFont="1" applyFill="1" applyBorder="1" applyAlignment="1" applyProtection="1">
      <alignment horizontal="center" vertical="center" wrapText="1"/>
      <protection hidden="1"/>
    </xf>
    <xf numFmtId="0" fontId="18" fillId="2" borderId="5" xfId="0" applyFont="1" applyFill="1" applyBorder="1" applyAlignment="1" applyProtection="1">
      <alignment horizontal="center" vertical="center" wrapText="1"/>
      <protection hidden="1"/>
    </xf>
    <xf numFmtId="0" fontId="18" fillId="2" borderId="6" xfId="0" applyFont="1" applyFill="1" applyBorder="1" applyAlignment="1" applyProtection="1">
      <alignment horizontal="center" vertical="center" wrapText="1"/>
      <protection hidden="1"/>
    </xf>
    <xf numFmtId="0" fontId="144" fillId="3" borderId="0" xfId="0" applyFont="1" applyFill="1" applyAlignment="1" applyProtection="1">
      <alignment horizontal="center" vertical="center"/>
      <protection hidden="1"/>
    </xf>
    <xf numFmtId="0" fontId="29" fillId="2" borderId="0" xfId="0" applyFont="1" applyFill="1" applyAlignment="1" applyProtection="1">
      <alignment horizontal="left" vertical="center" wrapText="1"/>
      <protection hidden="1"/>
    </xf>
    <xf numFmtId="0" fontId="10" fillId="2" borderId="0" xfId="1" applyFont="1" applyFill="1" applyAlignment="1" applyProtection="1">
      <alignment horizontal="justify" vertical="center" wrapText="1"/>
      <protection hidden="1"/>
    </xf>
    <xf numFmtId="0" fontId="152" fillId="2" borderId="0" xfId="0" applyFont="1" applyFill="1" applyAlignment="1" applyProtection="1">
      <alignment horizontal="center" vertical="center"/>
      <protection hidden="1"/>
    </xf>
    <xf numFmtId="0" fontId="23" fillId="2" borderId="0" xfId="0" applyFont="1" applyFill="1" applyAlignment="1" applyProtection="1">
      <alignment horizontal="center" vertical="center"/>
      <protection hidden="1"/>
    </xf>
    <xf numFmtId="0" fontId="10" fillId="2" borderId="0" xfId="1" applyFont="1" applyFill="1" applyAlignment="1" applyProtection="1">
      <alignment horizontal="left" vertical="center" wrapText="1"/>
      <protection hidden="1"/>
    </xf>
    <xf numFmtId="0" fontId="10" fillId="2" borderId="0" xfId="0" applyFont="1" applyFill="1" applyAlignment="1" applyProtection="1">
      <alignment horizontal="justify" vertical="center" wrapText="1"/>
      <protection hidden="1"/>
    </xf>
    <xf numFmtId="0" fontId="197" fillId="12" borderId="0" xfId="1" applyFont="1" applyFill="1" applyAlignment="1" applyProtection="1">
      <alignment horizontal="center" vertical="center"/>
      <protection hidden="1"/>
    </xf>
    <xf numFmtId="0" fontId="36" fillId="2" borderId="0" xfId="0" applyFont="1" applyFill="1" applyAlignment="1" applyProtection="1">
      <alignment horizontal="left" vertical="center" wrapText="1"/>
      <protection hidden="1"/>
    </xf>
    <xf numFmtId="0" fontId="14" fillId="2" borderId="0" xfId="0" applyFont="1" applyFill="1" applyAlignment="1" applyProtection="1">
      <alignment horizontal="left" vertical="center" wrapText="1"/>
      <protection hidden="1"/>
    </xf>
    <xf numFmtId="0" fontId="37" fillId="2" borderId="0" xfId="0" applyFont="1" applyFill="1" applyAlignment="1" applyProtection="1">
      <alignment horizontal="justify" vertical="center"/>
      <protection hidden="1"/>
    </xf>
    <xf numFmtId="0" fontId="197" fillId="11" borderId="0" xfId="1" applyFont="1" applyFill="1" applyAlignment="1" applyProtection="1">
      <alignment horizontal="center" vertical="center"/>
      <protection hidden="1"/>
    </xf>
    <xf numFmtId="0" fontId="9" fillId="8" borderId="0" xfId="0" applyFont="1" applyFill="1" applyAlignment="1" applyProtection="1">
      <alignment horizontal="justify" vertical="center"/>
      <protection hidden="1"/>
    </xf>
    <xf numFmtId="0" fontId="198" fillId="2" borderId="0" xfId="1" applyFont="1" applyFill="1" applyAlignment="1" applyProtection="1">
      <alignment horizontal="right" vertical="center"/>
      <protection hidden="1"/>
    </xf>
    <xf numFmtId="0" fontId="30" fillId="5" borderId="0" xfId="0" applyFont="1" applyFill="1" applyAlignment="1" applyProtection="1">
      <alignment horizontal="center"/>
      <protection hidden="1"/>
    </xf>
    <xf numFmtId="0" fontId="41" fillId="2" borderId="0" xfId="0" applyFont="1" applyFill="1" applyAlignment="1" applyProtection="1">
      <alignment horizontal="center" vertical="center" wrapText="1"/>
      <protection hidden="1"/>
    </xf>
    <xf numFmtId="0" fontId="14" fillId="5" borderId="1" xfId="0" applyFont="1" applyFill="1" applyBorder="1" applyAlignment="1" applyProtection="1">
      <alignment horizontal="center"/>
      <protection hidden="1"/>
    </xf>
    <xf numFmtId="0" fontId="218" fillId="2" borderId="0" xfId="0" applyFont="1" applyFill="1" applyAlignment="1" applyProtection="1">
      <alignment horizontal="right" vertical="center" wrapText="1"/>
      <protection hidden="1"/>
    </xf>
    <xf numFmtId="0" fontId="10" fillId="2" borderId="0" xfId="0" applyFont="1" applyFill="1" applyAlignment="1" applyProtection="1">
      <alignment horizontal="justify"/>
      <protection hidden="1"/>
    </xf>
    <xf numFmtId="0" fontId="10" fillId="2" borderId="0" xfId="0" applyFont="1" applyFill="1" applyAlignment="1" applyProtection="1">
      <alignment horizontal="justify" vertical="center"/>
      <protection hidden="1"/>
    </xf>
    <xf numFmtId="0" fontId="56" fillId="2" borderId="0" xfId="0" applyFont="1" applyFill="1" applyAlignment="1" applyProtection="1">
      <alignment horizontal="center" vertical="center" wrapText="1"/>
      <protection hidden="1"/>
    </xf>
    <xf numFmtId="0" fontId="198" fillId="13" borderId="81" xfId="1" applyFont="1" applyFill="1" applyBorder="1" applyAlignment="1" applyProtection="1">
      <alignment horizontal="center" vertical="center" wrapText="1"/>
      <protection hidden="1"/>
    </xf>
    <xf numFmtId="0" fontId="198" fillId="13" borderId="0" xfId="1" applyFont="1" applyFill="1" applyBorder="1" applyAlignment="1" applyProtection="1">
      <alignment horizontal="center" vertical="center" wrapText="1"/>
      <protection hidden="1"/>
    </xf>
    <xf numFmtId="0" fontId="198" fillId="13" borderId="82" xfId="1" applyFont="1" applyFill="1" applyBorder="1" applyAlignment="1" applyProtection="1">
      <alignment horizontal="center" vertical="center" wrapText="1"/>
      <protection hidden="1"/>
    </xf>
    <xf numFmtId="0" fontId="198" fillId="13" borderId="83" xfId="1" applyFont="1" applyFill="1" applyBorder="1" applyAlignment="1" applyProtection="1">
      <alignment horizontal="center" vertical="center" wrapText="1"/>
      <protection hidden="1"/>
    </xf>
    <xf numFmtId="0" fontId="198" fillId="13" borderId="84" xfId="1" applyFont="1" applyFill="1" applyBorder="1" applyAlignment="1" applyProtection="1">
      <alignment horizontal="center" vertical="center" wrapText="1"/>
      <protection hidden="1"/>
    </xf>
    <xf numFmtId="0" fontId="198" fillId="13" borderId="85" xfId="1" applyFont="1" applyFill="1" applyBorder="1" applyAlignment="1" applyProtection="1">
      <alignment horizontal="center" vertical="center" wrapText="1"/>
      <protection hidden="1"/>
    </xf>
    <xf numFmtId="0" fontId="10" fillId="2" borderId="0" xfId="0" applyFont="1" applyFill="1" applyAlignment="1" applyProtection="1">
      <alignment horizontal="left" vertical="top" wrapText="1"/>
      <protection hidden="1"/>
    </xf>
    <xf numFmtId="0" fontId="29" fillId="2" borderId="0" xfId="0" applyFont="1" applyFill="1" applyAlignment="1" applyProtection="1">
      <alignment horizontal="justify" vertical="center"/>
      <protection hidden="1"/>
    </xf>
    <xf numFmtId="0" fontId="48" fillId="2" borderId="0" xfId="1" applyFont="1" applyFill="1" applyAlignment="1" applyProtection="1">
      <alignment horizontal="justify" vertical="center"/>
      <protection hidden="1"/>
    </xf>
    <xf numFmtId="0" fontId="14" fillId="9" borderId="23" xfId="0" applyFont="1" applyFill="1" applyBorder="1" applyAlignment="1" applyProtection="1">
      <alignment horizontal="center" vertical="center" wrapText="1"/>
      <protection hidden="1"/>
    </xf>
    <xf numFmtId="0" fontId="14" fillId="9" borderId="24" xfId="0" applyFont="1" applyFill="1" applyBorder="1" applyAlignment="1" applyProtection="1">
      <alignment horizontal="center" vertical="center" wrapText="1"/>
      <protection hidden="1"/>
    </xf>
    <xf numFmtId="0" fontId="14" fillId="9" borderId="25" xfId="0" applyFont="1" applyFill="1" applyBorder="1" applyAlignment="1" applyProtection="1">
      <alignment horizontal="center" vertical="center" wrapText="1"/>
      <protection hidden="1"/>
    </xf>
    <xf numFmtId="0" fontId="14" fillId="9" borderId="2" xfId="0" applyFont="1" applyFill="1" applyBorder="1" applyAlignment="1" applyProtection="1">
      <alignment horizontal="center" vertical="center" wrapText="1"/>
      <protection hidden="1"/>
    </xf>
    <xf numFmtId="0" fontId="14" fillId="9" borderId="0" xfId="0" applyFont="1" applyFill="1" applyBorder="1" applyAlignment="1" applyProtection="1">
      <alignment horizontal="center" vertical="center" wrapText="1"/>
      <protection hidden="1"/>
    </xf>
    <xf numFmtId="0" fontId="14" fillId="9" borderId="3" xfId="0" applyFont="1" applyFill="1" applyBorder="1" applyAlignment="1" applyProtection="1">
      <alignment horizontal="center" vertical="center" wrapText="1"/>
      <protection hidden="1"/>
    </xf>
    <xf numFmtId="0" fontId="14" fillId="9" borderId="4" xfId="0" applyFont="1" applyFill="1" applyBorder="1" applyAlignment="1" applyProtection="1">
      <alignment horizontal="center" vertical="center" wrapText="1"/>
      <protection hidden="1"/>
    </xf>
    <xf numFmtId="0" fontId="14" fillId="9" borderId="5" xfId="0" applyFont="1" applyFill="1" applyBorder="1" applyAlignment="1" applyProtection="1">
      <alignment horizontal="center" vertical="center" wrapText="1"/>
      <protection hidden="1"/>
    </xf>
    <xf numFmtId="0" fontId="14" fillId="9" borderId="6" xfId="0" applyFont="1" applyFill="1" applyBorder="1" applyAlignment="1" applyProtection="1">
      <alignment horizontal="center" vertical="center" wrapText="1"/>
      <protection hidden="1"/>
    </xf>
    <xf numFmtId="0" fontId="181" fillId="3" borderId="0" xfId="0" applyFont="1" applyFill="1" applyAlignment="1" applyProtection="1">
      <alignment horizontal="center" vertical="center"/>
      <protection hidden="1"/>
    </xf>
    <xf numFmtId="0" fontId="56" fillId="2" borderId="0" xfId="0" applyFont="1" applyFill="1" applyAlignment="1" applyProtection="1">
      <alignment horizontal="center" vertical="center"/>
      <protection hidden="1"/>
    </xf>
    <xf numFmtId="0" fontId="10" fillId="5" borderId="1" xfId="0" applyFont="1" applyFill="1" applyBorder="1" applyAlignment="1" applyProtection="1">
      <alignment horizontal="center" vertical="center"/>
      <protection hidden="1"/>
    </xf>
    <xf numFmtId="0" fontId="49" fillId="5" borderId="1" xfId="0" applyFont="1" applyFill="1" applyBorder="1" applyAlignment="1" applyProtection="1">
      <alignment horizontal="center"/>
      <protection hidden="1"/>
    </xf>
    <xf numFmtId="0" fontId="80" fillId="2" borderId="0" xfId="0" applyFont="1" applyFill="1" applyAlignment="1" applyProtection="1">
      <alignment horizontal="right" vertical="center"/>
      <protection hidden="1"/>
    </xf>
    <xf numFmtId="0" fontId="10" fillId="2" borderId="33" xfId="0" applyFont="1" applyFill="1" applyBorder="1" applyAlignment="1" applyProtection="1">
      <alignment horizontal="center" vertical="center"/>
      <protection hidden="1"/>
    </xf>
    <xf numFmtId="0" fontId="10" fillId="2" borderId="34" xfId="0" applyFont="1" applyFill="1" applyBorder="1" applyAlignment="1" applyProtection="1">
      <alignment horizontal="center" vertical="center"/>
      <protection hidden="1"/>
    </xf>
    <xf numFmtId="0" fontId="30" fillId="5" borderId="26" xfId="0" applyFont="1" applyFill="1" applyBorder="1" applyAlignment="1" applyProtection="1">
      <alignment horizontal="center" vertical="center"/>
      <protection hidden="1"/>
    </xf>
    <xf numFmtId="0" fontId="30" fillId="5" borderId="27" xfId="0" applyFont="1" applyFill="1" applyBorder="1" applyAlignment="1" applyProtection="1">
      <alignment horizontal="center" vertical="center"/>
      <protection hidden="1"/>
    </xf>
    <xf numFmtId="0" fontId="30" fillId="5" borderId="28" xfId="0" applyFont="1" applyFill="1" applyBorder="1" applyAlignment="1" applyProtection="1">
      <alignment horizontal="center" vertical="center"/>
      <protection hidden="1"/>
    </xf>
    <xf numFmtId="0" fontId="30" fillId="5" borderId="29" xfId="0" applyFont="1" applyFill="1" applyBorder="1" applyAlignment="1" applyProtection="1">
      <alignment horizontal="center" vertical="center"/>
      <protection hidden="1"/>
    </xf>
    <xf numFmtId="0" fontId="30" fillId="5" borderId="0" xfId="0" applyFont="1" applyFill="1" applyBorder="1" applyAlignment="1" applyProtection="1">
      <alignment horizontal="center" vertical="center"/>
      <protection hidden="1"/>
    </xf>
    <xf numFmtId="0" fontId="30" fillId="5" borderId="22" xfId="0" applyFont="1" applyFill="1" applyBorder="1" applyAlignment="1" applyProtection="1">
      <alignment horizontal="center" vertical="center"/>
      <protection hidden="1"/>
    </xf>
    <xf numFmtId="0" fontId="30" fillId="5" borderId="30" xfId="0" applyFont="1" applyFill="1" applyBorder="1" applyAlignment="1" applyProtection="1">
      <alignment horizontal="center" vertical="center"/>
      <protection hidden="1"/>
    </xf>
    <xf numFmtId="0" fontId="30" fillId="5" borderId="31" xfId="0" applyFont="1" applyFill="1" applyBorder="1" applyAlignment="1" applyProtection="1">
      <alignment horizontal="center" vertical="center"/>
      <protection hidden="1"/>
    </xf>
    <xf numFmtId="0" fontId="30" fillId="5" borderId="32" xfId="0" applyFont="1" applyFill="1" applyBorder="1" applyAlignment="1" applyProtection="1">
      <alignment horizontal="center" vertical="center"/>
      <protection hidden="1"/>
    </xf>
    <xf numFmtId="0" fontId="53" fillId="6" borderId="33" xfId="0" applyFont="1" applyFill="1" applyBorder="1" applyAlignment="1" applyProtection="1">
      <alignment horizontal="center" vertical="center"/>
      <protection hidden="1"/>
    </xf>
    <xf numFmtId="0" fontId="53" fillId="6" borderId="34" xfId="0" applyFont="1" applyFill="1" applyBorder="1" applyAlignment="1" applyProtection="1">
      <alignment horizontal="center" vertical="center"/>
      <protection hidden="1"/>
    </xf>
    <xf numFmtId="0" fontId="18" fillId="2" borderId="26" xfId="0" applyFont="1" applyFill="1" applyBorder="1" applyAlignment="1" applyProtection="1">
      <alignment horizontal="center" vertical="center" wrapText="1"/>
      <protection hidden="1"/>
    </xf>
    <xf numFmtId="0" fontId="18" fillId="2" borderId="27" xfId="0" applyFont="1" applyFill="1" applyBorder="1" applyAlignment="1" applyProtection="1">
      <alignment horizontal="center" vertical="center" wrapText="1"/>
      <protection hidden="1"/>
    </xf>
    <xf numFmtId="0" fontId="18" fillId="2" borderId="28" xfId="0" applyFont="1" applyFill="1" applyBorder="1" applyAlignment="1" applyProtection="1">
      <alignment horizontal="center" vertical="center" wrapText="1"/>
      <protection hidden="1"/>
    </xf>
    <xf numFmtId="0" fontId="18" fillId="2" borderId="29"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30" xfId="0" applyFont="1" applyFill="1" applyBorder="1" applyAlignment="1" applyProtection="1">
      <alignment horizontal="center" vertical="center" wrapText="1"/>
      <protection hidden="1"/>
    </xf>
    <xf numFmtId="0" fontId="18" fillId="2" borderId="31" xfId="0" applyFont="1" applyFill="1" applyBorder="1" applyAlignment="1" applyProtection="1">
      <alignment horizontal="center" vertical="center" wrapText="1"/>
      <protection hidden="1"/>
    </xf>
    <xf numFmtId="0" fontId="18" fillId="2" borderId="32" xfId="0" applyFont="1" applyFill="1" applyBorder="1" applyAlignment="1" applyProtection="1">
      <alignment horizontal="center" vertical="center" wrapText="1"/>
      <protection hidden="1"/>
    </xf>
    <xf numFmtId="0" fontId="18" fillId="2" borderId="44" xfId="0" applyFont="1" applyFill="1" applyBorder="1" applyAlignment="1" applyProtection="1">
      <alignment horizontal="center" vertical="top" wrapText="1"/>
      <protection hidden="1"/>
    </xf>
    <xf numFmtId="0" fontId="18" fillId="2" borderId="45" xfId="0" applyFont="1" applyFill="1" applyBorder="1" applyAlignment="1" applyProtection="1">
      <alignment horizontal="center" vertical="top" wrapText="1"/>
      <protection hidden="1"/>
    </xf>
    <xf numFmtId="0" fontId="18" fillId="2" borderId="46" xfId="0" applyFont="1" applyFill="1" applyBorder="1" applyAlignment="1" applyProtection="1">
      <alignment horizontal="center" vertical="top" wrapText="1"/>
      <protection hidden="1"/>
    </xf>
    <xf numFmtId="0" fontId="18" fillId="2" borderId="47" xfId="0" applyFont="1" applyFill="1" applyBorder="1" applyAlignment="1" applyProtection="1">
      <alignment horizontal="center" vertical="top" wrapText="1"/>
      <protection hidden="1"/>
    </xf>
    <xf numFmtId="0" fontId="18" fillId="2" borderId="0" xfId="0" applyFont="1" applyFill="1" applyBorder="1" applyAlignment="1" applyProtection="1">
      <alignment horizontal="center" vertical="top" wrapText="1"/>
      <protection hidden="1"/>
    </xf>
    <xf numFmtId="0" fontId="18" fillId="2" borderId="48" xfId="0" applyFont="1" applyFill="1" applyBorder="1" applyAlignment="1" applyProtection="1">
      <alignment horizontal="center" vertical="top" wrapText="1"/>
      <protection hidden="1"/>
    </xf>
    <xf numFmtId="0" fontId="18" fillId="2" borderId="49" xfId="0" applyFont="1" applyFill="1" applyBorder="1" applyAlignment="1" applyProtection="1">
      <alignment horizontal="center" vertical="top" wrapText="1"/>
      <protection hidden="1"/>
    </xf>
    <xf numFmtId="0" fontId="18" fillId="2" borderId="50" xfId="0" applyFont="1" applyFill="1" applyBorder="1" applyAlignment="1" applyProtection="1">
      <alignment horizontal="center" vertical="top" wrapText="1"/>
      <protection hidden="1"/>
    </xf>
    <xf numFmtId="0" fontId="18" fillId="2" borderId="51" xfId="0" applyFont="1" applyFill="1" applyBorder="1" applyAlignment="1" applyProtection="1">
      <alignment horizontal="center" vertical="top" wrapText="1"/>
      <protection hidden="1"/>
    </xf>
    <xf numFmtId="0" fontId="68" fillId="2" borderId="0" xfId="0" applyFont="1" applyFill="1" applyAlignment="1" applyProtection="1">
      <alignment horizontal="right" vertical="top"/>
      <protection hidden="1"/>
    </xf>
    <xf numFmtId="0" fontId="49" fillId="2" borderId="0" xfId="0" applyFont="1" applyFill="1" applyAlignment="1" applyProtection="1">
      <alignment horizontal="left" vertical="center" wrapText="1"/>
      <protection hidden="1"/>
    </xf>
    <xf numFmtId="0" fontId="32" fillId="2" borderId="0" xfId="0" applyFont="1" applyFill="1" applyAlignment="1" applyProtection="1">
      <alignment horizontal="left" vertical="center" wrapText="1"/>
      <protection hidden="1"/>
    </xf>
    <xf numFmtId="0" fontId="10" fillId="9" borderId="38" xfId="0" applyFont="1" applyFill="1" applyBorder="1" applyAlignment="1" applyProtection="1">
      <alignment horizontal="right" vertical="center" textRotation="90" wrapText="1"/>
      <protection hidden="1"/>
    </xf>
    <xf numFmtId="0" fontId="10" fillId="9" borderId="39" xfId="0" applyFont="1" applyFill="1" applyBorder="1" applyAlignment="1" applyProtection="1">
      <alignment horizontal="right" vertical="center" textRotation="90" wrapText="1"/>
      <protection hidden="1"/>
    </xf>
    <xf numFmtId="0" fontId="10" fillId="9" borderId="40" xfId="0" applyFont="1" applyFill="1" applyBorder="1" applyAlignment="1" applyProtection="1">
      <alignment horizontal="right" vertical="center" textRotation="90" wrapText="1"/>
      <protection hidden="1"/>
    </xf>
    <xf numFmtId="0" fontId="53" fillId="6" borderId="36" xfId="0" applyFont="1" applyFill="1" applyBorder="1" applyAlignment="1" applyProtection="1">
      <alignment horizontal="center" vertical="center"/>
      <protection hidden="1"/>
    </xf>
    <xf numFmtId="0" fontId="53" fillId="6" borderId="1" xfId="0" applyFont="1" applyFill="1" applyBorder="1" applyAlignment="1" applyProtection="1">
      <alignment horizontal="center" vertical="center"/>
      <protection hidden="1"/>
    </xf>
    <xf numFmtId="0" fontId="10" fillId="2" borderId="35" xfId="0" applyFont="1" applyFill="1" applyBorder="1" applyAlignment="1" applyProtection="1">
      <alignment horizontal="center" vertical="center"/>
      <protection hidden="1"/>
    </xf>
    <xf numFmtId="0" fontId="10" fillId="2" borderId="41" xfId="0" applyFont="1" applyFill="1" applyBorder="1" applyAlignment="1" applyProtection="1">
      <alignment horizontal="center" vertical="center"/>
      <protection hidden="1"/>
    </xf>
    <xf numFmtId="0" fontId="10" fillId="2" borderId="42" xfId="0" applyFont="1" applyFill="1" applyBorder="1" applyAlignment="1" applyProtection="1">
      <alignment horizontal="center" vertical="center"/>
      <protection hidden="1"/>
    </xf>
    <xf numFmtId="0" fontId="10" fillId="2" borderId="37" xfId="0" applyFont="1" applyFill="1" applyBorder="1" applyAlignment="1" applyProtection="1">
      <alignment horizontal="center" vertical="center"/>
      <protection hidden="1"/>
    </xf>
    <xf numFmtId="0" fontId="10" fillId="2" borderId="43" xfId="0" applyFont="1" applyFill="1" applyBorder="1" applyAlignment="1" applyProtection="1">
      <alignment horizontal="center" vertical="center"/>
      <protection hidden="1"/>
    </xf>
    <xf numFmtId="0" fontId="70" fillId="2" borderId="0" xfId="0" applyFont="1" applyFill="1" applyAlignment="1" applyProtection="1">
      <alignment horizontal="right" vertical="top"/>
      <protection hidden="1"/>
    </xf>
    <xf numFmtId="0" fontId="10" fillId="2" borderId="1" xfId="0" applyFont="1" applyFill="1" applyBorder="1" applyAlignment="1" applyProtection="1">
      <alignment horizontal="center" vertical="center"/>
      <protection hidden="1"/>
    </xf>
    <xf numFmtId="0" fontId="30" fillId="5" borderId="35" xfId="0" applyFont="1" applyFill="1" applyBorder="1" applyAlignment="1" applyProtection="1">
      <alignment horizontal="center" vertical="center"/>
      <protection hidden="1"/>
    </xf>
    <xf numFmtId="0" fontId="30" fillId="5" borderId="33" xfId="0" applyFont="1" applyFill="1" applyBorder="1" applyAlignment="1" applyProtection="1">
      <alignment horizontal="center" vertical="center"/>
      <protection hidden="1"/>
    </xf>
    <xf numFmtId="0" fontId="30" fillId="5" borderId="37" xfId="0" applyFont="1" applyFill="1" applyBorder="1" applyAlignment="1" applyProtection="1">
      <alignment horizontal="center" vertical="center"/>
      <protection hidden="1"/>
    </xf>
    <xf numFmtId="0" fontId="10" fillId="2" borderId="36" xfId="0" applyFont="1" applyFill="1" applyBorder="1" applyAlignment="1" applyProtection="1">
      <alignment horizontal="center" vertical="center"/>
      <protection hidden="1"/>
    </xf>
    <xf numFmtId="0" fontId="10" fillId="2" borderId="9"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23" fillId="3" borderId="1" xfId="0" applyFont="1" applyFill="1" applyBorder="1" applyAlignment="1" applyProtection="1">
      <alignment horizontal="center" vertical="center"/>
      <protection hidden="1"/>
    </xf>
    <xf numFmtId="0" fontId="23" fillId="3" borderId="26" xfId="0" applyFont="1" applyFill="1" applyBorder="1" applyAlignment="1" applyProtection="1">
      <alignment horizontal="center" vertical="center"/>
      <protection hidden="1"/>
    </xf>
    <xf numFmtId="0" fontId="23" fillId="3" borderId="28" xfId="0" applyFont="1" applyFill="1" applyBorder="1" applyAlignment="1" applyProtection="1">
      <alignment horizontal="center" vertical="center"/>
      <protection hidden="1"/>
    </xf>
    <xf numFmtId="0" fontId="23" fillId="3" borderId="30" xfId="0" applyFont="1" applyFill="1" applyBorder="1" applyAlignment="1" applyProtection="1">
      <alignment horizontal="center" vertical="center"/>
      <protection hidden="1"/>
    </xf>
    <xf numFmtId="0" fontId="23" fillId="3" borderId="32" xfId="0" applyFont="1" applyFill="1" applyBorder="1" applyAlignment="1" applyProtection="1">
      <alignment horizontal="center" vertical="center"/>
      <protection hidden="1"/>
    </xf>
    <xf numFmtId="0" fontId="35" fillId="3" borderId="0" xfId="0" applyFont="1" applyFill="1" applyAlignment="1" applyProtection="1">
      <alignment horizontal="right" vertical="center"/>
      <protection hidden="1"/>
    </xf>
    <xf numFmtId="0" fontId="30" fillId="2" borderId="0" xfId="0" applyFont="1" applyFill="1" applyAlignment="1" applyProtection="1">
      <alignment horizontal="left" vertical="center" wrapText="1"/>
      <protection hidden="1"/>
    </xf>
    <xf numFmtId="0" fontId="14" fillId="2" borderId="0" xfId="0" applyFont="1" applyFill="1" applyAlignment="1" applyProtection="1">
      <alignment horizontal="justify" vertical="center"/>
      <protection hidden="1"/>
    </xf>
    <xf numFmtId="0" fontId="198" fillId="13" borderId="0" xfId="1" applyFont="1" applyFill="1" applyAlignment="1" applyProtection="1">
      <alignment horizontal="right" vertical="center"/>
      <protection hidden="1"/>
    </xf>
    <xf numFmtId="0" fontId="72" fillId="2" borderId="0" xfId="0" applyFont="1" applyFill="1" applyBorder="1" applyAlignment="1" applyProtection="1">
      <alignment horizontal="right" vertical="top"/>
      <protection hidden="1"/>
    </xf>
    <xf numFmtId="0" fontId="30" fillId="5" borderId="1" xfId="0" applyFont="1" applyFill="1" applyBorder="1" applyAlignment="1" applyProtection="1">
      <alignment horizontal="center" vertical="center"/>
      <protection hidden="1"/>
    </xf>
    <xf numFmtId="0" fontId="30" fillId="5" borderId="36" xfId="0" applyFont="1" applyFill="1" applyBorder="1" applyAlignment="1" applyProtection="1">
      <alignment horizontal="center" vertical="center"/>
      <protection hidden="1"/>
    </xf>
    <xf numFmtId="0" fontId="14" fillId="2" borderId="0" xfId="0" applyNumberFormat="1" applyFont="1" applyFill="1" applyAlignment="1" applyProtection="1">
      <alignment horizontal="left" vertical="top" wrapText="1"/>
      <protection hidden="1"/>
    </xf>
    <xf numFmtId="0" fontId="3" fillId="2" borderId="23" xfId="0" applyFont="1" applyFill="1" applyBorder="1" applyAlignment="1" applyProtection="1">
      <alignment horizontal="center" vertical="center" wrapText="1"/>
      <protection hidden="1"/>
    </xf>
    <xf numFmtId="0" fontId="3" fillId="2" borderId="24" xfId="0" applyFont="1" applyFill="1" applyBorder="1" applyAlignment="1" applyProtection="1">
      <alignment horizontal="center" vertical="center" wrapText="1"/>
      <protection hidden="1"/>
    </xf>
    <xf numFmtId="0" fontId="3" fillId="2" borderId="25"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0"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53" fillId="6" borderId="35" xfId="0" applyFont="1" applyFill="1" applyBorder="1" applyAlignment="1" applyProtection="1">
      <alignment horizontal="center" vertical="center"/>
      <protection hidden="1"/>
    </xf>
    <xf numFmtId="0" fontId="71" fillId="2" borderId="0" xfId="0" applyFont="1" applyFill="1" applyBorder="1" applyAlignment="1" applyProtection="1">
      <alignment horizontal="right" vertical="top"/>
      <protection hidden="1"/>
    </xf>
    <xf numFmtId="0" fontId="30" fillId="2" borderId="0" xfId="0" applyFont="1" applyFill="1" applyAlignment="1" applyProtection="1">
      <alignment horizontal="justify" vertical="center"/>
      <protection hidden="1"/>
    </xf>
    <xf numFmtId="0" fontId="53" fillId="6" borderId="37" xfId="0" applyFont="1" applyFill="1" applyBorder="1" applyAlignment="1" applyProtection="1">
      <alignment horizontal="center" vertical="center"/>
      <protection hidden="1"/>
    </xf>
    <xf numFmtId="0" fontId="30" fillId="5" borderId="34" xfId="0" applyFont="1" applyFill="1" applyBorder="1" applyAlignment="1" applyProtection="1">
      <alignment horizontal="center" vertical="center"/>
      <protection hidden="1"/>
    </xf>
    <xf numFmtId="0" fontId="198" fillId="13" borderId="0" xfId="1" applyFont="1" applyFill="1" applyAlignment="1" applyProtection="1">
      <protection hidden="1"/>
    </xf>
    <xf numFmtId="0" fontId="131" fillId="2" borderId="0" xfId="0" applyFont="1" applyFill="1" applyAlignment="1" applyProtection="1">
      <alignment horizontal="center" vertical="center"/>
      <protection hidden="1"/>
    </xf>
    <xf numFmtId="0" fontId="30" fillId="5" borderId="1" xfId="0" applyFont="1" applyFill="1" applyBorder="1" applyAlignment="1" applyProtection="1">
      <alignment horizontal="center" vertical="center" wrapText="1"/>
      <protection hidden="1"/>
    </xf>
    <xf numFmtId="0" fontId="129" fillId="4" borderId="1" xfId="0" applyFont="1" applyFill="1" applyBorder="1" applyAlignment="1" applyProtection="1">
      <alignment horizontal="center" vertical="center" wrapText="1"/>
      <protection locked="0"/>
    </xf>
    <xf numFmtId="0" fontId="120" fillId="2" borderId="0" xfId="0" applyFont="1" applyFill="1" applyAlignment="1" applyProtection="1">
      <alignment horizontal="right" vertical="center"/>
      <protection hidden="1"/>
    </xf>
    <xf numFmtId="0" fontId="3" fillId="2" borderId="0" xfId="0" applyFont="1" applyFill="1" applyBorder="1" applyAlignment="1" applyProtection="1">
      <alignment horizontal="justify" vertical="center"/>
      <protection hidden="1"/>
    </xf>
    <xf numFmtId="0" fontId="63" fillId="2" borderId="0" xfId="0" applyFont="1" applyFill="1" applyAlignment="1" applyProtection="1">
      <alignment horizontal="center" vertical="center" wrapText="1"/>
      <protection hidden="1"/>
    </xf>
    <xf numFmtId="0" fontId="75" fillId="2" borderId="0" xfId="0" applyFont="1" applyFill="1" applyAlignment="1" applyProtection="1">
      <alignment horizontal="left" vertical="center" wrapText="1"/>
      <protection hidden="1"/>
    </xf>
    <xf numFmtId="0" fontId="41" fillId="9" borderId="35" xfId="0" applyFont="1" applyFill="1" applyBorder="1" applyAlignment="1" applyProtection="1">
      <alignment horizontal="center" vertical="center" wrapText="1"/>
      <protection hidden="1"/>
    </xf>
    <xf numFmtId="0" fontId="41" fillId="9" borderId="34" xfId="0" applyFont="1" applyFill="1" applyBorder="1" applyAlignment="1" applyProtection="1">
      <alignment horizontal="center" vertical="center" wrapText="1"/>
      <protection hidden="1"/>
    </xf>
    <xf numFmtId="0" fontId="125" fillId="3" borderId="35" xfId="0" applyFont="1" applyFill="1" applyBorder="1" applyAlignment="1" applyProtection="1">
      <alignment horizontal="center" vertical="center"/>
      <protection locked="0"/>
    </xf>
    <xf numFmtId="0" fontId="125" fillId="3" borderId="34" xfId="0" applyFont="1" applyFill="1" applyBorder="1" applyAlignment="1" applyProtection="1">
      <alignment horizontal="center" vertical="center"/>
      <protection locked="0"/>
    </xf>
    <xf numFmtId="0" fontId="129" fillId="4" borderId="1" xfId="0" applyFont="1" applyFill="1" applyBorder="1" applyAlignment="1" applyProtection="1">
      <alignment horizontal="center" vertical="center"/>
      <protection locked="0"/>
    </xf>
    <xf numFmtId="0" fontId="130" fillId="4" borderId="1" xfId="0" applyFont="1" applyFill="1" applyBorder="1" applyAlignment="1" applyProtection="1">
      <alignment horizontal="center" vertical="center"/>
      <protection locked="0"/>
    </xf>
    <xf numFmtId="0" fontId="41" fillId="2" borderId="0" xfId="0" applyFont="1" applyFill="1" applyAlignment="1" applyProtection="1">
      <alignment horizontal="justify" vertical="center" wrapText="1"/>
      <protection hidden="1"/>
    </xf>
    <xf numFmtId="0" fontId="117" fillId="2" borderId="1" xfId="0" applyFont="1" applyFill="1" applyBorder="1" applyAlignment="1" applyProtection="1">
      <alignment horizontal="center" vertical="center" wrapText="1"/>
      <protection hidden="1"/>
    </xf>
    <xf numFmtId="0" fontId="60" fillId="3" borderId="1" xfId="0" applyFont="1" applyFill="1" applyBorder="1" applyAlignment="1" applyProtection="1">
      <alignment horizontal="center" wrapText="1"/>
      <protection hidden="1"/>
    </xf>
    <xf numFmtId="0" fontId="30" fillId="2" borderId="21" xfId="0" applyFont="1" applyFill="1" applyBorder="1" applyAlignment="1" applyProtection="1">
      <alignment horizontal="center" vertical="center"/>
      <protection hidden="1"/>
    </xf>
    <xf numFmtId="0" fontId="116" fillId="2" borderId="0" xfId="0" applyFont="1" applyFill="1" applyAlignment="1" applyProtection="1">
      <alignment horizontal="center" vertical="center" wrapText="1"/>
      <protection hidden="1"/>
    </xf>
    <xf numFmtId="0" fontId="29" fillId="2" borderId="0" xfId="0" applyFont="1" applyFill="1" applyAlignment="1" applyProtection="1">
      <alignment horizontal="left" vertical="top" wrapText="1"/>
      <protection hidden="1"/>
    </xf>
    <xf numFmtId="0" fontId="4" fillId="2" borderId="0" xfId="0" applyFont="1" applyFill="1" applyAlignment="1" applyProtection="1">
      <alignment horizontal="center" vertical="center"/>
      <protection hidden="1"/>
    </xf>
    <xf numFmtId="0" fontId="126" fillId="2" borderId="0" xfId="0" applyFont="1" applyFill="1" applyAlignment="1" applyProtection="1">
      <alignment horizontal="justify"/>
      <protection hidden="1"/>
    </xf>
    <xf numFmtId="0" fontId="23" fillId="3" borderId="27" xfId="0" applyFont="1" applyFill="1" applyBorder="1" applyAlignment="1" applyProtection="1">
      <alignment horizontal="center" vertical="center"/>
      <protection hidden="1"/>
    </xf>
    <xf numFmtId="0" fontId="23" fillId="3" borderId="31" xfId="0" applyFont="1" applyFill="1" applyBorder="1" applyAlignment="1" applyProtection="1">
      <alignment horizontal="center" vertical="center"/>
      <protection hidden="1"/>
    </xf>
    <xf numFmtId="0" fontId="129" fillId="4" borderId="35" xfId="0" applyFont="1" applyFill="1" applyBorder="1" applyAlignment="1" applyProtection="1">
      <alignment horizontal="center" vertical="center"/>
      <protection locked="0"/>
    </xf>
    <xf numFmtId="0" fontId="129" fillId="4" borderId="34" xfId="0" applyFont="1" applyFill="1" applyBorder="1" applyAlignment="1" applyProtection="1">
      <alignment horizontal="center" vertical="center"/>
      <protection locked="0"/>
    </xf>
    <xf numFmtId="0" fontId="128" fillId="2" borderId="52" xfId="0" applyFont="1" applyFill="1" applyBorder="1" applyAlignment="1" applyProtection="1">
      <alignment horizontal="center" vertical="center"/>
      <protection hidden="1"/>
    </xf>
    <xf numFmtId="0" fontId="128" fillId="2" borderId="53" xfId="0" applyFont="1" applyFill="1" applyBorder="1" applyAlignment="1" applyProtection="1">
      <alignment horizontal="center" vertical="center"/>
      <protection hidden="1"/>
    </xf>
    <xf numFmtId="0" fontId="75" fillId="5" borderId="1" xfId="0" applyFont="1" applyFill="1" applyBorder="1" applyAlignment="1" applyProtection="1">
      <alignment horizontal="center" vertical="center" wrapText="1"/>
      <protection hidden="1"/>
    </xf>
    <xf numFmtId="0" fontId="122" fillId="2" borderId="0" xfId="0" applyFont="1" applyFill="1" applyAlignment="1" applyProtection="1">
      <alignment horizontal="center" vertical="center" wrapText="1"/>
      <protection hidden="1"/>
    </xf>
    <xf numFmtId="0" fontId="75" fillId="5" borderId="35" xfId="0" applyFont="1" applyFill="1" applyBorder="1" applyAlignment="1" applyProtection="1">
      <alignment horizontal="center" vertical="center" wrapText="1"/>
      <protection hidden="1"/>
    </xf>
    <xf numFmtId="0" fontId="75" fillId="5" borderId="34" xfId="0" applyFont="1" applyFill="1" applyBorder="1" applyAlignment="1" applyProtection="1">
      <alignment horizontal="center" vertical="center" wrapText="1"/>
      <protection hidden="1"/>
    </xf>
    <xf numFmtId="0" fontId="53" fillId="4" borderId="35" xfId="0" applyFont="1" applyFill="1" applyBorder="1" applyAlignment="1" applyProtection="1">
      <alignment horizontal="center" vertical="center"/>
      <protection locked="0"/>
    </xf>
    <xf numFmtId="0" fontId="53" fillId="4" borderId="34"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wrapText="1"/>
      <protection locked="0"/>
    </xf>
    <xf numFmtId="0" fontId="29" fillId="2" borderId="0" xfId="0" applyFont="1" applyFill="1" applyAlignment="1" applyProtection="1">
      <alignment horizontal="left" wrapText="1"/>
      <protection hidden="1"/>
    </xf>
    <xf numFmtId="0" fontId="75" fillId="2" borderId="0" xfId="0" applyFont="1" applyFill="1" applyAlignment="1" applyProtection="1">
      <alignment horizontal="left" wrapText="1"/>
      <protection hidden="1"/>
    </xf>
    <xf numFmtId="0" fontId="29" fillId="2" borderId="0" xfId="0" applyFont="1" applyFill="1" applyAlignment="1" applyProtection="1">
      <alignment horizontal="justify"/>
      <protection hidden="1"/>
    </xf>
    <xf numFmtId="0" fontId="75" fillId="2" borderId="0" xfId="0" applyFont="1" applyFill="1" applyAlignment="1" applyProtection="1">
      <alignment horizontal="justify"/>
      <protection hidden="1"/>
    </xf>
    <xf numFmtId="0" fontId="111" fillId="2" borderId="0" xfId="0" applyFont="1" applyFill="1" applyAlignment="1" applyProtection="1">
      <alignment horizontal="right" vertical="top"/>
      <protection hidden="1"/>
    </xf>
    <xf numFmtId="0" fontId="113" fillId="2" borderId="0" xfId="0" applyFont="1" applyFill="1" applyAlignment="1" applyProtection="1">
      <alignment horizontal="right" vertical="top"/>
      <protection hidden="1"/>
    </xf>
    <xf numFmtId="0" fontId="21" fillId="2" borderId="23" xfId="0" applyFont="1" applyFill="1" applyBorder="1" applyAlignment="1" applyProtection="1">
      <alignment horizontal="center" vertical="center" wrapText="1"/>
      <protection hidden="1"/>
    </xf>
    <xf numFmtId="0" fontId="41" fillId="2" borderId="24" xfId="0" applyFont="1" applyFill="1" applyBorder="1" applyAlignment="1" applyProtection="1">
      <alignment horizontal="center" vertical="center" wrapText="1"/>
      <protection hidden="1"/>
    </xf>
    <xf numFmtId="0" fontId="41" fillId="2" borderId="25" xfId="0" applyFont="1" applyFill="1" applyBorder="1" applyAlignment="1" applyProtection="1">
      <alignment horizontal="center" vertical="center" wrapText="1"/>
      <protection hidden="1"/>
    </xf>
    <xf numFmtId="0" fontId="41" fillId="2" borderId="2" xfId="0" applyFont="1" applyFill="1" applyBorder="1" applyAlignment="1" applyProtection="1">
      <alignment horizontal="center" vertical="center" wrapText="1"/>
      <protection hidden="1"/>
    </xf>
    <xf numFmtId="0" fontId="41" fillId="2" borderId="0" xfId="0" applyFont="1" applyFill="1" applyBorder="1" applyAlignment="1" applyProtection="1">
      <alignment horizontal="center" vertical="center" wrapText="1"/>
      <protection hidden="1"/>
    </xf>
    <xf numFmtId="0" fontId="41" fillId="2" borderId="3" xfId="0" applyFont="1" applyFill="1" applyBorder="1" applyAlignment="1" applyProtection="1">
      <alignment horizontal="center" vertical="center" wrapText="1"/>
      <protection hidden="1"/>
    </xf>
    <xf numFmtId="0" fontId="41" fillId="2" borderId="4" xfId="0" applyFont="1" applyFill="1" applyBorder="1" applyAlignment="1" applyProtection="1">
      <alignment horizontal="center" vertical="center" wrapText="1"/>
      <protection hidden="1"/>
    </xf>
    <xf numFmtId="0" fontId="41" fillId="2" borderId="5" xfId="0" applyFont="1" applyFill="1" applyBorder="1" applyAlignment="1" applyProtection="1">
      <alignment horizontal="center" vertical="center" wrapText="1"/>
      <protection hidden="1"/>
    </xf>
    <xf numFmtId="0" fontId="41" fillId="2" borderId="6" xfId="0" applyFont="1" applyFill="1" applyBorder="1" applyAlignment="1" applyProtection="1">
      <alignment horizontal="center" vertical="center" wrapText="1"/>
      <protection hidden="1"/>
    </xf>
    <xf numFmtId="0" fontId="99" fillId="2" borderId="0" xfId="0" applyFont="1" applyFill="1" applyAlignment="1" applyProtection="1">
      <alignment horizontal="left" vertical="center" wrapText="1"/>
      <protection hidden="1"/>
    </xf>
    <xf numFmtId="0" fontId="23" fillId="3" borderId="1" xfId="0" applyFont="1" applyFill="1" applyBorder="1" applyAlignment="1" applyProtection="1">
      <alignment horizontal="center" vertical="center" wrapText="1"/>
      <protection hidden="1"/>
    </xf>
    <xf numFmtId="0" fontId="99" fillId="2" borderId="0" xfId="0" applyFont="1" applyFill="1" applyAlignment="1" applyProtection="1">
      <alignment horizontal="justify" vertical="center"/>
      <protection hidden="1"/>
    </xf>
    <xf numFmtId="0" fontId="105" fillId="2" borderId="26" xfId="0" applyFont="1" applyFill="1" applyBorder="1" applyAlignment="1" applyProtection="1">
      <alignment horizontal="center" vertical="center"/>
      <protection hidden="1"/>
    </xf>
    <xf numFmtId="0" fontId="105" fillId="2" borderId="28" xfId="0" applyFont="1" applyFill="1" applyBorder="1" applyAlignment="1" applyProtection="1">
      <alignment horizontal="center" vertical="center"/>
      <protection hidden="1"/>
    </xf>
    <xf numFmtId="0" fontId="105" fillId="2" borderId="29" xfId="0" applyFont="1" applyFill="1" applyBorder="1" applyAlignment="1" applyProtection="1">
      <alignment horizontal="center" vertical="center"/>
      <protection hidden="1"/>
    </xf>
    <xf numFmtId="0" fontId="105" fillId="2" borderId="22" xfId="0" applyFont="1" applyFill="1" applyBorder="1" applyAlignment="1" applyProtection="1">
      <alignment horizontal="center" vertical="center"/>
      <protection hidden="1"/>
    </xf>
    <xf numFmtId="0" fontId="105" fillId="2" borderId="30" xfId="0" applyFont="1" applyFill="1" applyBorder="1" applyAlignment="1" applyProtection="1">
      <alignment horizontal="center" vertical="center"/>
      <protection hidden="1"/>
    </xf>
    <xf numFmtId="0" fontId="105" fillId="2" borderId="32" xfId="0" applyFont="1" applyFill="1" applyBorder="1" applyAlignment="1" applyProtection="1">
      <alignment horizontal="center" vertical="center"/>
      <protection hidden="1"/>
    </xf>
    <xf numFmtId="0" fontId="30" fillId="2" borderId="0" xfId="0" applyFont="1" applyFill="1" applyAlignment="1" applyProtection="1">
      <alignment horizontal="center" vertical="center"/>
      <protection hidden="1"/>
    </xf>
    <xf numFmtId="0" fontId="109" fillId="2" borderId="0" xfId="0" applyFont="1" applyFill="1" applyAlignment="1" applyProtection="1">
      <alignment horizontal="center" vertical="center"/>
      <protection hidden="1"/>
    </xf>
    <xf numFmtId="0" fontId="32" fillId="2" borderId="0" xfId="0" applyFont="1" applyFill="1" applyAlignment="1" applyProtection="1">
      <alignment horizontal="justify" vertical="center"/>
      <protection hidden="1"/>
    </xf>
    <xf numFmtId="0" fontId="101" fillId="2" borderId="0" xfId="0" applyFont="1" applyFill="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21" fillId="2" borderId="2" xfId="0" applyFont="1" applyFill="1" applyBorder="1" applyAlignment="1" applyProtection="1">
      <alignment horizontal="center" vertical="top" wrapText="1"/>
      <protection hidden="1"/>
    </xf>
    <xf numFmtId="0" fontId="41" fillId="2" borderId="0" xfId="0" applyFont="1" applyFill="1" applyBorder="1" applyAlignment="1" applyProtection="1">
      <alignment horizontal="center" vertical="top" wrapText="1"/>
      <protection hidden="1"/>
    </xf>
    <xf numFmtId="0" fontId="41" fillId="2" borderId="3" xfId="0" applyFont="1" applyFill="1" applyBorder="1" applyAlignment="1" applyProtection="1">
      <alignment horizontal="center" vertical="top" wrapText="1"/>
      <protection hidden="1"/>
    </xf>
    <xf numFmtId="0" fontId="41" fillId="2" borderId="2" xfId="0" applyFont="1" applyFill="1" applyBorder="1" applyAlignment="1" applyProtection="1">
      <alignment horizontal="center" vertical="top" wrapText="1"/>
      <protection hidden="1"/>
    </xf>
    <xf numFmtId="0" fontId="71" fillId="2" borderId="0" xfId="0" applyFont="1" applyFill="1" applyAlignment="1" applyProtection="1">
      <alignment horizontal="right" vertical="top"/>
      <protection hidden="1"/>
    </xf>
    <xf numFmtId="0" fontId="75" fillId="2" borderId="0" xfId="0" applyFont="1" applyFill="1" applyAlignment="1" applyProtection="1">
      <alignment horizontal="justify" vertical="center" wrapText="1"/>
      <protection hidden="1"/>
    </xf>
    <xf numFmtId="0" fontId="17" fillId="2" borderId="0" xfId="0" applyFont="1" applyFill="1" applyAlignment="1" applyProtection="1">
      <alignment horizontal="center" vertical="center"/>
      <protection hidden="1"/>
    </xf>
    <xf numFmtId="0" fontId="19" fillId="2" borderId="23" xfId="0" applyFont="1" applyFill="1" applyBorder="1" applyAlignment="1" applyProtection="1">
      <alignment horizontal="center" vertical="center" wrapText="1"/>
      <protection hidden="1"/>
    </xf>
    <xf numFmtId="0" fontId="19" fillId="2" borderId="24" xfId="0" applyFont="1" applyFill="1" applyBorder="1" applyAlignment="1" applyProtection="1">
      <alignment horizontal="center" vertical="center" wrapText="1"/>
      <protection hidden="1"/>
    </xf>
    <xf numFmtId="0" fontId="19" fillId="2" borderId="25" xfId="0" applyFont="1" applyFill="1" applyBorder="1" applyAlignment="1" applyProtection="1">
      <alignment horizontal="center" vertical="center" wrapText="1"/>
      <protection hidden="1"/>
    </xf>
    <xf numFmtId="0" fontId="19" fillId="2" borderId="2" xfId="0" applyFont="1" applyFill="1" applyBorder="1" applyAlignment="1" applyProtection="1">
      <alignment horizontal="center" vertical="center" wrapText="1"/>
      <protection hidden="1"/>
    </xf>
    <xf numFmtId="0" fontId="19" fillId="2" borderId="0" xfId="0" applyFont="1" applyFill="1" applyBorder="1" applyAlignment="1" applyProtection="1">
      <alignment horizontal="center" vertical="center" wrapText="1"/>
      <protection hidden="1"/>
    </xf>
    <xf numFmtId="0" fontId="19" fillId="2" borderId="3" xfId="0" applyFont="1" applyFill="1" applyBorder="1" applyAlignment="1" applyProtection="1">
      <alignment horizontal="center" vertical="center" wrapText="1"/>
      <protection hidden="1"/>
    </xf>
    <xf numFmtId="0" fontId="19" fillId="2" borderId="4" xfId="0" applyFont="1" applyFill="1" applyBorder="1" applyAlignment="1" applyProtection="1">
      <alignment horizontal="center" vertical="center" wrapText="1"/>
      <protection hidden="1"/>
    </xf>
    <xf numFmtId="0" fontId="19" fillId="2" borderId="5" xfId="0" applyFont="1" applyFill="1" applyBorder="1" applyAlignment="1" applyProtection="1">
      <alignment horizontal="center" vertical="center" wrapText="1"/>
      <protection hidden="1"/>
    </xf>
    <xf numFmtId="0" fontId="19" fillId="2" borderId="6" xfId="0" applyFont="1" applyFill="1" applyBorder="1" applyAlignment="1" applyProtection="1">
      <alignment horizontal="center" vertical="center" wrapText="1"/>
      <protection hidden="1"/>
    </xf>
    <xf numFmtId="0" fontId="15" fillId="2" borderId="0" xfId="0" applyFont="1" applyFill="1" applyAlignment="1" applyProtection="1">
      <alignment horizontal="justify" vertical="center"/>
      <protection hidden="1"/>
    </xf>
    <xf numFmtId="0" fontId="75" fillId="2" borderId="0" xfId="0" applyFont="1" applyFill="1" applyAlignment="1" applyProtection="1">
      <alignment horizontal="justify" vertical="center"/>
      <protection hidden="1"/>
    </xf>
    <xf numFmtId="0" fontId="11" fillId="2" borderId="0" xfId="0" applyFont="1" applyFill="1" applyAlignment="1" applyProtection="1">
      <alignment horizontal="left" vertical="center" wrapText="1"/>
      <protection hidden="1"/>
    </xf>
    <xf numFmtId="0" fontId="11" fillId="2" borderId="0" xfId="0" applyFont="1" applyFill="1" applyAlignment="1" applyProtection="1">
      <alignment horizontal="center"/>
      <protection hidden="1"/>
    </xf>
    <xf numFmtId="0" fontId="15" fillId="2" borderId="0" xfId="0" applyFont="1" applyFill="1" applyBorder="1" applyAlignment="1" applyProtection="1">
      <alignment horizontal="justify" vertical="center"/>
      <protection hidden="1"/>
    </xf>
    <xf numFmtId="0" fontId="15" fillId="2" borderId="0" xfId="0" applyFont="1" applyFill="1" applyAlignment="1" applyProtection="1">
      <alignment horizontal="left" vertical="center" wrapText="1"/>
      <protection hidden="1"/>
    </xf>
    <xf numFmtId="0" fontId="21" fillId="2" borderId="2" xfId="0" applyFont="1" applyFill="1" applyBorder="1" applyAlignment="1" applyProtection="1">
      <alignment horizontal="justify" vertical="center"/>
      <protection hidden="1"/>
    </xf>
    <xf numFmtId="0" fontId="21" fillId="2" borderId="0" xfId="0" applyFont="1" applyFill="1" applyBorder="1" applyAlignment="1" applyProtection="1">
      <alignment horizontal="justify" vertical="center"/>
      <protection hidden="1"/>
    </xf>
    <xf numFmtId="0" fontId="21" fillId="2" borderId="3" xfId="0" applyFont="1" applyFill="1" applyBorder="1" applyAlignment="1" applyProtection="1">
      <alignment horizontal="justify" vertical="center"/>
      <protection hidden="1"/>
    </xf>
    <xf numFmtId="0" fontId="29" fillId="2" borderId="0" xfId="0" applyFont="1" applyFill="1" applyAlignment="1" applyProtection="1">
      <alignment horizontal="center" vertical="center"/>
      <protection hidden="1"/>
    </xf>
    <xf numFmtId="0" fontId="96" fillId="2" borderId="0" xfId="0" applyFont="1" applyFill="1" applyAlignment="1" applyProtection="1">
      <alignment horizontal="right" vertical="top"/>
      <protection hidden="1"/>
    </xf>
    <xf numFmtId="0" fontId="97" fillId="2" borderId="0" xfId="0" applyFont="1" applyFill="1" applyAlignment="1" applyProtection="1">
      <alignment horizontal="right" vertical="top"/>
      <protection hidden="1"/>
    </xf>
    <xf numFmtId="0" fontId="75" fillId="2" borderId="0" xfId="0" applyFont="1" applyFill="1" applyAlignment="1" applyProtection="1">
      <alignment horizontal="justify" wrapText="1"/>
      <protection hidden="1"/>
    </xf>
    <xf numFmtId="0" fontId="104" fillId="4" borderId="35" xfId="0" applyFont="1" applyFill="1" applyBorder="1" applyAlignment="1" applyProtection="1">
      <alignment horizontal="center" vertical="center"/>
      <protection locked="0"/>
    </xf>
    <xf numFmtId="0" fontId="104" fillId="4" borderId="34" xfId="0" applyFont="1" applyFill="1" applyBorder="1" applyAlignment="1" applyProtection="1">
      <alignment horizontal="center" vertical="center"/>
      <protection locked="0"/>
    </xf>
    <xf numFmtId="0" fontId="23" fillId="3" borderId="35" xfId="0" applyFont="1" applyFill="1" applyBorder="1" applyAlignment="1" applyProtection="1">
      <alignment horizontal="center" vertical="center"/>
      <protection hidden="1"/>
    </xf>
    <xf numFmtId="0" fontId="23" fillId="3" borderId="34" xfId="0" applyFont="1" applyFill="1" applyBorder="1" applyAlignment="1" applyProtection="1">
      <alignment horizontal="center" vertical="center"/>
      <protection hidden="1"/>
    </xf>
    <xf numFmtId="0" fontId="120" fillId="2" borderId="0" xfId="0" applyFont="1" applyFill="1" applyAlignment="1" applyProtection="1">
      <alignment horizontal="right"/>
      <protection hidden="1"/>
    </xf>
    <xf numFmtId="0" fontId="29" fillId="5" borderId="35" xfId="0" applyFont="1" applyFill="1" applyBorder="1" applyAlignment="1" applyProtection="1">
      <alignment horizontal="center" vertical="center" wrapText="1"/>
      <protection hidden="1"/>
    </xf>
    <xf numFmtId="0" fontId="41" fillId="2" borderId="0" xfId="0" applyFont="1" applyFill="1" applyAlignment="1" applyProtection="1">
      <alignment horizontal="justify"/>
      <protection hidden="1"/>
    </xf>
    <xf numFmtId="0" fontId="53" fillId="4" borderId="1" xfId="0" applyFont="1" applyFill="1" applyBorder="1" applyAlignment="1" applyProtection="1">
      <alignment horizontal="center" vertical="center"/>
      <protection locked="0"/>
    </xf>
    <xf numFmtId="0" fontId="53" fillId="4" borderId="33" xfId="0" applyFont="1" applyFill="1" applyBorder="1" applyAlignment="1" applyProtection="1">
      <alignment horizontal="center" vertical="center"/>
      <protection locked="0"/>
    </xf>
    <xf numFmtId="0" fontId="75" fillId="5" borderId="33" xfId="0" applyFont="1" applyFill="1" applyBorder="1" applyAlignment="1" applyProtection="1">
      <alignment horizontal="center" vertical="center" wrapText="1"/>
      <protection hidden="1"/>
    </xf>
    <xf numFmtId="0" fontId="127" fillId="2" borderId="0" xfId="0" applyFont="1" applyFill="1" applyAlignment="1" applyProtection="1">
      <alignment horizontal="justify" vertical="center" wrapText="1"/>
      <protection hidden="1"/>
    </xf>
    <xf numFmtId="0" fontId="83" fillId="2" borderId="0" xfId="0" applyFont="1" applyFill="1" applyAlignment="1" applyProtection="1">
      <alignment horizontal="center" vertical="center" wrapText="1"/>
      <protection hidden="1"/>
    </xf>
    <xf numFmtId="0" fontId="126" fillId="2" borderId="0" xfId="0" applyFont="1" applyFill="1" applyAlignment="1" applyProtection="1">
      <alignment horizontal="justify" vertical="center"/>
      <protection hidden="1"/>
    </xf>
    <xf numFmtId="0" fontId="11" fillId="2" borderId="0" xfId="0" applyFont="1" applyFill="1" applyAlignment="1" applyProtection="1">
      <alignment horizontal="center" vertical="center"/>
      <protection hidden="1"/>
    </xf>
    <xf numFmtId="0" fontId="83" fillId="2" borderId="0" xfId="0" applyFont="1" applyFill="1" applyAlignment="1" applyProtection="1">
      <alignment horizontal="left" vertical="center" wrapText="1"/>
      <protection hidden="1"/>
    </xf>
    <xf numFmtId="0" fontId="75" fillId="5" borderId="35" xfId="0" applyFont="1" applyFill="1" applyBorder="1" applyAlignment="1" applyProtection="1">
      <alignment horizontal="justify" vertical="center"/>
      <protection hidden="1"/>
    </xf>
    <xf numFmtId="0" fontId="75" fillId="5" borderId="34" xfId="0" applyFont="1" applyFill="1" applyBorder="1" applyAlignment="1" applyProtection="1">
      <alignment horizontal="justify" vertical="center"/>
      <protection hidden="1"/>
    </xf>
    <xf numFmtId="0" fontId="83" fillId="2" borderId="0" xfId="0" applyFont="1" applyFill="1" applyAlignment="1" applyProtection="1">
      <alignment horizontal="left" wrapText="1"/>
      <protection hidden="1"/>
    </xf>
    <xf numFmtId="0" fontId="99" fillId="2" borderId="0" xfId="0" applyFont="1" applyFill="1" applyAlignment="1" applyProtection="1">
      <alignment horizontal="left" wrapText="1"/>
      <protection hidden="1"/>
    </xf>
    <xf numFmtId="0" fontId="31" fillId="2" borderId="0" xfId="0" applyFont="1" applyFill="1" applyAlignment="1" applyProtection="1">
      <alignment horizontal="justify" vertical="center"/>
      <protection hidden="1"/>
    </xf>
    <xf numFmtId="0" fontId="134" fillId="2" borderId="0" xfId="0" applyFont="1" applyFill="1" applyBorder="1" applyAlignment="1" applyProtection="1">
      <alignment horizontal="left" vertical="center"/>
      <protection hidden="1"/>
    </xf>
    <xf numFmtId="0" fontId="134" fillId="2" borderId="29" xfId="0" applyFont="1" applyFill="1" applyBorder="1" applyAlignment="1" applyProtection="1">
      <alignment horizontal="left" vertical="center"/>
      <protection hidden="1"/>
    </xf>
    <xf numFmtId="0" fontId="11" fillId="2" borderId="0" xfId="0" applyFont="1" applyFill="1" applyAlignment="1" applyProtection="1">
      <alignment horizontal="right" vertical="center"/>
      <protection hidden="1"/>
    </xf>
    <xf numFmtId="0" fontId="116" fillId="2" borderId="0" xfId="0" applyFont="1" applyFill="1" applyAlignment="1" applyProtection="1">
      <alignment horizontal="justify" vertical="center" wrapText="1"/>
      <protection hidden="1"/>
    </xf>
    <xf numFmtId="0" fontId="135" fillId="2" borderId="0" xfId="0" applyFont="1" applyFill="1" applyAlignment="1" applyProtection="1">
      <alignment horizontal="justify" vertical="center" wrapText="1"/>
      <protection hidden="1"/>
    </xf>
    <xf numFmtId="0" fontId="75" fillId="2" borderId="0" xfId="0" applyFont="1" applyFill="1" applyAlignment="1" applyProtection="1">
      <alignment horizontal="center" vertical="center"/>
      <protection hidden="1"/>
    </xf>
    <xf numFmtId="0" fontId="69" fillId="4" borderId="26" xfId="0" applyFont="1" applyFill="1" applyBorder="1" applyAlignment="1" applyProtection="1">
      <alignment horizontal="center" vertical="center" wrapText="1"/>
      <protection locked="0"/>
    </xf>
    <xf numFmtId="0" fontId="69" fillId="4" borderId="27" xfId="0" applyFont="1" applyFill="1" applyBorder="1" applyAlignment="1" applyProtection="1">
      <alignment horizontal="center" vertical="center" wrapText="1"/>
      <protection locked="0"/>
    </xf>
    <xf numFmtId="0" fontId="69" fillId="4" borderId="28" xfId="0" applyFont="1" applyFill="1" applyBorder="1" applyAlignment="1" applyProtection="1">
      <alignment horizontal="center" vertical="center" wrapText="1"/>
      <protection locked="0"/>
    </xf>
    <xf numFmtId="0" fontId="69" fillId="4" borderId="29" xfId="0"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wrapText="1"/>
      <protection locked="0"/>
    </xf>
    <xf numFmtId="0" fontId="69" fillId="4" borderId="22" xfId="0" applyFont="1" applyFill="1" applyBorder="1" applyAlignment="1" applyProtection="1">
      <alignment horizontal="center" vertical="center" wrapText="1"/>
      <protection locked="0"/>
    </xf>
    <xf numFmtId="0" fontId="69" fillId="4" borderId="30" xfId="0" applyFont="1" applyFill="1" applyBorder="1" applyAlignment="1" applyProtection="1">
      <alignment horizontal="center" vertical="center" wrapText="1"/>
      <protection locked="0"/>
    </xf>
    <xf numFmtId="0" fontId="69" fillId="4" borderId="31" xfId="0" applyFont="1" applyFill="1" applyBorder="1" applyAlignment="1" applyProtection="1">
      <alignment horizontal="center" vertical="center" wrapText="1"/>
      <protection locked="0"/>
    </xf>
    <xf numFmtId="0" fontId="69" fillId="4" borderId="32"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protection hidden="1"/>
    </xf>
    <xf numFmtId="0" fontId="53" fillId="4" borderId="26" xfId="0" applyFont="1" applyFill="1" applyBorder="1" applyAlignment="1" applyProtection="1">
      <alignment horizontal="center" vertical="center" wrapText="1"/>
      <protection locked="0"/>
    </xf>
    <xf numFmtId="0" fontId="53" fillId="4" borderId="27" xfId="0" applyFont="1" applyFill="1" applyBorder="1" applyAlignment="1" applyProtection="1">
      <alignment horizontal="center" vertical="center" wrapText="1"/>
      <protection locked="0"/>
    </xf>
    <xf numFmtId="0" fontId="53" fillId="4" borderId="28" xfId="0" applyFont="1" applyFill="1" applyBorder="1" applyAlignment="1" applyProtection="1">
      <alignment horizontal="center" vertical="center" wrapText="1"/>
      <protection locked="0"/>
    </xf>
    <xf numFmtId="0" fontId="53" fillId="4" borderId="29"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center" vertical="center" wrapText="1"/>
      <protection locked="0"/>
    </xf>
    <xf numFmtId="0" fontId="53" fillId="4" borderId="22" xfId="0" applyFont="1" applyFill="1" applyBorder="1" applyAlignment="1" applyProtection="1">
      <alignment horizontal="center" vertical="center" wrapText="1"/>
      <protection locked="0"/>
    </xf>
    <xf numFmtId="0" fontId="53" fillId="4" borderId="30" xfId="0" applyFont="1" applyFill="1" applyBorder="1" applyAlignment="1" applyProtection="1">
      <alignment horizontal="center" vertical="center" wrapText="1"/>
      <protection locked="0"/>
    </xf>
    <xf numFmtId="0" fontId="53" fillId="4" borderId="31" xfId="0" applyFont="1" applyFill="1" applyBorder="1" applyAlignment="1" applyProtection="1">
      <alignment horizontal="center" vertical="center" wrapText="1"/>
      <protection locked="0"/>
    </xf>
    <xf numFmtId="0" fontId="53" fillId="4" borderId="32" xfId="0" applyFont="1" applyFill="1" applyBorder="1" applyAlignment="1" applyProtection="1">
      <alignment horizontal="center" vertical="center" wrapText="1"/>
      <protection locked="0"/>
    </xf>
    <xf numFmtId="0" fontId="29" fillId="2" borderId="0" xfId="0" applyFont="1" applyFill="1" applyAlignment="1" applyProtection="1">
      <alignment horizontal="justify" vertical="center" wrapText="1"/>
      <protection hidden="1"/>
    </xf>
    <xf numFmtId="0" fontId="21" fillId="2" borderId="0" xfId="0" applyFont="1" applyFill="1" applyAlignment="1" applyProtection="1">
      <alignment horizontal="left" vertical="center" wrapText="1"/>
      <protection hidden="1"/>
    </xf>
    <xf numFmtId="0" fontId="41" fillId="2" borderId="0" xfId="0" applyFont="1" applyFill="1" applyAlignment="1" applyProtection="1">
      <alignment horizontal="left" vertical="center" wrapText="1"/>
      <protection hidden="1"/>
    </xf>
    <xf numFmtId="0" fontId="30" fillId="5" borderId="55" xfId="0" applyFont="1" applyFill="1" applyBorder="1" applyAlignment="1" applyProtection="1">
      <alignment horizontal="center" vertical="center" wrapText="1"/>
      <protection hidden="1"/>
    </xf>
    <xf numFmtId="0" fontId="30" fillId="5" borderId="36" xfId="0" applyFont="1" applyFill="1" applyBorder="1" applyAlignment="1" applyProtection="1">
      <alignment horizontal="center" vertical="center" wrapText="1"/>
      <protection hidden="1"/>
    </xf>
    <xf numFmtId="0" fontId="30" fillId="5" borderId="9" xfId="0" applyFont="1" applyFill="1" applyBorder="1" applyAlignment="1" applyProtection="1">
      <alignment horizontal="center" vertical="center" wrapText="1"/>
      <protection hidden="1"/>
    </xf>
    <xf numFmtId="0" fontId="30" fillId="5" borderId="56" xfId="0" applyFont="1" applyFill="1" applyBorder="1" applyAlignment="1" applyProtection="1">
      <alignment horizontal="center" vertical="center" wrapText="1"/>
      <protection hidden="1"/>
    </xf>
    <xf numFmtId="0" fontId="30" fillId="5" borderId="57" xfId="0" applyFont="1" applyFill="1" applyBorder="1" applyAlignment="1" applyProtection="1">
      <alignment horizontal="center" vertical="center" wrapText="1"/>
      <protection hidden="1"/>
    </xf>
    <xf numFmtId="0" fontId="30" fillId="5" borderId="11" xfId="0" applyFont="1" applyFill="1" applyBorder="1" applyAlignment="1" applyProtection="1">
      <alignment horizontal="center" vertical="center" wrapText="1"/>
      <protection hidden="1"/>
    </xf>
    <xf numFmtId="0" fontId="53" fillId="6" borderId="54" xfId="0" quotePrefix="1" applyFont="1" applyFill="1" applyBorder="1" applyAlignment="1" applyProtection="1">
      <alignment horizontal="center" vertical="center" wrapText="1"/>
      <protection hidden="1"/>
    </xf>
    <xf numFmtId="0" fontId="53" fillId="6" borderId="54" xfId="0" applyFont="1" applyFill="1" applyBorder="1" applyAlignment="1" applyProtection="1">
      <alignment horizontal="center" vertical="center" wrapText="1"/>
      <protection hidden="1"/>
    </xf>
    <xf numFmtId="0" fontId="23" fillId="3" borderId="55" xfId="0" applyFont="1" applyFill="1" applyBorder="1" applyAlignment="1" applyProtection="1">
      <alignment horizontal="center" vertical="center" wrapText="1"/>
      <protection hidden="1"/>
    </xf>
    <xf numFmtId="0" fontId="23" fillId="3" borderId="36" xfId="0" applyFont="1" applyFill="1" applyBorder="1" applyAlignment="1" applyProtection="1">
      <alignment horizontal="center" vertical="center" wrapText="1"/>
      <protection hidden="1"/>
    </xf>
    <xf numFmtId="0" fontId="23" fillId="3" borderId="9" xfId="0" applyFont="1" applyFill="1" applyBorder="1" applyAlignment="1" applyProtection="1">
      <alignment horizontal="center" vertical="center" wrapText="1"/>
      <protection hidden="1"/>
    </xf>
    <xf numFmtId="0" fontId="23" fillId="3" borderId="54" xfId="0" applyFont="1" applyFill="1" applyBorder="1" applyAlignment="1" applyProtection="1">
      <alignment horizontal="center" vertical="center" wrapText="1"/>
      <protection hidden="1"/>
    </xf>
    <xf numFmtId="0" fontId="23" fillId="3" borderId="10" xfId="0" applyFont="1" applyFill="1" applyBorder="1" applyAlignment="1" applyProtection="1">
      <alignment horizontal="center" vertical="center" wrapText="1"/>
      <protection hidden="1"/>
    </xf>
    <xf numFmtId="0" fontId="29" fillId="3" borderId="55" xfId="0" applyFont="1" applyFill="1" applyBorder="1" applyAlignment="1" applyProtection="1">
      <alignment horizontal="center" vertical="center" wrapText="1"/>
      <protection hidden="1"/>
    </xf>
    <xf numFmtId="0" fontId="29" fillId="3" borderId="36" xfId="0" applyFont="1" applyFill="1" applyBorder="1" applyAlignment="1" applyProtection="1">
      <alignment horizontal="center" vertical="center" wrapText="1"/>
      <protection hidden="1"/>
    </xf>
    <xf numFmtId="0" fontId="29" fillId="3" borderId="9" xfId="0" applyFont="1" applyFill="1" applyBorder="1" applyAlignment="1" applyProtection="1">
      <alignment horizontal="center" vertical="center" wrapText="1"/>
      <protection hidden="1"/>
    </xf>
    <xf numFmtId="0" fontId="29" fillId="3" borderId="54" xfId="0" applyFont="1" applyFill="1" applyBorder="1" applyAlignment="1" applyProtection="1">
      <alignment horizontal="center" vertical="center" wrapText="1"/>
      <protection hidden="1"/>
    </xf>
    <xf numFmtId="0" fontId="29" fillId="3" borderId="1" xfId="0" applyFont="1" applyFill="1" applyBorder="1" applyAlignment="1" applyProtection="1">
      <alignment horizontal="center" vertical="center" wrapText="1"/>
      <protection hidden="1"/>
    </xf>
    <xf numFmtId="0" fontId="29" fillId="3" borderId="10" xfId="0" applyFont="1" applyFill="1" applyBorder="1" applyAlignment="1" applyProtection="1">
      <alignment horizontal="center" vertical="center" wrapText="1"/>
      <protection hidden="1"/>
    </xf>
    <xf numFmtId="0" fontId="31" fillId="5" borderId="54" xfId="0" applyFont="1" applyFill="1" applyBorder="1" applyAlignment="1" applyProtection="1">
      <alignment horizontal="center" vertical="center" wrapText="1"/>
      <protection hidden="1"/>
    </xf>
    <xf numFmtId="0" fontId="31" fillId="5" borderId="1" xfId="0" applyFont="1" applyFill="1" applyBorder="1" applyAlignment="1" applyProtection="1">
      <alignment horizontal="center" vertical="center" wrapText="1"/>
      <protection hidden="1"/>
    </xf>
    <xf numFmtId="0" fontId="31" fillId="5" borderId="10" xfId="0" applyFont="1" applyFill="1" applyBorder="1" applyAlignment="1" applyProtection="1">
      <alignment horizontal="center" vertical="center" wrapText="1"/>
      <protection hidden="1"/>
    </xf>
    <xf numFmtId="0" fontId="60" fillId="2" borderId="1" xfId="0" applyFont="1" applyFill="1" applyBorder="1" applyAlignment="1" applyProtection="1">
      <alignment horizontal="center" vertical="center" wrapText="1"/>
      <protection hidden="1"/>
    </xf>
    <xf numFmtId="0" fontId="60" fillId="2" borderId="10" xfId="0" applyFont="1" applyFill="1" applyBorder="1" applyAlignment="1" applyProtection="1">
      <alignment horizontal="center" vertical="center" wrapText="1"/>
      <protection hidden="1"/>
    </xf>
    <xf numFmtId="0" fontId="23" fillId="2" borderId="1" xfId="0" applyFont="1" applyFill="1" applyBorder="1" applyAlignment="1" applyProtection="1">
      <alignment horizontal="center" vertical="center" wrapText="1"/>
      <protection hidden="1"/>
    </xf>
    <xf numFmtId="0" fontId="23" fillId="2" borderId="10" xfId="0" applyFont="1" applyFill="1" applyBorder="1" applyAlignment="1" applyProtection="1">
      <alignment horizontal="center" vertical="center" wrapText="1"/>
      <protection hidden="1"/>
    </xf>
    <xf numFmtId="0" fontId="29" fillId="3" borderId="26" xfId="0" applyFont="1" applyFill="1" applyBorder="1" applyAlignment="1" applyProtection="1">
      <alignment horizontal="left" vertical="center" wrapText="1"/>
      <protection hidden="1"/>
    </xf>
    <xf numFmtId="0" fontId="136" fillId="3" borderId="27" xfId="0" applyFont="1" applyFill="1" applyBorder="1" applyAlignment="1" applyProtection="1">
      <alignment horizontal="left" vertical="center" wrapText="1"/>
      <protection hidden="1"/>
    </xf>
    <xf numFmtId="0" fontId="136" fillId="3" borderId="28" xfId="0" applyFont="1" applyFill="1" applyBorder="1" applyAlignment="1" applyProtection="1">
      <alignment horizontal="left" vertical="center" wrapText="1"/>
      <protection hidden="1"/>
    </xf>
    <xf numFmtId="0" fontId="29" fillId="3" borderId="29" xfId="0" applyFont="1" applyFill="1" applyBorder="1" applyAlignment="1" applyProtection="1">
      <alignment horizontal="left" vertical="center" wrapText="1"/>
      <protection hidden="1"/>
    </xf>
    <xf numFmtId="0" fontId="136" fillId="3" borderId="0" xfId="0" applyFont="1" applyFill="1" applyBorder="1" applyAlignment="1" applyProtection="1">
      <alignment horizontal="left" vertical="center" wrapText="1"/>
      <protection hidden="1"/>
    </xf>
    <xf numFmtId="0" fontId="136" fillId="3" borderId="22" xfId="0" applyFont="1" applyFill="1" applyBorder="1" applyAlignment="1" applyProtection="1">
      <alignment horizontal="left" vertical="center" wrapText="1"/>
      <protection hidden="1"/>
    </xf>
    <xf numFmtId="0" fontId="136" fillId="3" borderId="30" xfId="0" applyFont="1" applyFill="1" applyBorder="1" applyAlignment="1" applyProtection="1">
      <alignment horizontal="left" vertical="center" wrapText="1"/>
      <protection hidden="1"/>
    </xf>
    <xf numFmtId="0" fontId="136" fillId="3" borderId="31" xfId="0" applyFont="1" applyFill="1" applyBorder="1" applyAlignment="1" applyProtection="1">
      <alignment horizontal="left" vertical="center" wrapText="1"/>
      <protection hidden="1"/>
    </xf>
    <xf numFmtId="0" fontId="136" fillId="3" borderId="32" xfId="0" applyFont="1" applyFill="1" applyBorder="1" applyAlignment="1" applyProtection="1">
      <alignment horizontal="left" vertical="center" wrapText="1"/>
      <protection hidden="1"/>
    </xf>
    <xf numFmtId="0" fontId="29" fillId="9" borderId="23" xfId="0" applyFont="1" applyFill="1" applyBorder="1" applyAlignment="1" applyProtection="1">
      <alignment horizontal="left" vertical="center" wrapText="1"/>
      <protection hidden="1"/>
    </xf>
    <xf numFmtId="0" fontId="136" fillId="9" borderId="24" xfId="0" applyFont="1" applyFill="1" applyBorder="1" applyAlignment="1" applyProtection="1">
      <alignment horizontal="left" vertical="center" wrapText="1"/>
      <protection hidden="1"/>
    </xf>
    <xf numFmtId="0" fontId="136" fillId="9" borderId="25" xfId="0" applyFont="1" applyFill="1" applyBorder="1" applyAlignment="1" applyProtection="1">
      <alignment horizontal="left" vertical="center" wrapText="1"/>
      <protection hidden="1"/>
    </xf>
    <xf numFmtId="0" fontId="29" fillId="9" borderId="2" xfId="0" applyFont="1" applyFill="1" applyBorder="1" applyAlignment="1" applyProtection="1">
      <alignment horizontal="left" vertical="center" wrapText="1"/>
      <protection hidden="1"/>
    </xf>
    <xf numFmtId="0" fontId="136" fillId="9" borderId="0" xfId="0" applyFont="1" applyFill="1" applyBorder="1" applyAlignment="1" applyProtection="1">
      <alignment horizontal="left" vertical="center" wrapText="1"/>
      <protection hidden="1"/>
    </xf>
    <xf numFmtId="0" fontId="136" fillId="9" borderId="3" xfId="0" applyFont="1" applyFill="1" applyBorder="1" applyAlignment="1" applyProtection="1">
      <alignment horizontal="left" vertical="center" wrapText="1"/>
      <protection hidden="1"/>
    </xf>
    <xf numFmtId="0" fontId="136" fillId="9" borderId="4" xfId="0" applyFont="1" applyFill="1" applyBorder="1" applyAlignment="1" applyProtection="1">
      <alignment horizontal="left" vertical="center" wrapText="1"/>
      <protection hidden="1"/>
    </xf>
    <xf numFmtId="0" fontId="136" fillId="9" borderId="5" xfId="0" applyFont="1" applyFill="1" applyBorder="1" applyAlignment="1" applyProtection="1">
      <alignment horizontal="left" vertical="center" wrapText="1"/>
      <protection hidden="1"/>
    </xf>
    <xf numFmtId="0" fontId="136" fillId="9" borderId="6" xfId="0" applyFont="1" applyFill="1" applyBorder="1" applyAlignment="1" applyProtection="1">
      <alignment horizontal="left" vertical="center" wrapText="1"/>
      <protection hidden="1"/>
    </xf>
    <xf numFmtId="0" fontId="29" fillId="9" borderId="24" xfId="0" applyFont="1" applyFill="1" applyBorder="1" applyAlignment="1" applyProtection="1">
      <alignment horizontal="left" vertical="center" wrapText="1"/>
      <protection hidden="1"/>
    </xf>
    <xf numFmtId="0" fontId="29" fillId="9" borderId="25" xfId="0" applyFont="1" applyFill="1" applyBorder="1" applyAlignment="1" applyProtection="1">
      <alignment horizontal="left" vertical="center" wrapText="1"/>
      <protection hidden="1"/>
    </xf>
    <xf numFmtId="0" fontId="29" fillId="9" borderId="0" xfId="0" applyFont="1" applyFill="1" applyBorder="1" applyAlignment="1" applyProtection="1">
      <alignment horizontal="left" vertical="center" wrapText="1"/>
      <protection hidden="1"/>
    </xf>
    <xf numFmtId="0" fontId="29" fillId="9" borderId="3" xfId="0" applyFont="1" applyFill="1" applyBorder="1" applyAlignment="1" applyProtection="1">
      <alignment horizontal="left" vertical="center" wrapText="1"/>
      <protection hidden="1"/>
    </xf>
    <xf numFmtId="0" fontId="29" fillId="9" borderId="4" xfId="0" applyFont="1" applyFill="1" applyBorder="1" applyAlignment="1" applyProtection="1">
      <alignment horizontal="left" vertical="center" wrapText="1"/>
      <protection hidden="1"/>
    </xf>
    <xf numFmtId="0" fontId="29" fillId="9" borderId="5" xfId="0" applyFont="1" applyFill="1" applyBorder="1" applyAlignment="1" applyProtection="1">
      <alignment horizontal="left" vertical="center" wrapText="1"/>
      <protection hidden="1"/>
    </xf>
    <xf numFmtId="0" fontId="29" fillId="9" borderId="6" xfId="0" applyFont="1" applyFill="1" applyBorder="1" applyAlignment="1" applyProtection="1">
      <alignment horizontal="left" vertical="center" wrapText="1"/>
      <protection hidden="1"/>
    </xf>
    <xf numFmtId="0" fontId="29" fillId="2" borderId="0" xfId="0" applyFont="1" applyFill="1" applyAlignment="1" applyProtection="1">
      <alignment horizontal="center"/>
      <protection hidden="1"/>
    </xf>
    <xf numFmtId="0" fontId="75" fillId="2" borderId="0" xfId="0" applyFont="1" applyFill="1" applyAlignment="1" applyProtection="1">
      <alignment horizontal="center"/>
      <protection hidden="1"/>
    </xf>
    <xf numFmtId="0" fontId="60" fillId="2" borderId="57" xfId="0" applyFont="1" applyFill="1" applyBorder="1" applyAlignment="1" applyProtection="1">
      <alignment horizontal="center" vertical="center" wrapText="1"/>
      <protection hidden="1"/>
    </xf>
    <xf numFmtId="0" fontId="60" fillId="2" borderId="11" xfId="0" applyFont="1" applyFill="1" applyBorder="1" applyAlignment="1" applyProtection="1">
      <alignment horizontal="center" vertical="center" wrapText="1"/>
      <protection hidden="1"/>
    </xf>
    <xf numFmtId="0" fontId="138" fillId="5" borderId="60" xfId="0" applyFont="1" applyFill="1" applyBorder="1" applyAlignment="1" applyProtection="1">
      <alignment horizontal="center" vertical="center" wrapText="1"/>
      <protection hidden="1"/>
    </xf>
    <xf numFmtId="0" fontId="138" fillId="5" borderId="61" xfId="0" applyFont="1" applyFill="1" applyBorder="1" applyAlignment="1" applyProtection="1">
      <alignment horizontal="center" vertical="center" wrapText="1"/>
      <protection hidden="1"/>
    </xf>
    <xf numFmtId="0" fontId="138" fillId="5" borderId="62" xfId="0" applyFont="1" applyFill="1" applyBorder="1" applyAlignment="1" applyProtection="1">
      <alignment horizontal="center" vertical="center" wrapText="1"/>
      <protection hidden="1"/>
    </xf>
    <xf numFmtId="0" fontId="138" fillId="5" borderId="63" xfId="0" applyFont="1" applyFill="1" applyBorder="1" applyAlignment="1" applyProtection="1">
      <alignment horizontal="center" vertical="center" wrapText="1"/>
      <protection hidden="1"/>
    </xf>
    <xf numFmtId="0" fontId="141" fillId="6" borderId="54" xfId="0" quotePrefix="1" applyFont="1" applyFill="1" applyBorder="1" applyAlignment="1" applyProtection="1">
      <alignment horizontal="center" vertical="center" wrapText="1"/>
      <protection hidden="1"/>
    </xf>
    <xf numFmtId="0" fontId="141" fillId="6" borderId="56" xfId="0" applyFont="1" applyFill="1" applyBorder="1" applyAlignment="1" applyProtection="1">
      <alignment horizontal="center" vertical="center" wrapText="1"/>
      <protection hidden="1"/>
    </xf>
    <xf numFmtId="0" fontId="53" fillId="6" borderId="56" xfId="0" applyFont="1" applyFill="1" applyBorder="1" applyAlignment="1" applyProtection="1">
      <alignment horizontal="center" vertical="center" wrapText="1"/>
      <protection hidden="1"/>
    </xf>
    <xf numFmtId="0" fontId="81" fillId="5" borderId="58" xfId="0" applyFont="1" applyFill="1" applyBorder="1" applyAlignment="1" applyProtection="1">
      <alignment horizontal="center" vertical="center" wrapText="1"/>
      <protection hidden="1"/>
    </xf>
    <xf numFmtId="0" fontId="81" fillId="5" borderId="59" xfId="0" applyFont="1" applyFill="1" applyBorder="1" applyAlignment="1" applyProtection="1">
      <alignment horizontal="center" vertical="center" wrapText="1"/>
      <protection hidden="1"/>
    </xf>
    <xf numFmtId="0" fontId="23" fillId="2" borderId="57" xfId="0" applyFont="1" applyFill="1" applyBorder="1" applyAlignment="1" applyProtection="1">
      <alignment horizontal="center" vertical="center" wrapText="1"/>
      <protection hidden="1"/>
    </xf>
    <xf numFmtId="0" fontId="23" fillId="2" borderId="11" xfId="0" applyFont="1" applyFill="1" applyBorder="1" applyAlignment="1" applyProtection="1">
      <alignment horizontal="center" vertical="center" wrapText="1"/>
      <protection hidden="1"/>
    </xf>
    <xf numFmtId="0" fontId="69" fillId="6" borderId="54" xfId="0" quotePrefix="1" applyFont="1" applyFill="1" applyBorder="1" applyAlignment="1" applyProtection="1">
      <alignment horizontal="center" vertical="center" wrapText="1"/>
      <protection hidden="1"/>
    </xf>
    <xf numFmtId="0" fontId="69" fillId="6" borderId="54" xfId="0" applyFont="1" applyFill="1" applyBorder="1" applyAlignment="1" applyProtection="1">
      <alignment horizontal="center" vertical="center" wrapText="1"/>
      <protection hidden="1"/>
    </xf>
    <xf numFmtId="0" fontId="41" fillId="2" borderId="23" xfId="0" applyFont="1" applyFill="1" applyBorder="1" applyAlignment="1" applyProtection="1">
      <alignment horizontal="justify" vertical="center" wrapText="1"/>
      <protection hidden="1"/>
    </xf>
    <xf numFmtId="0" fontId="41" fillId="2" borderId="24" xfId="0" applyFont="1" applyFill="1" applyBorder="1" applyAlignment="1" applyProtection="1">
      <alignment horizontal="justify" vertical="center" wrapText="1"/>
      <protection hidden="1"/>
    </xf>
    <xf numFmtId="0" fontId="41" fillId="2" borderId="25" xfId="0" applyFont="1" applyFill="1" applyBorder="1" applyAlignment="1" applyProtection="1">
      <alignment horizontal="justify" vertical="center" wrapText="1"/>
      <protection hidden="1"/>
    </xf>
    <xf numFmtId="0" fontId="41" fillId="2" borderId="2" xfId="0" applyFont="1" applyFill="1" applyBorder="1" applyAlignment="1" applyProtection="1">
      <alignment horizontal="justify" vertical="center" wrapText="1"/>
      <protection hidden="1"/>
    </xf>
    <xf numFmtId="0" fontId="41" fillId="2" borderId="0" xfId="0" applyFont="1" applyFill="1" applyBorder="1" applyAlignment="1" applyProtection="1">
      <alignment horizontal="justify" vertical="center" wrapText="1"/>
      <protection hidden="1"/>
    </xf>
    <xf numFmtId="0" fontId="41" fillId="2" borderId="3" xfId="0" applyFont="1" applyFill="1" applyBorder="1" applyAlignment="1" applyProtection="1">
      <alignment horizontal="justify" vertical="center" wrapText="1"/>
      <protection hidden="1"/>
    </xf>
    <xf numFmtId="0" fontId="41" fillId="2" borderId="4" xfId="0" applyFont="1" applyFill="1" applyBorder="1" applyAlignment="1" applyProtection="1">
      <alignment horizontal="justify" vertical="center" wrapText="1"/>
      <protection hidden="1"/>
    </xf>
    <xf numFmtId="0" fontId="41" fillId="2" borderId="5" xfId="0" applyFont="1" applyFill="1" applyBorder="1" applyAlignment="1" applyProtection="1">
      <alignment horizontal="justify" vertical="center" wrapText="1"/>
      <protection hidden="1"/>
    </xf>
    <xf numFmtId="0" fontId="41" fillId="2" borderId="6" xfId="0" applyFont="1" applyFill="1" applyBorder="1" applyAlignment="1" applyProtection="1">
      <alignment horizontal="justify" vertical="center" wrapText="1"/>
      <protection hidden="1"/>
    </xf>
    <xf numFmtId="0" fontId="15" fillId="2" borderId="0" xfId="0" applyFont="1" applyFill="1" applyAlignment="1" applyProtection="1">
      <alignment vertical="center" wrapText="1"/>
      <protection hidden="1"/>
    </xf>
    <xf numFmtId="0" fontId="75" fillId="2" borderId="0" xfId="0" applyFont="1" applyFill="1" applyAlignment="1" applyProtection="1">
      <alignment vertical="center" wrapText="1"/>
      <protection hidden="1"/>
    </xf>
    <xf numFmtId="0" fontId="11" fillId="2" borderId="0" xfId="0" applyFont="1" applyFill="1" applyAlignment="1" applyProtection="1">
      <alignment horizontal="justify"/>
      <protection hidden="1"/>
    </xf>
    <xf numFmtId="0" fontId="11" fillId="2" borderId="0" xfId="0" applyFont="1" applyFill="1" applyAlignment="1" applyProtection="1">
      <alignment horizontal="justify" vertical="center" wrapText="1"/>
      <protection hidden="1"/>
    </xf>
    <xf numFmtId="0" fontId="49" fillId="5" borderId="36" xfId="0" applyFont="1" applyFill="1" applyBorder="1" applyAlignment="1" applyProtection="1">
      <alignment horizontal="center" vertical="center"/>
      <protection hidden="1"/>
    </xf>
    <xf numFmtId="0" fontId="28" fillId="2" borderId="26" xfId="0" applyFont="1" applyFill="1" applyBorder="1" applyAlignment="1" applyProtection="1">
      <alignment horizontal="justify" vertical="center" wrapText="1"/>
      <protection hidden="1"/>
    </xf>
    <xf numFmtId="0" fontId="23" fillId="2" borderId="27" xfId="0" applyFont="1" applyFill="1" applyBorder="1" applyAlignment="1" applyProtection="1">
      <alignment horizontal="justify" vertical="center" wrapText="1"/>
      <protection hidden="1"/>
    </xf>
    <xf numFmtId="0" fontId="23" fillId="2" borderId="30" xfId="0" applyFont="1" applyFill="1" applyBorder="1" applyAlignment="1" applyProtection="1">
      <alignment horizontal="justify" vertical="center" wrapText="1"/>
      <protection hidden="1"/>
    </xf>
    <xf numFmtId="0" fontId="23" fillId="2" borderId="31" xfId="0" applyFont="1" applyFill="1" applyBorder="1" applyAlignment="1" applyProtection="1">
      <alignment horizontal="justify" vertical="center" wrapText="1"/>
      <protection hidden="1"/>
    </xf>
    <xf numFmtId="0" fontId="23" fillId="3" borderId="33" xfId="0" applyFont="1" applyFill="1" applyBorder="1" applyAlignment="1" applyProtection="1">
      <alignment horizontal="center" vertical="center"/>
      <protection hidden="1"/>
    </xf>
    <xf numFmtId="0" fontId="56" fillId="2" borderId="0" xfId="0" applyFont="1" applyFill="1" applyAlignment="1" applyProtection="1">
      <alignment horizontal="center" wrapText="1"/>
      <protection hidden="1"/>
    </xf>
    <xf numFmtId="0" fontId="145" fillId="2" borderId="0" xfId="0" applyFont="1" applyFill="1" applyAlignment="1" applyProtection="1">
      <alignment horizontal="justify" vertical="top"/>
      <protection hidden="1"/>
    </xf>
    <xf numFmtId="0" fontId="11" fillId="2" borderId="0" xfId="0" applyFont="1" applyFill="1" applyAlignment="1" applyProtection="1">
      <alignment horizontal="justify" vertical="center"/>
      <protection hidden="1"/>
    </xf>
    <xf numFmtId="0" fontId="18" fillId="2" borderId="2" xfId="0" applyNumberFormat="1" applyFont="1" applyFill="1" applyBorder="1" applyAlignment="1" applyProtection="1">
      <alignment horizontal="center" vertical="center" wrapText="1"/>
      <protection hidden="1"/>
    </xf>
    <xf numFmtId="0" fontId="18" fillId="2" borderId="0" xfId="0" applyNumberFormat="1" applyFont="1" applyFill="1" applyBorder="1" applyAlignment="1" applyProtection="1">
      <alignment horizontal="center" vertical="center" wrapText="1"/>
      <protection hidden="1"/>
    </xf>
    <xf numFmtId="0" fontId="18" fillId="2" borderId="3" xfId="0" applyNumberFormat="1" applyFont="1" applyFill="1" applyBorder="1" applyAlignment="1" applyProtection="1">
      <alignment horizontal="center" vertical="center" wrapText="1"/>
      <protection hidden="1"/>
    </xf>
    <xf numFmtId="0" fontId="147" fillId="2" borderId="0" xfId="0" applyFont="1" applyFill="1" applyAlignment="1" applyProtection="1">
      <alignment horizontal="right" vertical="top"/>
      <protection hidden="1"/>
    </xf>
    <xf numFmtId="0" fontId="149" fillId="2" borderId="0" xfId="0" applyFont="1" applyFill="1" applyAlignment="1" applyProtection="1">
      <alignment horizontal="right" vertical="top"/>
      <protection hidden="1"/>
    </xf>
    <xf numFmtId="0" fontId="198" fillId="13" borderId="0" xfId="1" applyFont="1" applyFill="1" applyAlignment="1" applyProtection="1">
      <alignment horizontal="center" vertical="center" wrapText="1"/>
      <protection hidden="1"/>
    </xf>
    <xf numFmtId="0" fontId="49" fillId="5" borderId="57" xfId="0" applyFont="1" applyFill="1" applyBorder="1" applyAlignment="1" applyProtection="1">
      <alignment horizontal="center" vertical="center"/>
      <protection hidden="1"/>
    </xf>
    <xf numFmtId="0" fontId="49" fillId="5" borderId="1" xfId="0" applyFont="1" applyFill="1" applyBorder="1" applyAlignment="1" applyProtection="1">
      <alignment horizontal="center" vertical="center"/>
      <protection hidden="1"/>
    </xf>
    <xf numFmtId="0" fontId="49" fillId="5" borderId="34" xfId="0" applyFont="1" applyFill="1" applyBorder="1" applyAlignment="1" applyProtection="1">
      <alignment horizontal="center" vertical="center"/>
      <protection hidden="1"/>
    </xf>
    <xf numFmtId="0" fontId="23" fillId="2" borderId="28" xfId="0" applyFont="1" applyFill="1" applyBorder="1" applyAlignment="1" applyProtection="1">
      <alignment horizontal="justify" vertical="center" wrapText="1"/>
      <protection hidden="1"/>
    </xf>
    <xf numFmtId="0" fontId="23" fillId="2" borderId="32" xfId="0" applyFont="1" applyFill="1" applyBorder="1" applyAlignment="1" applyProtection="1">
      <alignment horizontal="justify" vertical="center" wrapText="1"/>
      <protection hidden="1"/>
    </xf>
    <xf numFmtId="0" fontId="53" fillId="6" borderId="55" xfId="0" applyFont="1" applyFill="1" applyBorder="1" applyAlignment="1" applyProtection="1">
      <alignment horizontal="center" vertical="center"/>
      <protection hidden="1"/>
    </xf>
    <xf numFmtId="0" fontId="53" fillId="6" borderId="54" xfId="0" applyFont="1" applyFill="1" applyBorder="1" applyAlignment="1" applyProtection="1">
      <alignment horizontal="center" vertical="center"/>
      <protection hidden="1"/>
    </xf>
    <xf numFmtId="0" fontId="53" fillId="6" borderId="56" xfId="0" applyFont="1" applyFill="1" applyBorder="1" applyAlignment="1" applyProtection="1">
      <alignment horizontal="center" vertical="center"/>
      <protection hidden="1"/>
    </xf>
    <xf numFmtId="0" fontId="53" fillId="6" borderId="57" xfId="0" applyFont="1" applyFill="1" applyBorder="1" applyAlignment="1" applyProtection="1">
      <alignment horizontal="center" vertical="center"/>
      <protection hidden="1"/>
    </xf>
    <xf numFmtId="0" fontId="151" fillId="4" borderId="34" xfId="0" applyFont="1" applyFill="1" applyBorder="1" applyAlignment="1" applyProtection="1">
      <alignment horizontal="center" vertical="center"/>
      <protection locked="0"/>
    </xf>
    <xf numFmtId="0" fontId="151" fillId="4" borderId="1" xfId="0" applyFont="1" applyFill="1" applyBorder="1" applyAlignment="1" applyProtection="1">
      <alignment horizontal="center" vertical="center"/>
      <protection locked="0"/>
    </xf>
    <xf numFmtId="0" fontId="151" fillId="4" borderId="57" xfId="0" applyFont="1" applyFill="1" applyBorder="1" applyAlignment="1" applyProtection="1">
      <alignment horizontal="center" vertical="center"/>
      <protection locked="0"/>
    </xf>
    <xf numFmtId="0" fontId="53" fillId="6" borderId="70" xfId="0" applyFont="1" applyFill="1" applyBorder="1" applyAlignment="1" applyProtection="1">
      <alignment horizontal="center" vertical="center"/>
      <protection hidden="1"/>
    </xf>
    <xf numFmtId="0" fontId="23" fillId="2" borderId="29" xfId="0" applyFont="1" applyFill="1" applyBorder="1" applyAlignment="1" applyProtection="1">
      <alignment horizontal="justify" vertical="center" wrapText="1"/>
      <protection hidden="1"/>
    </xf>
    <xf numFmtId="0" fontId="23" fillId="2" borderId="22" xfId="0" applyFont="1" applyFill="1" applyBorder="1" applyAlignment="1" applyProtection="1">
      <alignment horizontal="justify" vertical="center" wrapText="1"/>
      <protection hidden="1"/>
    </xf>
    <xf numFmtId="0" fontId="151" fillId="4" borderId="69" xfId="0" applyFont="1" applyFill="1" applyBorder="1" applyAlignment="1" applyProtection="1">
      <alignment horizontal="center" vertical="center"/>
      <protection locked="0"/>
    </xf>
    <xf numFmtId="0" fontId="53" fillId="6" borderId="64" xfId="0" applyFont="1" applyFill="1" applyBorder="1" applyAlignment="1" applyProtection="1">
      <alignment horizontal="center" vertical="center" wrapText="1"/>
      <protection hidden="1"/>
    </xf>
    <xf numFmtId="0" fontId="53" fillId="6" borderId="65" xfId="0" applyFont="1" applyFill="1" applyBorder="1" applyAlignment="1" applyProtection="1">
      <alignment horizontal="center" vertical="center" wrapText="1"/>
      <protection hidden="1"/>
    </xf>
    <xf numFmtId="0" fontId="53" fillId="6" borderId="66" xfId="0" applyFont="1" applyFill="1" applyBorder="1" applyAlignment="1" applyProtection="1">
      <alignment horizontal="center" vertical="center" wrapText="1"/>
      <protection hidden="1"/>
    </xf>
    <xf numFmtId="0" fontId="53" fillId="6" borderId="22" xfId="0" applyFont="1" applyFill="1" applyBorder="1" applyAlignment="1" applyProtection="1">
      <alignment horizontal="center" vertical="center" wrapText="1"/>
      <protection hidden="1"/>
    </xf>
    <xf numFmtId="0" fontId="53" fillId="6" borderId="67" xfId="0" applyFont="1" applyFill="1" applyBorder="1" applyAlignment="1" applyProtection="1">
      <alignment horizontal="center" vertical="center" wrapText="1"/>
      <protection hidden="1"/>
    </xf>
    <xf numFmtId="0" fontId="53" fillId="6" borderId="68" xfId="0" applyFont="1" applyFill="1" applyBorder="1" applyAlignment="1" applyProtection="1">
      <alignment horizontal="center" vertical="center" wrapText="1"/>
      <protection hidden="1"/>
    </xf>
    <xf numFmtId="0" fontId="151" fillId="4" borderId="36" xfId="0" applyFont="1" applyFill="1" applyBorder="1" applyAlignment="1" applyProtection="1">
      <alignment horizontal="center" vertical="center"/>
      <protection locked="0"/>
    </xf>
    <xf numFmtId="0" fontId="151" fillId="4" borderId="37" xfId="0" applyFont="1" applyFill="1" applyBorder="1" applyAlignment="1" applyProtection="1">
      <alignment horizontal="center" vertical="center"/>
      <protection locked="0"/>
    </xf>
    <xf numFmtId="0" fontId="1" fillId="2" borderId="0" xfId="0" applyFont="1" applyFill="1" applyAlignment="1" applyProtection="1">
      <alignment horizontal="center"/>
      <protection hidden="1"/>
    </xf>
    <xf numFmtId="0" fontId="23" fillId="2" borderId="0" xfId="0" applyFont="1" applyFill="1" applyAlignment="1" applyProtection="1">
      <alignment horizontal="center"/>
      <protection hidden="1"/>
    </xf>
    <xf numFmtId="0" fontId="173" fillId="2" borderId="0" xfId="0" applyFont="1" applyFill="1" applyAlignment="1" applyProtection="1">
      <alignment horizontal="center" vertical="center"/>
      <protection hidden="1"/>
    </xf>
    <xf numFmtId="0" fontId="205" fillId="13" borderId="4" xfId="1" applyFont="1" applyFill="1" applyBorder="1" applyAlignment="1" applyProtection="1">
      <alignment horizontal="center" vertical="center"/>
      <protection hidden="1"/>
    </xf>
    <xf numFmtId="0" fontId="205" fillId="13" borderId="5" xfId="1" applyFont="1" applyFill="1" applyBorder="1" applyAlignment="1" applyProtection="1">
      <alignment horizontal="center" vertical="center"/>
      <protection hidden="1"/>
    </xf>
    <xf numFmtId="0" fontId="205" fillId="13" borderId="6" xfId="1" applyFont="1" applyFill="1" applyBorder="1"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197" fillId="6" borderId="0" xfId="1" applyFont="1" applyFill="1" applyAlignment="1" applyProtection="1">
      <alignment horizontal="center" vertical="center"/>
      <protection hidden="1"/>
    </xf>
    <xf numFmtId="0" fontId="10" fillId="2" borderId="2" xfId="0" applyFont="1" applyFill="1" applyBorder="1" applyAlignment="1" applyProtection="1">
      <alignment horizontal="center"/>
      <protection hidden="1"/>
    </xf>
    <xf numFmtId="0" fontId="10" fillId="2" borderId="0" xfId="0" applyFont="1" applyFill="1" applyBorder="1" applyAlignment="1" applyProtection="1">
      <alignment horizontal="center"/>
      <protection hidden="1"/>
    </xf>
    <xf numFmtId="0" fontId="10" fillId="2" borderId="3" xfId="0" applyFont="1" applyFill="1" applyBorder="1" applyAlignment="1" applyProtection="1">
      <alignment horizontal="center"/>
      <protection hidden="1"/>
    </xf>
    <xf numFmtId="0" fontId="29" fillId="2" borderId="0" xfId="0" applyFont="1" applyFill="1" applyAlignment="1" applyProtection="1">
      <alignment horizontal="justify" wrapText="1"/>
      <protection hidden="1"/>
    </xf>
    <xf numFmtId="0" fontId="65" fillId="2" borderId="0" xfId="1" applyFont="1" applyFill="1" applyAlignment="1" applyProtection="1">
      <alignment horizontal="center" vertical="center" wrapText="1"/>
      <protection hidden="1"/>
    </xf>
    <xf numFmtId="0" fontId="14" fillId="2" borderId="0" xfId="0" applyFont="1" applyFill="1" applyAlignment="1" applyProtection="1">
      <alignment horizontal="right" vertical="center" wrapText="1"/>
      <protection hidden="1"/>
    </xf>
    <xf numFmtId="0" fontId="163" fillId="2" borderId="0" xfId="0" applyFont="1" applyFill="1" applyAlignment="1" applyProtection="1">
      <alignment horizontal="left" vertical="center"/>
      <protection hidden="1"/>
    </xf>
    <xf numFmtId="0" fontId="56" fillId="2" borderId="0" xfId="0" applyFont="1" applyFill="1" applyAlignment="1" applyProtection="1">
      <alignment horizontal="justify" vertical="center" wrapText="1"/>
      <protection hidden="1"/>
    </xf>
    <xf numFmtId="0" fontId="164" fillId="2" borderId="0" xfId="0" applyFont="1" applyFill="1" applyAlignment="1" applyProtection="1">
      <alignment horizontal="justify" vertical="center" wrapText="1"/>
      <protection hidden="1"/>
    </xf>
    <xf numFmtId="0" fontId="18" fillId="2" borderId="0" xfId="0" applyFont="1" applyFill="1" applyAlignment="1" applyProtection="1">
      <alignment horizontal="justify" vertical="center" wrapText="1"/>
      <protection hidden="1"/>
    </xf>
    <xf numFmtId="0" fontId="170" fillId="2" borderId="0" xfId="0" applyFont="1" applyFill="1" applyAlignment="1" applyProtection="1">
      <alignment horizontal="justify" vertical="center"/>
      <protection hidden="1"/>
    </xf>
    <xf numFmtId="0" fontId="170" fillId="2" borderId="0" xfId="0" applyFont="1" applyFill="1" applyAlignment="1" applyProtection="1">
      <alignment horizontal="justify" vertical="center" wrapText="1"/>
      <protection hidden="1"/>
    </xf>
    <xf numFmtId="0" fontId="164" fillId="2" borderId="0" xfId="0" applyFont="1" applyFill="1" applyAlignment="1" applyProtection="1">
      <alignment horizontal="justify" vertical="center"/>
      <protection hidden="1"/>
    </xf>
    <xf numFmtId="0" fontId="166" fillId="2" borderId="0" xfId="0" applyFont="1" applyFill="1" applyAlignment="1" applyProtection="1">
      <alignment horizontal="justify" vertical="center"/>
      <protection hidden="1"/>
    </xf>
    <xf numFmtId="0" fontId="38" fillId="2" borderId="0" xfId="0" applyFont="1" applyFill="1" applyAlignment="1" applyProtection="1">
      <alignment horizontal="right" wrapText="1"/>
      <protection hidden="1"/>
    </xf>
    <xf numFmtId="0" fontId="14" fillId="5" borderId="21" xfId="0" applyFont="1" applyFill="1" applyBorder="1" applyAlignment="1" applyProtection="1">
      <alignment horizontal="center" vertical="center" wrapText="1"/>
      <protection hidden="1"/>
    </xf>
    <xf numFmtId="0" fontId="14" fillId="5" borderId="53" xfId="0" applyFont="1" applyFill="1" applyBorder="1" applyAlignment="1" applyProtection="1">
      <alignment horizontal="center" vertical="center" wrapText="1"/>
      <protection hidden="1"/>
    </xf>
    <xf numFmtId="0" fontId="125" fillId="3" borderId="21" xfId="0" applyFont="1" applyFill="1" applyBorder="1" applyAlignment="1" applyProtection="1">
      <alignment horizontal="center" vertical="center"/>
      <protection locked="0"/>
    </xf>
    <xf numFmtId="0" fontId="125" fillId="3" borderId="53" xfId="0" applyFont="1" applyFill="1" applyBorder="1" applyAlignment="1" applyProtection="1">
      <alignment horizontal="center" vertical="center"/>
      <protection locked="0"/>
    </xf>
    <xf numFmtId="0" fontId="3" fillId="2" borderId="0" xfId="0" applyFont="1" applyFill="1" applyAlignment="1" applyProtection="1">
      <alignment horizontal="justify" vertical="center"/>
      <protection hidden="1"/>
    </xf>
    <xf numFmtId="0" fontId="163" fillId="2" borderId="0" xfId="0" applyFont="1" applyFill="1" applyAlignment="1" applyProtection="1">
      <alignment horizontal="right" vertical="center"/>
      <protection hidden="1"/>
    </xf>
    <xf numFmtId="0" fontId="18" fillId="2" borderId="0" xfId="0" applyFont="1" applyFill="1" applyAlignment="1" applyProtection="1">
      <alignment horizontal="justify" vertical="center"/>
      <protection hidden="1"/>
    </xf>
    <xf numFmtId="0" fontId="56" fillId="2" borderId="22" xfId="0" applyFont="1" applyFill="1" applyBorder="1" applyAlignment="1" applyProtection="1">
      <alignment horizontal="center" vertical="center" wrapText="1"/>
      <protection hidden="1"/>
    </xf>
    <xf numFmtId="0" fontId="181" fillId="3" borderId="0" xfId="0" applyFont="1" applyFill="1" applyAlignment="1" applyProtection="1">
      <alignment horizontal="center" vertical="center" wrapText="1"/>
      <protection hidden="1"/>
    </xf>
    <xf numFmtId="0" fontId="38" fillId="2" borderId="0" xfId="0" applyFont="1" applyFill="1" applyAlignment="1" applyProtection="1">
      <alignment horizontal="right" vertical="center" wrapText="1"/>
      <protection hidden="1"/>
    </xf>
    <xf numFmtId="0" fontId="166" fillId="2" borderId="0" xfId="0" applyFont="1" applyFill="1" applyAlignment="1" applyProtection="1">
      <alignment horizontal="justify" vertical="center" wrapText="1"/>
      <protection hidden="1"/>
    </xf>
    <xf numFmtId="0" fontId="10" fillId="5" borderId="35" xfId="0" applyFont="1" applyFill="1" applyBorder="1" applyAlignment="1" applyProtection="1">
      <alignment horizontal="center" vertical="center" wrapText="1"/>
      <protection hidden="1"/>
    </xf>
    <xf numFmtId="0" fontId="10" fillId="5" borderId="34" xfId="0" applyFont="1" applyFill="1" applyBorder="1" applyAlignment="1" applyProtection="1">
      <alignment horizontal="center" vertical="center" wrapText="1"/>
      <protection hidden="1"/>
    </xf>
    <xf numFmtId="0" fontId="169" fillId="2" borderId="0" xfId="0" applyFont="1" applyFill="1" applyAlignment="1" applyProtection="1">
      <alignment horizontal="right" vertical="center"/>
      <protection hidden="1"/>
    </xf>
    <xf numFmtId="0" fontId="56" fillId="2" borderId="0" xfId="0" applyFont="1" applyFill="1" applyAlignment="1" applyProtection="1">
      <alignment horizontal="justify" vertical="center"/>
      <protection hidden="1"/>
    </xf>
    <xf numFmtId="0" fontId="83" fillId="2" borderId="0" xfId="0" applyFont="1" applyFill="1" applyAlignment="1" applyProtection="1">
      <alignment horizontal="justify" vertical="center"/>
      <protection hidden="1"/>
    </xf>
    <xf numFmtId="0" fontId="169" fillId="2" borderId="0" xfId="0" applyFont="1" applyFill="1" applyAlignment="1" applyProtection="1">
      <alignment horizontal="left" vertical="center"/>
      <protection hidden="1"/>
    </xf>
    <xf numFmtId="0" fontId="165" fillId="2" borderId="0" xfId="0" applyFont="1" applyFill="1" applyAlignment="1" applyProtection="1">
      <alignment horizontal="justify" vertical="center"/>
      <protection hidden="1"/>
    </xf>
    <xf numFmtId="0" fontId="10" fillId="5" borderId="35" xfId="0" applyFont="1" applyFill="1" applyBorder="1" applyAlignment="1" applyProtection="1">
      <alignment horizontal="center" wrapText="1"/>
      <protection hidden="1"/>
    </xf>
    <xf numFmtId="0" fontId="10" fillId="5" borderId="34" xfId="0" applyFont="1" applyFill="1" applyBorder="1" applyAlignment="1" applyProtection="1">
      <alignment horizontal="center" wrapText="1"/>
      <protection hidden="1"/>
    </xf>
    <xf numFmtId="0" fontId="14" fillId="2" borderId="0" xfId="0" applyFont="1" applyFill="1" applyAlignment="1" applyProtection="1">
      <alignment horizontal="justify" vertical="center" wrapText="1"/>
      <protection hidden="1"/>
    </xf>
    <xf numFmtId="0" fontId="13" fillId="2" borderId="0" xfId="0" applyFont="1" applyFill="1" applyAlignment="1" applyProtection="1">
      <alignment horizontal="center" vertical="center"/>
      <protection hidden="1"/>
    </xf>
    <xf numFmtId="0" fontId="29" fillId="9" borderId="26" xfId="0" applyFont="1" applyFill="1" applyBorder="1" applyAlignment="1" applyProtection="1">
      <alignment horizontal="left" vertical="center" wrapText="1"/>
      <protection hidden="1"/>
    </xf>
    <xf numFmtId="0" fontId="29" fillId="9" borderId="27" xfId="0" applyFont="1" applyFill="1" applyBorder="1" applyAlignment="1" applyProtection="1">
      <alignment horizontal="left" vertical="center" wrapText="1"/>
      <protection hidden="1"/>
    </xf>
    <xf numFmtId="0" fontId="29" fillId="9" borderId="28" xfId="0" applyFont="1" applyFill="1" applyBorder="1" applyAlignment="1" applyProtection="1">
      <alignment horizontal="left" vertical="center" wrapText="1"/>
      <protection hidden="1"/>
    </xf>
    <xf numFmtId="0" fontId="29" fillId="9" borderId="30" xfId="0" applyFont="1" applyFill="1" applyBorder="1" applyAlignment="1" applyProtection="1">
      <alignment horizontal="left" vertical="center" wrapText="1"/>
      <protection hidden="1"/>
    </xf>
    <xf numFmtId="0" fontId="29" fillId="9" borderId="31" xfId="0" applyFont="1" applyFill="1" applyBorder="1" applyAlignment="1" applyProtection="1">
      <alignment horizontal="left" vertical="center" wrapText="1"/>
      <protection hidden="1"/>
    </xf>
    <xf numFmtId="0" fontId="29" fillId="9" borderId="32" xfId="0" applyFont="1" applyFill="1" applyBorder="1" applyAlignment="1" applyProtection="1">
      <alignment horizontal="left" vertical="center" wrapText="1"/>
      <protection hidden="1"/>
    </xf>
    <xf numFmtId="0" fontId="11" fillId="10" borderId="21" xfId="0" applyFont="1" applyFill="1" applyBorder="1" applyAlignment="1" applyProtection="1">
      <alignment horizontal="justify" vertical="center"/>
      <protection hidden="1"/>
    </xf>
    <xf numFmtId="0" fontId="10" fillId="10" borderId="52" xfId="0" applyFont="1" applyFill="1" applyBorder="1" applyAlignment="1" applyProtection="1">
      <alignment horizontal="justify" vertical="center"/>
      <protection hidden="1"/>
    </xf>
    <xf numFmtId="0" fontId="10" fillId="10" borderId="53" xfId="0" applyFont="1" applyFill="1" applyBorder="1" applyAlignment="1" applyProtection="1">
      <alignment horizontal="justify" vertical="center"/>
      <protection hidden="1"/>
    </xf>
    <xf numFmtId="0" fontId="14" fillId="10" borderId="21" xfId="0" applyFont="1" applyFill="1" applyBorder="1" applyAlignment="1" applyProtection="1">
      <alignment horizontal="center" vertical="center"/>
      <protection hidden="1"/>
    </xf>
    <xf numFmtId="0" fontId="14" fillId="10" borderId="52" xfId="0" applyFont="1" applyFill="1" applyBorder="1" applyAlignment="1" applyProtection="1">
      <alignment horizontal="center" vertical="center"/>
      <protection hidden="1"/>
    </xf>
    <xf numFmtId="0" fontId="14" fillId="10" borderId="53" xfId="0" applyFont="1" applyFill="1" applyBorder="1" applyAlignment="1" applyProtection="1">
      <alignment horizontal="center" vertical="center"/>
      <protection hidden="1"/>
    </xf>
    <xf numFmtId="0" fontId="83" fillId="2" borderId="71" xfId="0" applyFont="1" applyFill="1" applyBorder="1" applyAlignment="1" applyProtection="1">
      <alignment horizontal="center" vertical="center"/>
      <protection hidden="1"/>
    </xf>
    <xf numFmtId="0" fontId="83" fillId="2" borderId="0" xfId="0" applyFont="1" applyFill="1" applyBorder="1" applyAlignment="1" applyProtection="1">
      <alignment horizontal="center" vertical="center"/>
      <protection hidden="1"/>
    </xf>
    <xf numFmtId="0" fontId="50" fillId="2" borderId="14" xfId="0" quotePrefix="1" applyFont="1" applyFill="1" applyBorder="1" applyAlignment="1" applyProtection="1">
      <alignment horizontal="center" vertical="center"/>
      <protection hidden="1"/>
    </xf>
    <xf numFmtId="0" fontId="50" fillId="2" borderId="15" xfId="0" applyFont="1" applyFill="1" applyBorder="1" applyAlignment="1" applyProtection="1">
      <alignment horizontal="center" vertical="center"/>
      <protection hidden="1"/>
    </xf>
    <xf numFmtId="0" fontId="11" fillId="2" borderId="14" xfId="0" applyFont="1" applyFill="1" applyBorder="1" applyAlignment="1" applyProtection="1">
      <alignment horizontal="center" vertical="center"/>
      <protection hidden="1"/>
    </xf>
    <xf numFmtId="0" fontId="11" fillId="2" borderId="15" xfId="0" applyFont="1" applyFill="1" applyBorder="1" applyAlignment="1" applyProtection="1">
      <alignment horizontal="center" vertical="center"/>
      <protection hidden="1"/>
    </xf>
    <xf numFmtId="0" fontId="14" fillId="2" borderId="14" xfId="0" applyFont="1" applyFill="1" applyBorder="1" applyAlignment="1" applyProtection="1">
      <alignment horizontal="center" vertical="center" wrapText="1"/>
      <protection hidden="1"/>
    </xf>
    <xf numFmtId="0" fontId="14" fillId="2" borderId="15" xfId="0" applyFont="1" applyFill="1" applyBorder="1" applyAlignment="1" applyProtection="1">
      <alignment horizontal="center" vertical="center" wrapText="1"/>
      <protection hidden="1"/>
    </xf>
    <xf numFmtId="0" fontId="167" fillId="2" borderId="0" xfId="0" applyFont="1" applyFill="1" applyAlignment="1" applyProtection="1">
      <alignment horizontal="center" vertical="center"/>
      <protection hidden="1"/>
    </xf>
    <xf numFmtId="0" fontId="153" fillId="2" borderId="14" xfId="0" applyFont="1" applyFill="1" applyBorder="1" applyAlignment="1" applyProtection="1">
      <alignment horizontal="center" vertical="center"/>
      <protection hidden="1"/>
    </xf>
    <xf numFmtId="0" fontId="148" fillId="2" borderId="15" xfId="0" applyFont="1" applyFill="1" applyBorder="1" applyAlignment="1" applyProtection="1">
      <alignment horizontal="center" vertical="center"/>
      <protection hidden="1"/>
    </xf>
    <xf numFmtId="0" fontId="148" fillId="2" borderId="14" xfId="0" applyFont="1" applyFill="1" applyBorder="1" applyAlignment="1" applyProtection="1">
      <alignment horizontal="center" vertical="center"/>
      <protection hidden="1"/>
    </xf>
    <xf numFmtId="0" fontId="153" fillId="2" borderId="80" xfId="0" applyFont="1" applyFill="1" applyBorder="1" applyAlignment="1" applyProtection="1">
      <alignment horizontal="center" vertical="center"/>
      <protection hidden="1"/>
    </xf>
    <xf numFmtId="0" fontId="148" fillId="2" borderId="80" xfId="0" applyFont="1" applyFill="1" applyBorder="1" applyAlignment="1" applyProtection="1">
      <alignment horizontal="center" vertical="center"/>
      <protection hidden="1"/>
    </xf>
    <xf numFmtId="0" fontId="11" fillId="2" borderId="13" xfId="0" applyFont="1" applyFill="1" applyBorder="1" applyAlignment="1" applyProtection="1">
      <alignment horizontal="center" vertical="center" wrapText="1"/>
      <protection hidden="1"/>
    </xf>
    <xf numFmtId="0" fontId="11" fillId="2" borderId="19" xfId="0" applyFont="1" applyFill="1" applyBorder="1" applyAlignment="1" applyProtection="1">
      <alignment horizontal="center" vertical="center" wrapText="1"/>
      <protection hidden="1"/>
    </xf>
    <xf numFmtId="0" fontId="11" fillId="2" borderId="14" xfId="0" applyFont="1" applyFill="1" applyBorder="1" applyAlignment="1" applyProtection="1">
      <alignment horizontal="center" vertical="center" wrapText="1"/>
      <protection hidden="1"/>
    </xf>
    <xf numFmtId="0" fontId="11" fillId="2" borderId="15" xfId="0" applyFont="1" applyFill="1" applyBorder="1" applyAlignment="1" applyProtection="1">
      <alignment horizontal="center" vertical="center" wrapText="1"/>
      <protection hidden="1"/>
    </xf>
    <xf numFmtId="0" fontId="11" fillId="2" borderId="16" xfId="0" applyFont="1" applyFill="1" applyBorder="1" applyAlignment="1" applyProtection="1">
      <alignment horizontal="center" vertical="center" wrapText="1"/>
      <protection hidden="1"/>
    </xf>
    <xf numFmtId="0" fontId="11" fillId="2" borderId="17" xfId="0" applyFont="1" applyFill="1" applyBorder="1" applyAlignment="1" applyProtection="1">
      <alignment horizontal="center" vertical="center" wrapText="1"/>
      <protection hidden="1"/>
    </xf>
    <xf numFmtId="0" fontId="49" fillId="2" borderId="14" xfId="0" applyFont="1" applyFill="1" applyBorder="1" applyAlignment="1" applyProtection="1">
      <alignment horizontal="center" vertical="center"/>
      <protection hidden="1"/>
    </xf>
    <xf numFmtId="0" fontId="32" fillId="2" borderId="15" xfId="0" applyFont="1" applyFill="1" applyBorder="1" applyAlignment="1" applyProtection="1">
      <alignment horizontal="center" vertical="center"/>
      <protection hidden="1"/>
    </xf>
    <xf numFmtId="0" fontId="32" fillId="2" borderId="14" xfId="0" applyFont="1" applyFill="1" applyBorder="1" applyAlignment="1" applyProtection="1">
      <alignment horizontal="center" vertical="center"/>
      <protection hidden="1"/>
    </xf>
    <xf numFmtId="0" fontId="50" fillId="2" borderId="15" xfId="0" quotePrefix="1" applyFont="1" applyFill="1" applyBorder="1" applyAlignment="1" applyProtection="1">
      <alignment horizontal="center" vertical="center"/>
      <protection hidden="1"/>
    </xf>
    <xf numFmtId="0" fontId="23" fillId="2" borderId="0" xfId="0" applyFont="1" applyFill="1" applyAlignment="1" applyProtection="1">
      <alignment horizontal="left" vertical="center" wrapText="1"/>
      <protection hidden="1"/>
    </xf>
    <xf numFmtId="0" fontId="197" fillId="12" borderId="0" xfId="1" applyFont="1" applyFill="1" applyAlignment="1" applyProtection="1">
      <alignment horizontal="center" vertical="center"/>
    </xf>
    <xf numFmtId="0" fontId="11" fillId="10" borderId="21" xfId="0" applyFont="1" applyFill="1" applyBorder="1" applyAlignment="1" applyProtection="1">
      <alignment horizontal="center"/>
      <protection hidden="1"/>
    </xf>
    <xf numFmtId="0" fontId="11" fillId="10" borderId="52" xfId="0" applyFont="1" applyFill="1" applyBorder="1" applyAlignment="1" applyProtection="1">
      <alignment horizontal="center"/>
      <protection hidden="1"/>
    </xf>
    <xf numFmtId="0" fontId="11" fillId="10" borderId="53" xfId="0" applyFont="1" applyFill="1" applyBorder="1" applyAlignment="1" applyProtection="1">
      <alignment horizontal="center"/>
      <protection hidden="1"/>
    </xf>
    <xf numFmtId="0" fontId="29" fillId="5" borderId="1" xfId="0" applyFont="1" applyFill="1" applyBorder="1" applyAlignment="1" applyProtection="1">
      <alignment horizontal="center" vertical="center"/>
      <protection hidden="1"/>
    </xf>
    <xf numFmtId="0" fontId="90" fillId="2" borderId="0" xfId="0" applyFont="1" applyFill="1" applyAlignment="1" applyProtection="1">
      <alignment horizontal="justify" vertical="center"/>
      <protection hidden="1"/>
    </xf>
    <xf numFmtId="0" fontId="63" fillId="2" borderId="0" xfId="0" applyFont="1" applyFill="1" applyAlignment="1" applyProtection="1">
      <alignment horizontal="justify" vertical="center"/>
      <protection hidden="1"/>
    </xf>
    <xf numFmtId="0" fontId="91" fillId="2" borderId="0" xfId="0" applyFont="1" applyFill="1" applyAlignment="1" applyProtection="1">
      <alignment horizontal="justify" wrapText="1"/>
      <protection hidden="1"/>
    </xf>
    <xf numFmtId="0" fontId="63" fillId="2" borderId="0" xfId="0" applyFont="1" applyFill="1" applyAlignment="1" applyProtection="1">
      <alignment horizontal="justify" vertical="center" wrapText="1"/>
      <protection hidden="1"/>
    </xf>
    <xf numFmtId="0" fontId="10" fillId="10" borderId="0" xfId="0" applyFont="1" applyFill="1" applyAlignment="1" applyProtection="1">
      <alignment horizontal="center" vertical="center"/>
      <protection hidden="1"/>
    </xf>
    <xf numFmtId="0" fontId="13" fillId="2" borderId="0" xfId="0" applyFont="1" applyFill="1" applyAlignment="1" applyProtection="1">
      <alignment horizontal="justify" vertical="center"/>
      <protection hidden="1"/>
    </xf>
    <xf numFmtId="0" fontId="30" fillId="2" borderId="0" xfId="0" applyFont="1" applyFill="1" applyAlignment="1" applyProtection="1">
      <alignment horizontal="justify"/>
      <protection hidden="1"/>
    </xf>
    <xf numFmtId="0" fontId="49" fillId="2" borderId="14" xfId="0" applyFont="1" applyFill="1" applyBorder="1" applyAlignment="1" applyProtection="1">
      <alignment horizontal="center" vertical="center" wrapText="1"/>
      <protection hidden="1"/>
    </xf>
    <xf numFmtId="0" fontId="154" fillId="2" borderId="14" xfId="0" applyFont="1" applyFill="1" applyBorder="1" applyAlignment="1" applyProtection="1">
      <alignment horizontal="center" vertical="center"/>
      <protection hidden="1"/>
    </xf>
    <xf numFmtId="0" fontId="154" fillId="2" borderId="0" xfId="0" applyFont="1" applyFill="1" applyAlignment="1" applyProtection="1">
      <alignment horizontal="center" vertical="center"/>
      <protection hidden="1"/>
    </xf>
    <xf numFmtId="0" fontId="154" fillId="2" borderId="0" xfId="0" applyFont="1" applyFill="1" applyBorder="1" applyAlignment="1" applyProtection="1">
      <alignment horizontal="center" vertical="center"/>
      <protection hidden="1"/>
    </xf>
    <xf numFmtId="0" fontId="153" fillId="2" borderId="0" xfId="0" applyFont="1" applyFill="1" applyBorder="1" applyAlignment="1" applyProtection="1">
      <alignment horizontal="center" vertical="center"/>
      <protection hidden="1"/>
    </xf>
    <xf numFmtId="0" fontId="148" fillId="2" borderId="0" xfId="0" applyFont="1" applyFill="1" applyBorder="1" applyAlignment="1" applyProtection="1">
      <alignment horizontal="center" vertical="center"/>
      <protection hidden="1"/>
    </xf>
    <xf numFmtId="0" fontId="10" fillId="2" borderId="73" xfId="0" applyFont="1" applyFill="1" applyBorder="1" applyAlignment="1" applyProtection="1">
      <alignment horizontal="left" vertical="center" wrapText="1"/>
      <protection hidden="1"/>
    </xf>
    <xf numFmtId="0" fontId="10" fillId="2" borderId="0" xfId="0" applyFont="1" applyFill="1" applyBorder="1" applyAlignment="1" applyProtection="1">
      <alignment horizontal="left" vertical="center" wrapText="1"/>
      <protection hidden="1"/>
    </xf>
    <xf numFmtId="0" fontId="18" fillId="2" borderId="72" xfId="0" applyFont="1" applyFill="1" applyBorder="1" applyAlignment="1" applyProtection="1">
      <alignment horizontal="center" vertical="center" wrapText="1"/>
      <protection hidden="1"/>
    </xf>
    <xf numFmtId="0" fontId="18" fillId="2" borderId="73" xfId="0" applyFont="1" applyFill="1" applyBorder="1" applyAlignment="1" applyProtection="1">
      <alignment horizontal="center" vertical="center" wrapText="1"/>
      <protection hidden="1"/>
    </xf>
    <xf numFmtId="0" fontId="18" fillId="2" borderId="74" xfId="0" applyFont="1" applyFill="1" applyBorder="1" applyAlignment="1" applyProtection="1">
      <alignment horizontal="center" vertical="center" wrapText="1"/>
      <protection hidden="1"/>
    </xf>
    <xf numFmtId="0" fontId="18" fillId="2" borderId="75" xfId="0" applyFont="1" applyFill="1" applyBorder="1" applyAlignment="1" applyProtection="1">
      <alignment horizontal="center" vertical="center" wrapText="1"/>
      <protection hidden="1"/>
    </xf>
    <xf numFmtId="0" fontId="18" fillId="2" borderId="76" xfId="0" applyFont="1" applyFill="1" applyBorder="1" applyAlignment="1" applyProtection="1">
      <alignment horizontal="center" vertical="center" wrapText="1"/>
      <protection hidden="1"/>
    </xf>
    <xf numFmtId="0" fontId="18" fillId="2" borderId="77" xfId="0" applyFont="1" applyFill="1" applyBorder="1" applyAlignment="1" applyProtection="1">
      <alignment horizontal="center" vertical="center" wrapText="1"/>
      <protection hidden="1"/>
    </xf>
    <xf numFmtId="0" fontId="18" fillId="2" borderId="78" xfId="0" applyFont="1" applyFill="1" applyBorder="1" applyAlignment="1" applyProtection="1">
      <alignment horizontal="center" vertical="center" wrapText="1"/>
      <protection hidden="1"/>
    </xf>
    <xf numFmtId="0" fontId="18" fillId="2" borderId="79" xfId="0" applyFont="1" applyFill="1" applyBorder="1" applyAlignment="1" applyProtection="1">
      <alignment horizontal="center" vertical="center" wrapText="1"/>
      <protection hidden="1"/>
    </xf>
    <xf numFmtId="0" fontId="49" fillId="10" borderId="21" xfId="0" applyFont="1" applyFill="1" applyBorder="1" applyAlignment="1" applyProtection="1">
      <alignment vertical="center"/>
      <protection hidden="1"/>
    </xf>
    <xf numFmtId="0" fontId="32" fillId="10" borderId="52" xfId="0" applyFont="1" applyFill="1" applyBorder="1" applyAlignment="1" applyProtection="1">
      <alignment vertical="center"/>
      <protection hidden="1"/>
    </xf>
    <xf numFmtId="0" fontId="32" fillId="10" borderId="53" xfId="0" applyFont="1" applyFill="1" applyBorder="1" applyAlignment="1" applyProtection="1">
      <alignment vertical="center"/>
      <protection hidden="1"/>
    </xf>
    <xf numFmtId="0" fontId="15" fillId="2" borderId="72" xfId="0" applyFont="1" applyFill="1" applyBorder="1" applyAlignment="1" applyProtection="1">
      <alignment horizontal="left" vertical="center" wrapText="1"/>
      <protection hidden="1"/>
    </xf>
    <xf numFmtId="0" fontId="10" fillId="2" borderId="74" xfId="0" applyFont="1" applyFill="1" applyBorder="1" applyAlignment="1" applyProtection="1">
      <alignment horizontal="left" vertical="center" wrapText="1"/>
      <protection hidden="1"/>
    </xf>
    <xf numFmtId="0" fontId="15" fillId="2" borderId="75" xfId="0" applyFont="1" applyFill="1" applyBorder="1" applyAlignment="1" applyProtection="1">
      <alignment horizontal="left" vertical="center" wrapText="1"/>
      <protection hidden="1"/>
    </xf>
    <xf numFmtId="0" fontId="10" fillId="2" borderId="76" xfId="0" applyFont="1" applyFill="1" applyBorder="1" applyAlignment="1" applyProtection="1">
      <alignment horizontal="left" vertical="center" wrapText="1"/>
      <protection hidden="1"/>
    </xf>
    <xf numFmtId="0" fontId="10" fillId="2" borderId="75" xfId="0" applyFont="1" applyFill="1" applyBorder="1" applyAlignment="1" applyProtection="1">
      <alignment horizontal="left" vertical="center" wrapText="1"/>
      <protection hidden="1"/>
    </xf>
    <xf numFmtId="0" fontId="10" fillId="2" borderId="77" xfId="0" applyFont="1" applyFill="1" applyBorder="1" applyAlignment="1" applyProtection="1">
      <alignment horizontal="left" vertical="center" wrapText="1"/>
      <protection hidden="1"/>
    </xf>
    <xf numFmtId="0" fontId="10" fillId="2" borderId="78" xfId="0" applyFont="1" applyFill="1" applyBorder="1" applyAlignment="1" applyProtection="1">
      <alignment horizontal="left" vertical="center" wrapText="1"/>
      <protection hidden="1"/>
    </xf>
    <xf numFmtId="0" fontId="10" fillId="2" borderId="79" xfId="0" applyFont="1" applyFill="1" applyBorder="1" applyAlignment="1" applyProtection="1">
      <alignment horizontal="left" vertical="center" wrapText="1"/>
      <protection hidden="1"/>
    </xf>
    <xf numFmtId="0" fontId="21" fillId="2" borderId="0" xfId="0" applyFont="1" applyFill="1" applyAlignment="1" applyProtection="1">
      <alignment horizontal="justify" vertical="center"/>
      <protection hidden="1"/>
    </xf>
    <xf numFmtId="0" fontId="21" fillId="2" borderId="0" xfId="0" applyFont="1" applyFill="1" applyAlignment="1" applyProtection="1">
      <alignment horizontal="justify" vertical="center" wrapText="1"/>
      <protection hidden="1"/>
    </xf>
    <xf numFmtId="0" fontId="10" fillId="5" borderId="1" xfId="0" applyFont="1" applyFill="1" applyBorder="1" applyAlignment="1" applyProtection="1">
      <alignment horizontal="center" vertical="center" wrapText="1"/>
      <protection hidden="1"/>
    </xf>
    <xf numFmtId="0" fontId="86" fillId="2" borderId="0" xfId="0" applyFont="1" applyFill="1" applyAlignment="1" applyProtection="1">
      <alignment horizontal="justify" vertical="center"/>
      <protection hidden="1"/>
    </xf>
    <xf numFmtId="0" fontId="10" fillId="5" borderId="21" xfId="0" applyFont="1" applyFill="1" applyBorder="1" applyAlignment="1" applyProtection="1">
      <alignment horizontal="center" vertical="center"/>
      <protection hidden="1"/>
    </xf>
    <xf numFmtId="0" fontId="10" fillId="5" borderId="52" xfId="0" applyFont="1" applyFill="1" applyBorder="1" applyAlignment="1" applyProtection="1">
      <alignment horizontal="center" vertical="center"/>
      <protection hidden="1"/>
    </xf>
    <xf numFmtId="0" fontId="10" fillId="5" borderId="53" xfId="0" applyFont="1" applyFill="1" applyBorder="1" applyAlignment="1" applyProtection="1">
      <alignment horizontal="center" vertical="center"/>
      <protection hidden="1"/>
    </xf>
    <xf numFmtId="0" fontId="53" fillId="4" borderId="21" xfId="0" applyFont="1" applyFill="1" applyBorder="1" applyAlignment="1" applyProtection="1">
      <alignment horizontal="center" vertical="center"/>
      <protection locked="0"/>
    </xf>
    <xf numFmtId="0" fontId="53" fillId="4" borderId="53" xfId="0" applyFont="1" applyFill="1" applyBorder="1" applyAlignment="1" applyProtection="1">
      <alignment horizontal="center" vertical="center"/>
      <protection locked="0"/>
    </xf>
    <xf numFmtId="0" fontId="49" fillId="10" borderId="21" xfId="0" applyFont="1" applyFill="1" applyBorder="1" applyAlignment="1" applyProtection="1">
      <alignment horizontal="justify" vertical="center"/>
      <protection hidden="1"/>
    </xf>
    <xf numFmtId="0" fontId="10" fillId="2" borderId="31" xfId="0" applyFont="1" applyFill="1" applyBorder="1" applyAlignment="1" applyProtection="1">
      <alignment horizontal="justify" vertical="center"/>
      <protection hidden="1"/>
    </xf>
    <xf numFmtId="0" fontId="10" fillId="5" borderId="26" xfId="0" applyFont="1" applyFill="1" applyBorder="1" applyAlignment="1" applyProtection="1">
      <alignment horizontal="center" wrapText="1"/>
      <protection hidden="1"/>
    </xf>
    <xf numFmtId="0" fontId="10" fillId="5" borderId="27" xfId="0" applyFont="1" applyFill="1" applyBorder="1" applyAlignment="1" applyProtection="1">
      <alignment horizontal="center" wrapText="1"/>
      <protection hidden="1"/>
    </xf>
    <xf numFmtId="0" fontId="10" fillId="5" borderId="28" xfId="0" applyFont="1" applyFill="1" applyBorder="1" applyAlignment="1" applyProtection="1">
      <alignment horizontal="center" wrapText="1"/>
      <protection hidden="1"/>
    </xf>
    <xf numFmtId="0" fontId="10" fillId="5" borderId="30" xfId="0" applyFont="1" applyFill="1" applyBorder="1" applyAlignment="1" applyProtection="1">
      <alignment horizontal="center" wrapText="1"/>
      <protection hidden="1"/>
    </xf>
    <xf numFmtId="0" fontId="10" fillId="5" borderId="31" xfId="0" applyFont="1" applyFill="1" applyBorder="1" applyAlignment="1" applyProtection="1">
      <alignment horizontal="center" wrapText="1"/>
      <protection hidden="1"/>
    </xf>
    <xf numFmtId="0" fontId="10" fillId="5" borderId="32" xfId="0" applyFont="1" applyFill="1" applyBorder="1" applyAlignment="1" applyProtection="1">
      <alignment horizontal="center" wrapText="1"/>
      <protection hidden="1"/>
    </xf>
    <xf numFmtId="0" fontId="171" fillId="2" borderId="0" xfId="0" applyFont="1" applyFill="1" applyAlignment="1" applyProtection="1">
      <alignment horizontal="center" vertical="center"/>
      <protection hidden="1"/>
    </xf>
    <xf numFmtId="0" fontId="172" fillId="2" borderId="0" xfId="0" applyFont="1" applyFill="1" applyAlignment="1" applyProtection="1">
      <alignment horizontal="center" vertical="center"/>
      <protection hidden="1"/>
    </xf>
    <xf numFmtId="0" fontId="6" fillId="2" borderId="0" xfId="0" applyFont="1" applyFill="1" applyAlignment="1" applyProtection="1">
      <alignment horizontal="center" vertical="center" wrapText="1"/>
      <protection hidden="1"/>
    </xf>
    <xf numFmtId="0" fontId="15" fillId="2" borderId="0" xfId="0" applyFont="1" applyFill="1" applyAlignment="1" applyProtection="1">
      <alignment horizontal="justify" vertical="center" wrapText="1"/>
      <protection hidden="1"/>
    </xf>
    <xf numFmtId="0" fontId="23" fillId="2" borderId="0" xfId="0" applyFont="1" applyFill="1" applyAlignment="1" applyProtection="1">
      <alignment horizontal="justify" vertical="center" wrapText="1"/>
      <protection hidden="1"/>
    </xf>
    <xf numFmtId="0" fontId="31" fillId="2" borderId="0" xfId="0" applyFont="1" applyFill="1" applyAlignment="1" applyProtection="1">
      <alignment horizontal="center" vertical="center" wrapText="1"/>
      <protection hidden="1"/>
    </xf>
    <xf numFmtId="0" fontId="14" fillId="2" borderId="0" xfId="0" applyFont="1" applyFill="1" applyAlignment="1" applyProtection="1">
      <alignment horizontal="center" vertical="center" wrapText="1"/>
      <protection hidden="1"/>
    </xf>
    <xf numFmtId="0" fontId="28" fillId="2" borderId="22" xfId="0" applyFont="1" applyFill="1" applyBorder="1" applyAlignment="1" applyProtection="1">
      <alignment horizontal="center" vertical="center"/>
      <protection hidden="1"/>
    </xf>
    <xf numFmtId="0" fontId="169" fillId="2" borderId="0" xfId="0" applyFont="1" applyFill="1" applyAlignment="1" applyProtection="1">
      <alignment horizontal="justify" vertical="center"/>
      <protection hidden="1"/>
    </xf>
    <xf numFmtId="0" fontId="176" fillId="9" borderId="21" xfId="0" applyFont="1" applyFill="1" applyBorder="1" applyAlignment="1" applyProtection="1">
      <alignment horizontal="center" vertical="center" wrapText="1"/>
      <protection hidden="1"/>
    </xf>
    <xf numFmtId="0" fontId="176" fillId="9" borderId="53" xfId="0" applyFont="1" applyFill="1" applyBorder="1" applyAlignment="1" applyProtection="1">
      <alignment horizontal="center" vertical="center" wrapText="1"/>
      <protection hidden="1"/>
    </xf>
    <xf numFmtId="0" fontId="93" fillId="5" borderId="26" xfId="0" applyFont="1" applyFill="1" applyBorder="1" applyAlignment="1" applyProtection="1">
      <alignment horizontal="center" vertical="center" wrapText="1"/>
      <protection hidden="1"/>
    </xf>
    <xf numFmtId="0" fontId="93" fillId="5" borderId="28" xfId="0" applyFont="1" applyFill="1" applyBorder="1" applyAlignment="1" applyProtection="1">
      <alignment horizontal="center" vertical="center" wrapText="1"/>
      <protection hidden="1"/>
    </xf>
    <xf numFmtId="0" fontId="93" fillId="5" borderId="30" xfId="0" applyFont="1" applyFill="1" applyBorder="1" applyAlignment="1" applyProtection="1">
      <alignment horizontal="center" vertical="center" wrapText="1"/>
      <protection hidden="1"/>
    </xf>
    <xf numFmtId="0" fontId="93" fillId="5" borderId="32" xfId="0" applyFont="1" applyFill="1" applyBorder="1" applyAlignment="1" applyProtection="1">
      <alignment horizontal="center" vertical="center" wrapText="1"/>
      <protection hidden="1"/>
    </xf>
    <xf numFmtId="0" fontId="10" fillId="3" borderId="21" xfId="0" applyFont="1" applyFill="1" applyBorder="1" applyAlignment="1" applyProtection="1">
      <alignment horizontal="center" vertical="center"/>
      <protection hidden="1"/>
    </xf>
    <xf numFmtId="0" fontId="10" fillId="3" borderId="53" xfId="0" applyFont="1" applyFill="1" applyBorder="1" applyAlignment="1" applyProtection="1">
      <alignment horizontal="center" vertical="center"/>
      <protection hidden="1"/>
    </xf>
    <xf numFmtId="0" fontId="1" fillId="2" borderId="0" xfId="0" applyFont="1" applyFill="1" applyAlignment="1" applyProtection="1">
      <alignment horizontal="center" vertical="center" wrapText="1"/>
      <protection hidden="1"/>
    </xf>
    <xf numFmtId="0" fontId="23" fillId="2" borderId="0" xfId="0" applyFont="1" applyFill="1" applyAlignment="1" applyProtection="1">
      <alignment horizontal="center" vertical="center" wrapText="1"/>
      <protection hidden="1"/>
    </xf>
    <xf numFmtId="0" fontId="10" fillId="5" borderId="33" xfId="0" applyFont="1" applyFill="1" applyBorder="1" applyAlignment="1" applyProtection="1">
      <alignment horizontal="center" vertical="center" wrapText="1"/>
      <protection hidden="1"/>
    </xf>
    <xf numFmtId="0" fontId="10" fillId="3" borderId="26" xfId="0" applyFont="1" applyFill="1" applyBorder="1" applyAlignment="1" applyProtection="1">
      <alignment horizontal="center" vertical="center" wrapText="1"/>
      <protection hidden="1"/>
    </xf>
    <xf numFmtId="0" fontId="10" fillId="3" borderId="28" xfId="0" applyFont="1" applyFill="1" applyBorder="1" applyAlignment="1" applyProtection="1">
      <alignment horizontal="center" vertical="center" wrapText="1"/>
      <protection hidden="1"/>
    </xf>
    <xf numFmtId="0" fontId="10" fillId="3" borderId="30" xfId="0" applyFont="1" applyFill="1" applyBorder="1" applyAlignment="1" applyProtection="1">
      <alignment horizontal="center" vertical="center" wrapText="1"/>
      <protection hidden="1"/>
    </xf>
    <xf numFmtId="0" fontId="10" fillId="3" borderId="32" xfId="0" applyFont="1" applyFill="1" applyBorder="1" applyAlignment="1" applyProtection="1">
      <alignment horizontal="center" vertical="center" wrapText="1"/>
      <protection hidden="1"/>
    </xf>
    <xf numFmtId="0" fontId="90" fillId="2" borderId="0" xfId="0" applyFont="1" applyFill="1" applyAlignment="1" applyProtection="1">
      <alignment horizontal="justify" vertical="center" wrapText="1"/>
      <protection hidden="1"/>
    </xf>
    <xf numFmtId="0" fontId="91" fillId="2" borderId="0" xfId="0" applyFont="1" applyFill="1" applyAlignment="1" applyProtection="1">
      <alignment horizontal="justify" vertical="center"/>
      <protection hidden="1"/>
    </xf>
    <xf numFmtId="0" fontId="60" fillId="3" borderId="26" xfId="0" applyFont="1" applyFill="1" applyBorder="1" applyAlignment="1" applyProtection="1">
      <alignment horizontal="center" vertical="center" wrapText="1"/>
      <protection hidden="1"/>
    </xf>
    <xf numFmtId="0" fontId="60" fillId="3" borderId="28" xfId="0" applyFont="1" applyFill="1" applyBorder="1" applyAlignment="1" applyProtection="1">
      <alignment horizontal="center" vertical="center" wrapText="1"/>
      <protection hidden="1"/>
    </xf>
    <xf numFmtId="0" fontId="60" fillId="3" borderId="30" xfId="0" applyFont="1" applyFill="1" applyBorder="1" applyAlignment="1" applyProtection="1">
      <alignment horizontal="center" vertical="center" wrapText="1"/>
      <protection hidden="1"/>
    </xf>
    <xf numFmtId="0" fontId="60" fillId="3" borderId="32" xfId="0" applyFont="1" applyFill="1" applyBorder="1" applyAlignment="1" applyProtection="1">
      <alignment horizontal="center" vertical="center" wrapText="1"/>
      <protection hidden="1"/>
    </xf>
    <xf numFmtId="0" fontId="60" fillId="3" borderId="1" xfId="0" applyFont="1" applyFill="1" applyBorder="1" applyAlignment="1" applyProtection="1">
      <alignment horizontal="center" vertical="center" wrapText="1"/>
      <protection hidden="1"/>
    </xf>
    <xf numFmtId="0" fontId="14" fillId="3" borderId="21" xfId="0" applyFont="1" applyFill="1" applyBorder="1" applyAlignment="1" applyProtection="1">
      <alignment horizontal="center" vertical="center" wrapText="1"/>
      <protection hidden="1"/>
    </xf>
    <xf numFmtId="0" fontId="14" fillId="3" borderId="53" xfId="0" applyFont="1" applyFill="1" applyBorder="1" applyAlignment="1" applyProtection="1">
      <alignment horizontal="center" vertical="center" wrapText="1"/>
      <protection hidden="1"/>
    </xf>
    <xf numFmtId="0" fontId="4" fillId="2" borderId="0" xfId="0" applyFont="1" applyFill="1" applyAlignment="1" applyProtection="1">
      <alignment horizontal="left" vertical="center" wrapText="1"/>
      <protection hidden="1"/>
    </xf>
    <xf numFmtId="0" fontId="10" fillId="3" borderId="21" xfId="0" applyFont="1" applyFill="1" applyBorder="1" applyAlignment="1" applyProtection="1">
      <alignment horizontal="center" vertical="center" wrapText="1"/>
      <protection hidden="1"/>
    </xf>
    <xf numFmtId="0" fontId="10" fillId="3" borderId="53" xfId="0" applyFont="1" applyFill="1" applyBorder="1" applyAlignment="1" applyProtection="1">
      <alignment horizontal="center" vertical="center" wrapText="1"/>
      <protection hidden="1"/>
    </xf>
    <xf numFmtId="0" fontId="91" fillId="2" borderId="0" xfId="0" applyFont="1" applyFill="1" applyAlignment="1" applyProtection="1">
      <alignment horizontal="justify" vertical="center" wrapText="1"/>
      <protection hidden="1"/>
    </xf>
    <xf numFmtId="0" fontId="10" fillId="2" borderId="0" xfId="0" applyNumberFormat="1" applyFont="1" applyFill="1" applyAlignment="1" applyProtection="1">
      <alignment horizontal="left" vertical="center" wrapText="1"/>
      <protection hidden="1"/>
    </xf>
    <xf numFmtId="0" fontId="15" fillId="2" borderId="0" xfId="0" applyFont="1" applyFill="1" applyAlignment="1" applyProtection="1">
      <alignment horizontal="justify"/>
      <protection hidden="1"/>
    </xf>
    <xf numFmtId="0" fontId="13" fillId="2" borderId="0" xfId="0" applyFont="1" applyFill="1" applyAlignment="1" applyProtection="1">
      <alignment horizontal="center" vertical="center" wrapText="1"/>
      <protection hidden="1"/>
    </xf>
    <xf numFmtId="0" fontId="14" fillId="5" borderId="1" xfId="0" applyFont="1" applyFill="1" applyBorder="1" applyAlignment="1" applyProtection="1">
      <alignment horizontal="center" vertical="center" wrapText="1"/>
      <protection hidden="1"/>
    </xf>
    <xf numFmtId="0" fontId="10" fillId="2" borderId="1" xfId="0" applyFont="1" applyFill="1" applyBorder="1" applyAlignment="1" applyProtection="1">
      <alignment horizontal="center" vertical="center" wrapText="1"/>
      <protection hidden="1"/>
    </xf>
    <xf numFmtId="0" fontId="14" fillId="5" borderId="26" xfId="0" applyFont="1" applyFill="1" applyBorder="1" applyAlignment="1" applyProtection="1">
      <alignment horizontal="center" vertical="center" wrapText="1"/>
      <protection hidden="1"/>
    </xf>
    <xf numFmtId="0" fontId="14" fillId="5" borderId="27" xfId="0" applyFont="1" applyFill="1" applyBorder="1" applyAlignment="1" applyProtection="1">
      <alignment horizontal="center" vertical="center" wrapText="1"/>
      <protection hidden="1"/>
    </xf>
    <xf numFmtId="0" fontId="14" fillId="5" borderId="28" xfId="0" applyFont="1" applyFill="1" applyBorder="1" applyAlignment="1" applyProtection="1">
      <alignment horizontal="center" vertical="center" wrapText="1"/>
      <protection hidden="1"/>
    </xf>
    <xf numFmtId="0" fontId="14" fillId="5" borderId="29" xfId="0" applyFont="1" applyFill="1" applyBorder="1" applyAlignment="1" applyProtection="1">
      <alignment horizontal="center" vertical="center" wrapText="1"/>
      <protection hidden="1"/>
    </xf>
    <xf numFmtId="0" fontId="14" fillId="5" borderId="0" xfId="0" applyFont="1" applyFill="1" applyBorder="1" applyAlignment="1" applyProtection="1">
      <alignment horizontal="center" vertical="center" wrapText="1"/>
      <protection hidden="1"/>
    </xf>
    <xf numFmtId="0" fontId="14" fillId="5" borderId="22" xfId="0" applyFont="1" applyFill="1" applyBorder="1" applyAlignment="1" applyProtection="1">
      <alignment horizontal="center" vertical="center" wrapText="1"/>
      <protection hidden="1"/>
    </xf>
    <xf numFmtId="0" fontId="14" fillId="5" borderId="30" xfId="0" applyFont="1" applyFill="1" applyBorder="1" applyAlignment="1" applyProtection="1">
      <alignment horizontal="center" vertical="center" wrapText="1"/>
      <protection hidden="1"/>
    </xf>
    <xf numFmtId="0" fontId="14" fillId="5" borderId="31" xfId="0" applyFont="1" applyFill="1" applyBorder="1" applyAlignment="1" applyProtection="1">
      <alignment horizontal="center" vertical="center" wrapText="1"/>
      <protection hidden="1"/>
    </xf>
    <xf numFmtId="0" fontId="14" fillId="5" borderId="32" xfId="0" applyFont="1" applyFill="1" applyBorder="1" applyAlignment="1" applyProtection="1">
      <alignment horizontal="center" vertical="center" wrapText="1"/>
      <protection hidden="1"/>
    </xf>
    <xf numFmtId="0" fontId="11" fillId="5" borderId="35" xfId="0" applyFont="1" applyFill="1" applyBorder="1" applyAlignment="1" applyProtection="1">
      <alignment horizontal="center" vertical="center"/>
      <protection hidden="1"/>
    </xf>
    <xf numFmtId="0" fontId="11" fillId="5" borderId="34"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wrapText="1"/>
      <protection hidden="1"/>
    </xf>
    <xf numFmtId="0" fontId="10" fillId="2" borderId="26" xfId="0" applyFont="1" applyFill="1" applyBorder="1" applyAlignment="1" applyProtection="1">
      <alignment horizontal="center"/>
      <protection hidden="1"/>
    </xf>
    <xf numFmtId="0" fontId="10" fillId="2" borderId="28" xfId="0" applyFont="1" applyFill="1" applyBorder="1" applyAlignment="1" applyProtection="1">
      <alignment horizontal="center"/>
      <protection hidden="1"/>
    </xf>
    <xf numFmtId="0" fontId="10" fillId="2" borderId="29" xfId="0" applyFont="1" applyFill="1" applyBorder="1" applyAlignment="1" applyProtection="1">
      <alignment horizontal="center"/>
      <protection hidden="1"/>
    </xf>
    <xf numFmtId="0" fontId="10" fillId="2" borderId="22" xfId="0" applyFont="1" applyFill="1" applyBorder="1" applyAlignment="1" applyProtection="1">
      <alignment horizontal="center"/>
      <protection hidden="1"/>
    </xf>
    <xf numFmtId="0" fontId="10" fillId="2" borderId="30" xfId="0" applyFont="1" applyFill="1" applyBorder="1" applyAlignment="1" applyProtection="1">
      <alignment horizontal="center"/>
      <protection hidden="1"/>
    </xf>
    <xf numFmtId="0" fontId="10" fillId="2" borderId="32" xfId="0" applyFont="1" applyFill="1" applyBorder="1" applyAlignment="1" applyProtection="1">
      <alignment horizontal="center"/>
      <protection hidden="1"/>
    </xf>
    <xf numFmtId="0" fontId="10" fillId="2" borderId="26" xfId="0" applyFont="1" applyFill="1" applyBorder="1" applyAlignment="1" applyProtection="1">
      <alignment horizontal="center" vertical="center" wrapText="1"/>
      <protection hidden="1"/>
    </xf>
    <xf numFmtId="0" fontId="10" fillId="2" borderId="28" xfId="0" applyFont="1" applyFill="1" applyBorder="1" applyAlignment="1" applyProtection="1">
      <alignment horizontal="center" vertical="center" wrapText="1"/>
      <protection hidden="1"/>
    </xf>
    <xf numFmtId="0" fontId="10" fillId="2" borderId="29" xfId="0" applyFont="1" applyFill="1" applyBorder="1" applyAlignment="1" applyProtection="1">
      <alignment horizontal="center" vertical="center" wrapText="1"/>
      <protection hidden="1"/>
    </xf>
    <xf numFmtId="0" fontId="10" fillId="2" borderId="22" xfId="0" applyFont="1" applyFill="1" applyBorder="1" applyAlignment="1" applyProtection="1">
      <alignment horizontal="center" vertical="center" wrapText="1"/>
      <protection hidden="1"/>
    </xf>
    <xf numFmtId="0" fontId="10" fillId="2" borderId="30" xfId="0" applyFont="1" applyFill="1" applyBorder="1" applyAlignment="1" applyProtection="1">
      <alignment horizontal="center" vertical="center" wrapText="1"/>
      <protection hidden="1"/>
    </xf>
    <xf numFmtId="0" fontId="10" fillId="2" borderId="32" xfId="0" applyFont="1" applyFill="1" applyBorder="1" applyAlignment="1" applyProtection="1">
      <alignment horizontal="center" vertical="center" wrapText="1"/>
      <protection hidden="1"/>
    </xf>
    <xf numFmtId="0" fontId="56" fillId="2" borderId="0" xfId="0" applyFont="1" applyFill="1" applyAlignment="1" applyProtection="1">
      <alignment horizontal="left" vertical="center" wrapText="1"/>
      <protection hidden="1"/>
    </xf>
    <xf numFmtId="0" fontId="49" fillId="5" borderId="35" xfId="0" applyFont="1" applyFill="1" applyBorder="1" applyAlignment="1" applyProtection="1">
      <alignment horizontal="center" vertical="center"/>
      <protection hidden="1"/>
    </xf>
    <xf numFmtId="0" fontId="18" fillId="2" borderId="23" xfId="0" applyFont="1" applyFill="1" applyBorder="1" applyAlignment="1" applyProtection="1">
      <alignment horizontal="left" vertical="center" wrapText="1"/>
      <protection hidden="1"/>
    </xf>
    <xf numFmtId="0" fontId="18" fillId="2" borderId="24" xfId="0" applyFont="1" applyFill="1" applyBorder="1" applyAlignment="1" applyProtection="1">
      <alignment horizontal="left" vertical="center" wrapText="1"/>
      <protection hidden="1"/>
    </xf>
    <xf numFmtId="0" fontId="18" fillId="2" borderId="25" xfId="0" applyFont="1" applyFill="1" applyBorder="1" applyAlignment="1" applyProtection="1">
      <alignment horizontal="left" vertical="center" wrapText="1"/>
      <protection hidden="1"/>
    </xf>
    <xf numFmtId="0" fontId="18" fillId="2" borderId="4" xfId="0" applyFont="1" applyFill="1" applyBorder="1" applyAlignment="1" applyProtection="1">
      <alignment horizontal="left" vertical="center" wrapText="1"/>
      <protection hidden="1"/>
    </xf>
    <xf numFmtId="0" fontId="18" fillId="2" borderId="5" xfId="0" applyFont="1" applyFill="1" applyBorder="1" applyAlignment="1" applyProtection="1">
      <alignment horizontal="left" vertical="center" wrapText="1"/>
      <protection hidden="1"/>
    </xf>
    <xf numFmtId="0" fontId="18" fillId="2" borderId="6" xfId="0" applyFont="1" applyFill="1" applyBorder="1" applyAlignment="1" applyProtection="1">
      <alignment horizontal="left" vertical="center" wrapText="1"/>
      <protection hidden="1"/>
    </xf>
    <xf numFmtId="0" fontId="132" fillId="2" borderId="23" xfId="0" applyFont="1" applyFill="1" applyBorder="1" applyAlignment="1" applyProtection="1">
      <alignment horizontal="center" vertical="center" wrapText="1"/>
      <protection hidden="1"/>
    </xf>
    <xf numFmtId="0" fontId="132" fillId="2" borderId="24" xfId="0" applyFont="1" applyFill="1" applyBorder="1" applyAlignment="1" applyProtection="1">
      <alignment horizontal="center" vertical="center" wrapText="1"/>
      <protection hidden="1"/>
    </xf>
    <xf numFmtId="0" fontId="132" fillId="2" borderId="25" xfId="0" applyFont="1" applyFill="1" applyBorder="1" applyAlignment="1" applyProtection="1">
      <alignment horizontal="center" vertical="center" wrapText="1"/>
      <protection hidden="1"/>
    </xf>
    <xf numFmtId="0" fontId="132" fillId="2" borderId="2" xfId="0" applyFont="1" applyFill="1" applyBorder="1" applyAlignment="1" applyProtection="1">
      <alignment horizontal="center" vertical="center" wrapText="1"/>
      <protection hidden="1"/>
    </xf>
    <xf numFmtId="0" fontId="132" fillId="2" borderId="0" xfId="0" applyFont="1" applyFill="1" applyBorder="1" applyAlignment="1" applyProtection="1">
      <alignment horizontal="center" vertical="center" wrapText="1"/>
      <protection hidden="1"/>
    </xf>
    <xf numFmtId="0" fontId="132" fillId="2" borderId="3" xfId="0" applyFont="1" applyFill="1" applyBorder="1" applyAlignment="1" applyProtection="1">
      <alignment horizontal="center" vertical="center" wrapText="1"/>
      <protection hidden="1"/>
    </xf>
    <xf numFmtId="0" fontId="132" fillId="2" borderId="4" xfId="0" applyFont="1" applyFill="1" applyBorder="1" applyAlignment="1" applyProtection="1">
      <alignment horizontal="center" vertical="center" wrapText="1"/>
      <protection hidden="1"/>
    </xf>
    <xf numFmtId="0" fontId="132" fillId="2" borderId="5" xfId="0" applyFont="1" applyFill="1" applyBorder="1" applyAlignment="1" applyProtection="1">
      <alignment horizontal="center" vertical="center" wrapText="1"/>
      <protection hidden="1"/>
    </xf>
    <xf numFmtId="0" fontId="132" fillId="2" borderId="6" xfId="0" applyFont="1" applyFill="1" applyBorder="1" applyAlignment="1" applyProtection="1">
      <alignment horizontal="center" vertical="center" wrapText="1"/>
      <protection hidden="1"/>
    </xf>
    <xf numFmtId="0" fontId="9" fillId="4" borderId="26" xfId="0" applyFont="1" applyFill="1" applyBorder="1" applyAlignment="1" applyProtection="1">
      <alignment horizontal="center" vertical="center" wrapText="1"/>
      <protection hidden="1"/>
    </xf>
    <xf numFmtId="0" fontId="9" fillId="4" borderId="27" xfId="0" applyFont="1" applyFill="1" applyBorder="1" applyAlignment="1" applyProtection="1">
      <alignment horizontal="center" vertical="center" wrapText="1"/>
      <protection hidden="1"/>
    </xf>
    <xf numFmtId="0" fontId="9" fillId="4" borderId="28" xfId="0" applyFont="1" applyFill="1" applyBorder="1" applyAlignment="1" applyProtection="1">
      <alignment horizontal="center" vertical="center" wrapText="1"/>
      <protection hidden="1"/>
    </xf>
    <xf numFmtId="0" fontId="9" fillId="4" borderId="29" xfId="0" applyFont="1" applyFill="1" applyBorder="1" applyAlignment="1" applyProtection="1">
      <alignment horizontal="center" vertical="center" wrapText="1"/>
      <protection hidden="1"/>
    </xf>
    <xf numFmtId="0" fontId="9" fillId="4" borderId="0"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0" fontId="9" fillId="4" borderId="30" xfId="0" applyFont="1" applyFill="1" applyBorder="1" applyAlignment="1" applyProtection="1">
      <alignment horizontal="center" vertical="center" wrapText="1"/>
      <protection hidden="1"/>
    </xf>
    <xf numFmtId="0" fontId="9" fillId="4" borderId="31" xfId="0" applyFont="1" applyFill="1" applyBorder="1" applyAlignment="1" applyProtection="1">
      <alignment horizontal="center" vertical="center" wrapText="1"/>
      <protection hidden="1"/>
    </xf>
    <xf numFmtId="0" fontId="9" fillId="4" borderId="32" xfId="0" applyFont="1" applyFill="1" applyBorder="1" applyAlignment="1" applyProtection="1">
      <alignment horizontal="center" vertical="center" wrapText="1"/>
      <protection hidden="1"/>
    </xf>
    <xf numFmtId="0" fontId="14" fillId="5" borderId="26" xfId="0" applyFont="1" applyFill="1" applyBorder="1" applyAlignment="1" applyProtection="1">
      <alignment horizontal="center" wrapText="1"/>
      <protection hidden="1"/>
    </xf>
    <xf numFmtId="0" fontId="14" fillId="5" borderId="27" xfId="0" applyFont="1" applyFill="1" applyBorder="1" applyAlignment="1" applyProtection="1">
      <alignment horizontal="center" wrapText="1"/>
      <protection hidden="1"/>
    </xf>
    <xf numFmtId="0" fontId="14" fillId="5" borderId="28" xfId="0" applyFont="1" applyFill="1" applyBorder="1" applyAlignment="1" applyProtection="1">
      <alignment horizontal="center" wrapText="1"/>
      <protection hidden="1"/>
    </xf>
    <xf numFmtId="0" fontId="14" fillId="5" borderId="29" xfId="0" applyFont="1" applyFill="1" applyBorder="1" applyAlignment="1" applyProtection="1">
      <alignment horizontal="center" wrapText="1"/>
      <protection hidden="1"/>
    </xf>
    <xf numFmtId="0" fontId="14" fillId="5" borderId="0" xfId="0" applyFont="1" applyFill="1" applyBorder="1" applyAlignment="1" applyProtection="1">
      <alignment horizontal="center" wrapText="1"/>
      <protection hidden="1"/>
    </xf>
    <xf numFmtId="0" fontId="14" fillId="5" borderId="22" xfId="0" applyFont="1" applyFill="1" applyBorder="1" applyAlignment="1" applyProtection="1">
      <alignment horizontal="center" wrapText="1"/>
      <protection hidden="1"/>
    </xf>
    <xf numFmtId="0" fontId="14" fillId="5" borderId="30" xfId="0" applyFont="1" applyFill="1" applyBorder="1" applyAlignment="1" applyProtection="1">
      <alignment horizontal="center" wrapText="1"/>
      <protection hidden="1"/>
    </xf>
    <xf numFmtId="0" fontId="14" fillId="5" borderId="31" xfId="0" applyFont="1" applyFill="1" applyBorder="1" applyAlignment="1" applyProtection="1">
      <alignment horizontal="center" wrapText="1"/>
      <protection hidden="1"/>
    </xf>
    <xf numFmtId="0" fontId="14" fillId="5" borderId="32" xfId="0" applyFont="1" applyFill="1" applyBorder="1" applyAlignment="1" applyProtection="1">
      <alignment horizontal="center" wrapText="1"/>
      <protection hidden="1"/>
    </xf>
    <xf numFmtId="0" fontId="180" fillId="4" borderId="35" xfId="0" applyFont="1" applyFill="1" applyBorder="1" applyAlignment="1" applyProtection="1">
      <alignment horizontal="center" vertical="center"/>
      <protection locked="0"/>
    </xf>
    <xf numFmtId="0" fontId="180" fillId="4" borderId="33" xfId="0" applyFont="1" applyFill="1" applyBorder="1" applyAlignment="1" applyProtection="1">
      <alignment horizontal="center" vertical="center"/>
      <protection locked="0"/>
    </xf>
    <xf numFmtId="0" fontId="180" fillId="4" borderId="34" xfId="0" applyFont="1" applyFill="1" applyBorder="1" applyAlignment="1" applyProtection="1">
      <alignment horizontal="center" vertical="center"/>
      <protection locked="0"/>
    </xf>
    <xf numFmtId="0" fontId="1" fillId="2" borderId="0" xfId="0" applyFont="1" applyFill="1" applyAlignment="1" applyProtection="1">
      <alignment horizontal="justify" vertical="center" wrapText="1"/>
      <protection hidden="1"/>
    </xf>
    <xf numFmtId="0" fontId="75" fillId="5" borderId="26" xfId="0" applyFont="1" applyFill="1" applyBorder="1" applyAlignment="1" applyProtection="1">
      <alignment horizontal="center" vertical="center" wrapText="1"/>
      <protection hidden="1"/>
    </xf>
    <xf numFmtId="0" fontId="75" fillId="5" borderId="27" xfId="0" applyFont="1" applyFill="1" applyBorder="1" applyAlignment="1" applyProtection="1">
      <alignment horizontal="center" vertical="center" wrapText="1"/>
      <protection hidden="1"/>
    </xf>
    <xf numFmtId="0" fontId="75" fillId="5" borderId="28" xfId="0" applyFont="1" applyFill="1" applyBorder="1" applyAlignment="1" applyProtection="1">
      <alignment horizontal="center" vertical="center" wrapText="1"/>
      <protection hidden="1"/>
    </xf>
    <xf numFmtId="0" fontId="75" fillId="5" borderId="29" xfId="0" applyFont="1" applyFill="1" applyBorder="1" applyAlignment="1" applyProtection="1">
      <alignment horizontal="center" vertical="center" wrapText="1"/>
      <protection hidden="1"/>
    </xf>
    <xf numFmtId="0" fontId="75" fillId="5" borderId="0" xfId="0" applyFont="1" applyFill="1" applyBorder="1" applyAlignment="1" applyProtection="1">
      <alignment horizontal="center" vertical="center" wrapText="1"/>
      <protection hidden="1"/>
    </xf>
    <xf numFmtId="0" fontId="75" fillId="5" borderId="22" xfId="0" applyFont="1" applyFill="1" applyBorder="1" applyAlignment="1" applyProtection="1">
      <alignment horizontal="center" vertical="center" wrapText="1"/>
      <protection hidden="1"/>
    </xf>
    <xf numFmtId="0" fontId="75" fillId="5" borderId="30" xfId="0" applyFont="1" applyFill="1" applyBorder="1" applyAlignment="1" applyProtection="1">
      <alignment horizontal="center" vertical="center" wrapText="1"/>
      <protection hidden="1"/>
    </xf>
    <xf numFmtId="0" fontId="75" fillId="5" borderId="31" xfId="0" applyFont="1" applyFill="1" applyBorder="1" applyAlignment="1" applyProtection="1">
      <alignment horizontal="center" vertical="center" wrapText="1"/>
      <protection hidden="1"/>
    </xf>
    <xf numFmtId="0" fontId="75" fillId="5" borderId="32" xfId="0" applyFont="1" applyFill="1" applyBorder="1" applyAlignment="1" applyProtection="1">
      <alignment horizontal="center" vertical="center" wrapText="1"/>
      <protection hidden="1"/>
    </xf>
    <xf numFmtId="0" fontId="29" fillId="3" borderId="1" xfId="0" applyFont="1" applyFill="1" applyBorder="1" applyAlignment="1" applyProtection="1">
      <alignment horizontal="center" vertical="center"/>
      <protection hidden="1"/>
    </xf>
    <xf numFmtId="0" fontId="18" fillId="2" borderId="44" xfId="0" applyFont="1" applyFill="1" applyBorder="1" applyAlignment="1" applyProtection="1">
      <alignment horizontal="center" vertical="center" wrapText="1"/>
      <protection hidden="1"/>
    </xf>
    <xf numFmtId="0" fontId="18" fillId="2" borderId="45" xfId="0" applyFont="1" applyFill="1" applyBorder="1" applyAlignment="1" applyProtection="1">
      <alignment horizontal="center" vertical="center" wrapText="1"/>
      <protection hidden="1"/>
    </xf>
    <xf numFmtId="0" fontId="18" fillId="2" borderId="46" xfId="0" applyFont="1" applyFill="1" applyBorder="1" applyAlignment="1" applyProtection="1">
      <alignment horizontal="center" vertical="center" wrapText="1"/>
      <protection hidden="1"/>
    </xf>
    <xf numFmtId="0" fontId="18" fillId="2" borderId="47" xfId="0" applyFont="1" applyFill="1" applyBorder="1" applyAlignment="1" applyProtection="1">
      <alignment horizontal="center" vertical="center" wrapText="1"/>
      <protection hidden="1"/>
    </xf>
    <xf numFmtId="0" fontId="18" fillId="2" borderId="48" xfId="0" applyFont="1" applyFill="1" applyBorder="1" applyAlignment="1" applyProtection="1">
      <alignment horizontal="center" vertical="center" wrapText="1"/>
      <protection hidden="1"/>
    </xf>
    <xf numFmtId="0" fontId="18" fillId="2" borderId="49" xfId="0" applyFont="1" applyFill="1" applyBorder="1" applyAlignment="1" applyProtection="1">
      <alignment horizontal="center" vertical="center" wrapText="1"/>
      <protection hidden="1"/>
    </xf>
    <xf numFmtId="0" fontId="18" fillId="2" borderId="50" xfId="0" applyFont="1" applyFill="1" applyBorder="1" applyAlignment="1" applyProtection="1">
      <alignment horizontal="center" vertical="center" wrapText="1"/>
      <protection hidden="1"/>
    </xf>
    <xf numFmtId="0" fontId="18" fillId="2" borderId="51" xfId="0" applyFont="1" applyFill="1" applyBorder="1" applyAlignment="1" applyProtection="1">
      <alignment horizontal="center" vertical="center" wrapText="1"/>
      <protection hidden="1"/>
    </xf>
    <xf numFmtId="0" fontId="10" fillId="2" borderId="0" xfId="0" applyFont="1" applyFill="1" applyAlignment="1" applyProtection="1">
      <alignment horizontal="justify" wrapText="1"/>
      <protection hidden="1"/>
    </xf>
    <xf numFmtId="0" fontId="28" fillId="2" borderId="0" xfId="0" applyFont="1" applyFill="1" applyBorder="1" applyAlignment="1" applyProtection="1">
      <alignment horizontal="center" vertical="center"/>
      <protection hidden="1"/>
    </xf>
    <xf numFmtId="0" fontId="10" fillId="5" borderId="29" xfId="0" applyFont="1" applyFill="1" applyBorder="1" applyAlignment="1" applyProtection="1">
      <alignment horizontal="center" wrapText="1"/>
      <protection hidden="1"/>
    </xf>
    <xf numFmtId="0" fontId="10" fillId="5" borderId="0" xfId="0" applyFont="1" applyFill="1" applyBorder="1" applyAlignment="1" applyProtection="1">
      <alignment horizontal="center" wrapText="1"/>
      <protection hidden="1"/>
    </xf>
    <xf numFmtId="0" fontId="10" fillId="5" borderId="22" xfId="0" applyFont="1" applyFill="1" applyBorder="1" applyAlignment="1" applyProtection="1">
      <alignment horizontal="center" wrapText="1"/>
      <protection hidden="1"/>
    </xf>
    <xf numFmtId="0" fontId="6" fillId="2" borderId="0" xfId="0" applyFont="1" applyFill="1" applyAlignment="1" applyProtection="1">
      <alignment horizontal="center" vertical="center"/>
      <protection hidden="1"/>
    </xf>
    <xf numFmtId="0" fontId="10" fillId="2" borderId="0" xfId="0" applyFont="1" applyFill="1" applyAlignment="1" applyProtection="1">
      <alignment horizontal="center" vertical="center" wrapText="1"/>
      <protection hidden="1"/>
    </xf>
    <xf numFmtId="0" fontId="10" fillId="2" borderId="0" xfId="0" applyFont="1" applyFill="1" applyAlignment="1" applyProtection="1">
      <alignment horizontal="left" wrapText="1"/>
      <protection hidden="1"/>
    </xf>
    <xf numFmtId="0" fontId="148" fillId="2" borderId="0" xfId="0" applyFont="1" applyFill="1" applyAlignment="1" applyProtection="1">
      <alignment horizontal="right" vertical="top"/>
      <protection hidden="1"/>
    </xf>
    <xf numFmtId="0" fontId="10" fillId="2" borderId="0" xfId="0" applyFont="1" applyFill="1" applyAlignment="1" applyProtection="1">
      <alignment horizontal="center" vertical="center"/>
      <protection hidden="1"/>
    </xf>
    <xf numFmtId="0" fontId="191" fillId="2" borderId="0" xfId="0" applyFont="1" applyFill="1" applyAlignment="1" applyProtection="1">
      <alignment horizontal="right" vertical="top"/>
      <protection hidden="1"/>
    </xf>
    <xf numFmtId="0" fontId="190" fillId="2" borderId="0" xfId="0" applyFont="1" applyFill="1" applyAlignment="1" applyProtection="1">
      <alignment horizontal="right" vertical="top"/>
      <protection hidden="1"/>
    </xf>
    <xf numFmtId="0" fontId="186" fillId="2" borderId="0" xfId="0" applyFont="1" applyFill="1" applyAlignment="1" applyProtection="1">
      <alignment horizontal="right" vertical="top"/>
      <protection hidden="1"/>
    </xf>
    <xf numFmtId="0" fontId="187" fillId="2" borderId="0" xfId="0" applyFont="1" applyFill="1" applyAlignment="1" applyProtection="1">
      <alignment horizontal="right" vertical="top"/>
      <protection hidden="1"/>
    </xf>
    <xf numFmtId="0" fontId="189" fillId="2" borderId="0" xfId="0" applyFont="1" applyFill="1" applyAlignment="1" applyProtection="1">
      <alignment horizontal="justify" vertical="center"/>
      <protection hidden="1"/>
    </xf>
    <xf numFmtId="0" fontId="204" fillId="13" borderId="0" xfId="0" applyFont="1" applyFill="1" applyAlignment="1">
      <alignment horizontal="justify" vertical="center"/>
    </xf>
    <xf numFmtId="0" fontId="204" fillId="13" borderId="0" xfId="0" applyFont="1" applyFill="1" applyAlignment="1">
      <alignment horizontal="left" vertical="center" wrapText="1"/>
    </xf>
    <xf numFmtId="0" fontId="215" fillId="13" borderId="0" xfId="0" applyFont="1" applyFill="1" applyAlignment="1">
      <alignment horizontal="justify" vertical="center"/>
    </xf>
    <xf numFmtId="0" fontId="32" fillId="2" borderId="0" xfId="0" applyFont="1" applyFill="1" applyAlignment="1" applyProtection="1">
      <alignment horizontal="right" vertical="center" wrapText="1"/>
      <protection hidden="1"/>
    </xf>
    <xf numFmtId="0" fontId="209" fillId="13" borderId="0" xfId="0" applyFont="1" applyFill="1" applyAlignment="1">
      <alignment horizontal="right" vertical="center" wrapText="1"/>
    </xf>
    <xf numFmtId="0" fontId="204" fillId="13" borderId="0" xfId="0" applyFont="1" applyFill="1" applyAlignment="1">
      <alignment horizontal="justify" vertical="center" wrapText="1"/>
    </xf>
    <xf numFmtId="0" fontId="215" fillId="13" borderId="0" xfId="0" applyFont="1" applyFill="1" applyAlignment="1">
      <alignment horizontal="center" vertical="center"/>
    </xf>
    <xf numFmtId="0" fontId="209" fillId="13" borderId="0" xfId="0" applyFont="1" applyFill="1" applyAlignment="1">
      <alignment horizontal="justify" vertical="center" wrapText="1"/>
    </xf>
    <xf numFmtId="0" fontId="204" fillId="13" borderId="0" xfId="0" applyFont="1" applyFill="1" applyAlignment="1">
      <alignment horizontal="justify"/>
    </xf>
    <xf numFmtId="0" fontId="209" fillId="13" borderId="0" xfId="0" applyFont="1" applyFill="1" applyAlignment="1">
      <alignment horizontal="left" vertical="center" wrapText="1"/>
    </xf>
    <xf numFmtId="0" fontId="204" fillId="14" borderId="0" xfId="0" applyFont="1" applyFill="1" applyAlignment="1">
      <alignment horizontal="center" vertical="center"/>
    </xf>
    <xf numFmtId="0" fontId="219" fillId="13" borderId="0" xfId="0" applyFont="1" applyFill="1" applyAlignment="1">
      <alignment horizontal="center" vertical="center"/>
    </xf>
    <xf numFmtId="0" fontId="204" fillId="13" borderId="0" xfId="0" applyFont="1" applyFill="1" applyAlignment="1">
      <alignment horizontal="justify" vertical="justify" wrapText="1"/>
    </xf>
    <xf numFmtId="0" fontId="204" fillId="13" borderId="0" xfId="0" applyFont="1" applyFill="1" applyAlignment="1">
      <alignment horizontal="left" vertical="center"/>
    </xf>
    <xf numFmtId="0" fontId="231" fillId="13" borderId="0" xfId="0" applyFont="1" applyFill="1" applyAlignment="1">
      <alignment horizontal="right" vertical="center" wrapText="1"/>
    </xf>
  </cellXfs>
  <cellStyles count="2">
    <cellStyle name="Κανονικό" xfId="0" builtinId="0"/>
    <cellStyle name="Υπερ-σύνδεση" xfId="1" builtinId="8"/>
  </cellStyles>
  <dxfs count="0"/>
  <tableStyles count="0" defaultTableStyle="TableStyleMedium9" defaultPivotStyle="PivotStyleLight16"/>
  <colors>
    <mruColors>
      <color rgb="FFFFFF99"/>
      <color rgb="FF800000"/>
      <color rgb="FFFF6600"/>
      <color rgb="FF3366FF"/>
      <color rgb="FFFF9900"/>
      <color rgb="FF808080"/>
      <color rgb="FF99CC00"/>
      <color rgb="FF990000"/>
      <color rgb="FF808000"/>
      <color rgb="FF33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4" Type="http://schemas.openxmlformats.org/officeDocument/2006/relationships/image" Target="../media/image38.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9.vml.rels><?xml version="1.0" encoding="UTF-8" standalone="yes"?>
<Relationships xmlns="http://schemas.openxmlformats.org/package/2006/relationships"><Relationship Id="rId8" Type="http://schemas.openxmlformats.org/officeDocument/2006/relationships/image" Target="../media/image46.emf"/><Relationship Id="rId3" Type="http://schemas.openxmlformats.org/officeDocument/2006/relationships/image" Target="../media/image41.emf"/><Relationship Id="rId7" Type="http://schemas.openxmlformats.org/officeDocument/2006/relationships/image" Target="../media/image45.emf"/><Relationship Id="rId2" Type="http://schemas.openxmlformats.org/officeDocument/2006/relationships/image" Target="../media/image40.emf"/><Relationship Id="rId1" Type="http://schemas.openxmlformats.org/officeDocument/2006/relationships/image" Target="../media/image39.emf"/><Relationship Id="rId6" Type="http://schemas.openxmlformats.org/officeDocument/2006/relationships/image" Target="../media/image44.emf"/><Relationship Id="rId5" Type="http://schemas.openxmlformats.org/officeDocument/2006/relationships/image" Target="../media/image43.emf"/><Relationship Id="rId4" Type="http://schemas.openxmlformats.org/officeDocument/2006/relationships/image" Target="../media/image42.emf"/><Relationship Id="rId9" Type="http://schemas.openxmlformats.org/officeDocument/2006/relationships/image" Target="../media/image47.emf"/></Relationships>
</file>

<file path=xl/drawings/drawing1.xml><?xml version="1.0" encoding="utf-8"?>
<xdr:wsDr xmlns:xdr="http://schemas.openxmlformats.org/drawingml/2006/spreadsheetDrawing" xmlns:a="http://schemas.openxmlformats.org/drawingml/2006/main">
  <xdr:twoCellAnchor>
    <xdr:from>
      <xdr:col>4</xdr:col>
      <xdr:colOff>447675</xdr:colOff>
      <xdr:row>32</xdr:row>
      <xdr:rowOff>76676</xdr:rowOff>
    </xdr:from>
    <xdr:to>
      <xdr:col>7</xdr:col>
      <xdr:colOff>9525</xdr:colOff>
      <xdr:row>35</xdr:row>
      <xdr:rowOff>94790</xdr:rowOff>
    </xdr:to>
    <xdr:grpSp>
      <xdr:nvGrpSpPr>
        <xdr:cNvPr id="1065" name="Group 1"/>
        <xdr:cNvGrpSpPr>
          <a:grpSpLocks/>
        </xdr:cNvGrpSpPr>
      </xdr:nvGrpSpPr>
      <xdr:grpSpPr bwMode="auto">
        <a:xfrm>
          <a:off x="2905740" y="6631515"/>
          <a:ext cx="1405398" cy="632630"/>
          <a:chOff x="319" y="502"/>
          <a:chExt cx="146" cy="59"/>
        </a:xfrm>
      </xdr:grpSpPr>
      <xdr:sp macro="" textlink="">
        <xdr:nvSpPr>
          <xdr:cNvPr id="1026" name="Text Box 2"/>
          <xdr:cNvSpPr txBox="1">
            <a:spLocks noChangeArrowheads="1"/>
          </xdr:cNvSpPr>
        </xdr:nvSpPr>
        <xdr:spPr bwMode="auto">
          <a:xfrm>
            <a:off x="418" y="502"/>
            <a:ext cx="38" cy="27"/>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CCFFFF"/>
                </a:solidFill>
                <a:latin typeface="Arial"/>
                <a:cs typeface="Arial"/>
              </a:rPr>
              <a:t>NH</a:t>
            </a:r>
            <a:r>
              <a:rPr lang="en-US" sz="1200" b="1" i="0" strike="noStrike" baseline="-25000">
                <a:solidFill>
                  <a:srgbClr val="CCFFFF"/>
                </a:solidFill>
                <a:latin typeface="Arial"/>
                <a:cs typeface="Arial"/>
              </a:rPr>
              <a:t>2</a:t>
            </a:r>
          </a:p>
        </xdr:txBody>
      </xdr:sp>
      <xdr:sp macro="" textlink="">
        <xdr:nvSpPr>
          <xdr:cNvPr id="1027" name="Text Box 3"/>
          <xdr:cNvSpPr txBox="1">
            <a:spLocks noChangeArrowheads="1"/>
          </xdr:cNvSpPr>
        </xdr:nvSpPr>
        <xdr:spPr bwMode="auto">
          <a:xfrm>
            <a:off x="418" y="534"/>
            <a:ext cx="38" cy="27"/>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CCFFFF"/>
                </a:solidFill>
                <a:latin typeface="Arial"/>
                <a:cs typeface="Arial"/>
              </a:rPr>
              <a:t>NH</a:t>
            </a:r>
            <a:r>
              <a:rPr lang="en-US" sz="1200" b="1" i="0" strike="noStrike" baseline="-25000">
                <a:solidFill>
                  <a:srgbClr val="CCFFFF"/>
                </a:solidFill>
                <a:latin typeface="Arial"/>
                <a:cs typeface="Arial"/>
              </a:rPr>
              <a:t>2</a:t>
            </a:r>
          </a:p>
        </xdr:txBody>
      </xdr:sp>
      <xdr:grpSp>
        <xdr:nvGrpSpPr>
          <xdr:cNvPr id="1070" name="Group 4"/>
          <xdr:cNvGrpSpPr>
            <a:grpSpLocks/>
          </xdr:cNvGrpSpPr>
        </xdr:nvGrpSpPr>
        <xdr:grpSpPr bwMode="auto">
          <a:xfrm>
            <a:off x="319" y="511"/>
            <a:ext cx="88" cy="24"/>
            <a:chOff x="39" y="499"/>
            <a:chExt cx="88" cy="24"/>
          </a:xfrm>
        </xdr:grpSpPr>
        <xdr:sp macro="" textlink="">
          <xdr:nvSpPr>
            <xdr:cNvPr id="1029" name="Text Box 5"/>
            <xdr:cNvSpPr txBox="1">
              <a:spLocks noChangeArrowheads="1"/>
            </xdr:cNvSpPr>
          </xdr:nvSpPr>
          <xdr:spPr bwMode="auto">
            <a:xfrm>
              <a:off x="39" y="499"/>
              <a:ext cx="81" cy="24"/>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FF6600"/>
                  </a:solidFill>
                  <a:latin typeface="Arial"/>
                  <a:cs typeface="Arial"/>
                </a:rPr>
                <a:t>θέρμανση</a:t>
              </a:r>
            </a:p>
          </xdr:txBody>
        </xdr:sp>
        <xdr:sp macro="" textlink="">
          <xdr:nvSpPr>
            <xdr:cNvPr id="1074" name="Line 6"/>
            <xdr:cNvSpPr>
              <a:spLocks noChangeShapeType="1"/>
            </xdr:cNvSpPr>
          </xdr:nvSpPr>
          <xdr:spPr bwMode="auto">
            <a:xfrm>
              <a:off x="40" y="522"/>
              <a:ext cx="87" cy="0"/>
            </a:xfrm>
            <a:prstGeom prst="line">
              <a:avLst/>
            </a:prstGeom>
            <a:noFill/>
            <a:ln w="19050">
              <a:solidFill>
                <a:srgbClr val="800000"/>
              </a:solidFill>
              <a:round/>
              <a:headEnd/>
              <a:tailEnd type="triangle" w="med" len="med"/>
            </a:ln>
          </xdr:spPr>
        </xdr:sp>
      </xdr:grpSp>
      <xdr:sp macro="" textlink="">
        <xdr:nvSpPr>
          <xdr:cNvPr id="1071" name="Line 7"/>
          <xdr:cNvSpPr>
            <a:spLocks noChangeShapeType="1"/>
          </xdr:cNvSpPr>
        </xdr:nvSpPr>
        <xdr:spPr bwMode="auto">
          <a:xfrm flipH="1">
            <a:off x="453" y="538"/>
            <a:ext cx="12" cy="6"/>
          </a:xfrm>
          <a:prstGeom prst="line">
            <a:avLst/>
          </a:prstGeom>
          <a:noFill/>
          <a:ln w="9525">
            <a:solidFill>
              <a:srgbClr val="CCFFFF"/>
            </a:solidFill>
            <a:round/>
            <a:headEnd/>
            <a:tailEnd/>
          </a:ln>
        </xdr:spPr>
      </xdr:sp>
      <xdr:sp macro="" textlink="">
        <xdr:nvSpPr>
          <xdr:cNvPr id="1072" name="Line 8"/>
          <xdr:cNvSpPr>
            <a:spLocks noChangeShapeType="1"/>
          </xdr:cNvSpPr>
        </xdr:nvSpPr>
        <xdr:spPr bwMode="auto">
          <a:xfrm flipH="1" flipV="1">
            <a:off x="453" y="520"/>
            <a:ext cx="12" cy="6"/>
          </a:xfrm>
          <a:prstGeom prst="line">
            <a:avLst/>
          </a:prstGeom>
          <a:noFill/>
          <a:ln w="9525">
            <a:solidFill>
              <a:srgbClr val="CCFFFF"/>
            </a:solidFill>
            <a:round/>
            <a:headEnd/>
            <a:tailEnd/>
          </a:ln>
        </xdr:spPr>
      </xdr:sp>
    </xdr:grpSp>
    <xdr:clientData/>
  </xdr:twoCellAnchor>
  <xdr:twoCellAnchor>
    <xdr:from>
      <xdr:col>2</xdr:col>
      <xdr:colOff>542925</xdr:colOff>
      <xdr:row>35</xdr:row>
      <xdr:rowOff>9525</xdr:rowOff>
    </xdr:from>
    <xdr:to>
      <xdr:col>4</xdr:col>
      <xdr:colOff>514350</xdr:colOff>
      <xdr:row>36</xdr:row>
      <xdr:rowOff>38100</xdr:rowOff>
    </xdr:to>
    <xdr:sp macro="" textlink="">
      <xdr:nvSpPr>
        <xdr:cNvPr id="1033" name="Text Box 9"/>
        <xdr:cNvSpPr txBox="1">
          <a:spLocks noChangeArrowheads="1"/>
        </xdr:cNvSpPr>
      </xdr:nvSpPr>
      <xdr:spPr bwMode="auto">
        <a:xfrm>
          <a:off x="1762125" y="6677025"/>
          <a:ext cx="1190625" cy="219075"/>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κυανικό αμμώνιο*</a:t>
          </a:r>
        </a:p>
      </xdr:txBody>
    </xdr:sp>
    <xdr:clientData/>
  </xdr:twoCellAnchor>
  <xdr:twoCellAnchor>
    <xdr:from>
      <xdr:col>6</xdr:col>
      <xdr:colOff>600075</xdr:colOff>
      <xdr:row>34</xdr:row>
      <xdr:rowOff>152400</xdr:rowOff>
    </xdr:from>
    <xdr:to>
      <xdr:col>7</xdr:col>
      <xdr:colOff>428625</xdr:colOff>
      <xdr:row>35</xdr:row>
      <xdr:rowOff>180975</xdr:rowOff>
    </xdr:to>
    <xdr:sp macro="" textlink="">
      <xdr:nvSpPr>
        <xdr:cNvPr id="1034" name="Text Box 10"/>
        <xdr:cNvSpPr txBox="1">
          <a:spLocks noChangeArrowheads="1"/>
        </xdr:cNvSpPr>
      </xdr:nvSpPr>
      <xdr:spPr bwMode="auto">
        <a:xfrm>
          <a:off x="4257675" y="6629400"/>
          <a:ext cx="438150" cy="219075"/>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ουρία</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447675</xdr:colOff>
      <xdr:row>22</xdr:row>
      <xdr:rowOff>95250</xdr:rowOff>
    </xdr:from>
    <xdr:to>
      <xdr:col>0</xdr:col>
      <xdr:colOff>600075</xdr:colOff>
      <xdr:row>23</xdr:row>
      <xdr:rowOff>57150</xdr:rowOff>
    </xdr:to>
    <xdr:sp macro="" textlink="">
      <xdr:nvSpPr>
        <xdr:cNvPr id="15008" name="Oval 2"/>
        <xdr:cNvSpPr>
          <a:spLocks noChangeArrowheads="1"/>
        </xdr:cNvSpPr>
      </xdr:nvSpPr>
      <xdr:spPr bwMode="auto">
        <a:xfrm>
          <a:off x="447675" y="4295775"/>
          <a:ext cx="152400" cy="152400"/>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0</xdr:col>
      <xdr:colOff>447675</xdr:colOff>
      <xdr:row>27</xdr:row>
      <xdr:rowOff>119723</xdr:rowOff>
    </xdr:from>
    <xdr:to>
      <xdr:col>0</xdr:col>
      <xdr:colOff>600075</xdr:colOff>
      <xdr:row>28</xdr:row>
      <xdr:rowOff>75478</xdr:rowOff>
    </xdr:to>
    <xdr:sp macro="" textlink="">
      <xdr:nvSpPr>
        <xdr:cNvPr id="15009" name="Oval 3"/>
        <xdr:cNvSpPr>
          <a:spLocks noChangeArrowheads="1"/>
        </xdr:cNvSpPr>
      </xdr:nvSpPr>
      <xdr:spPr bwMode="auto">
        <a:xfrm>
          <a:off x="447675" y="5384078"/>
          <a:ext cx="152400" cy="150352"/>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0</xdr:col>
      <xdr:colOff>438150</xdr:colOff>
      <xdr:row>32</xdr:row>
      <xdr:rowOff>85725</xdr:rowOff>
    </xdr:from>
    <xdr:to>
      <xdr:col>0</xdr:col>
      <xdr:colOff>590550</xdr:colOff>
      <xdr:row>33</xdr:row>
      <xdr:rowOff>47625</xdr:rowOff>
    </xdr:to>
    <xdr:sp macro="" textlink="">
      <xdr:nvSpPr>
        <xdr:cNvPr id="15010" name="Oval 4"/>
        <xdr:cNvSpPr>
          <a:spLocks noChangeArrowheads="1"/>
        </xdr:cNvSpPr>
      </xdr:nvSpPr>
      <xdr:spPr bwMode="auto">
        <a:xfrm>
          <a:off x="438150" y="6000750"/>
          <a:ext cx="152400" cy="152400"/>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0</xdr:col>
      <xdr:colOff>428625</xdr:colOff>
      <xdr:row>35</xdr:row>
      <xdr:rowOff>114300</xdr:rowOff>
    </xdr:from>
    <xdr:to>
      <xdr:col>0</xdr:col>
      <xdr:colOff>581025</xdr:colOff>
      <xdr:row>36</xdr:row>
      <xdr:rowOff>75000</xdr:rowOff>
    </xdr:to>
    <xdr:sp macro="" textlink="">
      <xdr:nvSpPr>
        <xdr:cNvPr id="15011" name="Oval 5"/>
        <xdr:cNvSpPr>
          <a:spLocks noChangeArrowheads="1"/>
        </xdr:cNvSpPr>
      </xdr:nvSpPr>
      <xdr:spPr bwMode="auto">
        <a:xfrm>
          <a:off x="428625" y="6791325"/>
          <a:ext cx="152400" cy="151200"/>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0</xdr:col>
      <xdr:colOff>314325</xdr:colOff>
      <xdr:row>37</xdr:row>
      <xdr:rowOff>104775</xdr:rowOff>
    </xdr:from>
    <xdr:to>
      <xdr:col>0</xdr:col>
      <xdr:colOff>566325</xdr:colOff>
      <xdr:row>37</xdr:row>
      <xdr:rowOff>104775</xdr:rowOff>
    </xdr:to>
    <xdr:sp macro="" textlink="">
      <xdr:nvSpPr>
        <xdr:cNvPr id="15012" name="Line 6"/>
        <xdr:cNvSpPr>
          <a:spLocks noChangeShapeType="1"/>
        </xdr:cNvSpPr>
      </xdr:nvSpPr>
      <xdr:spPr bwMode="auto">
        <a:xfrm>
          <a:off x="314325" y="7162800"/>
          <a:ext cx="252000" cy="0"/>
        </a:xfrm>
        <a:prstGeom prst="line">
          <a:avLst/>
        </a:prstGeom>
        <a:noFill/>
        <a:ln w="19050">
          <a:solidFill>
            <a:srgbClr val="FF6600"/>
          </a:solidFill>
          <a:round/>
          <a:headEnd/>
          <a:tailEnd type="triangle" w="med" len="med"/>
        </a:ln>
      </xdr:spPr>
    </xdr:sp>
    <xdr:clientData/>
  </xdr:twoCellAnchor>
  <xdr:twoCellAnchor>
    <xdr:from>
      <xdr:col>0</xdr:col>
      <xdr:colOff>314325</xdr:colOff>
      <xdr:row>39</xdr:row>
      <xdr:rowOff>155062</xdr:rowOff>
    </xdr:from>
    <xdr:to>
      <xdr:col>0</xdr:col>
      <xdr:colOff>566325</xdr:colOff>
      <xdr:row>39</xdr:row>
      <xdr:rowOff>155062</xdr:rowOff>
    </xdr:to>
    <xdr:sp macro="" textlink="">
      <xdr:nvSpPr>
        <xdr:cNvPr id="15013" name="Line 7"/>
        <xdr:cNvSpPr>
          <a:spLocks noChangeShapeType="1"/>
        </xdr:cNvSpPr>
      </xdr:nvSpPr>
      <xdr:spPr bwMode="auto">
        <a:xfrm>
          <a:off x="314325" y="7512868"/>
          <a:ext cx="252000" cy="0"/>
        </a:xfrm>
        <a:prstGeom prst="line">
          <a:avLst/>
        </a:prstGeom>
        <a:noFill/>
        <a:ln w="19050">
          <a:solidFill>
            <a:srgbClr val="FF6600"/>
          </a:solidFill>
          <a:round/>
          <a:headEnd/>
          <a:tailEnd type="triangle" w="med" len="med"/>
        </a:ln>
      </xdr:spPr>
    </xdr:sp>
    <xdr:clientData/>
  </xdr:twoCellAnchor>
  <xdr:twoCellAnchor>
    <xdr:from>
      <xdr:col>10</xdr:col>
      <xdr:colOff>323850</xdr:colOff>
      <xdr:row>52</xdr:row>
      <xdr:rowOff>85725</xdr:rowOff>
    </xdr:from>
    <xdr:to>
      <xdr:col>13</xdr:col>
      <xdr:colOff>257175</xdr:colOff>
      <xdr:row>57</xdr:row>
      <xdr:rowOff>19050</xdr:rowOff>
    </xdr:to>
    <xdr:sp macro="" textlink="">
      <xdr:nvSpPr>
        <xdr:cNvPr id="14344" name="Text Box 8"/>
        <xdr:cNvSpPr txBox="1">
          <a:spLocks noChangeArrowheads="1"/>
        </xdr:cNvSpPr>
      </xdr:nvSpPr>
      <xdr:spPr bwMode="auto">
        <a:xfrm>
          <a:off x="6419850" y="9429750"/>
          <a:ext cx="1762125" cy="885825"/>
        </a:xfrm>
        <a:prstGeom prst="rect">
          <a:avLst/>
        </a:prstGeom>
        <a:solidFill>
          <a:srgbClr val="000000"/>
        </a:solidFill>
        <a:ln w="9525">
          <a:solidFill>
            <a:srgbClr val="FF6600"/>
          </a:solidFill>
          <a:miter lim="800000"/>
          <a:headEnd/>
          <a:tailEnd/>
        </a:ln>
        <a:effectLst/>
      </xdr:spPr>
      <xdr:txBody>
        <a:bodyPr vertOverflow="clip" wrap="square" lIns="91440" tIns="45720" rIns="91440" bIns="45720" anchor="ctr" upright="1"/>
        <a:lstStyle/>
        <a:p>
          <a:pPr algn="ctr" rtl="1">
            <a:defRPr sz="1000"/>
          </a:pPr>
          <a:r>
            <a:rPr lang="el-GR" sz="1000" b="1" i="0" strike="noStrike">
              <a:solidFill>
                <a:srgbClr val="800000"/>
              </a:solidFill>
              <a:latin typeface="Arial"/>
              <a:cs typeface="Arial"/>
            </a:rPr>
            <a:t>Παρατήρηση:</a:t>
          </a:r>
          <a:r>
            <a:rPr lang="el-GR" sz="1000" b="0" i="0" strike="noStrike">
              <a:solidFill>
                <a:srgbClr val="FFFF99"/>
              </a:solidFill>
              <a:latin typeface="Arial"/>
              <a:cs typeface="Arial"/>
            </a:rPr>
            <a:t> Κατά τη συ- μπλήρωση των συντελε</a:t>
          </a:r>
          <a:r>
            <a:rPr lang="en-US" sz="1000" b="0" i="0" strike="noStrike">
              <a:solidFill>
                <a:srgbClr val="FFFF99"/>
              </a:solidFill>
              <a:latin typeface="Arial"/>
              <a:cs typeface="Arial"/>
            </a:rPr>
            <a:t>-</a:t>
          </a:r>
          <a:r>
            <a:rPr lang="el-GR" sz="1000" b="0" i="0" strike="noStrike">
              <a:solidFill>
                <a:srgbClr val="FFFF99"/>
              </a:solidFill>
              <a:latin typeface="Arial"/>
              <a:cs typeface="Arial"/>
            </a:rPr>
            <a:t>στών στις εξισώσεις καύ</a:t>
          </a:r>
          <a:r>
            <a:rPr lang="en-US" sz="1000" b="0" i="0" strike="noStrike">
              <a:solidFill>
                <a:srgbClr val="FFFF99"/>
              </a:solidFill>
              <a:latin typeface="Arial"/>
              <a:cs typeface="Arial"/>
            </a:rPr>
            <a:t>-</a:t>
          </a:r>
          <a:r>
            <a:rPr lang="el-GR" sz="1000" b="0" i="0" strike="noStrike">
              <a:solidFill>
                <a:srgbClr val="FFFF99"/>
              </a:solidFill>
              <a:latin typeface="Arial"/>
              <a:cs typeface="Arial"/>
            </a:rPr>
            <a:t>σης, ακολουθούμε τη σειρά:</a:t>
          </a:r>
        </a:p>
        <a:p>
          <a:pPr algn="ctr" rtl="1">
            <a:defRPr sz="1000"/>
          </a:pPr>
          <a:r>
            <a:rPr lang="el-GR" sz="1000" b="0" i="0" strike="noStrike">
              <a:solidFill>
                <a:srgbClr val="FFFF99"/>
              </a:solidFill>
              <a:latin typeface="Arial"/>
              <a:cs typeface="Arial"/>
            </a:rPr>
            <a:t> </a:t>
          </a:r>
          <a:r>
            <a:rPr lang="en-US" sz="1000" b="1" i="0" strike="noStrike">
              <a:solidFill>
                <a:srgbClr val="FF6600"/>
              </a:solidFill>
              <a:latin typeface="Arial"/>
              <a:cs typeface="Arial"/>
            </a:rPr>
            <a:t>C &gt; H &gt; O.</a:t>
          </a:r>
          <a:endParaRPr lang="en-US" sz="1000" b="0" i="0" strike="noStrike">
            <a:solidFill>
              <a:srgbClr val="FFFF99"/>
            </a:solidFill>
            <a:latin typeface="Arial"/>
            <a:cs typeface="Arial"/>
          </a:endParaRPr>
        </a:p>
        <a:p>
          <a:pPr algn="ctr" rtl="1">
            <a:defRPr sz="1000"/>
          </a:pPr>
          <a:endParaRPr lang="en-US" sz="1000" b="0" i="0" strike="noStrike">
            <a:solidFill>
              <a:srgbClr val="FFFF99"/>
            </a:solidFill>
            <a:latin typeface="Arial"/>
            <a:cs typeface="Arial"/>
          </a:endParaRPr>
        </a:p>
      </xdr:txBody>
    </xdr:sp>
    <xdr:clientData/>
  </xdr:twoCellAnchor>
  <xdr:twoCellAnchor>
    <xdr:from>
      <xdr:col>1</xdr:col>
      <xdr:colOff>28574</xdr:colOff>
      <xdr:row>66</xdr:row>
      <xdr:rowOff>123825</xdr:rowOff>
    </xdr:from>
    <xdr:to>
      <xdr:col>8</xdr:col>
      <xdr:colOff>295275</xdr:colOff>
      <xdr:row>67</xdr:row>
      <xdr:rowOff>171450</xdr:rowOff>
    </xdr:to>
    <xdr:sp macro="" textlink="">
      <xdr:nvSpPr>
        <xdr:cNvPr id="14345" name="Text Box 9"/>
        <xdr:cNvSpPr txBox="1">
          <a:spLocks noChangeArrowheads="1"/>
        </xdr:cNvSpPr>
      </xdr:nvSpPr>
      <xdr:spPr bwMode="auto">
        <a:xfrm>
          <a:off x="638174" y="12525375"/>
          <a:ext cx="4533901" cy="23812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Υποδείξεις για την επίλυση προβλημάτων (τέλειας) καύσης.</a:t>
          </a:r>
        </a:p>
      </xdr:txBody>
    </xdr:sp>
    <xdr:clientData/>
  </xdr:twoCellAnchor>
  <xdr:twoCellAnchor>
    <xdr:from>
      <xdr:col>4</xdr:col>
      <xdr:colOff>180975</xdr:colOff>
      <xdr:row>96</xdr:row>
      <xdr:rowOff>133350</xdr:rowOff>
    </xdr:from>
    <xdr:to>
      <xdr:col>5</xdr:col>
      <xdr:colOff>466725</xdr:colOff>
      <xdr:row>96</xdr:row>
      <xdr:rowOff>133350</xdr:rowOff>
    </xdr:to>
    <xdr:sp macro="" textlink="">
      <xdr:nvSpPr>
        <xdr:cNvPr id="15016" name="Line 13"/>
        <xdr:cNvSpPr>
          <a:spLocks noChangeShapeType="1"/>
        </xdr:cNvSpPr>
      </xdr:nvSpPr>
      <xdr:spPr bwMode="auto">
        <a:xfrm>
          <a:off x="2619375" y="17554575"/>
          <a:ext cx="895350" cy="0"/>
        </a:xfrm>
        <a:prstGeom prst="line">
          <a:avLst/>
        </a:prstGeom>
        <a:noFill/>
        <a:ln w="19050">
          <a:solidFill>
            <a:srgbClr val="FF6600"/>
          </a:solidFill>
          <a:round/>
          <a:headEnd/>
          <a:tailEnd type="triangle" w="med" len="med"/>
        </a:ln>
      </xdr:spPr>
    </xdr:sp>
    <xdr:clientData/>
  </xdr:twoCellAnchor>
  <xdr:twoCellAnchor>
    <xdr:from>
      <xdr:col>4</xdr:col>
      <xdr:colOff>180975</xdr:colOff>
      <xdr:row>106</xdr:row>
      <xdr:rowOff>133350</xdr:rowOff>
    </xdr:from>
    <xdr:to>
      <xdr:col>5</xdr:col>
      <xdr:colOff>466725</xdr:colOff>
      <xdr:row>106</xdr:row>
      <xdr:rowOff>133350</xdr:rowOff>
    </xdr:to>
    <xdr:sp macro="" textlink="">
      <xdr:nvSpPr>
        <xdr:cNvPr id="15017" name="Line 17"/>
        <xdr:cNvSpPr>
          <a:spLocks noChangeShapeType="1"/>
        </xdr:cNvSpPr>
      </xdr:nvSpPr>
      <xdr:spPr bwMode="auto">
        <a:xfrm>
          <a:off x="2619375" y="19602450"/>
          <a:ext cx="895350" cy="0"/>
        </a:xfrm>
        <a:prstGeom prst="line">
          <a:avLst/>
        </a:prstGeom>
        <a:noFill/>
        <a:ln w="19050">
          <a:solidFill>
            <a:srgbClr val="FF6600"/>
          </a:solidFill>
          <a:round/>
          <a:headEnd/>
          <a:tailEnd type="triangle" w="med" len="med"/>
        </a:ln>
      </xdr:spPr>
    </xdr:sp>
    <xdr:clientData/>
  </xdr:twoCellAnchor>
  <xdr:twoCellAnchor>
    <xdr:from>
      <xdr:col>4</xdr:col>
      <xdr:colOff>180975</xdr:colOff>
      <xdr:row>116</xdr:row>
      <xdr:rowOff>133350</xdr:rowOff>
    </xdr:from>
    <xdr:to>
      <xdr:col>5</xdr:col>
      <xdr:colOff>466725</xdr:colOff>
      <xdr:row>116</xdr:row>
      <xdr:rowOff>133350</xdr:rowOff>
    </xdr:to>
    <xdr:sp macro="" textlink="">
      <xdr:nvSpPr>
        <xdr:cNvPr id="15018" name="Line 18"/>
        <xdr:cNvSpPr>
          <a:spLocks noChangeShapeType="1"/>
        </xdr:cNvSpPr>
      </xdr:nvSpPr>
      <xdr:spPr bwMode="auto">
        <a:xfrm>
          <a:off x="2619375" y="21602700"/>
          <a:ext cx="895350" cy="0"/>
        </a:xfrm>
        <a:prstGeom prst="line">
          <a:avLst/>
        </a:prstGeom>
        <a:noFill/>
        <a:ln w="19050">
          <a:solidFill>
            <a:srgbClr val="FF6600"/>
          </a:solidFill>
          <a:round/>
          <a:headEnd/>
          <a:tailEnd type="triangle" w="med" len="med"/>
        </a:ln>
      </xdr:spPr>
    </xdr:sp>
    <xdr:clientData/>
  </xdr:twoCellAnchor>
  <xdr:twoCellAnchor>
    <xdr:from>
      <xdr:col>4</xdr:col>
      <xdr:colOff>180975</xdr:colOff>
      <xdr:row>126</xdr:row>
      <xdr:rowOff>133350</xdr:rowOff>
    </xdr:from>
    <xdr:to>
      <xdr:col>5</xdr:col>
      <xdr:colOff>466725</xdr:colOff>
      <xdr:row>126</xdr:row>
      <xdr:rowOff>133350</xdr:rowOff>
    </xdr:to>
    <xdr:sp macro="" textlink="">
      <xdr:nvSpPr>
        <xdr:cNvPr id="15019" name="Line 20"/>
        <xdr:cNvSpPr>
          <a:spLocks noChangeShapeType="1"/>
        </xdr:cNvSpPr>
      </xdr:nvSpPr>
      <xdr:spPr bwMode="auto">
        <a:xfrm>
          <a:off x="2619375" y="23593425"/>
          <a:ext cx="895350" cy="0"/>
        </a:xfrm>
        <a:prstGeom prst="line">
          <a:avLst/>
        </a:prstGeom>
        <a:noFill/>
        <a:ln w="19050">
          <a:solidFill>
            <a:srgbClr val="FF6600"/>
          </a:solidFill>
          <a:round/>
          <a:headEnd/>
          <a:tailEnd type="triangle" w="med" len="med"/>
        </a:ln>
      </xdr:spPr>
    </xdr:sp>
    <xdr:clientData/>
  </xdr:twoCellAnchor>
  <xdr:twoCellAnchor>
    <xdr:from>
      <xdr:col>7</xdr:col>
      <xdr:colOff>390525</xdr:colOff>
      <xdr:row>92</xdr:row>
      <xdr:rowOff>190500</xdr:rowOff>
    </xdr:from>
    <xdr:to>
      <xdr:col>9</xdr:col>
      <xdr:colOff>333375</xdr:colOff>
      <xdr:row>95</xdr:row>
      <xdr:rowOff>180975</xdr:rowOff>
    </xdr:to>
    <xdr:grpSp>
      <xdr:nvGrpSpPr>
        <xdr:cNvPr id="15020" name="Group 23"/>
        <xdr:cNvGrpSpPr>
          <a:grpSpLocks/>
        </xdr:cNvGrpSpPr>
      </xdr:nvGrpSpPr>
      <xdr:grpSpPr bwMode="auto">
        <a:xfrm>
          <a:off x="4692138" y="18113887"/>
          <a:ext cx="1171882" cy="635717"/>
          <a:chOff x="489" y="1760"/>
          <a:chExt cx="122" cy="66"/>
        </a:xfrm>
      </xdr:grpSpPr>
      <xdr:sp macro="" textlink="">
        <xdr:nvSpPr>
          <xdr:cNvPr id="14357" name="Text Box 21"/>
          <xdr:cNvSpPr txBox="1">
            <a:spLocks noChangeArrowheads="1"/>
          </xdr:cNvSpPr>
        </xdr:nvSpPr>
        <xdr:spPr bwMode="auto">
          <a:xfrm>
            <a:off x="530" y="1760"/>
            <a:ext cx="81" cy="24"/>
          </a:xfrm>
          <a:prstGeom prst="rect">
            <a:avLst/>
          </a:prstGeom>
          <a:solidFill>
            <a:srgbClr val="000000"/>
          </a:solidFill>
          <a:ln w="9525">
            <a:solidFill>
              <a:srgbClr val="8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καυσαέρια</a:t>
            </a:r>
          </a:p>
        </xdr:txBody>
      </xdr:sp>
      <xdr:sp macro="" textlink="">
        <xdr:nvSpPr>
          <xdr:cNvPr id="15145" name="Line 22"/>
          <xdr:cNvSpPr>
            <a:spLocks noChangeShapeType="1"/>
          </xdr:cNvSpPr>
        </xdr:nvSpPr>
        <xdr:spPr bwMode="auto">
          <a:xfrm flipH="1">
            <a:off x="489" y="1785"/>
            <a:ext cx="41" cy="41"/>
          </a:xfrm>
          <a:prstGeom prst="line">
            <a:avLst/>
          </a:prstGeom>
          <a:noFill/>
          <a:ln w="9525">
            <a:solidFill>
              <a:srgbClr val="800000"/>
            </a:solidFill>
            <a:round/>
            <a:headEnd/>
            <a:tailEnd type="triangle" w="med" len="med"/>
          </a:ln>
        </xdr:spPr>
      </xdr:sp>
    </xdr:grpSp>
    <xdr:clientData/>
  </xdr:twoCellAnchor>
  <xdr:twoCellAnchor>
    <xdr:from>
      <xdr:col>7</xdr:col>
      <xdr:colOff>390525</xdr:colOff>
      <xdr:row>102</xdr:row>
      <xdr:rowOff>190500</xdr:rowOff>
    </xdr:from>
    <xdr:to>
      <xdr:col>9</xdr:col>
      <xdr:colOff>333375</xdr:colOff>
      <xdr:row>105</xdr:row>
      <xdr:rowOff>133350</xdr:rowOff>
    </xdr:to>
    <xdr:grpSp>
      <xdr:nvGrpSpPr>
        <xdr:cNvPr id="15021" name="Group 24"/>
        <xdr:cNvGrpSpPr>
          <a:grpSpLocks/>
        </xdr:cNvGrpSpPr>
      </xdr:nvGrpSpPr>
      <xdr:grpSpPr bwMode="auto">
        <a:xfrm>
          <a:off x="4692138" y="20141790"/>
          <a:ext cx="1171882" cy="629060"/>
          <a:chOff x="489" y="1760"/>
          <a:chExt cx="122" cy="66"/>
        </a:xfrm>
      </xdr:grpSpPr>
      <xdr:sp macro="" textlink="">
        <xdr:nvSpPr>
          <xdr:cNvPr id="14361" name="Text Box 25"/>
          <xdr:cNvSpPr txBox="1">
            <a:spLocks noChangeArrowheads="1"/>
          </xdr:cNvSpPr>
        </xdr:nvSpPr>
        <xdr:spPr bwMode="auto">
          <a:xfrm>
            <a:off x="530" y="1760"/>
            <a:ext cx="81" cy="24"/>
          </a:xfrm>
          <a:prstGeom prst="rect">
            <a:avLst/>
          </a:prstGeom>
          <a:solidFill>
            <a:srgbClr val="000000"/>
          </a:solidFill>
          <a:ln w="9525">
            <a:solidFill>
              <a:srgbClr val="8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καυσαέρια</a:t>
            </a:r>
          </a:p>
        </xdr:txBody>
      </xdr:sp>
      <xdr:sp macro="" textlink="">
        <xdr:nvSpPr>
          <xdr:cNvPr id="15143" name="Line 26"/>
          <xdr:cNvSpPr>
            <a:spLocks noChangeShapeType="1"/>
          </xdr:cNvSpPr>
        </xdr:nvSpPr>
        <xdr:spPr bwMode="auto">
          <a:xfrm flipH="1">
            <a:off x="489" y="1785"/>
            <a:ext cx="41" cy="41"/>
          </a:xfrm>
          <a:prstGeom prst="line">
            <a:avLst/>
          </a:prstGeom>
          <a:noFill/>
          <a:ln w="9525">
            <a:solidFill>
              <a:srgbClr val="800000"/>
            </a:solidFill>
            <a:round/>
            <a:headEnd/>
            <a:tailEnd type="triangle" w="med" len="med"/>
          </a:ln>
        </xdr:spPr>
      </xdr:sp>
    </xdr:grpSp>
    <xdr:clientData/>
  </xdr:twoCellAnchor>
  <xdr:twoCellAnchor>
    <xdr:from>
      <xdr:col>7</xdr:col>
      <xdr:colOff>390525</xdr:colOff>
      <xdr:row>112</xdr:row>
      <xdr:rowOff>190500</xdr:rowOff>
    </xdr:from>
    <xdr:to>
      <xdr:col>9</xdr:col>
      <xdr:colOff>333375</xdr:colOff>
      <xdr:row>115</xdr:row>
      <xdr:rowOff>180975</xdr:rowOff>
    </xdr:to>
    <xdr:grpSp>
      <xdr:nvGrpSpPr>
        <xdr:cNvPr id="15022" name="Group 27"/>
        <xdr:cNvGrpSpPr>
          <a:grpSpLocks/>
        </xdr:cNvGrpSpPr>
      </xdr:nvGrpSpPr>
      <xdr:grpSpPr bwMode="auto">
        <a:xfrm>
          <a:off x="4692138" y="22220903"/>
          <a:ext cx="1171882" cy="635717"/>
          <a:chOff x="489" y="1760"/>
          <a:chExt cx="122" cy="66"/>
        </a:xfrm>
      </xdr:grpSpPr>
      <xdr:sp macro="" textlink="">
        <xdr:nvSpPr>
          <xdr:cNvPr id="14364" name="Text Box 28"/>
          <xdr:cNvSpPr txBox="1">
            <a:spLocks noChangeArrowheads="1"/>
          </xdr:cNvSpPr>
        </xdr:nvSpPr>
        <xdr:spPr bwMode="auto">
          <a:xfrm>
            <a:off x="530" y="1760"/>
            <a:ext cx="81" cy="24"/>
          </a:xfrm>
          <a:prstGeom prst="rect">
            <a:avLst/>
          </a:prstGeom>
          <a:solidFill>
            <a:srgbClr val="000000"/>
          </a:solidFill>
          <a:ln w="9525">
            <a:solidFill>
              <a:srgbClr val="8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καυσαέρια</a:t>
            </a:r>
          </a:p>
        </xdr:txBody>
      </xdr:sp>
      <xdr:sp macro="" textlink="">
        <xdr:nvSpPr>
          <xdr:cNvPr id="15141" name="Line 29"/>
          <xdr:cNvSpPr>
            <a:spLocks noChangeShapeType="1"/>
          </xdr:cNvSpPr>
        </xdr:nvSpPr>
        <xdr:spPr bwMode="auto">
          <a:xfrm flipH="1">
            <a:off x="489" y="1785"/>
            <a:ext cx="41" cy="41"/>
          </a:xfrm>
          <a:prstGeom prst="line">
            <a:avLst/>
          </a:prstGeom>
          <a:noFill/>
          <a:ln w="9525">
            <a:solidFill>
              <a:srgbClr val="800000"/>
            </a:solidFill>
            <a:round/>
            <a:headEnd/>
            <a:tailEnd type="triangle" w="med" len="med"/>
          </a:ln>
        </xdr:spPr>
      </xdr:sp>
    </xdr:grpSp>
    <xdr:clientData/>
  </xdr:twoCellAnchor>
  <xdr:twoCellAnchor>
    <xdr:from>
      <xdr:col>7</xdr:col>
      <xdr:colOff>390525</xdr:colOff>
      <xdr:row>123</xdr:row>
      <xdr:rowOff>0</xdr:rowOff>
    </xdr:from>
    <xdr:to>
      <xdr:col>9</xdr:col>
      <xdr:colOff>333375</xdr:colOff>
      <xdr:row>126</xdr:row>
      <xdr:rowOff>0</xdr:rowOff>
    </xdr:to>
    <xdr:grpSp>
      <xdr:nvGrpSpPr>
        <xdr:cNvPr id="15023" name="Group 30"/>
        <xdr:cNvGrpSpPr>
          <a:grpSpLocks/>
        </xdr:cNvGrpSpPr>
      </xdr:nvGrpSpPr>
      <xdr:grpSpPr bwMode="auto">
        <a:xfrm>
          <a:off x="4692138" y="24273387"/>
          <a:ext cx="1171882" cy="635000"/>
          <a:chOff x="489" y="1760"/>
          <a:chExt cx="122" cy="66"/>
        </a:xfrm>
      </xdr:grpSpPr>
      <xdr:sp macro="" textlink="">
        <xdr:nvSpPr>
          <xdr:cNvPr id="14367" name="Text Box 31"/>
          <xdr:cNvSpPr txBox="1">
            <a:spLocks noChangeArrowheads="1"/>
          </xdr:cNvSpPr>
        </xdr:nvSpPr>
        <xdr:spPr bwMode="auto">
          <a:xfrm>
            <a:off x="530" y="1760"/>
            <a:ext cx="81" cy="24"/>
          </a:xfrm>
          <a:prstGeom prst="rect">
            <a:avLst/>
          </a:prstGeom>
          <a:solidFill>
            <a:srgbClr val="000000"/>
          </a:solidFill>
          <a:ln w="9525">
            <a:solidFill>
              <a:srgbClr val="8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καυσαέρια</a:t>
            </a:r>
          </a:p>
        </xdr:txBody>
      </xdr:sp>
      <xdr:sp macro="" textlink="">
        <xdr:nvSpPr>
          <xdr:cNvPr id="15139" name="Line 32"/>
          <xdr:cNvSpPr>
            <a:spLocks noChangeShapeType="1"/>
          </xdr:cNvSpPr>
        </xdr:nvSpPr>
        <xdr:spPr bwMode="auto">
          <a:xfrm flipH="1">
            <a:off x="489" y="1785"/>
            <a:ext cx="41" cy="41"/>
          </a:xfrm>
          <a:prstGeom prst="line">
            <a:avLst/>
          </a:prstGeom>
          <a:noFill/>
          <a:ln w="9525">
            <a:solidFill>
              <a:srgbClr val="800000"/>
            </a:solidFill>
            <a:round/>
            <a:headEnd/>
            <a:tailEnd type="triangle" w="med" len="med"/>
          </a:ln>
        </xdr:spPr>
      </xdr:sp>
    </xdr:grpSp>
    <xdr:clientData/>
  </xdr:twoCellAnchor>
  <xdr:twoCellAnchor>
    <xdr:from>
      <xdr:col>5</xdr:col>
      <xdr:colOff>9525</xdr:colOff>
      <xdr:row>161</xdr:row>
      <xdr:rowOff>9525</xdr:rowOff>
    </xdr:from>
    <xdr:to>
      <xdr:col>5</xdr:col>
      <xdr:colOff>9525</xdr:colOff>
      <xdr:row>162</xdr:row>
      <xdr:rowOff>161925</xdr:rowOff>
    </xdr:to>
    <xdr:sp macro="" textlink="">
      <xdr:nvSpPr>
        <xdr:cNvPr id="15024" name="Line 78"/>
        <xdr:cNvSpPr>
          <a:spLocks noChangeShapeType="1"/>
        </xdr:cNvSpPr>
      </xdr:nvSpPr>
      <xdr:spPr bwMode="auto">
        <a:xfrm>
          <a:off x="3057525" y="30156150"/>
          <a:ext cx="0" cy="352425"/>
        </a:xfrm>
        <a:prstGeom prst="line">
          <a:avLst/>
        </a:prstGeom>
        <a:noFill/>
        <a:ln w="9525">
          <a:solidFill>
            <a:srgbClr val="FF0000"/>
          </a:solidFill>
          <a:round/>
          <a:headEnd/>
          <a:tailEnd type="triangle" w="med" len="med"/>
        </a:ln>
      </xdr:spPr>
    </xdr:sp>
    <xdr:clientData/>
  </xdr:twoCellAnchor>
  <xdr:twoCellAnchor>
    <xdr:from>
      <xdr:col>0</xdr:col>
      <xdr:colOff>371475</xdr:colOff>
      <xdr:row>71</xdr:row>
      <xdr:rowOff>118293</xdr:rowOff>
    </xdr:from>
    <xdr:to>
      <xdr:col>0</xdr:col>
      <xdr:colOff>561975</xdr:colOff>
      <xdr:row>71</xdr:row>
      <xdr:rowOff>118293</xdr:rowOff>
    </xdr:to>
    <xdr:sp macro="" textlink="">
      <xdr:nvSpPr>
        <xdr:cNvPr id="15030" name="Line 119"/>
        <xdr:cNvSpPr>
          <a:spLocks noChangeShapeType="1"/>
        </xdr:cNvSpPr>
      </xdr:nvSpPr>
      <xdr:spPr bwMode="auto">
        <a:xfrm>
          <a:off x="371475" y="13514745"/>
          <a:ext cx="190500" cy="0"/>
        </a:xfrm>
        <a:prstGeom prst="line">
          <a:avLst/>
        </a:prstGeom>
        <a:noFill/>
        <a:ln w="38100">
          <a:solidFill>
            <a:srgbClr val="99CC00"/>
          </a:solidFill>
          <a:round/>
          <a:headEnd/>
          <a:tailEnd type="triangle" w="med" len="med"/>
        </a:ln>
      </xdr:spPr>
    </xdr:sp>
    <xdr:clientData/>
  </xdr:twoCellAnchor>
  <xdr:twoCellAnchor>
    <xdr:from>
      <xdr:col>0</xdr:col>
      <xdr:colOff>371475</xdr:colOff>
      <xdr:row>132</xdr:row>
      <xdr:rowOff>171450</xdr:rowOff>
    </xdr:from>
    <xdr:to>
      <xdr:col>0</xdr:col>
      <xdr:colOff>561975</xdr:colOff>
      <xdr:row>132</xdr:row>
      <xdr:rowOff>171450</xdr:rowOff>
    </xdr:to>
    <xdr:sp macro="" textlink="">
      <xdr:nvSpPr>
        <xdr:cNvPr id="15031" name="Line 120"/>
        <xdr:cNvSpPr>
          <a:spLocks noChangeShapeType="1"/>
        </xdr:cNvSpPr>
      </xdr:nvSpPr>
      <xdr:spPr bwMode="auto">
        <a:xfrm>
          <a:off x="371475" y="24793575"/>
          <a:ext cx="190500" cy="0"/>
        </a:xfrm>
        <a:prstGeom prst="line">
          <a:avLst/>
        </a:prstGeom>
        <a:noFill/>
        <a:ln w="38100">
          <a:solidFill>
            <a:srgbClr val="99CC00"/>
          </a:solidFill>
          <a:round/>
          <a:headEnd/>
          <a:tailEnd type="triangle" w="med" len="med"/>
        </a:ln>
      </xdr:spPr>
    </xdr:sp>
    <xdr:clientData/>
  </xdr:twoCellAnchor>
  <xdr:twoCellAnchor>
    <xdr:from>
      <xdr:col>0</xdr:col>
      <xdr:colOff>371475</xdr:colOff>
      <xdr:row>142</xdr:row>
      <xdr:rowOff>142875</xdr:rowOff>
    </xdr:from>
    <xdr:to>
      <xdr:col>0</xdr:col>
      <xdr:colOff>561975</xdr:colOff>
      <xdr:row>142</xdr:row>
      <xdr:rowOff>142875</xdr:rowOff>
    </xdr:to>
    <xdr:sp macro="" textlink="">
      <xdr:nvSpPr>
        <xdr:cNvPr id="15032" name="Line 121"/>
        <xdr:cNvSpPr>
          <a:spLocks noChangeShapeType="1"/>
        </xdr:cNvSpPr>
      </xdr:nvSpPr>
      <xdr:spPr bwMode="auto">
        <a:xfrm>
          <a:off x="371475" y="26670000"/>
          <a:ext cx="190500" cy="0"/>
        </a:xfrm>
        <a:prstGeom prst="line">
          <a:avLst/>
        </a:prstGeom>
        <a:noFill/>
        <a:ln w="38100">
          <a:solidFill>
            <a:srgbClr val="99CC00"/>
          </a:solidFill>
          <a:round/>
          <a:headEnd/>
          <a:tailEnd type="triangle" w="med" len="med"/>
        </a:ln>
      </xdr:spPr>
    </xdr:sp>
    <xdr:clientData/>
  </xdr:twoCellAnchor>
  <xdr:twoCellAnchor editAs="oneCell">
    <xdr:from>
      <xdr:col>4</xdr:col>
      <xdr:colOff>504825</xdr:colOff>
      <xdr:row>94</xdr:row>
      <xdr:rowOff>209550</xdr:rowOff>
    </xdr:from>
    <xdr:to>
      <xdr:col>5</xdr:col>
      <xdr:colOff>114300</xdr:colOff>
      <xdr:row>96</xdr:row>
      <xdr:rowOff>95250</xdr:rowOff>
    </xdr:to>
    <xdr:pic>
      <xdr:nvPicPr>
        <xdr:cNvPr id="15033" name="Picture 137"/>
        <xdr:cNvPicPr>
          <a:picLocks noChangeAspect="1" noChangeArrowheads="1"/>
        </xdr:cNvPicPr>
      </xdr:nvPicPr>
      <xdr:blipFill>
        <a:blip xmlns:r="http://schemas.openxmlformats.org/officeDocument/2006/relationships" r:embed="rId1"/>
        <a:srcRect/>
        <a:stretch>
          <a:fillRect/>
        </a:stretch>
      </xdr:blipFill>
      <xdr:spPr bwMode="auto">
        <a:xfrm>
          <a:off x="2943225" y="17202150"/>
          <a:ext cx="219075" cy="314325"/>
        </a:xfrm>
        <a:prstGeom prst="rect">
          <a:avLst/>
        </a:prstGeom>
        <a:noFill/>
        <a:ln w="9525">
          <a:noFill/>
          <a:miter lim="800000"/>
          <a:headEnd/>
          <a:tailEnd/>
        </a:ln>
      </xdr:spPr>
    </xdr:pic>
    <xdr:clientData/>
  </xdr:twoCellAnchor>
  <xdr:twoCellAnchor editAs="oneCell">
    <xdr:from>
      <xdr:col>4</xdr:col>
      <xdr:colOff>504825</xdr:colOff>
      <xdr:row>104</xdr:row>
      <xdr:rowOff>219075</xdr:rowOff>
    </xdr:from>
    <xdr:to>
      <xdr:col>5</xdr:col>
      <xdr:colOff>114300</xdr:colOff>
      <xdr:row>106</xdr:row>
      <xdr:rowOff>95250</xdr:rowOff>
    </xdr:to>
    <xdr:pic>
      <xdr:nvPicPr>
        <xdr:cNvPr id="15034" name="Picture 138"/>
        <xdr:cNvPicPr>
          <a:picLocks noChangeAspect="1" noChangeArrowheads="1"/>
        </xdr:cNvPicPr>
      </xdr:nvPicPr>
      <xdr:blipFill>
        <a:blip xmlns:r="http://schemas.openxmlformats.org/officeDocument/2006/relationships" r:embed="rId2"/>
        <a:srcRect/>
        <a:stretch>
          <a:fillRect/>
        </a:stretch>
      </xdr:blipFill>
      <xdr:spPr bwMode="auto">
        <a:xfrm>
          <a:off x="2943225" y="19250025"/>
          <a:ext cx="219075" cy="314325"/>
        </a:xfrm>
        <a:prstGeom prst="rect">
          <a:avLst/>
        </a:prstGeom>
        <a:noFill/>
        <a:ln w="9525">
          <a:noFill/>
          <a:miter lim="800000"/>
          <a:headEnd/>
          <a:tailEnd/>
        </a:ln>
      </xdr:spPr>
    </xdr:pic>
    <xdr:clientData/>
  </xdr:twoCellAnchor>
  <xdr:twoCellAnchor editAs="oneCell">
    <xdr:from>
      <xdr:col>4</xdr:col>
      <xdr:colOff>485775</xdr:colOff>
      <xdr:row>114</xdr:row>
      <xdr:rowOff>219075</xdr:rowOff>
    </xdr:from>
    <xdr:to>
      <xdr:col>5</xdr:col>
      <xdr:colOff>95250</xdr:colOff>
      <xdr:row>116</xdr:row>
      <xdr:rowOff>95250</xdr:rowOff>
    </xdr:to>
    <xdr:pic>
      <xdr:nvPicPr>
        <xdr:cNvPr id="15035" name="Picture 139"/>
        <xdr:cNvPicPr>
          <a:picLocks noChangeAspect="1" noChangeArrowheads="1"/>
        </xdr:cNvPicPr>
      </xdr:nvPicPr>
      <xdr:blipFill>
        <a:blip xmlns:r="http://schemas.openxmlformats.org/officeDocument/2006/relationships" r:embed="rId2"/>
        <a:srcRect/>
        <a:stretch>
          <a:fillRect/>
        </a:stretch>
      </xdr:blipFill>
      <xdr:spPr bwMode="auto">
        <a:xfrm>
          <a:off x="2924175" y="21250275"/>
          <a:ext cx="219075" cy="314325"/>
        </a:xfrm>
        <a:prstGeom prst="rect">
          <a:avLst/>
        </a:prstGeom>
        <a:noFill/>
        <a:ln w="9525">
          <a:noFill/>
          <a:miter lim="800000"/>
          <a:headEnd/>
          <a:tailEnd/>
        </a:ln>
      </xdr:spPr>
    </xdr:pic>
    <xdr:clientData/>
  </xdr:twoCellAnchor>
  <xdr:twoCellAnchor editAs="oneCell">
    <xdr:from>
      <xdr:col>4</xdr:col>
      <xdr:colOff>485775</xdr:colOff>
      <xdr:row>124</xdr:row>
      <xdr:rowOff>209550</xdr:rowOff>
    </xdr:from>
    <xdr:to>
      <xdr:col>5</xdr:col>
      <xdr:colOff>95250</xdr:colOff>
      <xdr:row>126</xdr:row>
      <xdr:rowOff>95250</xdr:rowOff>
    </xdr:to>
    <xdr:pic>
      <xdr:nvPicPr>
        <xdr:cNvPr id="15036" name="Picture 140"/>
        <xdr:cNvPicPr>
          <a:picLocks noChangeAspect="1" noChangeArrowheads="1"/>
        </xdr:cNvPicPr>
      </xdr:nvPicPr>
      <xdr:blipFill>
        <a:blip xmlns:r="http://schemas.openxmlformats.org/officeDocument/2006/relationships" r:embed="rId2"/>
        <a:srcRect/>
        <a:stretch>
          <a:fillRect/>
        </a:stretch>
      </xdr:blipFill>
      <xdr:spPr bwMode="auto">
        <a:xfrm>
          <a:off x="2924175" y="23241000"/>
          <a:ext cx="219075" cy="314325"/>
        </a:xfrm>
        <a:prstGeom prst="rect">
          <a:avLst/>
        </a:prstGeom>
        <a:noFill/>
        <a:ln w="9525">
          <a:noFill/>
          <a:miter lim="800000"/>
          <a:headEnd/>
          <a:tailEnd/>
        </a:ln>
      </xdr:spPr>
    </xdr:pic>
    <xdr:clientData/>
  </xdr:twoCellAnchor>
  <xdr:twoCellAnchor editAs="oneCell">
    <xdr:from>
      <xdr:col>3</xdr:col>
      <xdr:colOff>180975</xdr:colOff>
      <xdr:row>163</xdr:row>
      <xdr:rowOff>228600</xdr:rowOff>
    </xdr:from>
    <xdr:to>
      <xdr:col>3</xdr:col>
      <xdr:colOff>400050</xdr:colOff>
      <xdr:row>165</xdr:row>
      <xdr:rowOff>114300</xdr:rowOff>
    </xdr:to>
    <xdr:pic>
      <xdr:nvPicPr>
        <xdr:cNvPr id="15037" name="Picture 141"/>
        <xdr:cNvPicPr>
          <a:picLocks noChangeAspect="1" noChangeArrowheads="1"/>
        </xdr:cNvPicPr>
      </xdr:nvPicPr>
      <xdr:blipFill>
        <a:blip xmlns:r="http://schemas.openxmlformats.org/officeDocument/2006/relationships" r:embed="rId2"/>
        <a:srcRect/>
        <a:stretch>
          <a:fillRect/>
        </a:stretch>
      </xdr:blipFill>
      <xdr:spPr bwMode="auto">
        <a:xfrm>
          <a:off x="2009775" y="30775275"/>
          <a:ext cx="219075" cy="314325"/>
        </a:xfrm>
        <a:prstGeom prst="rect">
          <a:avLst/>
        </a:prstGeom>
        <a:noFill/>
        <a:ln w="9525">
          <a:noFill/>
          <a:miter lim="800000"/>
          <a:headEnd/>
          <a:tailEnd/>
        </a:ln>
      </xdr:spPr>
    </xdr:pic>
    <xdr:clientData/>
  </xdr:twoCellAnchor>
  <xdr:twoCellAnchor>
    <xdr:from>
      <xdr:col>0</xdr:col>
      <xdr:colOff>371475</xdr:colOff>
      <xdr:row>172</xdr:row>
      <xdr:rowOff>84700</xdr:rowOff>
    </xdr:from>
    <xdr:to>
      <xdr:col>0</xdr:col>
      <xdr:colOff>561975</xdr:colOff>
      <xdr:row>172</xdr:row>
      <xdr:rowOff>84700</xdr:rowOff>
    </xdr:to>
    <xdr:sp macro="" textlink="">
      <xdr:nvSpPr>
        <xdr:cNvPr id="15038" name="Line 142"/>
        <xdr:cNvSpPr>
          <a:spLocks noChangeShapeType="1"/>
        </xdr:cNvSpPr>
      </xdr:nvSpPr>
      <xdr:spPr bwMode="auto">
        <a:xfrm>
          <a:off x="371475" y="34036716"/>
          <a:ext cx="190500" cy="0"/>
        </a:xfrm>
        <a:prstGeom prst="line">
          <a:avLst/>
        </a:prstGeom>
        <a:noFill/>
        <a:ln w="38100">
          <a:solidFill>
            <a:srgbClr val="99CC00"/>
          </a:solidFill>
          <a:round/>
          <a:headEnd/>
          <a:tailEnd type="triangle" w="med" len="med"/>
        </a:ln>
      </xdr:spPr>
    </xdr:sp>
    <xdr:clientData/>
  </xdr:twoCellAnchor>
  <xdr:twoCellAnchor>
    <xdr:from>
      <xdr:col>1</xdr:col>
      <xdr:colOff>228600</xdr:colOff>
      <xdr:row>232</xdr:row>
      <xdr:rowOff>66675</xdr:rowOff>
    </xdr:from>
    <xdr:to>
      <xdr:col>1</xdr:col>
      <xdr:colOff>438150</xdr:colOff>
      <xdr:row>233</xdr:row>
      <xdr:rowOff>76200</xdr:rowOff>
    </xdr:to>
    <xdr:sp macro="" textlink="">
      <xdr:nvSpPr>
        <xdr:cNvPr id="14479" name="Text Box 143"/>
        <xdr:cNvSpPr txBox="1">
          <a:spLocks noChangeArrowheads="1"/>
        </xdr:cNvSpPr>
      </xdr:nvSpPr>
      <xdr:spPr bwMode="auto">
        <a:xfrm>
          <a:off x="838200" y="43453050"/>
          <a:ext cx="20955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99CC00"/>
              </a:solidFill>
              <a:latin typeface="Arial"/>
              <a:cs typeface="Arial"/>
            </a:rPr>
            <a:t>α.</a:t>
          </a:r>
        </a:p>
      </xdr:txBody>
    </xdr:sp>
    <xdr:clientData/>
  </xdr:twoCellAnchor>
  <xdr:twoCellAnchor>
    <xdr:from>
      <xdr:col>1</xdr:col>
      <xdr:colOff>228600</xdr:colOff>
      <xdr:row>235</xdr:row>
      <xdr:rowOff>66675</xdr:rowOff>
    </xdr:from>
    <xdr:to>
      <xdr:col>1</xdr:col>
      <xdr:colOff>457200</xdr:colOff>
      <xdr:row>236</xdr:row>
      <xdr:rowOff>85725</xdr:rowOff>
    </xdr:to>
    <xdr:sp macro="" textlink="">
      <xdr:nvSpPr>
        <xdr:cNvPr id="14480" name="Text Box 144"/>
        <xdr:cNvSpPr txBox="1">
          <a:spLocks noChangeArrowheads="1"/>
        </xdr:cNvSpPr>
      </xdr:nvSpPr>
      <xdr:spPr bwMode="auto">
        <a:xfrm>
          <a:off x="838200" y="44024550"/>
          <a:ext cx="228600"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99CC00"/>
              </a:solidFill>
              <a:latin typeface="Arial"/>
              <a:cs typeface="Arial"/>
            </a:rPr>
            <a:t>β.</a:t>
          </a:r>
        </a:p>
      </xdr:txBody>
    </xdr:sp>
    <xdr:clientData/>
  </xdr:twoCellAnchor>
  <xdr:twoCellAnchor>
    <xdr:from>
      <xdr:col>1</xdr:col>
      <xdr:colOff>247650</xdr:colOff>
      <xdr:row>238</xdr:row>
      <xdr:rowOff>66675</xdr:rowOff>
    </xdr:from>
    <xdr:to>
      <xdr:col>1</xdr:col>
      <xdr:colOff>438150</xdr:colOff>
      <xdr:row>239</xdr:row>
      <xdr:rowOff>76200</xdr:rowOff>
    </xdr:to>
    <xdr:sp macro="" textlink="">
      <xdr:nvSpPr>
        <xdr:cNvPr id="14481" name="Text Box 145"/>
        <xdr:cNvSpPr txBox="1">
          <a:spLocks noChangeArrowheads="1"/>
        </xdr:cNvSpPr>
      </xdr:nvSpPr>
      <xdr:spPr bwMode="auto">
        <a:xfrm>
          <a:off x="857250" y="44596050"/>
          <a:ext cx="19050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99CC00"/>
              </a:solidFill>
              <a:latin typeface="Arial"/>
              <a:cs typeface="Arial"/>
            </a:rPr>
            <a:t>γ.</a:t>
          </a:r>
        </a:p>
      </xdr:txBody>
    </xdr:sp>
    <xdr:clientData/>
  </xdr:twoCellAnchor>
  <xdr:twoCellAnchor>
    <xdr:from>
      <xdr:col>1</xdr:col>
      <xdr:colOff>9525</xdr:colOff>
      <xdr:row>181</xdr:row>
      <xdr:rowOff>38100</xdr:rowOff>
    </xdr:from>
    <xdr:to>
      <xdr:col>5</xdr:col>
      <xdr:colOff>28575</xdr:colOff>
      <xdr:row>182</xdr:row>
      <xdr:rowOff>95250</xdr:rowOff>
    </xdr:to>
    <xdr:sp macro="" textlink="">
      <xdr:nvSpPr>
        <xdr:cNvPr id="14484" name="Text Box 148"/>
        <xdr:cNvSpPr txBox="1">
          <a:spLocks noChangeArrowheads="1"/>
        </xdr:cNvSpPr>
      </xdr:nvSpPr>
      <xdr:spPr bwMode="auto">
        <a:xfrm>
          <a:off x="619125" y="33880425"/>
          <a:ext cx="2457450" cy="247650"/>
        </a:xfrm>
        <a:prstGeom prst="rect">
          <a:avLst/>
        </a:prstGeom>
        <a:solidFill>
          <a:srgbClr val="000000"/>
        </a:solidFill>
        <a:ln w="9525">
          <a:solidFill>
            <a:srgbClr val="000000"/>
          </a:solidFill>
          <a:miter lim="800000"/>
          <a:headEnd/>
          <a:tailEnd/>
        </a:ln>
      </xdr:spPr>
      <xdr:txBody>
        <a:bodyPr vertOverflow="clip" wrap="square" lIns="36576" tIns="27432" rIns="0" bIns="27432" anchor="ctr" upright="1"/>
        <a:lstStyle/>
        <a:p>
          <a:pPr algn="l" rtl="1">
            <a:defRPr sz="1000"/>
          </a:pPr>
          <a:r>
            <a:rPr lang="el-GR" sz="1200" b="1" i="0" strike="noStrike">
              <a:solidFill>
                <a:srgbClr val="800000"/>
              </a:solidFill>
              <a:latin typeface="Arial"/>
              <a:cs typeface="Arial"/>
            </a:rPr>
            <a:t>Λυμένο πρόβλημα - παράδειγμα.</a:t>
          </a:r>
        </a:p>
      </xdr:txBody>
    </xdr:sp>
    <xdr:clientData/>
  </xdr:twoCellAnchor>
  <xdr:twoCellAnchor>
    <xdr:from>
      <xdr:col>1</xdr:col>
      <xdr:colOff>28575</xdr:colOff>
      <xdr:row>249</xdr:row>
      <xdr:rowOff>114300</xdr:rowOff>
    </xdr:from>
    <xdr:to>
      <xdr:col>2</xdr:col>
      <xdr:colOff>438150</xdr:colOff>
      <xdr:row>250</xdr:row>
      <xdr:rowOff>142875</xdr:rowOff>
    </xdr:to>
    <xdr:sp macro="" textlink="">
      <xdr:nvSpPr>
        <xdr:cNvPr id="14485" name="Text Box 149"/>
        <xdr:cNvSpPr txBox="1">
          <a:spLocks noChangeArrowheads="1"/>
        </xdr:cNvSpPr>
      </xdr:nvSpPr>
      <xdr:spPr bwMode="auto">
        <a:xfrm>
          <a:off x="638175" y="46739175"/>
          <a:ext cx="1019175" cy="2190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Προβλήματα</a:t>
          </a:r>
        </a:p>
      </xdr:txBody>
    </xdr:sp>
    <xdr:clientData/>
  </xdr:twoCellAnchor>
  <xdr:twoCellAnchor>
    <xdr:from>
      <xdr:col>6</xdr:col>
      <xdr:colOff>419100</xdr:colOff>
      <xdr:row>260</xdr:row>
      <xdr:rowOff>123825</xdr:rowOff>
    </xdr:from>
    <xdr:to>
      <xdr:col>6</xdr:col>
      <xdr:colOff>581025</xdr:colOff>
      <xdr:row>260</xdr:row>
      <xdr:rowOff>123825</xdr:rowOff>
    </xdr:to>
    <xdr:sp macro="" textlink="">
      <xdr:nvSpPr>
        <xdr:cNvPr id="15044" name="Line 150"/>
        <xdr:cNvSpPr>
          <a:spLocks noChangeShapeType="1"/>
        </xdr:cNvSpPr>
      </xdr:nvSpPr>
      <xdr:spPr bwMode="auto">
        <a:xfrm>
          <a:off x="4076700" y="48939450"/>
          <a:ext cx="161925" cy="0"/>
        </a:xfrm>
        <a:prstGeom prst="line">
          <a:avLst/>
        </a:prstGeom>
        <a:noFill/>
        <a:ln w="9525">
          <a:solidFill>
            <a:srgbClr val="FF0000"/>
          </a:solidFill>
          <a:round/>
          <a:headEnd/>
          <a:tailEnd type="triangle" w="med" len="med"/>
        </a:ln>
      </xdr:spPr>
    </xdr:sp>
    <xdr:clientData/>
  </xdr:twoCellAnchor>
  <xdr:twoCellAnchor>
    <xdr:from>
      <xdr:col>6</xdr:col>
      <xdr:colOff>419100</xdr:colOff>
      <xdr:row>261</xdr:row>
      <xdr:rowOff>104775</xdr:rowOff>
    </xdr:from>
    <xdr:to>
      <xdr:col>6</xdr:col>
      <xdr:colOff>581025</xdr:colOff>
      <xdr:row>261</xdr:row>
      <xdr:rowOff>104775</xdr:rowOff>
    </xdr:to>
    <xdr:sp macro="" textlink="">
      <xdr:nvSpPr>
        <xdr:cNvPr id="15045" name="Line 151"/>
        <xdr:cNvSpPr>
          <a:spLocks noChangeShapeType="1"/>
        </xdr:cNvSpPr>
      </xdr:nvSpPr>
      <xdr:spPr bwMode="auto">
        <a:xfrm>
          <a:off x="4076700" y="49120425"/>
          <a:ext cx="161925" cy="0"/>
        </a:xfrm>
        <a:prstGeom prst="line">
          <a:avLst/>
        </a:prstGeom>
        <a:noFill/>
        <a:ln w="9525">
          <a:solidFill>
            <a:srgbClr val="FF0000"/>
          </a:solidFill>
          <a:round/>
          <a:headEnd/>
          <a:tailEnd type="triangle" w="med" len="med"/>
        </a:ln>
      </xdr:spPr>
    </xdr:sp>
    <xdr:clientData/>
  </xdr:twoCellAnchor>
  <xdr:twoCellAnchor>
    <xdr:from>
      <xdr:col>6</xdr:col>
      <xdr:colOff>419100</xdr:colOff>
      <xdr:row>262</xdr:row>
      <xdr:rowOff>104775</xdr:rowOff>
    </xdr:from>
    <xdr:to>
      <xdr:col>6</xdr:col>
      <xdr:colOff>581025</xdr:colOff>
      <xdr:row>262</xdr:row>
      <xdr:rowOff>104775</xdr:rowOff>
    </xdr:to>
    <xdr:sp macro="" textlink="">
      <xdr:nvSpPr>
        <xdr:cNvPr id="15046" name="Line 152"/>
        <xdr:cNvSpPr>
          <a:spLocks noChangeShapeType="1"/>
        </xdr:cNvSpPr>
      </xdr:nvSpPr>
      <xdr:spPr bwMode="auto">
        <a:xfrm>
          <a:off x="4076700" y="49320450"/>
          <a:ext cx="161925" cy="0"/>
        </a:xfrm>
        <a:prstGeom prst="line">
          <a:avLst/>
        </a:prstGeom>
        <a:noFill/>
        <a:ln w="9525">
          <a:solidFill>
            <a:srgbClr val="FF0000"/>
          </a:solidFill>
          <a:round/>
          <a:headEnd/>
          <a:tailEnd type="triangle" w="med" len="med"/>
        </a:ln>
      </xdr:spPr>
    </xdr:sp>
    <xdr:clientData/>
  </xdr:twoCellAnchor>
  <xdr:twoCellAnchor>
    <xdr:from>
      <xdr:col>0</xdr:col>
      <xdr:colOff>304800</xdr:colOff>
      <xdr:row>252</xdr:row>
      <xdr:rowOff>85725</xdr:rowOff>
    </xdr:from>
    <xdr:to>
      <xdr:col>0</xdr:col>
      <xdr:colOff>495300</xdr:colOff>
      <xdr:row>253</xdr:row>
      <xdr:rowOff>95250</xdr:rowOff>
    </xdr:to>
    <xdr:sp macro="" textlink="">
      <xdr:nvSpPr>
        <xdr:cNvPr id="14489" name="Text Box 153"/>
        <xdr:cNvSpPr txBox="1">
          <a:spLocks noChangeArrowheads="1"/>
        </xdr:cNvSpPr>
      </xdr:nvSpPr>
      <xdr:spPr bwMode="auto">
        <a:xfrm>
          <a:off x="304800" y="47282100"/>
          <a:ext cx="19050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1.</a:t>
          </a:r>
        </a:p>
      </xdr:txBody>
    </xdr:sp>
    <xdr:clientData/>
  </xdr:twoCellAnchor>
  <xdr:twoCellAnchor>
    <xdr:from>
      <xdr:col>0</xdr:col>
      <xdr:colOff>304800</xdr:colOff>
      <xdr:row>284</xdr:row>
      <xdr:rowOff>57150</xdr:rowOff>
    </xdr:from>
    <xdr:to>
      <xdr:col>0</xdr:col>
      <xdr:colOff>495300</xdr:colOff>
      <xdr:row>285</xdr:row>
      <xdr:rowOff>66675</xdr:rowOff>
    </xdr:to>
    <xdr:sp macro="" textlink="">
      <xdr:nvSpPr>
        <xdr:cNvPr id="14493" name="Text Box 157"/>
        <xdr:cNvSpPr txBox="1">
          <a:spLocks noChangeArrowheads="1"/>
        </xdr:cNvSpPr>
      </xdr:nvSpPr>
      <xdr:spPr bwMode="auto">
        <a:xfrm>
          <a:off x="304800" y="53692425"/>
          <a:ext cx="19050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2.</a:t>
          </a:r>
        </a:p>
      </xdr:txBody>
    </xdr:sp>
    <xdr:clientData/>
  </xdr:twoCellAnchor>
  <xdr:twoCellAnchor>
    <xdr:from>
      <xdr:col>6</xdr:col>
      <xdr:colOff>419100</xdr:colOff>
      <xdr:row>292</xdr:row>
      <xdr:rowOff>123825</xdr:rowOff>
    </xdr:from>
    <xdr:to>
      <xdr:col>6</xdr:col>
      <xdr:colOff>581025</xdr:colOff>
      <xdr:row>292</xdr:row>
      <xdr:rowOff>123825</xdr:rowOff>
    </xdr:to>
    <xdr:sp macro="" textlink="">
      <xdr:nvSpPr>
        <xdr:cNvPr id="15049" name="Line 160"/>
        <xdr:cNvSpPr>
          <a:spLocks noChangeShapeType="1"/>
        </xdr:cNvSpPr>
      </xdr:nvSpPr>
      <xdr:spPr bwMode="auto">
        <a:xfrm>
          <a:off x="4076700" y="55283100"/>
          <a:ext cx="161925" cy="0"/>
        </a:xfrm>
        <a:prstGeom prst="line">
          <a:avLst/>
        </a:prstGeom>
        <a:noFill/>
        <a:ln w="9525">
          <a:solidFill>
            <a:srgbClr val="FF0000"/>
          </a:solidFill>
          <a:round/>
          <a:headEnd/>
          <a:tailEnd type="triangle" w="med" len="med"/>
        </a:ln>
      </xdr:spPr>
    </xdr:sp>
    <xdr:clientData/>
  </xdr:twoCellAnchor>
  <xdr:twoCellAnchor>
    <xdr:from>
      <xdr:col>6</xdr:col>
      <xdr:colOff>419100</xdr:colOff>
      <xdr:row>293</xdr:row>
      <xdr:rowOff>104775</xdr:rowOff>
    </xdr:from>
    <xdr:to>
      <xdr:col>6</xdr:col>
      <xdr:colOff>581025</xdr:colOff>
      <xdr:row>293</xdr:row>
      <xdr:rowOff>104775</xdr:rowOff>
    </xdr:to>
    <xdr:sp macro="" textlink="">
      <xdr:nvSpPr>
        <xdr:cNvPr id="15050" name="Line 161"/>
        <xdr:cNvSpPr>
          <a:spLocks noChangeShapeType="1"/>
        </xdr:cNvSpPr>
      </xdr:nvSpPr>
      <xdr:spPr bwMode="auto">
        <a:xfrm>
          <a:off x="4076700" y="55464075"/>
          <a:ext cx="161925" cy="0"/>
        </a:xfrm>
        <a:prstGeom prst="line">
          <a:avLst/>
        </a:prstGeom>
        <a:noFill/>
        <a:ln w="9525">
          <a:solidFill>
            <a:srgbClr val="FF0000"/>
          </a:solidFill>
          <a:round/>
          <a:headEnd/>
          <a:tailEnd type="triangle" w="med" len="med"/>
        </a:ln>
      </xdr:spPr>
    </xdr:sp>
    <xdr:clientData/>
  </xdr:twoCellAnchor>
  <xdr:twoCellAnchor>
    <xdr:from>
      <xdr:col>6</xdr:col>
      <xdr:colOff>419100</xdr:colOff>
      <xdr:row>294</xdr:row>
      <xdr:rowOff>104775</xdr:rowOff>
    </xdr:from>
    <xdr:to>
      <xdr:col>6</xdr:col>
      <xdr:colOff>581025</xdr:colOff>
      <xdr:row>294</xdr:row>
      <xdr:rowOff>104775</xdr:rowOff>
    </xdr:to>
    <xdr:sp macro="" textlink="">
      <xdr:nvSpPr>
        <xdr:cNvPr id="15051" name="Line 162"/>
        <xdr:cNvSpPr>
          <a:spLocks noChangeShapeType="1"/>
        </xdr:cNvSpPr>
      </xdr:nvSpPr>
      <xdr:spPr bwMode="auto">
        <a:xfrm>
          <a:off x="4076700" y="55664100"/>
          <a:ext cx="161925" cy="0"/>
        </a:xfrm>
        <a:prstGeom prst="line">
          <a:avLst/>
        </a:prstGeom>
        <a:noFill/>
        <a:ln w="9525">
          <a:solidFill>
            <a:srgbClr val="FF0000"/>
          </a:solidFill>
          <a:round/>
          <a:headEnd/>
          <a:tailEnd type="triangle" w="med" len="med"/>
        </a:ln>
      </xdr:spPr>
    </xdr:sp>
    <xdr:clientData/>
  </xdr:twoCellAnchor>
  <xdr:twoCellAnchor>
    <xdr:from>
      <xdr:col>0</xdr:col>
      <xdr:colOff>304800</xdr:colOff>
      <xdr:row>304</xdr:row>
      <xdr:rowOff>85725</xdr:rowOff>
    </xdr:from>
    <xdr:to>
      <xdr:col>0</xdr:col>
      <xdr:colOff>495300</xdr:colOff>
      <xdr:row>305</xdr:row>
      <xdr:rowOff>95250</xdr:rowOff>
    </xdr:to>
    <xdr:sp macro="" textlink="">
      <xdr:nvSpPr>
        <xdr:cNvPr id="14499" name="Text Box 163"/>
        <xdr:cNvSpPr txBox="1">
          <a:spLocks noChangeArrowheads="1"/>
        </xdr:cNvSpPr>
      </xdr:nvSpPr>
      <xdr:spPr bwMode="auto">
        <a:xfrm>
          <a:off x="304800" y="57635775"/>
          <a:ext cx="19050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3.</a:t>
          </a:r>
        </a:p>
      </xdr:txBody>
    </xdr:sp>
    <xdr:clientData/>
  </xdr:twoCellAnchor>
  <xdr:twoCellAnchor>
    <xdr:from>
      <xdr:col>1</xdr:col>
      <xdr:colOff>9525</xdr:colOff>
      <xdr:row>309</xdr:row>
      <xdr:rowOff>57150</xdr:rowOff>
    </xdr:from>
    <xdr:to>
      <xdr:col>2</xdr:col>
      <xdr:colOff>180975</xdr:colOff>
      <xdr:row>310</xdr:row>
      <xdr:rowOff>66675</xdr:rowOff>
    </xdr:to>
    <xdr:sp macro="" textlink="">
      <xdr:nvSpPr>
        <xdr:cNvPr id="14503" name="Text Box 167"/>
        <xdr:cNvSpPr txBox="1">
          <a:spLocks noChangeArrowheads="1"/>
        </xdr:cNvSpPr>
      </xdr:nvSpPr>
      <xdr:spPr bwMode="auto">
        <a:xfrm>
          <a:off x="619125" y="58559700"/>
          <a:ext cx="781050" cy="20002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Υποδείξεις</a:t>
          </a:r>
        </a:p>
      </xdr:txBody>
    </xdr:sp>
    <xdr:clientData/>
  </xdr:twoCellAnchor>
  <xdr:twoCellAnchor>
    <xdr:from>
      <xdr:col>0</xdr:col>
      <xdr:colOff>371475</xdr:colOff>
      <xdr:row>310</xdr:row>
      <xdr:rowOff>171450</xdr:rowOff>
    </xdr:from>
    <xdr:to>
      <xdr:col>0</xdr:col>
      <xdr:colOff>561975</xdr:colOff>
      <xdr:row>310</xdr:row>
      <xdr:rowOff>171450</xdr:rowOff>
    </xdr:to>
    <xdr:sp macro="" textlink="">
      <xdr:nvSpPr>
        <xdr:cNvPr id="15054" name="Line 169"/>
        <xdr:cNvSpPr>
          <a:spLocks noChangeShapeType="1"/>
        </xdr:cNvSpPr>
      </xdr:nvSpPr>
      <xdr:spPr bwMode="auto">
        <a:xfrm>
          <a:off x="371475" y="58864500"/>
          <a:ext cx="190500" cy="0"/>
        </a:xfrm>
        <a:prstGeom prst="line">
          <a:avLst/>
        </a:prstGeom>
        <a:noFill/>
        <a:ln w="19050">
          <a:solidFill>
            <a:srgbClr val="800000"/>
          </a:solidFill>
          <a:round/>
          <a:headEnd/>
          <a:tailEnd type="triangle" w="med" len="med"/>
        </a:ln>
      </xdr:spPr>
    </xdr:sp>
    <xdr:clientData/>
  </xdr:twoCellAnchor>
  <xdr:twoCellAnchor>
    <xdr:from>
      <xdr:col>0</xdr:col>
      <xdr:colOff>371475</xdr:colOff>
      <xdr:row>315</xdr:row>
      <xdr:rowOff>95250</xdr:rowOff>
    </xdr:from>
    <xdr:to>
      <xdr:col>0</xdr:col>
      <xdr:colOff>561975</xdr:colOff>
      <xdr:row>315</xdr:row>
      <xdr:rowOff>95250</xdr:rowOff>
    </xdr:to>
    <xdr:sp macro="" textlink="">
      <xdr:nvSpPr>
        <xdr:cNvPr id="15055" name="Line 170"/>
        <xdr:cNvSpPr>
          <a:spLocks noChangeShapeType="1"/>
        </xdr:cNvSpPr>
      </xdr:nvSpPr>
      <xdr:spPr bwMode="auto">
        <a:xfrm>
          <a:off x="371475" y="59740800"/>
          <a:ext cx="190500" cy="0"/>
        </a:xfrm>
        <a:prstGeom prst="line">
          <a:avLst/>
        </a:prstGeom>
        <a:noFill/>
        <a:ln w="19050">
          <a:solidFill>
            <a:srgbClr val="800000"/>
          </a:solidFill>
          <a:round/>
          <a:headEnd/>
          <a:tailEnd type="triangle" w="med" len="med"/>
        </a:ln>
      </xdr:spPr>
    </xdr:sp>
    <xdr:clientData/>
  </xdr:twoCellAnchor>
  <xdr:twoCellAnchor>
    <xdr:from>
      <xdr:col>0</xdr:col>
      <xdr:colOff>304800</xdr:colOff>
      <xdr:row>320</xdr:row>
      <xdr:rowOff>76200</xdr:rowOff>
    </xdr:from>
    <xdr:to>
      <xdr:col>0</xdr:col>
      <xdr:colOff>495300</xdr:colOff>
      <xdr:row>321</xdr:row>
      <xdr:rowOff>85725</xdr:rowOff>
    </xdr:to>
    <xdr:sp macro="" textlink="">
      <xdr:nvSpPr>
        <xdr:cNvPr id="14507" name="Text Box 171"/>
        <xdr:cNvSpPr txBox="1">
          <a:spLocks noChangeArrowheads="1"/>
        </xdr:cNvSpPr>
      </xdr:nvSpPr>
      <xdr:spPr bwMode="auto">
        <a:xfrm>
          <a:off x="304800" y="60683775"/>
          <a:ext cx="19050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4.</a:t>
          </a:r>
        </a:p>
      </xdr:txBody>
    </xdr:sp>
    <xdr:clientData/>
  </xdr:twoCellAnchor>
  <xdr:twoCellAnchor>
    <xdr:from>
      <xdr:col>0</xdr:col>
      <xdr:colOff>304800</xdr:colOff>
      <xdr:row>341</xdr:row>
      <xdr:rowOff>57150</xdr:rowOff>
    </xdr:from>
    <xdr:to>
      <xdr:col>0</xdr:col>
      <xdr:colOff>495300</xdr:colOff>
      <xdr:row>342</xdr:row>
      <xdr:rowOff>66675</xdr:rowOff>
    </xdr:to>
    <xdr:sp macro="" textlink="">
      <xdr:nvSpPr>
        <xdr:cNvPr id="14510" name="Text Box 174"/>
        <xdr:cNvSpPr txBox="1">
          <a:spLocks noChangeArrowheads="1"/>
        </xdr:cNvSpPr>
      </xdr:nvSpPr>
      <xdr:spPr bwMode="auto">
        <a:xfrm>
          <a:off x="304800" y="64674750"/>
          <a:ext cx="19050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5.</a:t>
          </a:r>
        </a:p>
      </xdr:txBody>
    </xdr:sp>
    <xdr:clientData/>
  </xdr:twoCellAnchor>
  <xdr:twoCellAnchor>
    <xdr:from>
      <xdr:col>0</xdr:col>
      <xdr:colOff>304800</xdr:colOff>
      <xdr:row>370</xdr:row>
      <xdr:rowOff>57150</xdr:rowOff>
    </xdr:from>
    <xdr:to>
      <xdr:col>0</xdr:col>
      <xdr:colOff>495300</xdr:colOff>
      <xdr:row>371</xdr:row>
      <xdr:rowOff>66675</xdr:rowOff>
    </xdr:to>
    <xdr:sp macro="" textlink="">
      <xdr:nvSpPr>
        <xdr:cNvPr id="14517" name="Text Box 181"/>
        <xdr:cNvSpPr txBox="1">
          <a:spLocks noChangeArrowheads="1"/>
        </xdr:cNvSpPr>
      </xdr:nvSpPr>
      <xdr:spPr bwMode="auto">
        <a:xfrm>
          <a:off x="304800" y="70218300"/>
          <a:ext cx="19050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6.</a:t>
          </a:r>
        </a:p>
      </xdr:txBody>
    </xdr:sp>
    <xdr:clientData/>
  </xdr:twoCellAnchor>
  <xdr:twoCellAnchor>
    <xdr:from>
      <xdr:col>0</xdr:col>
      <xdr:colOff>304800</xdr:colOff>
      <xdr:row>373</xdr:row>
      <xdr:rowOff>180975</xdr:rowOff>
    </xdr:from>
    <xdr:to>
      <xdr:col>0</xdr:col>
      <xdr:colOff>495300</xdr:colOff>
      <xdr:row>375</xdr:row>
      <xdr:rowOff>0</xdr:rowOff>
    </xdr:to>
    <xdr:sp macro="" textlink="">
      <xdr:nvSpPr>
        <xdr:cNvPr id="14523" name="Text Box 187"/>
        <xdr:cNvSpPr txBox="1">
          <a:spLocks noChangeArrowheads="1"/>
        </xdr:cNvSpPr>
      </xdr:nvSpPr>
      <xdr:spPr bwMode="auto">
        <a:xfrm>
          <a:off x="304800" y="70913625"/>
          <a:ext cx="19050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7.</a:t>
          </a:r>
        </a:p>
      </xdr:txBody>
    </xdr:sp>
    <xdr:clientData/>
  </xdr:twoCellAnchor>
  <xdr:twoCellAnchor>
    <xdr:from>
      <xdr:col>0</xdr:col>
      <xdr:colOff>304800</xdr:colOff>
      <xdr:row>404</xdr:row>
      <xdr:rowOff>28575</xdr:rowOff>
    </xdr:from>
    <xdr:to>
      <xdr:col>0</xdr:col>
      <xdr:colOff>495300</xdr:colOff>
      <xdr:row>405</xdr:row>
      <xdr:rowOff>38100</xdr:rowOff>
    </xdr:to>
    <xdr:sp macro="" textlink="">
      <xdr:nvSpPr>
        <xdr:cNvPr id="14526" name="Text Box 190"/>
        <xdr:cNvSpPr txBox="1">
          <a:spLocks noChangeArrowheads="1"/>
        </xdr:cNvSpPr>
      </xdr:nvSpPr>
      <xdr:spPr bwMode="auto">
        <a:xfrm>
          <a:off x="304800" y="76761975"/>
          <a:ext cx="19050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8.</a:t>
          </a:r>
        </a:p>
      </xdr:txBody>
    </xdr:sp>
    <xdr:clientData/>
  </xdr:twoCellAnchor>
  <xdr:twoCellAnchor>
    <xdr:from>
      <xdr:col>0</xdr:col>
      <xdr:colOff>304800</xdr:colOff>
      <xdr:row>433</xdr:row>
      <xdr:rowOff>48956</xdr:rowOff>
    </xdr:from>
    <xdr:to>
      <xdr:col>0</xdr:col>
      <xdr:colOff>495300</xdr:colOff>
      <xdr:row>434</xdr:row>
      <xdr:rowOff>58481</xdr:rowOff>
    </xdr:to>
    <xdr:sp macro="" textlink="">
      <xdr:nvSpPr>
        <xdr:cNvPr id="14528" name="Text Box 192"/>
        <xdr:cNvSpPr txBox="1">
          <a:spLocks noChangeArrowheads="1"/>
        </xdr:cNvSpPr>
      </xdr:nvSpPr>
      <xdr:spPr bwMode="auto">
        <a:xfrm>
          <a:off x="304800" y="82852956"/>
          <a:ext cx="190500" cy="197977"/>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9.</a:t>
          </a:r>
        </a:p>
      </xdr:txBody>
    </xdr:sp>
    <xdr:clientData/>
  </xdr:twoCellAnchor>
  <xdr:twoCellAnchor>
    <xdr:from>
      <xdr:col>0</xdr:col>
      <xdr:colOff>219075</xdr:colOff>
      <xdr:row>444</xdr:row>
      <xdr:rowOff>76200</xdr:rowOff>
    </xdr:from>
    <xdr:to>
      <xdr:col>0</xdr:col>
      <xdr:colOff>495300</xdr:colOff>
      <xdr:row>445</xdr:row>
      <xdr:rowOff>95250</xdr:rowOff>
    </xdr:to>
    <xdr:sp macro="" textlink="">
      <xdr:nvSpPr>
        <xdr:cNvPr id="14531" name="Text Box 195"/>
        <xdr:cNvSpPr txBox="1">
          <a:spLocks noChangeArrowheads="1"/>
        </xdr:cNvSpPr>
      </xdr:nvSpPr>
      <xdr:spPr bwMode="auto">
        <a:xfrm>
          <a:off x="219075" y="84258150"/>
          <a:ext cx="276225"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10.</a:t>
          </a:r>
        </a:p>
      </xdr:txBody>
    </xdr:sp>
    <xdr:clientData/>
  </xdr:twoCellAnchor>
  <xdr:twoCellAnchor>
    <xdr:from>
      <xdr:col>0</xdr:col>
      <xdr:colOff>219075</xdr:colOff>
      <xdr:row>473</xdr:row>
      <xdr:rowOff>57150</xdr:rowOff>
    </xdr:from>
    <xdr:to>
      <xdr:col>0</xdr:col>
      <xdr:colOff>495300</xdr:colOff>
      <xdr:row>474</xdr:row>
      <xdr:rowOff>76200</xdr:rowOff>
    </xdr:to>
    <xdr:sp macro="" textlink="">
      <xdr:nvSpPr>
        <xdr:cNvPr id="14556" name="Text Box 220"/>
        <xdr:cNvSpPr txBox="1">
          <a:spLocks noChangeArrowheads="1"/>
        </xdr:cNvSpPr>
      </xdr:nvSpPr>
      <xdr:spPr bwMode="auto">
        <a:xfrm>
          <a:off x="219075" y="89887425"/>
          <a:ext cx="276225"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11.</a:t>
          </a:r>
        </a:p>
      </xdr:txBody>
    </xdr:sp>
    <xdr:clientData/>
  </xdr:twoCellAnchor>
  <xdr:twoCellAnchor>
    <xdr:from>
      <xdr:col>0</xdr:col>
      <xdr:colOff>219075</xdr:colOff>
      <xdr:row>516</xdr:row>
      <xdr:rowOff>28575</xdr:rowOff>
    </xdr:from>
    <xdr:to>
      <xdr:col>0</xdr:col>
      <xdr:colOff>495300</xdr:colOff>
      <xdr:row>517</xdr:row>
      <xdr:rowOff>47625</xdr:rowOff>
    </xdr:to>
    <xdr:sp macro="" textlink="">
      <xdr:nvSpPr>
        <xdr:cNvPr id="14566" name="Text Box 230"/>
        <xdr:cNvSpPr txBox="1">
          <a:spLocks noChangeArrowheads="1"/>
        </xdr:cNvSpPr>
      </xdr:nvSpPr>
      <xdr:spPr bwMode="auto">
        <a:xfrm>
          <a:off x="219075" y="98478975"/>
          <a:ext cx="276225"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12.</a:t>
          </a:r>
        </a:p>
      </xdr:txBody>
    </xdr:sp>
    <xdr:clientData/>
  </xdr:twoCellAnchor>
  <xdr:twoCellAnchor>
    <xdr:from>
      <xdr:col>7</xdr:col>
      <xdr:colOff>599175</xdr:colOff>
      <xdr:row>580</xdr:row>
      <xdr:rowOff>19050</xdr:rowOff>
    </xdr:from>
    <xdr:to>
      <xdr:col>8</xdr:col>
      <xdr:colOff>216303</xdr:colOff>
      <xdr:row>584</xdr:row>
      <xdr:rowOff>47625</xdr:rowOff>
    </xdr:to>
    <xdr:grpSp>
      <xdr:nvGrpSpPr>
        <xdr:cNvPr id="15065" name="Group 236"/>
        <xdr:cNvGrpSpPr>
          <a:grpSpLocks/>
        </xdr:cNvGrpSpPr>
      </xdr:nvGrpSpPr>
      <xdr:grpSpPr bwMode="auto">
        <a:xfrm>
          <a:off x="4900788" y="114995018"/>
          <a:ext cx="231644" cy="837688"/>
          <a:chOff x="498" y="11582"/>
          <a:chExt cx="24" cy="84"/>
        </a:xfrm>
      </xdr:grpSpPr>
      <xdr:sp macro="" textlink="">
        <xdr:nvSpPr>
          <xdr:cNvPr id="15073" name="AutoShape 233"/>
          <xdr:cNvSpPr>
            <a:spLocks/>
          </xdr:cNvSpPr>
        </xdr:nvSpPr>
        <xdr:spPr bwMode="auto">
          <a:xfrm>
            <a:off x="498" y="11582"/>
            <a:ext cx="8" cy="84"/>
          </a:xfrm>
          <a:prstGeom prst="rightBrace">
            <a:avLst>
              <a:gd name="adj1" fmla="val 87500"/>
              <a:gd name="adj2" fmla="val 50000"/>
            </a:avLst>
          </a:prstGeom>
          <a:noFill/>
          <a:ln w="9525">
            <a:solidFill>
              <a:srgbClr val="800000"/>
            </a:solidFill>
            <a:round/>
            <a:headEnd/>
            <a:tailEnd/>
          </a:ln>
        </xdr:spPr>
      </xdr:sp>
      <xdr:sp macro="" textlink="">
        <xdr:nvSpPr>
          <xdr:cNvPr id="15074" name="Line 235"/>
          <xdr:cNvSpPr>
            <a:spLocks noChangeShapeType="1"/>
          </xdr:cNvSpPr>
        </xdr:nvSpPr>
        <xdr:spPr bwMode="auto">
          <a:xfrm>
            <a:off x="504" y="11624"/>
            <a:ext cx="18" cy="0"/>
          </a:xfrm>
          <a:prstGeom prst="line">
            <a:avLst/>
          </a:prstGeom>
          <a:noFill/>
          <a:ln w="9525">
            <a:solidFill>
              <a:srgbClr val="800000"/>
            </a:solidFill>
            <a:round/>
            <a:headEnd/>
            <a:tailEnd type="triangle" w="med" len="med"/>
          </a:ln>
        </xdr:spPr>
      </xdr:sp>
    </xdr:grpSp>
    <xdr:clientData/>
  </xdr:twoCellAnchor>
  <xdr:twoCellAnchor>
    <xdr:from>
      <xdr:col>7</xdr:col>
      <xdr:colOff>605822</xdr:colOff>
      <xdr:row>586</xdr:row>
      <xdr:rowOff>19050</xdr:rowOff>
    </xdr:from>
    <xdr:to>
      <xdr:col>8</xdr:col>
      <xdr:colOff>242936</xdr:colOff>
      <xdr:row>590</xdr:row>
      <xdr:rowOff>47625</xdr:rowOff>
    </xdr:to>
    <xdr:grpSp>
      <xdr:nvGrpSpPr>
        <xdr:cNvPr id="15066" name="Group 240"/>
        <xdr:cNvGrpSpPr>
          <a:grpSpLocks/>
        </xdr:cNvGrpSpPr>
      </xdr:nvGrpSpPr>
      <xdr:grpSpPr bwMode="auto">
        <a:xfrm>
          <a:off x="4907435" y="116203566"/>
          <a:ext cx="251630" cy="827446"/>
          <a:chOff x="498" y="11582"/>
          <a:chExt cx="26" cy="84"/>
        </a:xfrm>
      </xdr:grpSpPr>
      <xdr:sp macro="" textlink="">
        <xdr:nvSpPr>
          <xdr:cNvPr id="15071" name="AutoShape 241"/>
          <xdr:cNvSpPr>
            <a:spLocks/>
          </xdr:cNvSpPr>
        </xdr:nvSpPr>
        <xdr:spPr bwMode="auto">
          <a:xfrm>
            <a:off x="498" y="11582"/>
            <a:ext cx="8" cy="84"/>
          </a:xfrm>
          <a:prstGeom prst="rightBrace">
            <a:avLst>
              <a:gd name="adj1" fmla="val 87500"/>
              <a:gd name="adj2" fmla="val 50000"/>
            </a:avLst>
          </a:prstGeom>
          <a:noFill/>
          <a:ln w="9525">
            <a:solidFill>
              <a:srgbClr val="800000"/>
            </a:solidFill>
            <a:round/>
            <a:headEnd/>
            <a:tailEnd/>
          </a:ln>
        </xdr:spPr>
      </xdr:sp>
      <xdr:sp macro="" textlink="">
        <xdr:nvSpPr>
          <xdr:cNvPr id="15072" name="Line 242"/>
          <xdr:cNvSpPr>
            <a:spLocks noChangeShapeType="1"/>
          </xdr:cNvSpPr>
        </xdr:nvSpPr>
        <xdr:spPr bwMode="auto">
          <a:xfrm>
            <a:off x="506" y="11624"/>
            <a:ext cx="18" cy="0"/>
          </a:xfrm>
          <a:prstGeom prst="line">
            <a:avLst/>
          </a:prstGeom>
          <a:noFill/>
          <a:ln w="9525">
            <a:solidFill>
              <a:srgbClr val="800000"/>
            </a:solidFill>
            <a:round/>
            <a:headEnd/>
            <a:tailEnd type="triangle" w="med" len="med"/>
          </a:ln>
        </xdr:spPr>
      </xdr:sp>
    </xdr:grpSp>
    <xdr:clientData/>
  </xdr:twoCellAnchor>
  <xdr:twoCellAnchor>
    <xdr:from>
      <xdr:col>0</xdr:col>
      <xdr:colOff>219075</xdr:colOff>
      <xdr:row>598</xdr:row>
      <xdr:rowOff>57150</xdr:rowOff>
    </xdr:from>
    <xdr:to>
      <xdr:col>0</xdr:col>
      <xdr:colOff>495300</xdr:colOff>
      <xdr:row>599</xdr:row>
      <xdr:rowOff>76200</xdr:rowOff>
    </xdr:to>
    <xdr:sp macro="" textlink="">
      <xdr:nvSpPr>
        <xdr:cNvPr id="14579" name="Text Box 243"/>
        <xdr:cNvSpPr txBox="1">
          <a:spLocks noChangeArrowheads="1"/>
        </xdr:cNvSpPr>
      </xdr:nvSpPr>
      <xdr:spPr bwMode="auto">
        <a:xfrm>
          <a:off x="219075" y="113804700"/>
          <a:ext cx="276225"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13.</a:t>
          </a:r>
        </a:p>
      </xdr:txBody>
    </xdr:sp>
    <xdr:clientData/>
  </xdr:twoCellAnchor>
  <xdr:twoCellAnchor>
    <xdr:from>
      <xdr:col>0</xdr:col>
      <xdr:colOff>219075</xdr:colOff>
      <xdr:row>604</xdr:row>
      <xdr:rowOff>57150</xdr:rowOff>
    </xdr:from>
    <xdr:to>
      <xdr:col>0</xdr:col>
      <xdr:colOff>495300</xdr:colOff>
      <xdr:row>605</xdr:row>
      <xdr:rowOff>76200</xdr:rowOff>
    </xdr:to>
    <xdr:sp macro="" textlink="">
      <xdr:nvSpPr>
        <xdr:cNvPr id="14582" name="Text Box 246"/>
        <xdr:cNvSpPr txBox="1">
          <a:spLocks noChangeArrowheads="1"/>
        </xdr:cNvSpPr>
      </xdr:nvSpPr>
      <xdr:spPr bwMode="auto">
        <a:xfrm>
          <a:off x="219075" y="114947700"/>
          <a:ext cx="276225"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14.</a:t>
          </a:r>
        </a:p>
      </xdr:txBody>
    </xdr:sp>
    <xdr:clientData/>
  </xdr:twoCellAnchor>
  <xdr:twoCellAnchor>
    <xdr:from>
      <xdr:col>0</xdr:col>
      <xdr:colOff>219075</xdr:colOff>
      <xdr:row>635</xdr:row>
      <xdr:rowOff>57150</xdr:rowOff>
    </xdr:from>
    <xdr:to>
      <xdr:col>0</xdr:col>
      <xdr:colOff>495300</xdr:colOff>
      <xdr:row>636</xdr:row>
      <xdr:rowOff>76200</xdr:rowOff>
    </xdr:to>
    <xdr:sp macro="" textlink="">
      <xdr:nvSpPr>
        <xdr:cNvPr id="14585" name="Text Box 249"/>
        <xdr:cNvSpPr txBox="1">
          <a:spLocks noChangeArrowheads="1"/>
        </xdr:cNvSpPr>
      </xdr:nvSpPr>
      <xdr:spPr bwMode="auto">
        <a:xfrm>
          <a:off x="219075" y="120862725"/>
          <a:ext cx="276225"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15.</a:t>
          </a:r>
        </a:p>
      </xdr:txBody>
    </xdr:sp>
    <xdr:clientData/>
  </xdr:twoCellAnchor>
  <xdr:twoCellAnchor>
    <xdr:from>
      <xdr:col>0</xdr:col>
      <xdr:colOff>219075</xdr:colOff>
      <xdr:row>665</xdr:row>
      <xdr:rowOff>47625</xdr:rowOff>
    </xdr:from>
    <xdr:to>
      <xdr:col>0</xdr:col>
      <xdr:colOff>495300</xdr:colOff>
      <xdr:row>666</xdr:row>
      <xdr:rowOff>66675</xdr:rowOff>
    </xdr:to>
    <xdr:sp macro="" textlink="">
      <xdr:nvSpPr>
        <xdr:cNvPr id="14588" name="Text Box 252"/>
        <xdr:cNvSpPr txBox="1">
          <a:spLocks noChangeArrowheads="1"/>
        </xdr:cNvSpPr>
      </xdr:nvSpPr>
      <xdr:spPr bwMode="auto">
        <a:xfrm>
          <a:off x="219075" y="126577725"/>
          <a:ext cx="276225"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16.</a:t>
          </a:r>
        </a:p>
      </xdr:txBody>
    </xdr:sp>
    <xdr:clientData/>
  </xdr:twoCellAnchor>
  <xdr:twoCellAnchor>
    <xdr:from>
      <xdr:col>3</xdr:col>
      <xdr:colOff>85725</xdr:colOff>
      <xdr:row>157</xdr:row>
      <xdr:rowOff>142875</xdr:rowOff>
    </xdr:from>
    <xdr:to>
      <xdr:col>14</xdr:col>
      <xdr:colOff>104775</xdr:colOff>
      <xdr:row>170</xdr:row>
      <xdr:rowOff>9525</xdr:rowOff>
    </xdr:to>
    <xdr:grpSp>
      <xdr:nvGrpSpPr>
        <xdr:cNvPr id="2" name="Ομάδα 1"/>
        <xdr:cNvGrpSpPr/>
      </xdr:nvGrpSpPr>
      <xdr:grpSpPr>
        <a:xfrm>
          <a:off x="1929273" y="31104246"/>
          <a:ext cx="6778728" cy="2468102"/>
          <a:chOff x="1929273" y="31104246"/>
          <a:chExt cx="6778728" cy="2468102"/>
        </a:xfrm>
      </xdr:grpSpPr>
      <xdr:sp macro="" textlink="">
        <xdr:nvSpPr>
          <xdr:cNvPr id="141" name="Line 33"/>
          <xdr:cNvSpPr>
            <a:spLocks noChangeShapeType="1"/>
          </xdr:cNvSpPr>
        </xdr:nvSpPr>
        <xdr:spPr bwMode="auto">
          <a:xfrm>
            <a:off x="1929273" y="32739969"/>
            <a:ext cx="460877" cy="0"/>
          </a:xfrm>
          <a:prstGeom prst="line">
            <a:avLst/>
          </a:prstGeom>
          <a:noFill/>
          <a:ln w="19050">
            <a:solidFill>
              <a:srgbClr val="FF6600"/>
            </a:solidFill>
            <a:round/>
            <a:headEnd/>
            <a:tailEnd type="triangle" w="med" len="med"/>
          </a:ln>
        </xdr:spPr>
      </xdr:sp>
      <xdr:sp macro="" textlink="">
        <xdr:nvSpPr>
          <xdr:cNvPr id="142" name="Text Box 35"/>
          <xdr:cNvSpPr txBox="1">
            <a:spLocks noChangeArrowheads="1"/>
          </xdr:cNvSpPr>
        </xdr:nvSpPr>
        <xdr:spPr bwMode="auto">
          <a:xfrm>
            <a:off x="2121305" y="31510757"/>
            <a:ext cx="1277012" cy="232292"/>
          </a:xfrm>
          <a:prstGeom prst="rect">
            <a:avLst/>
          </a:prstGeom>
          <a:solidFill>
            <a:srgbClr val="000000"/>
          </a:solidFill>
          <a:ln w="9525">
            <a:solidFill>
              <a:srgbClr val="8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θερμά καυσαέρια</a:t>
            </a:r>
          </a:p>
        </xdr:txBody>
      </xdr:sp>
      <xdr:grpSp>
        <xdr:nvGrpSpPr>
          <xdr:cNvPr id="143" name="Group 91"/>
          <xdr:cNvGrpSpPr>
            <a:grpSpLocks/>
          </xdr:cNvGrpSpPr>
        </xdr:nvGrpSpPr>
        <xdr:grpSpPr bwMode="auto">
          <a:xfrm>
            <a:off x="3465529" y="31480136"/>
            <a:ext cx="134422" cy="948525"/>
            <a:chOff x="531" y="3296"/>
            <a:chExt cx="14" cy="98"/>
          </a:xfrm>
        </xdr:grpSpPr>
        <xdr:sp macro="" textlink="">
          <xdr:nvSpPr>
            <xdr:cNvPr id="199" name="Line 86"/>
            <xdr:cNvSpPr>
              <a:spLocks noChangeShapeType="1"/>
            </xdr:cNvSpPr>
          </xdr:nvSpPr>
          <xdr:spPr bwMode="auto">
            <a:xfrm>
              <a:off x="536" y="3296"/>
              <a:ext cx="0" cy="84"/>
            </a:xfrm>
            <a:prstGeom prst="line">
              <a:avLst/>
            </a:prstGeom>
            <a:noFill/>
            <a:ln w="9525">
              <a:solidFill>
                <a:srgbClr val="C0C0C0"/>
              </a:solidFill>
              <a:round/>
              <a:headEnd/>
              <a:tailEnd/>
            </a:ln>
          </xdr:spPr>
        </xdr:sp>
        <xdr:sp macro="" textlink="">
          <xdr:nvSpPr>
            <xdr:cNvPr id="200" name="Line 87"/>
            <xdr:cNvSpPr>
              <a:spLocks noChangeShapeType="1"/>
            </xdr:cNvSpPr>
          </xdr:nvSpPr>
          <xdr:spPr bwMode="auto">
            <a:xfrm>
              <a:off x="540" y="3296"/>
              <a:ext cx="0" cy="84"/>
            </a:xfrm>
            <a:prstGeom prst="line">
              <a:avLst/>
            </a:prstGeom>
            <a:noFill/>
            <a:ln w="9525">
              <a:solidFill>
                <a:srgbClr val="C0C0C0"/>
              </a:solidFill>
              <a:round/>
              <a:headEnd/>
              <a:tailEnd/>
            </a:ln>
          </xdr:spPr>
        </xdr:sp>
        <xdr:sp macro="" textlink="">
          <xdr:nvSpPr>
            <xdr:cNvPr id="201" name="Oval 88"/>
            <xdr:cNvSpPr>
              <a:spLocks noChangeArrowheads="1"/>
            </xdr:cNvSpPr>
          </xdr:nvSpPr>
          <xdr:spPr bwMode="auto">
            <a:xfrm>
              <a:off x="531" y="3380"/>
              <a:ext cx="14" cy="14"/>
            </a:xfrm>
            <a:prstGeom prst="ellipse">
              <a:avLst/>
            </a:prstGeom>
            <a:gradFill rotWithShape="1">
              <a:gsLst>
                <a:gs pos="0">
                  <a:srgbClr val="FF0000"/>
                </a:gs>
                <a:gs pos="100000">
                  <a:srgbClr val="000000"/>
                </a:gs>
              </a:gsLst>
              <a:lin ang="2700000" scaled="1"/>
            </a:gradFill>
            <a:ln w="9525">
              <a:solidFill>
                <a:srgbClr val="C0C0C0"/>
              </a:solidFill>
              <a:round/>
              <a:headEnd/>
              <a:tailEnd/>
            </a:ln>
          </xdr:spPr>
        </xdr:sp>
        <xdr:sp macro="" textlink="">
          <xdr:nvSpPr>
            <xdr:cNvPr id="202" name="Line 89"/>
            <xdr:cNvSpPr>
              <a:spLocks noChangeShapeType="1"/>
            </xdr:cNvSpPr>
          </xdr:nvSpPr>
          <xdr:spPr bwMode="auto">
            <a:xfrm>
              <a:off x="538" y="3314"/>
              <a:ext cx="0" cy="68"/>
            </a:xfrm>
            <a:prstGeom prst="line">
              <a:avLst/>
            </a:prstGeom>
            <a:noFill/>
            <a:ln w="9525">
              <a:solidFill>
                <a:srgbClr val="FF0000"/>
              </a:solidFill>
              <a:round/>
              <a:headEnd/>
              <a:tailEnd/>
            </a:ln>
          </xdr:spPr>
        </xdr:sp>
        <xdr:sp macro="" textlink="">
          <xdr:nvSpPr>
            <xdr:cNvPr id="203" name="Line 90"/>
            <xdr:cNvSpPr>
              <a:spLocks noChangeShapeType="1"/>
            </xdr:cNvSpPr>
          </xdr:nvSpPr>
          <xdr:spPr bwMode="auto">
            <a:xfrm flipH="1">
              <a:off x="536" y="3296"/>
              <a:ext cx="4" cy="1"/>
            </a:xfrm>
            <a:prstGeom prst="line">
              <a:avLst/>
            </a:prstGeom>
            <a:noFill/>
            <a:ln w="9525">
              <a:solidFill>
                <a:srgbClr val="C0C0C0"/>
              </a:solidFill>
              <a:round/>
              <a:headEnd/>
              <a:tailEnd/>
            </a:ln>
          </xdr:spPr>
        </xdr:sp>
      </xdr:grpSp>
      <xdr:grpSp>
        <xdr:nvGrpSpPr>
          <xdr:cNvPr id="144" name="Group 127"/>
          <xdr:cNvGrpSpPr>
            <a:grpSpLocks/>
          </xdr:cNvGrpSpPr>
        </xdr:nvGrpSpPr>
        <xdr:grpSpPr bwMode="auto">
          <a:xfrm>
            <a:off x="3695967" y="31104246"/>
            <a:ext cx="5012034" cy="2468102"/>
            <a:chOff x="385" y="3079"/>
            <a:chExt cx="522" cy="255"/>
          </a:xfrm>
        </xdr:grpSpPr>
        <xdr:sp macro="" textlink="">
          <xdr:nvSpPr>
            <xdr:cNvPr id="145" name="Text Box 100"/>
            <xdr:cNvSpPr txBox="1">
              <a:spLocks noChangeArrowheads="1"/>
            </xdr:cNvSpPr>
          </xdr:nvSpPr>
          <xdr:spPr bwMode="auto">
            <a:xfrm>
              <a:off x="424" y="3139"/>
              <a:ext cx="84" cy="24"/>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3366FF"/>
                  </a:solidFill>
                  <a:latin typeface="Arial"/>
                  <a:cs typeface="Arial"/>
                </a:rPr>
                <a:t>ψυκτήρας</a:t>
              </a:r>
              <a:r>
                <a:rPr lang="el-GR" sz="1100" b="1" i="0" strike="noStrike">
                  <a:solidFill>
                    <a:srgbClr val="FF9900"/>
                  </a:solidFill>
                  <a:latin typeface="Arial"/>
                  <a:cs typeface="Arial"/>
                </a:rPr>
                <a:t>*</a:t>
              </a:r>
            </a:p>
          </xdr:txBody>
        </xdr:sp>
        <xdr:sp macro="" textlink="">
          <xdr:nvSpPr>
            <xdr:cNvPr id="146" name="Line 104"/>
            <xdr:cNvSpPr>
              <a:spLocks noChangeShapeType="1"/>
            </xdr:cNvSpPr>
          </xdr:nvSpPr>
          <xdr:spPr bwMode="auto">
            <a:xfrm>
              <a:off x="481" y="3280"/>
              <a:ext cx="0" cy="26"/>
            </a:xfrm>
            <a:prstGeom prst="line">
              <a:avLst/>
            </a:prstGeom>
            <a:noFill/>
            <a:ln w="9525">
              <a:solidFill>
                <a:srgbClr val="3366FF"/>
              </a:solidFill>
              <a:round/>
              <a:headEnd/>
              <a:tailEnd type="triangle" w="med" len="med"/>
            </a:ln>
          </xdr:spPr>
        </xdr:sp>
        <xdr:sp macro="" textlink="">
          <xdr:nvSpPr>
            <xdr:cNvPr id="147" name="Text Box 105"/>
            <xdr:cNvSpPr txBox="1">
              <a:spLocks noChangeArrowheads="1"/>
            </xdr:cNvSpPr>
          </xdr:nvSpPr>
          <xdr:spPr bwMode="auto">
            <a:xfrm>
              <a:off x="452" y="3309"/>
              <a:ext cx="57" cy="25"/>
            </a:xfrm>
            <a:prstGeom prst="rect">
              <a:avLst/>
            </a:prstGeom>
            <a:solidFill>
              <a:srgbClr val="0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n-US" sz="1200" b="1" i="0" strike="noStrike">
                  <a:solidFill>
                    <a:srgbClr val="3366FF"/>
                  </a:solidFill>
                  <a:latin typeface="Arial"/>
                  <a:cs typeface="Arial"/>
                </a:rPr>
                <a:t>H</a:t>
              </a:r>
              <a:r>
                <a:rPr lang="en-US" sz="1200" b="1" i="0" strike="noStrike" baseline="-25000">
                  <a:solidFill>
                    <a:srgbClr val="3366FF"/>
                  </a:solidFill>
                  <a:latin typeface="Arial"/>
                  <a:cs typeface="Arial"/>
                </a:rPr>
                <a:t>2</a:t>
              </a:r>
              <a:r>
                <a:rPr lang="en-US" sz="1200" b="1" i="0" strike="noStrike">
                  <a:solidFill>
                    <a:srgbClr val="3366FF"/>
                  </a:solidFill>
                  <a:latin typeface="Arial"/>
                  <a:cs typeface="Arial"/>
                </a:rPr>
                <a:t>O</a:t>
              </a:r>
              <a:r>
                <a:rPr lang="en-US" sz="1200" b="1" i="0" strike="noStrike" baseline="-25000">
                  <a:solidFill>
                    <a:srgbClr val="3366FF"/>
                  </a:solidFill>
                  <a:latin typeface="Arial"/>
                  <a:cs typeface="Arial"/>
                </a:rPr>
                <a:t>(l)</a:t>
              </a:r>
            </a:p>
          </xdr:txBody>
        </xdr:sp>
        <xdr:sp macro="" textlink="">
          <xdr:nvSpPr>
            <xdr:cNvPr id="148" name="Line 106"/>
            <xdr:cNvSpPr>
              <a:spLocks noChangeShapeType="1"/>
            </xdr:cNvSpPr>
          </xdr:nvSpPr>
          <xdr:spPr bwMode="auto">
            <a:xfrm>
              <a:off x="396" y="3208"/>
              <a:ext cx="25" cy="0"/>
            </a:xfrm>
            <a:prstGeom prst="line">
              <a:avLst/>
            </a:prstGeom>
            <a:noFill/>
            <a:ln w="9525">
              <a:solidFill>
                <a:srgbClr val="FF0000"/>
              </a:solidFill>
              <a:round/>
              <a:headEnd/>
              <a:tailEnd type="triangle" w="med" len="med"/>
            </a:ln>
          </xdr:spPr>
        </xdr:sp>
        <xdr:sp macro="" textlink="">
          <xdr:nvSpPr>
            <xdr:cNvPr id="149" name="Line 107"/>
            <xdr:cNvSpPr>
              <a:spLocks noChangeShapeType="1"/>
            </xdr:cNvSpPr>
          </xdr:nvSpPr>
          <xdr:spPr bwMode="auto">
            <a:xfrm>
              <a:off x="508" y="3208"/>
              <a:ext cx="25" cy="0"/>
            </a:xfrm>
            <a:prstGeom prst="line">
              <a:avLst/>
            </a:prstGeom>
            <a:noFill/>
            <a:ln w="9525">
              <a:solidFill>
                <a:srgbClr val="FF0000"/>
              </a:solidFill>
              <a:round/>
              <a:headEnd/>
              <a:tailEnd type="triangle" w="med" len="med"/>
            </a:ln>
          </xdr:spPr>
        </xdr:sp>
        <xdr:sp macro="" textlink="">
          <xdr:nvSpPr>
            <xdr:cNvPr id="150" name="Line 108"/>
            <xdr:cNvSpPr>
              <a:spLocks noChangeShapeType="1"/>
            </xdr:cNvSpPr>
          </xdr:nvSpPr>
          <xdr:spPr bwMode="auto">
            <a:xfrm>
              <a:off x="638" y="3261"/>
              <a:ext cx="25" cy="0"/>
            </a:xfrm>
            <a:prstGeom prst="line">
              <a:avLst/>
            </a:prstGeom>
            <a:noFill/>
            <a:ln w="9525">
              <a:solidFill>
                <a:srgbClr val="FF0000"/>
              </a:solidFill>
              <a:round/>
              <a:headEnd/>
              <a:tailEnd type="triangle" w="med" len="med"/>
            </a:ln>
          </xdr:spPr>
        </xdr:sp>
        <xdr:sp macro="" textlink="">
          <xdr:nvSpPr>
            <xdr:cNvPr id="151" name="Line 109"/>
            <xdr:cNvSpPr>
              <a:spLocks noChangeShapeType="1"/>
            </xdr:cNvSpPr>
          </xdr:nvSpPr>
          <xdr:spPr bwMode="auto">
            <a:xfrm>
              <a:off x="774" y="3225"/>
              <a:ext cx="25" cy="0"/>
            </a:xfrm>
            <a:prstGeom prst="line">
              <a:avLst/>
            </a:prstGeom>
            <a:noFill/>
            <a:ln w="9525">
              <a:solidFill>
                <a:srgbClr val="FF0000"/>
              </a:solidFill>
              <a:round/>
              <a:headEnd/>
              <a:tailEnd type="triangle" w="med" len="med"/>
            </a:ln>
          </xdr:spPr>
        </xdr:sp>
        <xdr:sp macro="" textlink="">
          <xdr:nvSpPr>
            <xdr:cNvPr id="152" name="Text Box 113"/>
            <xdr:cNvSpPr txBox="1">
              <a:spLocks noChangeArrowheads="1"/>
            </xdr:cNvSpPr>
          </xdr:nvSpPr>
          <xdr:spPr bwMode="auto">
            <a:xfrm>
              <a:off x="669" y="3302"/>
              <a:ext cx="118"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3366FF"/>
                  </a:solidFill>
                  <a:latin typeface="Arial"/>
                  <a:cs typeface="Arial"/>
                </a:rPr>
                <a:t>διάλυμα βάσης</a:t>
              </a:r>
              <a:r>
                <a:rPr lang="el-GR" sz="1100" b="1" i="0" strike="noStrike">
                  <a:solidFill>
                    <a:srgbClr val="FF9900"/>
                  </a:solidFill>
                  <a:latin typeface="Arial"/>
                  <a:cs typeface="Arial"/>
                </a:rPr>
                <a:t>*</a:t>
              </a:r>
            </a:p>
          </xdr:txBody>
        </xdr:sp>
        <xdr:grpSp>
          <xdr:nvGrpSpPr>
            <xdr:cNvPr id="153" name="Group 126"/>
            <xdr:cNvGrpSpPr>
              <a:grpSpLocks/>
            </xdr:cNvGrpSpPr>
          </xdr:nvGrpSpPr>
          <xdr:grpSpPr bwMode="auto">
            <a:xfrm>
              <a:off x="385" y="3079"/>
              <a:ext cx="522" cy="215"/>
              <a:chOff x="385" y="3079"/>
              <a:chExt cx="522" cy="215"/>
            </a:xfrm>
          </xdr:grpSpPr>
          <xdr:grpSp>
            <xdr:nvGrpSpPr>
              <xdr:cNvPr id="154" name="Group 67"/>
              <xdr:cNvGrpSpPr>
                <a:grpSpLocks/>
              </xdr:cNvGrpSpPr>
            </xdr:nvGrpSpPr>
            <xdr:grpSpPr bwMode="auto">
              <a:xfrm>
                <a:off x="385" y="3194"/>
                <a:ext cx="49" cy="2"/>
                <a:chOff x="385" y="3134"/>
                <a:chExt cx="49" cy="2"/>
              </a:xfrm>
            </xdr:grpSpPr>
            <xdr:sp macro="" textlink="">
              <xdr:nvSpPr>
                <xdr:cNvPr id="197" name="Line 43"/>
                <xdr:cNvSpPr>
                  <a:spLocks noChangeShapeType="1"/>
                </xdr:cNvSpPr>
              </xdr:nvSpPr>
              <xdr:spPr bwMode="auto">
                <a:xfrm>
                  <a:off x="385" y="3134"/>
                  <a:ext cx="48" cy="0"/>
                </a:xfrm>
                <a:prstGeom prst="line">
                  <a:avLst/>
                </a:prstGeom>
                <a:noFill/>
                <a:ln w="76200">
                  <a:solidFill>
                    <a:srgbClr val="333333"/>
                  </a:solidFill>
                  <a:round/>
                  <a:headEnd/>
                  <a:tailEnd/>
                </a:ln>
              </xdr:spPr>
            </xdr:sp>
            <xdr:sp macro="" textlink="">
              <xdr:nvSpPr>
                <xdr:cNvPr id="198" name="Line 44"/>
                <xdr:cNvSpPr>
                  <a:spLocks noChangeShapeType="1"/>
                </xdr:cNvSpPr>
              </xdr:nvSpPr>
              <xdr:spPr bwMode="auto">
                <a:xfrm>
                  <a:off x="386" y="3136"/>
                  <a:ext cx="48" cy="0"/>
                </a:xfrm>
                <a:prstGeom prst="line">
                  <a:avLst/>
                </a:prstGeom>
                <a:noFill/>
                <a:ln w="28575">
                  <a:solidFill>
                    <a:srgbClr val="000000"/>
                  </a:solidFill>
                  <a:round/>
                  <a:headEnd/>
                  <a:tailEnd/>
                </a:ln>
              </xdr:spPr>
            </xdr:sp>
          </xdr:grpSp>
          <xdr:grpSp>
            <xdr:nvGrpSpPr>
              <xdr:cNvPr id="155" name="Group 71"/>
              <xdr:cNvGrpSpPr>
                <a:grpSpLocks/>
              </xdr:cNvGrpSpPr>
            </xdr:nvGrpSpPr>
            <xdr:grpSpPr bwMode="auto">
              <a:xfrm>
                <a:off x="688" y="3189"/>
                <a:ext cx="72" cy="105"/>
                <a:chOff x="739" y="3129"/>
                <a:chExt cx="72" cy="105"/>
              </a:xfrm>
            </xdr:grpSpPr>
            <xdr:sp macro="" textlink="">
              <xdr:nvSpPr>
                <xdr:cNvPr id="189" name="Rectangle 59"/>
                <xdr:cNvSpPr>
                  <a:spLocks noChangeArrowheads="1"/>
                </xdr:cNvSpPr>
              </xdr:nvSpPr>
              <xdr:spPr bwMode="auto">
                <a:xfrm>
                  <a:off x="739" y="3129"/>
                  <a:ext cx="72" cy="105"/>
                </a:xfrm>
                <a:prstGeom prst="rect">
                  <a:avLst/>
                </a:prstGeom>
                <a:solidFill>
                  <a:srgbClr val="000000"/>
                </a:solidFill>
                <a:ln w="28575">
                  <a:solidFill>
                    <a:srgbClr val="333333"/>
                  </a:solidFill>
                  <a:miter lim="800000"/>
                  <a:headEnd/>
                  <a:tailEnd/>
                </a:ln>
              </xdr:spPr>
            </xdr:sp>
            <xdr:sp macro="" textlink="">
              <xdr:nvSpPr>
                <xdr:cNvPr id="190" name="Line 60"/>
                <xdr:cNvSpPr>
                  <a:spLocks noChangeShapeType="1"/>
                </xdr:cNvSpPr>
              </xdr:nvSpPr>
              <xdr:spPr bwMode="auto">
                <a:xfrm flipH="1">
                  <a:off x="741" y="3189"/>
                  <a:ext cx="68" cy="0"/>
                </a:xfrm>
                <a:prstGeom prst="line">
                  <a:avLst/>
                </a:prstGeom>
                <a:noFill/>
                <a:ln w="9525">
                  <a:solidFill>
                    <a:srgbClr val="99CCFF"/>
                  </a:solidFill>
                  <a:round/>
                  <a:headEnd/>
                  <a:tailEnd/>
                </a:ln>
              </xdr:spPr>
            </xdr:sp>
            <xdr:sp macro="" textlink="">
              <xdr:nvSpPr>
                <xdr:cNvPr id="191" name="Line 61"/>
                <xdr:cNvSpPr>
                  <a:spLocks noChangeShapeType="1"/>
                </xdr:cNvSpPr>
              </xdr:nvSpPr>
              <xdr:spPr bwMode="auto">
                <a:xfrm>
                  <a:off x="750" y="3199"/>
                  <a:ext cx="14" cy="0"/>
                </a:xfrm>
                <a:prstGeom prst="line">
                  <a:avLst/>
                </a:prstGeom>
                <a:noFill/>
                <a:ln w="9525">
                  <a:solidFill>
                    <a:srgbClr val="99CCFF"/>
                  </a:solidFill>
                  <a:round/>
                  <a:headEnd/>
                  <a:tailEnd/>
                </a:ln>
              </xdr:spPr>
            </xdr:sp>
            <xdr:sp macro="" textlink="">
              <xdr:nvSpPr>
                <xdr:cNvPr id="192" name="Line 62"/>
                <xdr:cNvSpPr>
                  <a:spLocks noChangeShapeType="1"/>
                </xdr:cNvSpPr>
              </xdr:nvSpPr>
              <xdr:spPr bwMode="auto">
                <a:xfrm>
                  <a:off x="786" y="3202"/>
                  <a:ext cx="14" cy="0"/>
                </a:xfrm>
                <a:prstGeom prst="line">
                  <a:avLst/>
                </a:prstGeom>
                <a:noFill/>
                <a:ln w="9525">
                  <a:solidFill>
                    <a:srgbClr val="99CCFF"/>
                  </a:solidFill>
                  <a:round/>
                  <a:headEnd/>
                  <a:tailEnd/>
                </a:ln>
              </xdr:spPr>
            </xdr:sp>
            <xdr:sp macro="" textlink="">
              <xdr:nvSpPr>
                <xdr:cNvPr id="193" name="Line 63"/>
                <xdr:cNvSpPr>
                  <a:spLocks noChangeShapeType="1"/>
                </xdr:cNvSpPr>
              </xdr:nvSpPr>
              <xdr:spPr bwMode="auto">
                <a:xfrm>
                  <a:off x="765" y="3209"/>
                  <a:ext cx="14" cy="0"/>
                </a:xfrm>
                <a:prstGeom prst="line">
                  <a:avLst/>
                </a:prstGeom>
                <a:noFill/>
                <a:ln w="9525">
                  <a:solidFill>
                    <a:srgbClr val="99CCFF"/>
                  </a:solidFill>
                  <a:round/>
                  <a:headEnd/>
                  <a:tailEnd/>
                </a:ln>
              </xdr:spPr>
            </xdr:sp>
            <xdr:sp macro="" textlink="">
              <xdr:nvSpPr>
                <xdr:cNvPr id="194" name="Line 64"/>
                <xdr:cNvSpPr>
                  <a:spLocks noChangeShapeType="1"/>
                </xdr:cNvSpPr>
              </xdr:nvSpPr>
              <xdr:spPr bwMode="auto">
                <a:xfrm>
                  <a:off x="751" y="3221"/>
                  <a:ext cx="14" cy="0"/>
                </a:xfrm>
                <a:prstGeom prst="line">
                  <a:avLst/>
                </a:prstGeom>
                <a:noFill/>
                <a:ln w="9525">
                  <a:solidFill>
                    <a:srgbClr val="99CCFF"/>
                  </a:solidFill>
                  <a:round/>
                  <a:headEnd/>
                  <a:tailEnd/>
                </a:ln>
              </xdr:spPr>
            </xdr:sp>
            <xdr:sp macro="" textlink="">
              <xdr:nvSpPr>
                <xdr:cNvPr id="195" name="Line 65"/>
                <xdr:cNvSpPr>
                  <a:spLocks noChangeShapeType="1"/>
                </xdr:cNvSpPr>
              </xdr:nvSpPr>
              <xdr:spPr bwMode="auto">
                <a:xfrm>
                  <a:off x="792" y="3217"/>
                  <a:ext cx="14" cy="0"/>
                </a:xfrm>
                <a:prstGeom prst="line">
                  <a:avLst/>
                </a:prstGeom>
                <a:noFill/>
                <a:ln w="9525">
                  <a:solidFill>
                    <a:srgbClr val="99CCFF"/>
                  </a:solidFill>
                  <a:round/>
                  <a:headEnd/>
                  <a:tailEnd/>
                </a:ln>
              </xdr:spPr>
            </xdr:sp>
            <xdr:sp macro="" textlink="">
              <xdr:nvSpPr>
                <xdr:cNvPr id="196" name="Line 66"/>
                <xdr:cNvSpPr>
                  <a:spLocks noChangeShapeType="1"/>
                </xdr:cNvSpPr>
              </xdr:nvSpPr>
              <xdr:spPr bwMode="auto">
                <a:xfrm>
                  <a:off x="775" y="3225"/>
                  <a:ext cx="14" cy="0"/>
                </a:xfrm>
                <a:prstGeom prst="line">
                  <a:avLst/>
                </a:prstGeom>
                <a:noFill/>
                <a:ln w="9525">
                  <a:solidFill>
                    <a:srgbClr val="99CCFF"/>
                  </a:solidFill>
                  <a:round/>
                  <a:headEnd/>
                  <a:tailEnd/>
                </a:ln>
              </xdr:spPr>
            </xdr:sp>
          </xdr:grpSp>
          <xdr:grpSp>
            <xdr:nvGrpSpPr>
              <xdr:cNvPr id="156" name="Group 68"/>
              <xdr:cNvGrpSpPr>
                <a:grpSpLocks/>
              </xdr:cNvGrpSpPr>
            </xdr:nvGrpSpPr>
            <xdr:grpSpPr bwMode="auto">
              <a:xfrm>
                <a:off x="496" y="3194"/>
                <a:ext cx="48" cy="2"/>
                <a:chOff x="386" y="3134"/>
                <a:chExt cx="48" cy="2"/>
              </a:xfrm>
            </xdr:grpSpPr>
            <xdr:sp macro="" textlink="">
              <xdr:nvSpPr>
                <xdr:cNvPr id="187" name="Line 69"/>
                <xdr:cNvSpPr>
                  <a:spLocks noChangeShapeType="1"/>
                </xdr:cNvSpPr>
              </xdr:nvSpPr>
              <xdr:spPr bwMode="auto">
                <a:xfrm>
                  <a:off x="386" y="3134"/>
                  <a:ext cx="48" cy="0"/>
                </a:xfrm>
                <a:prstGeom prst="line">
                  <a:avLst/>
                </a:prstGeom>
                <a:noFill/>
                <a:ln w="76200">
                  <a:solidFill>
                    <a:srgbClr val="333333"/>
                  </a:solidFill>
                  <a:round/>
                  <a:headEnd/>
                  <a:tailEnd/>
                </a:ln>
              </xdr:spPr>
            </xdr:sp>
            <xdr:sp macro="" textlink="">
              <xdr:nvSpPr>
                <xdr:cNvPr id="188" name="Line 70"/>
                <xdr:cNvSpPr>
                  <a:spLocks noChangeShapeType="1"/>
                </xdr:cNvSpPr>
              </xdr:nvSpPr>
              <xdr:spPr bwMode="auto">
                <a:xfrm>
                  <a:off x="386" y="3136"/>
                  <a:ext cx="48" cy="0"/>
                </a:xfrm>
                <a:prstGeom prst="line">
                  <a:avLst/>
                </a:prstGeom>
                <a:noFill/>
                <a:ln w="28575">
                  <a:solidFill>
                    <a:srgbClr val="000000"/>
                  </a:solidFill>
                  <a:round/>
                  <a:headEnd/>
                  <a:tailEnd/>
                </a:ln>
              </xdr:spPr>
            </xdr:sp>
          </xdr:grpSp>
          <xdr:grpSp>
            <xdr:nvGrpSpPr>
              <xdr:cNvPr id="157" name="Group 74"/>
              <xdr:cNvGrpSpPr>
                <a:grpSpLocks/>
              </xdr:cNvGrpSpPr>
            </xdr:nvGrpSpPr>
            <xdr:grpSpPr bwMode="auto">
              <a:xfrm>
                <a:off x="760" y="3210"/>
                <a:ext cx="49" cy="2"/>
                <a:chOff x="385" y="3134"/>
                <a:chExt cx="49" cy="2"/>
              </a:xfrm>
            </xdr:grpSpPr>
            <xdr:sp macro="" textlink="">
              <xdr:nvSpPr>
                <xdr:cNvPr id="185" name="Line 75"/>
                <xdr:cNvSpPr>
                  <a:spLocks noChangeShapeType="1"/>
                </xdr:cNvSpPr>
              </xdr:nvSpPr>
              <xdr:spPr bwMode="auto">
                <a:xfrm>
                  <a:off x="385" y="3134"/>
                  <a:ext cx="48" cy="0"/>
                </a:xfrm>
                <a:prstGeom prst="line">
                  <a:avLst/>
                </a:prstGeom>
                <a:noFill/>
                <a:ln w="76200">
                  <a:solidFill>
                    <a:srgbClr val="333333"/>
                  </a:solidFill>
                  <a:round/>
                  <a:headEnd/>
                  <a:tailEnd/>
                </a:ln>
              </xdr:spPr>
            </xdr:sp>
            <xdr:sp macro="" textlink="">
              <xdr:nvSpPr>
                <xdr:cNvPr id="186" name="Line 76"/>
                <xdr:cNvSpPr>
                  <a:spLocks noChangeShapeType="1"/>
                </xdr:cNvSpPr>
              </xdr:nvSpPr>
              <xdr:spPr bwMode="auto">
                <a:xfrm>
                  <a:off x="386" y="3136"/>
                  <a:ext cx="48" cy="0"/>
                </a:xfrm>
                <a:prstGeom prst="line">
                  <a:avLst/>
                </a:prstGeom>
                <a:noFill/>
                <a:ln w="28575">
                  <a:solidFill>
                    <a:srgbClr val="000000"/>
                  </a:solidFill>
                  <a:round/>
                  <a:headEnd/>
                  <a:tailEnd/>
                </a:ln>
              </xdr:spPr>
            </xdr:sp>
          </xdr:grpSp>
          <xdr:sp macro="" textlink="">
            <xdr:nvSpPr>
              <xdr:cNvPr id="158" name="Oval 77"/>
              <xdr:cNvSpPr>
                <a:spLocks noChangeArrowheads="1"/>
              </xdr:cNvSpPr>
            </xdr:nvSpPr>
            <xdr:spPr bwMode="auto">
              <a:xfrm>
                <a:off x="809" y="3160"/>
                <a:ext cx="98" cy="98"/>
              </a:xfrm>
              <a:prstGeom prst="ellipse">
                <a:avLst/>
              </a:prstGeom>
              <a:solidFill>
                <a:srgbClr val="000000"/>
              </a:solidFill>
              <a:ln w="28575">
                <a:solidFill>
                  <a:srgbClr val="333333"/>
                </a:solidFill>
                <a:round/>
                <a:headEnd/>
                <a:tailEnd/>
              </a:ln>
            </xdr:spPr>
          </xdr:sp>
          <xdr:grpSp>
            <xdr:nvGrpSpPr>
              <xdr:cNvPr id="159" name="Group 125"/>
              <xdr:cNvGrpSpPr>
                <a:grpSpLocks/>
              </xdr:cNvGrpSpPr>
            </xdr:nvGrpSpPr>
            <xdr:grpSpPr bwMode="auto">
              <a:xfrm>
                <a:off x="468" y="3079"/>
                <a:ext cx="193" cy="202"/>
                <a:chOff x="468" y="3079"/>
                <a:chExt cx="193" cy="202"/>
              </a:xfrm>
            </xdr:grpSpPr>
            <xdr:grpSp>
              <xdr:nvGrpSpPr>
                <xdr:cNvPr id="165" name="Group 73"/>
                <xdr:cNvGrpSpPr>
                  <a:grpSpLocks/>
                </xdr:cNvGrpSpPr>
              </xdr:nvGrpSpPr>
              <xdr:grpSpPr bwMode="auto">
                <a:xfrm>
                  <a:off x="545" y="3134"/>
                  <a:ext cx="116" cy="147"/>
                  <a:chOff x="545" y="3074"/>
                  <a:chExt cx="116" cy="147"/>
                </a:xfrm>
              </xdr:grpSpPr>
              <xdr:sp macro="" textlink="">
                <xdr:nvSpPr>
                  <xdr:cNvPr id="178" name="Oval 49"/>
                  <xdr:cNvSpPr>
                    <a:spLocks noChangeArrowheads="1"/>
                  </xdr:cNvSpPr>
                </xdr:nvSpPr>
                <xdr:spPr bwMode="auto">
                  <a:xfrm>
                    <a:off x="545" y="3074"/>
                    <a:ext cx="116" cy="116"/>
                  </a:xfrm>
                  <a:prstGeom prst="ellipse">
                    <a:avLst/>
                  </a:prstGeom>
                  <a:solidFill>
                    <a:srgbClr val="000000"/>
                  </a:solidFill>
                  <a:ln w="28575">
                    <a:solidFill>
                      <a:srgbClr val="333333"/>
                    </a:solidFill>
                    <a:round/>
                    <a:headEnd/>
                    <a:tailEnd/>
                  </a:ln>
                </xdr:spPr>
              </xdr:sp>
              <xdr:sp macro="" textlink="">
                <xdr:nvSpPr>
                  <xdr:cNvPr id="183" name="Line 51"/>
                  <xdr:cNvSpPr>
                    <a:spLocks noChangeShapeType="1"/>
                  </xdr:cNvSpPr>
                </xdr:nvSpPr>
                <xdr:spPr bwMode="auto">
                  <a:xfrm rot="5400000">
                    <a:off x="586" y="3206"/>
                    <a:ext cx="31" cy="0"/>
                  </a:xfrm>
                  <a:prstGeom prst="line">
                    <a:avLst/>
                  </a:prstGeom>
                  <a:noFill/>
                  <a:ln w="76200">
                    <a:solidFill>
                      <a:srgbClr val="333333"/>
                    </a:solidFill>
                    <a:round/>
                    <a:headEnd/>
                    <a:tailEnd/>
                  </a:ln>
                </xdr:spPr>
              </xdr:sp>
            </xdr:grpSp>
            <xdr:sp macro="" textlink="">
              <xdr:nvSpPr>
                <xdr:cNvPr id="166" name="Text Box 110"/>
                <xdr:cNvSpPr txBox="1">
                  <a:spLocks noChangeArrowheads="1"/>
                </xdr:cNvSpPr>
              </xdr:nvSpPr>
              <xdr:spPr bwMode="auto">
                <a:xfrm>
                  <a:off x="571" y="3151"/>
                  <a:ext cx="48" cy="26"/>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n-US" sz="1100" b="1" i="0" strike="noStrike">
                      <a:solidFill>
                        <a:srgbClr val="FF9900"/>
                      </a:solidFill>
                      <a:latin typeface="Arial"/>
                      <a:cs typeface="Arial"/>
                    </a:rPr>
                    <a:t>CO</a:t>
                  </a:r>
                  <a:r>
                    <a:rPr lang="en-US" sz="1100" b="1" i="0" strike="noStrike" baseline="-25000">
                      <a:solidFill>
                        <a:srgbClr val="FF9900"/>
                      </a:solidFill>
                      <a:latin typeface="Arial"/>
                      <a:cs typeface="Arial"/>
                    </a:rPr>
                    <a:t>2(g)</a:t>
                  </a:r>
                </a:p>
              </xdr:txBody>
            </xdr:sp>
            <xdr:grpSp>
              <xdr:nvGrpSpPr>
                <xdr:cNvPr id="167" name="Group 124"/>
                <xdr:cNvGrpSpPr>
                  <a:grpSpLocks/>
                </xdr:cNvGrpSpPr>
              </xdr:nvGrpSpPr>
              <xdr:grpSpPr bwMode="auto">
                <a:xfrm>
                  <a:off x="468" y="3094"/>
                  <a:ext cx="158" cy="56"/>
                  <a:chOff x="468" y="3094"/>
                  <a:chExt cx="158" cy="56"/>
                </a:xfrm>
              </xdr:grpSpPr>
              <xdr:sp macro="" textlink="">
                <xdr:nvSpPr>
                  <xdr:cNvPr id="176" name="Text Box 98"/>
                  <xdr:cNvSpPr txBox="1">
                    <a:spLocks noChangeArrowheads="1"/>
                  </xdr:cNvSpPr>
                </xdr:nvSpPr>
                <xdr:spPr bwMode="auto">
                  <a:xfrm>
                    <a:off x="468" y="3094"/>
                    <a:ext cx="158" cy="24"/>
                  </a:xfrm>
                  <a:prstGeom prst="rect">
                    <a:avLst/>
                  </a:prstGeom>
                  <a:solidFill>
                    <a:srgbClr val="000000"/>
                  </a:solidFill>
                  <a:ln w="9525">
                    <a:solidFill>
                      <a:srgbClr val="8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3366FF"/>
                        </a:solidFill>
                        <a:latin typeface="Arial"/>
                        <a:cs typeface="Arial"/>
                      </a:rPr>
                      <a:t>ψυχθέντα καυσαέρια</a:t>
                    </a:r>
                  </a:p>
                </xdr:txBody>
              </xdr:sp>
              <xdr:sp macro="" textlink="">
                <xdr:nvSpPr>
                  <xdr:cNvPr id="177" name="Line 99"/>
                  <xdr:cNvSpPr>
                    <a:spLocks noChangeShapeType="1"/>
                  </xdr:cNvSpPr>
                </xdr:nvSpPr>
                <xdr:spPr bwMode="auto">
                  <a:xfrm>
                    <a:off x="606" y="3118"/>
                    <a:ext cx="0" cy="32"/>
                  </a:xfrm>
                  <a:prstGeom prst="line">
                    <a:avLst/>
                  </a:prstGeom>
                  <a:noFill/>
                  <a:ln w="9525">
                    <a:solidFill>
                      <a:srgbClr val="FF0000"/>
                    </a:solidFill>
                    <a:round/>
                    <a:headEnd/>
                    <a:tailEnd type="triangle" w="med" len="med"/>
                  </a:ln>
                </xdr:spPr>
              </xdr:sp>
            </xdr:grpSp>
            <xdr:sp macro="" textlink="">
              <xdr:nvSpPr>
                <xdr:cNvPr id="168" name="Text Box 111"/>
                <xdr:cNvSpPr txBox="1">
                  <a:spLocks noChangeArrowheads="1"/>
                </xdr:cNvSpPr>
              </xdr:nvSpPr>
              <xdr:spPr bwMode="auto">
                <a:xfrm>
                  <a:off x="556" y="3189"/>
                  <a:ext cx="95" cy="33"/>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FF9900"/>
                      </a:solidFill>
                      <a:latin typeface="Arial"/>
                      <a:cs typeface="Arial"/>
                    </a:rPr>
                    <a:t>περίσσιο </a:t>
                  </a:r>
                  <a:r>
                    <a:rPr lang="en-US" sz="1000" b="1" i="0" strike="noStrike">
                      <a:solidFill>
                        <a:srgbClr val="FF9900"/>
                      </a:solidFill>
                      <a:latin typeface="Arial"/>
                      <a:cs typeface="Arial"/>
                    </a:rPr>
                    <a:t>O</a:t>
                  </a:r>
                  <a:r>
                    <a:rPr lang="en-US" sz="1000" b="1" i="0" strike="noStrike" baseline="-25000">
                      <a:solidFill>
                        <a:srgbClr val="FF9900"/>
                      </a:solidFill>
                      <a:latin typeface="Arial"/>
                      <a:cs typeface="Arial"/>
                    </a:rPr>
                    <a:t>2(g)</a:t>
                  </a:r>
                </a:p>
              </xdr:txBody>
            </xdr:sp>
            <xdr:sp macro="" textlink="">
              <xdr:nvSpPr>
                <xdr:cNvPr id="169" name="Text Box 112"/>
                <xdr:cNvSpPr txBox="1">
                  <a:spLocks noChangeArrowheads="1"/>
                </xdr:cNvSpPr>
              </xdr:nvSpPr>
              <xdr:spPr bwMode="auto">
                <a:xfrm>
                  <a:off x="571" y="3171"/>
                  <a:ext cx="36" cy="26"/>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n-US" sz="1100" b="1" i="0" strike="noStrike">
                      <a:solidFill>
                        <a:srgbClr val="FF9900"/>
                      </a:solidFill>
                      <a:latin typeface="Arial"/>
                      <a:cs typeface="Arial"/>
                    </a:rPr>
                    <a:t>N</a:t>
                  </a:r>
                  <a:r>
                    <a:rPr lang="en-US" sz="1100" b="1" i="0" strike="noStrike" baseline="-25000">
                      <a:solidFill>
                        <a:srgbClr val="FF9900"/>
                      </a:solidFill>
                      <a:latin typeface="Arial"/>
                      <a:cs typeface="Arial"/>
                    </a:rPr>
                    <a:t>2(g)</a:t>
                  </a:r>
                </a:p>
              </xdr:txBody>
            </xdr:sp>
            <xdr:grpSp>
              <xdr:nvGrpSpPr>
                <xdr:cNvPr id="170" name="Group 84"/>
                <xdr:cNvGrpSpPr>
                  <a:grpSpLocks/>
                </xdr:cNvGrpSpPr>
              </xdr:nvGrpSpPr>
              <xdr:grpSpPr bwMode="auto">
                <a:xfrm>
                  <a:off x="626" y="3079"/>
                  <a:ext cx="14" cy="98"/>
                  <a:chOff x="493" y="3299"/>
                  <a:chExt cx="14" cy="98"/>
                </a:xfrm>
              </xdr:grpSpPr>
              <xdr:sp macro="" textlink="">
                <xdr:nvSpPr>
                  <xdr:cNvPr id="171" name="Line 79"/>
                  <xdr:cNvSpPr>
                    <a:spLocks noChangeShapeType="1"/>
                  </xdr:cNvSpPr>
                </xdr:nvSpPr>
                <xdr:spPr bwMode="auto">
                  <a:xfrm>
                    <a:off x="498" y="3299"/>
                    <a:ext cx="0" cy="84"/>
                  </a:xfrm>
                  <a:prstGeom prst="line">
                    <a:avLst/>
                  </a:prstGeom>
                  <a:noFill/>
                  <a:ln w="9525">
                    <a:solidFill>
                      <a:srgbClr val="C0C0C0"/>
                    </a:solidFill>
                    <a:round/>
                    <a:headEnd/>
                    <a:tailEnd/>
                  </a:ln>
                </xdr:spPr>
              </xdr:sp>
              <xdr:sp macro="" textlink="">
                <xdr:nvSpPr>
                  <xdr:cNvPr id="172" name="Line 81"/>
                  <xdr:cNvSpPr>
                    <a:spLocks noChangeShapeType="1"/>
                  </xdr:cNvSpPr>
                </xdr:nvSpPr>
                <xdr:spPr bwMode="auto">
                  <a:xfrm>
                    <a:off x="502" y="3299"/>
                    <a:ext cx="0" cy="84"/>
                  </a:xfrm>
                  <a:prstGeom prst="line">
                    <a:avLst/>
                  </a:prstGeom>
                  <a:noFill/>
                  <a:ln w="9525">
                    <a:solidFill>
                      <a:srgbClr val="C0C0C0"/>
                    </a:solidFill>
                    <a:round/>
                    <a:headEnd/>
                    <a:tailEnd/>
                  </a:ln>
                </xdr:spPr>
              </xdr:sp>
              <xdr:sp macro="" textlink="">
                <xdr:nvSpPr>
                  <xdr:cNvPr id="173" name="Oval 82"/>
                  <xdr:cNvSpPr>
                    <a:spLocks noChangeArrowheads="1"/>
                  </xdr:cNvSpPr>
                </xdr:nvSpPr>
                <xdr:spPr bwMode="auto">
                  <a:xfrm>
                    <a:off x="493" y="3383"/>
                    <a:ext cx="14" cy="14"/>
                  </a:xfrm>
                  <a:prstGeom prst="ellipse">
                    <a:avLst/>
                  </a:prstGeom>
                  <a:gradFill rotWithShape="1">
                    <a:gsLst>
                      <a:gs pos="0">
                        <a:srgbClr val="FF0000"/>
                      </a:gs>
                      <a:gs pos="100000">
                        <a:srgbClr val="000000"/>
                      </a:gs>
                    </a:gsLst>
                    <a:lin ang="2700000" scaled="1"/>
                  </a:gradFill>
                  <a:ln w="9525">
                    <a:solidFill>
                      <a:srgbClr val="C0C0C0"/>
                    </a:solidFill>
                    <a:round/>
                    <a:headEnd/>
                    <a:tailEnd/>
                  </a:ln>
                </xdr:spPr>
              </xdr:sp>
              <xdr:sp macro="" textlink="">
                <xdr:nvSpPr>
                  <xdr:cNvPr id="174" name="Line 80"/>
                  <xdr:cNvSpPr>
                    <a:spLocks noChangeShapeType="1"/>
                  </xdr:cNvSpPr>
                </xdr:nvSpPr>
                <xdr:spPr bwMode="auto">
                  <a:xfrm>
                    <a:off x="500" y="3369"/>
                    <a:ext cx="0" cy="16"/>
                  </a:xfrm>
                  <a:prstGeom prst="line">
                    <a:avLst/>
                  </a:prstGeom>
                  <a:noFill/>
                  <a:ln w="9525">
                    <a:solidFill>
                      <a:srgbClr val="FF0000"/>
                    </a:solidFill>
                    <a:round/>
                    <a:headEnd/>
                    <a:tailEnd/>
                  </a:ln>
                </xdr:spPr>
              </xdr:sp>
              <xdr:sp macro="" textlink="">
                <xdr:nvSpPr>
                  <xdr:cNvPr id="175" name="Line 83"/>
                  <xdr:cNvSpPr>
                    <a:spLocks noChangeShapeType="1"/>
                  </xdr:cNvSpPr>
                </xdr:nvSpPr>
                <xdr:spPr bwMode="auto">
                  <a:xfrm flipH="1">
                    <a:off x="498" y="3299"/>
                    <a:ext cx="4" cy="1"/>
                  </a:xfrm>
                  <a:prstGeom prst="line">
                    <a:avLst/>
                  </a:prstGeom>
                  <a:noFill/>
                  <a:ln w="9525">
                    <a:solidFill>
                      <a:srgbClr val="C0C0C0"/>
                    </a:solidFill>
                    <a:round/>
                    <a:headEnd/>
                    <a:tailEnd/>
                  </a:ln>
                </xdr:spPr>
              </xdr:sp>
            </xdr:grpSp>
          </xdr:grpSp>
          <xdr:grpSp>
            <xdr:nvGrpSpPr>
              <xdr:cNvPr id="160" name="Group 122"/>
              <xdr:cNvGrpSpPr>
                <a:grpSpLocks/>
              </xdr:cNvGrpSpPr>
            </xdr:nvGrpSpPr>
            <xdr:grpSpPr bwMode="auto">
              <a:xfrm>
                <a:off x="433" y="3168"/>
                <a:ext cx="62" cy="108"/>
                <a:chOff x="433" y="3168"/>
                <a:chExt cx="62" cy="108"/>
              </a:xfrm>
            </xdr:grpSpPr>
            <xdr:sp macro="" textlink="">
              <xdr:nvSpPr>
                <xdr:cNvPr id="161" name="Line 101"/>
                <xdr:cNvSpPr>
                  <a:spLocks noChangeShapeType="1"/>
                </xdr:cNvSpPr>
              </xdr:nvSpPr>
              <xdr:spPr bwMode="auto">
                <a:xfrm>
                  <a:off x="482" y="3252"/>
                  <a:ext cx="0" cy="24"/>
                </a:xfrm>
                <a:prstGeom prst="line">
                  <a:avLst/>
                </a:prstGeom>
                <a:noFill/>
                <a:ln w="38100">
                  <a:solidFill>
                    <a:srgbClr val="333333"/>
                  </a:solidFill>
                  <a:round/>
                  <a:headEnd/>
                  <a:tailEnd/>
                </a:ln>
              </xdr:spPr>
            </xdr:sp>
            <xdr:sp macro="" textlink="">
              <xdr:nvSpPr>
                <xdr:cNvPr id="162" name="Line 102"/>
                <xdr:cNvSpPr>
                  <a:spLocks noChangeShapeType="1"/>
                </xdr:cNvSpPr>
              </xdr:nvSpPr>
              <xdr:spPr bwMode="auto">
                <a:xfrm>
                  <a:off x="477" y="3263"/>
                  <a:ext cx="13" cy="0"/>
                </a:xfrm>
                <a:prstGeom prst="line">
                  <a:avLst/>
                </a:prstGeom>
                <a:noFill/>
                <a:ln w="19050">
                  <a:solidFill>
                    <a:srgbClr val="333333"/>
                  </a:solidFill>
                  <a:round/>
                  <a:headEnd/>
                  <a:tailEnd/>
                </a:ln>
              </xdr:spPr>
            </xdr:sp>
            <xdr:sp macro="" textlink="">
              <xdr:nvSpPr>
                <xdr:cNvPr id="163" name="Line 103"/>
                <xdr:cNvSpPr>
                  <a:spLocks noChangeShapeType="1"/>
                </xdr:cNvSpPr>
              </xdr:nvSpPr>
              <xdr:spPr bwMode="auto">
                <a:xfrm>
                  <a:off x="490" y="3257"/>
                  <a:ext cx="0" cy="10"/>
                </a:xfrm>
                <a:prstGeom prst="line">
                  <a:avLst/>
                </a:prstGeom>
                <a:noFill/>
                <a:ln w="38100">
                  <a:solidFill>
                    <a:srgbClr val="333333"/>
                  </a:solidFill>
                  <a:round/>
                  <a:headEnd/>
                  <a:tailEnd/>
                </a:ln>
              </xdr:spPr>
            </xdr:sp>
            <xdr:sp macro="" textlink="">
              <xdr:nvSpPr>
                <xdr:cNvPr id="164" name="Rectangle 114"/>
                <xdr:cNvSpPr>
                  <a:spLocks noChangeArrowheads="1"/>
                </xdr:cNvSpPr>
              </xdr:nvSpPr>
              <xdr:spPr bwMode="auto">
                <a:xfrm>
                  <a:off x="433" y="3168"/>
                  <a:ext cx="62" cy="83"/>
                </a:xfrm>
                <a:prstGeom prst="rect">
                  <a:avLst/>
                </a:prstGeom>
                <a:solidFill>
                  <a:srgbClr val="000000"/>
                </a:solidFill>
                <a:ln w="28575">
                  <a:solidFill>
                    <a:srgbClr val="333333"/>
                  </a:solidFill>
                  <a:miter lim="800000"/>
                  <a:headEnd/>
                  <a:tailEnd/>
                </a:ln>
              </xdr:spPr>
            </xdr:sp>
          </xdr:grpSp>
        </xdr:grpSp>
      </xdr:grpSp>
    </xdr:grpSp>
    <xdr:clientData/>
  </xdr:twoCellAnchor>
  <xdr:twoCellAnchor>
    <xdr:from>
      <xdr:col>6</xdr:col>
      <xdr:colOff>496017</xdr:colOff>
      <xdr:row>162</xdr:row>
      <xdr:rowOff>161924</xdr:rowOff>
    </xdr:from>
    <xdr:to>
      <xdr:col>7</xdr:col>
      <xdr:colOff>429342</xdr:colOff>
      <xdr:row>164</xdr:row>
      <xdr:rowOff>171450</xdr:rowOff>
    </xdr:to>
    <xdr:sp macro="" textlink="">
      <xdr:nvSpPr>
        <xdr:cNvPr id="14451" name="Text Box 115"/>
        <xdr:cNvSpPr txBox="1">
          <a:spLocks noChangeArrowheads="1"/>
        </xdr:cNvSpPr>
      </xdr:nvSpPr>
      <xdr:spPr bwMode="auto">
        <a:xfrm>
          <a:off x="4183114" y="32106521"/>
          <a:ext cx="547841" cy="449929"/>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n-US" sz="1100" b="1" i="0" strike="noStrike">
              <a:solidFill>
                <a:srgbClr val="800000"/>
              </a:solidFill>
              <a:latin typeface="Arial"/>
              <a:cs typeface="Arial"/>
            </a:rPr>
            <a:t>–</a:t>
          </a:r>
          <a:r>
            <a:rPr lang="en-US" sz="1100" b="1" i="0" strike="noStrike">
              <a:solidFill>
                <a:srgbClr val="99CCFF"/>
              </a:solidFill>
              <a:latin typeface="Arial"/>
              <a:cs typeface="Arial"/>
            </a:rPr>
            <a:t>H</a:t>
          </a:r>
          <a:r>
            <a:rPr lang="en-US" sz="1100" b="1" i="0" strike="noStrike" baseline="-25000">
              <a:solidFill>
                <a:srgbClr val="99CCFF"/>
              </a:solidFill>
              <a:latin typeface="Arial"/>
              <a:cs typeface="Arial"/>
            </a:rPr>
            <a:t>2</a:t>
          </a:r>
          <a:r>
            <a:rPr lang="en-US" sz="1100" b="1" i="0" strike="noStrike">
              <a:solidFill>
                <a:srgbClr val="99CCFF"/>
              </a:solidFill>
              <a:latin typeface="Arial"/>
              <a:cs typeface="Arial"/>
            </a:rPr>
            <a:t>O</a:t>
          </a:r>
          <a:r>
            <a:rPr lang="en-US" sz="1100" b="1" i="0" strike="noStrike" baseline="-25000">
              <a:solidFill>
                <a:srgbClr val="99CCFF"/>
              </a:solidFill>
              <a:latin typeface="Arial"/>
              <a:cs typeface="Arial"/>
            </a:rPr>
            <a:t>(g)</a:t>
          </a:r>
        </a:p>
      </xdr:txBody>
    </xdr:sp>
    <xdr:clientData/>
  </xdr:twoCellAnchor>
  <xdr:twoCellAnchor>
    <xdr:from>
      <xdr:col>10</xdr:col>
      <xdr:colOff>533400</xdr:colOff>
      <xdr:row>163</xdr:row>
      <xdr:rowOff>180975</xdr:rowOff>
    </xdr:from>
    <xdr:to>
      <xdr:col>11</xdr:col>
      <xdr:colOff>466725</xdr:colOff>
      <xdr:row>165</xdr:row>
      <xdr:rowOff>57150</xdr:rowOff>
    </xdr:to>
    <xdr:sp macro="" textlink="">
      <xdr:nvSpPr>
        <xdr:cNvPr id="14452" name="Text Box 116"/>
        <xdr:cNvSpPr txBox="1">
          <a:spLocks noChangeArrowheads="1"/>
        </xdr:cNvSpPr>
      </xdr:nvSpPr>
      <xdr:spPr bwMode="auto">
        <a:xfrm>
          <a:off x="6629400" y="31299150"/>
          <a:ext cx="542925" cy="304800"/>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n-US" sz="1100" b="1" i="0" strike="noStrike">
              <a:solidFill>
                <a:srgbClr val="800000"/>
              </a:solidFill>
              <a:latin typeface="Arial"/>
              <a:cs typeface="Arial"/>
            </a:rPr>
            <a:t>–</a:t>
          </a:r>
          <a:r>
            <a:rPr lang="en-US" sz="1100" b="1" i="0" strike="noStrike">
              <a:solidFill>
                <a:srgbClr val="99CCFF"/>
              </a:solidFill>
              <a:latin typeface="Arial"/>
              <a:cs typeface="Arial"/>
            </a:rPr>
            <a:t>CO</a:t>
          </a:r>
          <a:r>
            <a:rPr lang="en-US" sz="1100" b="1" i="0" strike="noStrike" baseline="-25000">
              <a:solidFill>
                <a:srgbClr val="99CCFF"/>
              </a:solidFill>
              <a:latin typeface="Arial"/>
              <a:cs typeface="Arial"/>
            </a:rPr>
            <a:t>2(g)</a:t>
          </a:r>
        </a:p>
      </xdr:txBody>
    </xdr:sp>
    <xdr:clientData/>
  </xdr:twoCellAnchor>
  <xdr:twoCellAnchor>
    <xdr:from>
      <xdr:col>12</xdr:col>
      <xdr:colOff>533400</xdr:colOff>
      <xdr:row>163</xdr:row>
      <xdr:rowOff>123825</xdr:rowOff>
    </xdr:from>
    <xdr:to>
      <xdr:col>13</xdr:col>
      <xdr:colOff>552450</xdr:colOff>
      <xdr:row>165</xdr:row>
      <xdr:rowOff>85725</xdr:rowOff>
    </xdr:to>
    <xdr:sp macro="" textlink="">
      <xdr:nvSpPr>
        <xdr:cNvPr id="14454" name="Text Box 118"/>
        <xdr:cNvSpPr txBox="1">
          <a:spLocks noChangeArrowheads="1"/>
        </xdr:cNvSpPr>
      </xdr:nvSpPr>
      <xdr:spPr bwMode="auto">
        <a:xfrm>
          <a:off x="7848600" y="31242000"/>
          <a:ext cx="628650" cy="390525"/>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FF9900"/>
              </a:solidFill>
              <a:latin typeface="Arial"/>
              <a:cs typeface="Arial"/>
            </a:rPr>
            <a:t>περίσσιο </a:t>
          </a:r>
          <a:r>
            <a:rPr lang="en-US" sz="1000" b="1" i="0" strike="noStrike">
              <a:solidFill>
                <a:srgbClr val="FF9900"/>
              </a:solidFill>
              <a:latin typeface="Arial"/>
              <a:cs typeface="Arial"/>
            </a:rPr>
            <a:t>O</a:t>
          </a:r>
          <a:r>
            <a:rPr lang="en-US" sz="1000" b="1" i="0" strike="noStrike" baseline="-25000">
              <a:solidFill>
                <a:srgbClr val="FF9900"/>
              </a:solidFill>
              <a:latin typeface="Arial"/>
              <a:cs typeface="Arial"/>
            </a:rPr>
            <a:t>2(g)</a:t>
          </a:r>
        </a:p>
      </xdr:txBody>
    </xdr:sp>
    <xdr:clientData/>
  </xdr:twoCellAnchor>
  <xdr:twoCellAnchor>
    <xdr:from>
      <xdr:col>13</xdr:col>
      <xdr:colOff>85725</xdr:colOff>
      <xdr:row>162</xdr:row>
      <xdr:rowOff>104775</xdr:rowOff>
    </xdr:from>
    <xdr:to>
      <xdr:col>13</xdr:col>
      <xdr:colOff>428625</xdr:colOff>
      <xdr:row>163</xdr:row>
      <xdr:rowOff>152400</xdr:rowOff>
    </xdr:to>
    <xdr:sp macro="" textlink="">
      <xdr:nvSpPr>
        <xdr:cNvPr id="14453" name="Text Box 117"/>
        <xdr:cNvSpPr txBox="1">
          <a:spLocks noChangeArrowheads="1"/>
        </xdr:cNvSpPr>
      </xdr:nvSpPr>
      <xdr:spPr bwMode="auto">
        <a:xfrm>
          <a:off x="8010525" y="31022925"/>
          <a:ext cx="342900" cy="2476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n-US" sz="1100" b="1" i="0" strike="noStrike">
              <a:solidFill>
                <a:srgbClr val="FF9900"/>
              </a:solidFill>
              <a:latin typeface="Arial"/>
              <a:cs typeface="Arial"/>
            </a:rPr>
            <a:t>N</a:t>
          </a:r>
          <a:r>
            <a:rPr lang="en-US" sz="1100" b="1" i="0" strike="noStrike" baseline="-25000">
              <a:solidFill>
                <a:srgbClr val="FF9900"/>
              </a:solidFill>
              <a:latin typeface="Arial"/>
              <a:cs typeface="Arial"/>
            </a:rPr>
            <a:t>2(g)</a:t>
          </a:r>
        </a:p>
      </xdr:txBody>
    </xdr:sp>
    <xdr:clientData/>
  </xdr:twoCellAnchor>
  <xdr:twoCellAnchor>
    <xdr:from>
      <xdr:col>9</xdr:col>
      <xdr:colOff>210673</xdr:colOff>
      <xdr:row>167</xdr:row>
      <xdr:rowOff>57150</xdr:rowOff>
    </xdr:from>
    <xdr:to>
      <xdr:col>10</xdr:col>
      <xdr:colOff>469963</xdr:colOff>
      <xdr:row>167</xdr:row>
      <xdr:rowOff>57150</xdr:rowOff>
    </xdr:to>
    <xdr:sp macro="" textlink="">
      <xdr:nvSpPr>
        <xdr:cNvPr id="136" name="Line 69"/>
        <xdr:cNvSpPr>
          <a:spLocks noChangeShapeType="1"/>
        </xdr:cNvSpPr>
      </xdr:nvSpPr>
      <xdr:spPr bwMode="auto">
        <a:xfrm>
          <a:off x="5815060" y="31971021"/>
          <a:ext cx="882000" cy="0"/>
        </a:xfrm>
        <a:prstGeom prst="line">
          <a:avLst/>
        </a:prstGeom>
        <a:noFill/>
        <a:ln w="76200">
          <a:solidFill>
            <a:srgbClr val="333333"/>
          </a:solidFill>
          <a:round/>
          <a:headEnd/>
          <a:tailEnd/>
        </a:ln>
      </xdr:spPr>
    </xdr:sp>
    <xdr:clientData/>
  </xdr:twoCellAnchor>
  <xdr:twoCellAnchor editAs="oneCell">
    <xdr:from>
      <xdr:col>10</xdr:col>
      <xdr:colOff>390526</xdr:colOff>
      <xdr:row>6</xdr:row>
      <xdr:rowOff>9525</xdr:rowOff>
    </xdr:from>
    <xdr:to>
      <xdr:col>14</xdr:col>
      <xdr:colOff>371476</xdr:colOff>
      <xdr:row>15</xdr:row>
      <xdr:rowOff>123329</xdr:rowOff>
    </xdr:to>
    <xdr:pic>
      <xdr:nvPicPr>
        <xdr:cNvPr id="14599" name="Picture 263"/>
        <xdr:cNvPicPr>
          <a:picLocks noChangeAspect="1" noChangeArrowheads="1"/>
        </xdr:cNvPicPr>
      </xdr:nvPicPr>
      <xdr:blipFill>
        <a:blip xmlns:r="http://schemas.openxmlformats.org/officeDocument/2006/relationships" r:embed="rId3"/>
        <a:srcRect/>
        <a:stretch>
          <a:fillRect/>
        </a:stretch>
      </xdr:blipFill>
      <xdr:spPr bwMode="auto">
        <a:xfrm>
          <a:off x="6486526" y="1162050"/>
          <a:ext cx="2419350" cy="182830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12</xdr:col>
          <xdr:colOff>361950</xdr:colOff>
          <xdr:row>98</xdr:row>
          <xdr:rowOff>47625</xdr:rowOff>
        </xdr:from>
        <xdr:to>
          <xdr:col>15</xdr:col>
          <xdr:colOff>180975</xdr:colOff>
          <xdr:row>100</xdr:row>
          <xdr:rowOff>28575</xdr:rowOff>
        </xdr:to>
        <xdr:sp macro="" textlink="">
          <xdr:nvSpPr>
            <xdr:cNvPr id="14346" name="Object 10" hidden="1">
              <a:extLst>
                <a:ext uri="{63B3BB69-23CF-44E3-9099-C40C66FF867C}">
                  <a14:compatExt spid="_x0000_s14346"/>
                </a:ext>
              </a:extLst>
            </xdr:cNvPr>
            <xdr:cNvSpPr/>
          </xdr:nvSpPr>
          <xdr:spPr bwMode="auto">
            <a:xfrm>
              <a:off x="0" y="0"/>
              <a:ext cx="0" cy="0"/>
            </a:xfrm>
            <a:prstGeom prst="rect">
              <a:avLst/>
            </a:prstGeom>
            <a:gradFill rotWithShape="1">
              <a:gsLst>
                <a:gs pos="0">
                  <a:srgbClr val="003366" mc:Ignorable="a14" a14:legacySpreadsheetColorIndex="56"/>
                </a:gs>
                <a:gs pos="100000">
                  <a:srgbClr val="4F7295" mc:Ignorable="a14" a14:legacySpreadsheetColorIndex="56">
                    <a:gamma/>
                    <a:tint val="69020"/>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381000</xdr:colOff>
          <xdr:row>101</xdr:row>
          <xdr:rowOff>123825</xdr:rowOff>
        </xdr:from>
        <xdr:to>
          <xdr:col>15</xdr:col>
          <xdr:colOff>180975</xdr:colOff>
          <xdr:row>103</xdr:row>
          <xdr:rowOff>95250</xdr:rowOff>
        </xdr:to>
        <xdr:sp macro="" textlink="">
          <xdr:nvSpPr>
            <xdr:cNvPr id="14347" name="Object 11" hidden="1">
              <a:extLst>
                <a:ext uri="{63B3BB69-23CF-44E3-9099-C40C66FF867C}">
                  <a14:compatExt spid="_x0000_s14347"/>
                </a:ext>
              </a:extLst>
            </xdr:cNvPr>
            <xdr:cNvSpPr/>
          </xdr:nvSpPr>
          <xdr:spPr bwMode="auto">
            <a:xfrm>
              <a:off x="0" y="0"/>
              <a:ext cx="0" cy="0"/>
            </a:xfrm>
            <a:prstGeom prst="rect">
              <a:avLst/>
            </a:prstGeom>
            <a:gradFill rotWithShape="1">
              <a:gsLst>
                <a:gs pos="0">
                  <a:srgbClr val="003366" mc:Ignorable="a14" a14:legacySpreadsheetColorIndex="56"/>
                </a:gs>
                <a:gs pos="100000">
                  <a:srgbClr val="4F7295" mc:Ignorable="a14" a14:legacySpreadsheetColorIndex="56">
                    <a:gamma/>
                    <a:tint val="69020"/>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12</xdr:col>
      <xdr:colOff>428625</xdr:colOff>
      <xdr:row>283</xdr:row>
      <xdr:rowOff>85725</xdr:rowOff>
    </xdr:from>
    <xdr:to>
      <xdr:col>14</xdr:col>
      <xdr:colOff>66675</xdr:colOff>
      <xdr:row>285</xdr:row>
      <xdr:rowOff>66675</xdr:rowOff>
    </xdr:to>
    <xdr:sp macro="" textlink="">
      <xdr:nvSpPr>
        <xdr:cNvPr id="16487" name="Text Box 1127"/>
        <xdr:cNvSpPr txBox="1">
          <a:spLocks noChangeArrowheads="1"/>
        </xdr:cNvSpPr>
      </xdr:nvSpPr>
      <xdr:spPr bwMode="auto">
        <a:xfrm>
          <a:off x="7743825" y="50396775"/>
          <a:ext cx="857250" cy="361950"/>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FF6600"/>
              </a:solidFill>
              <a:latin typeface="Arial"/>
              <a:cs typeface="Arial"/>
            </a:rPr>
            <a:t>σχηματισμός πολυμερούς</a:t>
          </a:r>
        </a:p>
      </xdr:txBody>
    </xdr:sp>
    <xdr:clientData/>
  </xdr:twoCellAnchor>
  <xdr:twoCellAnchor>
    <xdr:from>
      <xdr:col>3</xdr:col>
      <xdr:colOff>123825</xdr:colOff>
      <xdr:row>9</xdr:row>
      <xdr:rowOff>121163</xdr:rowOff>
    </xdr:from>
    <xdr:to>
      <xdr:col>7</xdr:col>
      <xdr:colOff>161925</xdr:colOff>
      <xdr:row>11</xdr:row>
      <xdr:rowOff>73538</xdr:rowOff>
    </xdr:to>
    <xdr:sp macro="" textlink="">
      <xdr:nvSpPr>
        <xdr:cNvPr id="15361" name="Text Box 1"/>
        <xdr:cNvSpPr txBox="1">
          <a:spLocks noChangeArrowheads="1"/>
        </xdr:cNvSpPr>
      </xdr:nvSpPr>
      <xdr:spPr bwMode="auto">
        <a:xfrm>
          <a:off x="1991954" y="1817228"/>
          <a:ext cx="2528939" cy="329278"/>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αλκενίων: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  </a:t>
          </a:r>
          <a:r>
            <a:rPr lang="en-US" sz="1400" b="0" i="0" strike="noStrike">
              <a:solidFill>
                <a:srgbClr val="FFFF99"/>
              </a:solidFill>
              <a:latin typeface="Arial"/>
              <a:cs typeface="Arial"/>
            </a:rPr>
            <a:t>(</a:t>
          </a:r>
          <a:r>
            <a:rPr lang="el-GR" sz="1400" b="0" i="0" strike="noStrike">
              <a:solidFill>
                <a:srgbClr val="FFFF99"/>
              </a:solidFill>
              <a:latin typeface="Arial"/>
              <a:cs typeface="Arial"/>
            </a:rPr>
            <a:t>ν≥2)</a:t>
          </a:r>
        </a:p>
      </xdr:txBody>
    </xdr:sp>
    <xdr:clientData/>
  </xdr:twoCellAnchor>
  <xdr:twoCellAnchor>
    <xdr:from>
      <xdr:col>0</xdr:col>
      <xdr:colOff>419100</xdr:colOff>
      <xdr:row>67</xdr:row>
      <xdr:rowOff>104775</xdr:rowOff>
    </xdr:from>
    <xdr:to>
      <xdr:col>0</xdr:col>
      <xdr:colOff>533400</xdr:colOff>
      <xdr:row>68</xdr:row>
      <xdr:rowOff>19050</xdr:rowOff>
    </xdr:to>
    <xdr:sp macro="" textlink="">
      <xdr:nvSpPr>
        <xdr:cNvPr id="37153" name="Oval 11"/>
        <xdr:cNvSpPr>
          <a:spLocks noChangeArrowheads="1"/>
        </xdr:cNvSpPr>
      </xdr:nvSpPr>
      <xdr:spPr bwMode="auto">
        <a:xfrm>
          <a:off x="419100" y="12401550"/>
          <a:ext cx="114300" cy="1143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0</xdr:col>
      <xdr:colOff>409575</xdr:colOff>
      <xdr:row>115</xdr:row>
      <xdr:rowOff>96581</xdr:rowOff>
    </xdr:from>
    <xdr:to>
      <xdr:col>0</xdr:col>
      <xdr:colOff>523875</xdr:colOff>
      <xdr:row>116</xdr:row>
      <xdr:rowOff>29906</xdr:rowOff>
    </xdr:to>
    <xdr:sp macro="" textlink="">
      <xdr:nvSpPr>
        <xdr:cNvPr id="37154" name="Oval 12"/>
        <xdr:cNvSpPr>
          <a:spLocks noChangeArrowheads="1"/>
        </xdr:cNvSpPr>
      </xdr:nvSpPr>
      <xdr:spPr bwMode="auto">
        <a:xfrm>
          <a:off x="409575" y="21768516"/>
          <a:ext cx="114300" cy="121777"/>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1</xdr:col>
      <xdr:colOff>0</xdr:colOff>
      <xdr:row>330</xdr:row>
      <xdr:rowOff>180975</xdr:rowOff>
    </xdr:from>
    <xdr:to>
      <xdr:col>4</xdr:col>
      <xdr:colOff>180975</xdr:colOff>
      <xdr:row>332</xdr:row>
      <xdr:rowOff>19050</xdr:rowOff>
    </xdr:to>
    <xdr:sp macro="" textlink="">
      <xdr:nvSpPr>
        <xdr:cNvPr id="15389" name="Text Box 29"/>
        <xdr:cNvSpPr txBox="1">
          <a:spLocks noChangeArrowheads="1"/>
        </xdr:cNvSpPr>
      </xdr:nvSpPr>
      <xdr:spPr bwMode="auto">
        <a:xfrm>
          <a:off x="609600" y="59255025"/>
          <a:ext cx="2009775" cy="2190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Ασκήσεις και προβλήματα</a:t>
          </a:r>
        </a:p>
      </xdr:txBody>
    </xdr:sp>
    <xdr:clientData/>
  </xdr:twoCellAnchor>
  <xdr:twoCellAnchor>
    <xdr:from>
      <xdr:col>0</xdr:col>
      <xdr:colOff>419100</xdr:colOff>
      <xdr:row>332</xdr:row>
      <xdr:rowOff>66675</xdr:rowOff>
    </xdr:from>
    <xdr:to>
      <xdr:col>1</xdr:col>
      <xdr:colOff>0</xdr:colOff>
      <xdr:row>333</xdr:row>
      <xdr:rowOff>76200</xdr:rowOff>
    </xdr:to>
    <xdr:sp macro="" textlink="">
      <xdr:nvSpPr>
        <xdr:cNvPr id="15429" name="Text Box 69"/>
        <xdr:cNvSpPr txBox="1">
          <a:spLocks noChangeArrowheads="1"/>
        </xdr:cNvSpPr>
      </xdr:nvSpPr>
      <xdr:spPr bwMode="auto">
        <a:xfrm>
          <a:off x="419100" y="60912375"/>
          <a:ext cx="190500"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1.</a:t>
          </a:r>
        </a:p>
      </xdr:txBody>
    </xdr:sp>
    <xdr:clientData/>
  </xdr:twoCellAnchor>
  <xdr:twoCellAnchor>
    <xdr:from>
      <xdr:col>0</xdr:col>
      <xdr:colOff>419100</xdr:colOff>
      <xdr:row>392</xdr:row>
      <xdr:rowOff>5324</xdr:rowOff>
    </xdr:from>
    <xdr:to>
      <xdr:col>1</xdr:col>
      <xdr:colOff>0</xdr:colOff>
      <xdr:row>393</xdr:row>
      <xdr:rowOff>14849</xdr:rowOff>
    </xdr:to>
    <xdr:sp macro="" textlink="">
      <xdr:nvSpPr>
        <xdr:cNvPr id="15430" name="Text Box 70"/>
        <xdr:cNvSpPr txBox="1">
          <a:spLocks noChangeArrowheads="1"/>
        </xdr:cNvSpPr>
      </xdr:nvSpPr>
      <xdr:spPr bwMode="auto">
        <a:xfrm>
          <a:off x="419100" y="73689905"/>
          <a:ext cx="203610" cy="19797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4.</a:t>
          </a:r>
        </a:p>
      </xdr:txBody>
    </xdr:sp>
    <xdr:clientData/>
  </xdr:twoCellAnchor>
  <xdr:twoCellAnchor>
    <xdr:from>
      <xdr:col>0</xdr:col>
      <xdr:colOff>419100</xdr:colOff>
      <xdr:row>424</xdr:row>
      <xdr:rowOff>9525</xdr:rowOff>
    </xdr:from>
    <xdr:to>
      <xdr:col>1</xdr:col>
      <xdr:colOff>0</xdr:colOff>
      <xdr:row>425</xdr:row>
      <xdr:rowOff>28575</xdr:rowOff>
    </xdr:to>
    <xdr:sp macro="" textlink="">
      <xdr:nvSpPr>
        <xdr:cNvPr id="15480" name="Text Box 120"/>
        <xdr:cNvSpPr txBox="1">
          <a:spLocks noChangeArrowheads="1"/>
        </xdr:cNvSpPr>
      </xdr:nvSpPr>
      <xdr:spPr bwMode="auto">
        <a:xfrm>
          <a:off x="419100" y="76962000"/>
          <a:ext cx="190500"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6.</a:t>
          </a:r>
        </a:p>
      </xdr:txBody>
    </xdr:sp>
    <xdr:clientData/>
  </xdr:twoCellAnchor>
  <xdr:twoCellAnchor>
    <xdr:from>
      <xdr:col>10</xdr:col>
      <xdr:colOff>323850</xdr:colOff>
      <xdr:row>43</xdr:row>
      <xdr:rowOff>163879</xdr:rowOff>
    </xdr:from>
    <xdr:to>
      <xdr:col>14</xdr:col>
      <xdr:colOff>400050</xdr:colOff>
      <xdr:row>69</xdr:row>
      <xdr:rowOff>131822</xdr:rowOff>
    </xdr:to>
    <xdr:grpSp>
      <xdr:nvGrpSpPr>
        <xdr:cNvPr id="955" name="954 - Ομάδα"/>
        <xdr:cNvGrpSpPr/>
      </xdr:nvGrpSpPr>
      <xdr:grpSpPr>
        <a:xfrm>
          <a:off x="6469011" y="8531540"/>
          <a:ext cx="2534265" cy="5027459"/>
          <a:chOff x="6550947" y="7980508"/>
          <a:chExt cx="2567038" cy="4867685"/>
        </a:xfrm>
      </xdr:grpSpPr>
      <xdr:sp macro="" textlink="">
        <xdr:nvSpPr>
          <xdr:cNvPr id="15639" name="Text Box 279"/>
          <xdr:cNvSpPr txBox="1">
            <a:spLocks noChangeArrowheads="1"/>
          </xdr:cNvSpPr>
        </xdr:nvSpPr>
        <xdr:spPr bwMode="auto">
          <a:xfrm>
            <a:off x="7786841" y="12659741"/>
            <a:ext cx="1331144" cy="17892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6600"/>
                </a:solidFill>
                <a:latin typeface="Arial"/>
                <a:cs typeface="Arial"/>
              </a:rPr>
              <a:t>διμέθυλο-2-βουτένιο</a:t>
            </a:r>
          </a:p>
        </xdr:txBody>
      </xdr:sp>
      <xdr:sp macro="" textlink="">
        <xdr:nvSpPr>
          <xdr:cNvPr id="15638" name="Text Box 278"/>
          <xdr:cNvSpPr txBox="1">
            <a:spLocks noChangeArrowheads="1"/>
          </xdr:cNvSpPr>
        </xdr:nvSpPr>
        <xdr:spPr bwMode="auto">
          <a:xfrm>
            <a:off x="7786841" y="11778116"/>
            <a:ext cx="1169219" cy="178926"/>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6600"/>
                </a:solidFill>
                <a:latin typeface="Arial"/>
                <a:cs typeface="Arial"/>
              </a:rPr>
              <a:t>μέθυλο-2-βουτένιο</a:t>
            </a:r>
          </a:p>
        </xdr:txBody>
      </xdr:sp>
      <xdr:sp macro="" textlink="">
        <xdr:nvSpPr>
          <xdr:cNvPr id="15636" name="Text Box 276"/>
          <xdr:cNvSpPr txBox="1">
            <a:spLocks noChangeArrowheads="1"/>
          </xdr:cNvSpPr>
        </xdr:nvSpPr>
        <xdr:spPr bwMode="auto">
          <a:xfrm>
            <a:off x="7786841" y="10959683"/>
            <a:ext cx="698910" cy="159876"/>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6600"/>
                </a:solidFill>
                <a:latin typeface="Arial"/>
                <a:cs typeface="Arial"/>
              </a:rPr>
              <a:t>2-βουτένιο</a:t>
            </a:r>
          </a:p>
        </xdr:txBody>
      </xdr:sp>
      <xdr:sp macro="" textlink="">
        <xdr:nvSpPr>
          <xdr:cNvPr id="15621" name="Text Box 261"/>
          <xdr:cNvSpPr txBox="1">
            <a:spLocks noChangeArrowheads="1"/>
          </xdr:cNvSpPr>
        </xdr:nvSpPr>
        <xdr:spPr bwMode="auto">
          <a:xfrm>
            <a:off x="7786841" y="10101101"/>
            <a:ext cx="1131119" cy="188452"/>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6600"/>
                </a:solidFill>
                <a:latin typeface="Arial"/>
                <a:cs typeface="Arial"/>
              </a:rPr>
              <a:t>μέθυλο-προπένιο</a:t>
            </a:r>
          </a:p>
        </xdr:txBody>
      </xdr:sp>
      <xdr:grpSp>
        <xdr:nvGrpSpPr>
          <xdr:cNvPr id="37159" name="Group 252"/>
          <xdr:cNvGrpSpPr>
            <a:grpSpLocks/>
          </xdr:cNvGrpSpPr>
        </xdr:nvGrpSpPr>
        <xdr:grpSpPr bwMode="auto">
          <a:xfrm>
            <a:off x="6712872" y="7980508"/>
            <a:ext cx="835844" cy="632030"/>
            <a:chOff x="691" y="828"/>
            <a:chExt cx="85" cy="71"/>
          </a:xfrm>
        </xdr:grpSpPr>
        <xdr:sp macro="" textlink="">
          <xdr:nvSpPr>
            <xdr:cNvPr id="15518" name="Text Box 158"/>
            <xdr:cNvSpPr txBox="1">
              <a:spLocks noChangeArrowheads="1"/>
            </xdr:cNvSpPr>
          </xdr:nvSpPr>
          <xdr:spPr bwMode="auto">
            <a:xfrm>
              <a:off x="691" y="87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15519" name="Text Box 159"/>
            <xdr:cNvSpPr txBox="1">
              <a:spLocks noChangeArrowheads="1"/>
            </xdr:cNvSpPr>
          </xdr:nvSpPr>
          <xdr:spPr bwMode="auto">
            <a:xfrm>
              <a:off x="756" y="87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15520" name="Text Box 160"/>
            <xdr:cNvSpPr txBox="1">
              <a:spLocks noChangeArrowheads="1"/>
            </xdr:cNvSpPr>
          </xdr:nvSpPr>
          <xdr:spPr bwMode="auto">
            <a:xfrm>
              <a:off x="756" y="82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15521" name="Text Box 161"/>
            <xdr:cNvSpPr txBox="1">
              <a:spLocks noChangeArrowheads="1"/>
            </xdr:cNvSpPr>
          </xdr:nvSpPr>
          <xdr:spPr bwMode="auto">
            <a:xfrm>
              <a:off x="691" y="82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15486" name="Text Box 126"/>
            <xdr:cNvSpPr txBox="1">
              <a:spLocks noChangeArrowheads="1"/>
            </xdr:cNvSpPr>
          </xdr:nvSpPr>
          <xdr:spPr bwMode="auto">
            <a:xfrm>
              <a:off x="737" y="8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sp macro="" textlink="">
          <xdr:nvSpPr>
            <xdr:cNvPr id="15490" name="Text Box 130"/>
            <xdr:cNvSpPr txBox="1">
              <a:spLocks noChangeArrowheads="1"/>
            </xdr:cNvSpPr>
          </xdr:nvSpPr>
          <xdr:spPr bwMode="auto">
            <a:xfrm>
              <a:off x="708" y="853"/>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sp macro="" textlink="">
          <xdr:nvSpPr>
            <xdr:cNvPr id="43211" name="Line 134"/>
            <xdr:cNvSpPr>
              <a:spLocks noChangeShapeType="1"/>
            </xdr:cNvSpPr>
          </xdr:nvSpPr>
          <xdr:spPr bwMode="auto">
            <a:xfrm rot="3292444">
              <a:off x="703" y="851"/>
              <a:ext cx="14" cy="1"/>
            </a:xfrm>
            <a:prstGeom prst="line">
              <a:avLst/>
            </a:prstGeom>
            <a:noFill/>
            <a:ln w="19050">
              <a:solidFill>
                <a:srgbClr val="800000"/>
              </a:solidFill>
              <a:round/>
              <a:headEnd/>
              <a:tailEnd/>
            </a:ln>
          </xdr:spPr>
        </xdr:sp>
        <xdr:grpSp>
          <xdr:nvGrpSpPr>
            <xdr:cNvPr id="43212" name="Group 137"/>
            <xdr:cNvGrpSpPr>
              <a:grpSpLocks/>
            </xdr:cNvGrpSpPr>
          </xdr:nvGrpSpPr>
          <xdr:grpSpPr bwMode="auto">
            <a:xfrm>
              <a:off x="725" y="862"/>
              <a:ext cx="14" cy="4"/>
              <a:chOff x="725" y="861"/>
              <a:chExt cx="14" cy="4"/>
            </a:xfrm>
          </xdr:grpSpPr>
          <xdr:sp macro="" textlink="">
            <xdr:nvSpPr>
              <xdr:cNvPr id="43216" name="Line 132"/>
              <xdr:cNvSpPr>
                <a:spLocks noChangeShapeType="1"/>
              </xdr:cNvSpPr>
            </xdr:nvSpPr>
            <xdr:spPr bwMode="auto">
              <a:xfrm>
                <a:off x="725" y="865"/>
                <a:ext cx="14" cy="0"/>
              </a:xfrm>
              <a:prstGeom prst="line">
                <a:avLst/>
              </a:prstGeom>
              <a:noFill/>
              <a:ln w="9525">
                <a:solidFill>
                  <a:srgbClr val="800000"/>
                </a:solidFill>
                <a:round/>
                <a:headEnd/>
                <a:tailEnd/>
              </a:ln>
            </xdr:spPr>
          </xdr:sp>
          <xdr:sp macro="" textlink="">
            <xdr:nvSpPr>
              <xdr:cNvPr id="43217" name="Line 136"/>
              <xdr:cNvSpPr>
                <a:spLocks noChangeShapeType="1"/>
              </xdr:cNvSpPr>
            </xdr:nvSpPr>
            <xdr:spPr bwMode="auto">
              <a:xfrm>
                <a:off x="725" y="861"/>
                <a:ext cx="14" cy="0"/>
              </a:xfrm>
              <a:prstGeom prst="line">
                <a:avLst/>
              </a:prstGeom>
              <a:noFill/>
              <a:ln w="9525">
                <a:solidFill>
                  <a:srgbClr val="800000"/>
                </a:solidFill>
                <a:round/>
                <a:headEnd/>
                <a:tailEnd/>
              </a:ln>
            </xdr:spPr>
          </xdr:sp>
        </xdr:grpSp>
        <xdr:sp macro="" textlink="">
          <xdr:nvSpPr>
            <xdr:cNvPr id="43213" name="Line 220"/>
            <xdr:cNvSpPr>
              <a:spLocks noChangeShapeType="1"/>
            </xdr:cNvSpPr>
          </xdr:nvSpPr>
          <xdr:spPr bwMode="auto">
            <a:xfrm rot="3292444">
              <a:off x="750" y="875"/>
              <a:ext cx="14" cy="1"/>
            </a:xfrm>
            <a:prstGeom prst="line">
              <a:avLst/>
            </a:prstGeom>
            <a:noFill/>
            <a:ln w="19050">
              <a:solidFill>
                <a:srgbClr val="800000"/>
              </a:solidFill>
              <a:round/>
              <a:headEnd/>
              <a:tailEnd/>
            </a:ln>
          </xdr:spPr>
        </xdr:sp>
        <xdr:sp macro="" textlink="">
          <xdr:nvSpPr>
            <xdr:cNvPr id="43214" name="Line 221"/>
            <xdr:cNvSpPr>
              <a:spLocks noChangeShapeType="1"/>
            </xdr:cNvSpPr>
          </xdr:nvSpPr>
          <xdr:spPr bwMode="auto">
            <a:xfrm rot="18307556" flipH="1">
              <a:off x="750" y="851"/>
              <a:ext cx="14" cy="1"/>
            </a:xfrm>
            <a:prstGeom prst="line">
              <a:avLst/>
            </a:prstGeom>
            <a:noFill/>
            <a:ln w="19050">
              <a:solidFill>
                <a:srgbClr val="800000"/>
              </a:solidFill>
              <a:round/>
              <a:headEnd/>
              <a:tailEnd/>
            </a:ln>
          </xdr:spPr>
        </xdr:sp>
        <xdr:sp macro="" textlink="">
          <xdr:nvSpPr>
            <xdr:cNvPr id="43215" name="Line 222"/>
            <xdr:cNvSpPr>
              <a:spLocks noChangeShapeType="1"/>
            </xdr:cNvSpPr>
          </xdr:nvSpPr>
          <xdr:spPr bwMode="auto">
            <a:xfrm rot="18307556" flipH="1">
              <a:off x="703" y="875"/>
              <a:ext cx="14" cy="1"/>
            </a:xfrm>
            <a:prstGeom prst="line">
              <a:avLst/>
            </a:prstGeom>
            <a:noFill/>
            <a:ln w="19050">
              <a:solidFill>
                <a:srgbClr val="800000"/>
              </a:solidFill>
              <a:round/>
              <a:headEnd/>
              <a:tailEnd/>
            </a:ln>
          </xdr:spPr>
        </xdr:sp>
      </xdr:grpSp>
      <xdr:grpSp>
        <xdr:nvGrpSpPr>
          <xdr:cNvPr id="37160" name="Group 253"/>
          <xdr:cNvGrpSpPr>
            <a:grpSpLocks/>
          </xdr:cNvGrpSpPr>
        </xdr:nvGrpSpPr>
        <xdr:grpSpPr bwMode="auto">
          <a:xfrm>
            <a:off x="6712872" y="8743840"/>
            <a:ext cx="988244" cy="689180"/>
            <a:chOff x="691" y="896"/>
            <a:chExt cx="101" cy="73"/>
          </a:xfrm>
        </xdr:grpSpPr>
        <xdr:sp macro="" textlink="">
          <xdr:nvSpPr>
            <xdr:cNvPr id="15487" name="Text Box 127"/>
            <xdr:cNvSpPr txBox="1">
              <a:spLocks noChangeArrowheads="1"/>
            </xdr:cNvSpPr>
          </xdr:nvSpPr>
          <xdr:spPr bwMode="auto">
            <a:xfrm>
              <a:off x="755" y="943"/>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p>
          </xdr:txBody>
        </xdr:sp>
        <xdr:sp macro="" textlink="">
          <xdr:nvSpPr>
            <xdr:cNvPr id="15529" name="Text Box 169"/>
            <xdr:cNvSpPr txBox="1">
              <a:spLocks noChangeArrowheads="1"/>
            </xdr:cNvSpPr>
          </xdr:nvSpPr>
          <xdr:spPr bwMode="auto">
            <a:xfrm>
              <a:off x="737" y="92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sp macro="" textlink="">
          <xdr:nvSpPr>
            <xdr:cNvPr id="15530" name="Text Box 170"/>
            <xdr:cNvSpPr txBox="1">
              <a:spLocks noChangeArrowheads="1"/>
            </xdr:cNvSpPr>
          </xdr:nvSpPr>
          <xdr:spPr bwMode="auto">
            <a:xfrm>
              <a:off x="708" y="921"/>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grpSp>
          <xdr:nvGrpSpPr>
            <xdr:cNvPr id="43195" name="Group 172"/>
            <xdr:cNvGrpSpPr>
              <a:grpSpLocks/>
            </xdr:cNvGrpSpPr>
          </xdr:nvGrpSpPr>
          <xdr:grpSpPr bwMode="auto">
            <a:xfrm>
              <a:off x="725" y="930"/>
              <a:ext cx="14" cy="4"/>
              <a:chOff x="725" y="861"/>
              <a:chExt cx="14" cy="4"/>
            </a:xfrm>
          </xdr:grpSpPr>
          <xdr:sp macro="" textlink="">
            <xdr:nvSpPr>
              <xdr:cNvPr id="43203" name="Line 173"/>
              <xdr:cNvSpPr>
                <a:spLocks noChangeShapeType="1"/>
              </xdr:cNvSpPr>
            </xdr:nvSpPr>
            <xdr:spPr bwMode="auto">
              <a:xfrm>
                <a:off x="725" y="865"/>
                <a:ext cx="14" cy="0"/>
              </a:xfrm>
              <a:prstGeom prst="line">
                <a:avLst/>
              </a:prstGeom>
              <a:noFill/>
              <a:ln w="9525">
                <a:solidFill>
                  <a:srgbClr val="800000"/>
                </a:solidFill>
                <a:round/>
                <a:headEnd/>
                <a:tailEnd/>
              </a:ln>
            </xdr:spPr>
          </xdr:sp>
          <xdr:sp macro="" textlink="">
            <xdr:nvSpPr>
              <xdr:cNvPr id="43204" name="Line 174"/>
              <xdr:cNvSpPr>
                <a:spLocks noChangeShapeType="1"/>
              </xdr:cNvSpPr>
            </xdr:nvSpPr>
            <xdr:spPr bwMode="auto">
              <a:xfrm>
                <a:off x="725" y="861"/>
                <a:ext cx="14" cy="0"/>
              </a:xfrm>
              <a:prstGeom prst="line">
                <a:avLst/>
              </a:prstGeom>
              <a:noFill/>
              <a:ln w="9525">
                <a:solidFill>
                  <a:srgbClr val="800000"/>
                </a:solidFill>
                <a:round/>
                <a:headEnd/>
                <a:tailEnd/>
              </a:ln>
            </xdr:spPr>
          </xdr:sp>
        </xdr:grpSp>
        <xdr:sp macro="" textlink="">
          <xdr:nvSpPr>
            <xdr:cNvPr id="15583" name="Text Box 223"/>
            <xdr:cNvSpPr txBox="1">
              <a:spLocks noChangeArrowheads="1"/>
            </xdr:cNvSpPr>
          </xdr:nvSpPr>
          <xdr:spPr bwMode="auto">
            <a:xfrm>
              <a:off x="691" y="94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15584" name="Text Box 224"/>
            <xdr:cNvSpPr txBox="1">
              <a:spLocks noChangeArrowheads="1"/>
            </xdr:cNvSpPr>
          </xdr:nvSpPr>
          <xdr:spPr bwMode="auto">
            <a:xfrm>
              <a:off x="756" y="89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15585" name="Text Box 225"/>
            <xdr:cNvSpPr txBox="1">
              <a:spLocks noChangeArrowheads="1"/>
            </xdr:cNvSpPr>
          </xdr:nvSpPr>
          <xdr:spPr bwMode="auto">
            <a:xfrm>
              <a:off x="691" y="89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43199" name="Line 226"/>
            <xdr:cNvSpPr>
              <a:spLocks noChangeShapeType="1"/>
            </xdr:cNvSpPr>
          </xdr:nvSpPr>
          <xdr:spPr bwMode="auto">
            <a:xfrm rot="3292444">
              <a:off x="703" y="919"/>
              <a:ext cx="14" cy="1"/>
            </a:xfrm>
            <a:prstGeom prst="line">
              <a:avLst/>
            </a:prstGeom>
            <a:noFill/>
            <a:ln w="19050">
              <a:solidFill>
                <a:srgbClr val="800000"/>
              </a:solidFill>
              <a:round/>
              <a:headEnd/>
              <a:tailEnd/>
            </a:ln>
          </xdr:spPr>
        </xdr:sp>
        <xdr:sp macro="" textlink="">
          <xdr:nvSpPr>
            <xdr:cNvPr id="43200" name="Line 227"/>
            <xdr:cNvSpPr>
              <a:spLocks noChangeShapeType="1"/>
            </xdr:cNvSpPr>
          </xdr:nvSpPr>
          <xdr:spPr bwMode="auto">
            <a:xfrm rot="3292444">
              <a:off x="750" y="943"/>
              <a:ext cx="14" cy="1"/>
            </a:xfrm>
            <a:prstGeom prst="line">
              <a:avLst/>
            </a:prstGeom>
            <a:noFill/>
            <a:ln w="19050">
              <a:solidFill>
                <a:srgbClr val="800000"/>
              </a:solidFill>
              <a:round/>
              <a:headEnd/>
              <a:tailEnd/>
            </a:ln>
          </xdr:spPr>
        </xdr:sp>
        <xdr:sp macro="" textlink="">
          <xdr:nvSpPr>
            <xdr:cNvPr id="43201" name="Line 228"/>
            <xdr:cNvSpPr>
              <a:spLocks noChangeShapeType="1"/>
            </xdr:cNvSpPr>
          </xdr:nvSpPr>
          <xdr:spPr bwMode="auto">
            <a:xfrm rot="18307556" flipH="1">
              <a:off x="750" y="919"/>
              <a:ext cx="14" cy="1"/>
            </a:xfrm>
            <a:prstGeom prst="line">
              <a:avLst/>
            </a:prstGeom>
            <a:noFill/>
            <a:ln w="19050">
              <a:solidFill>
                <a:srgbClr val="800000"/>
              </a:solidFill>
              <a:round/>
              <a:headEnd/>
              <a:tailEnd/>
            </a:ln>
          </xdr:spPr>
        </xdr:sp>
        <xdr:sp macro="" textlink="">
          <xdr:nvSpPr>
            <xdr:cNvPr id="43202" name="Line 229"/>
            <xdr:cNvSpPr>
              <a:spLocks noChangeShapeType="1"/>
            </xdr:cNvSpPr>
          </xdr:nvSpPr>
          <xdr:spPr bwMode="auto">
            <a:xfrm rot="18307556" flipH="1">
              <a:off x="703" y="943"/>
              <a:ext cx="14" cy="1"/>
            </a:xfrm>
            <a:prstGeom prst="line">
              <a:avLst/>
            </a:prstGeom>
            <a:noFill/>
            <a:ln w="19050">
              <a:solidFill>
                <a:srgbClr val="800000"/>
              </a:solidFill>
              <a:round/>
              <a:headEnd/>
              <a:tailEnd/>
            </a:ln>
          </xdr:spPr>
        </xdr:sp>
      </xdr:grpSp>
      <xdr:grpSp>
        <xdr:nvGrpSpPr>
          <xdr:cNvPr id="37161" name="Group 254"/>
          <xdr:cNvGrpSpPr>
            <a:grpSpLocks/>
          </xdr:cNvGrpSpPr>
        </xdr:nvGrpSpPr>
        <xdr:grpSpPr bwMode="auto">
          <a:xfrm>
            <a:off x="6712872" y="9573846"/>
            <a:ext cx="988244" cy="715707"/>
            <a:chOff x="691" y="965"/>
            <a:chExt cx="101" cy="76"/>
          </a:xfrm>
        </xdr:grpSpPr>
        <xdr:sp macro="" textlink="">
          <xdr:nvSpPr>
            <xdr:cNvPr id="15551" name="Text Box 191"/>
            <xdr:cNvSpPr txBox="1">
              <a:spLocks noChangeArrowheads="1"/>
            </xdr:cNvSpPr>
          </xdr:nvSpPr>
          <xdr:spPr bwMode="auto">
            <a:xfrm>
              <a:off x="755" y="965"/>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p>
          </xdr:txBody>
        </xdr:sp>
        <xdr:sp macro="" textlink="">
          <xdr:nvSpPr>
            <xdr:cNvPr id="15542" name="Text Box 182"/>
            <xdr:cNvSpPr txBox="1">
              <a:spLocks noChangeArrowheads="1"/>
            </xdr:cNvSpPr>
          </xdr:nvSpPr>
          <xdr:spPr bwMode="auto">
            <a:xfrm>
              <a:off x="737" y="99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sp macro="" textlink="">
          <xdr:nvSpPr>
            <xdr:cNvPr id="15543" name="Text Box 183"/>
            <xdr:cNvSpPr txBox="1">
              <a:spLocks noChangeArrowheads="1"/>
            </xdr:cNvSpPr>
          </xdr:nvSpPr>
          <xdr:spPr bwMode="auto">
            <a:xfrm>
              <a:off x="708" y="993"/>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grpSp>
          <xdr:nvGrpSpPr>
            <xdr:cNvPr id="43182" name="Group 185"/>
            <xdr:cNvGrpSpPr>
              <a:grpSpLocks/>
            </xdr:cNvGrpSpPr>
          </xdr:nvGrpSpPr>
          <xdr:grpSpPr bwMode="auto">
            <a:xfrm>
              <a:off x="725" y="1002"/>
              <a:ext cx="14" cy="4"/>
              <a:chOff x="725" y="861"/>
              <a:chExt cx="14" cy="4"/>
            </a:xfrm>
          </xdr:grpSpPr>
          <xdr:sp macro="" textlink="">
            <xdr:nvSpPr>
              <xdr:cNvPr id="43190" name="Line 186"/>
              <xdr:cNvSpPr>
                <a:spLocks noChangeShapeType="1"/>
              </xdr:cNvSpPr>
            </xdr:nvSpPr>
            <xdr:spPr bwMode="auto">
              <a:xfrm>
                <a:off x="725" y="865"/>
                <a:ext cx="14" cy="0"/>
              </a:xfrm>
              <a:prstGeom prst="line">
                <a:avLst/>
              </a:prstGeom>
              <a:noFill/>
              <a:ln w="9525">
                <a:solidFill>
                  <a:srgbClr val="800000"/>
                </a:solidFill>
                <a:round/>
                <a:headEnd/>
                <a:tailEnd/>
              </a:ln>
            </xdr:spPr>
          </xdr:sp>
          <xdr:sp macro="" textlink="">
            <xdr:nvSpPr>
              <xdr:cNvPr id="43191" name="Line 187"/>
              <xdr:cNvSpPr>
                <a:spLocks noChangeShapeType="1"/>
              </xdr:cNvSpPr>
            </xdr:nvSpPr>
            <xdr:spPr bwMode="auto">
              <a:xfrm>
                <a:off x="725" y="861"/>
                <a:ext cx="14" cy="0"/>
              </a:xfrm>
              <a:prstGeom prst="line">
                <a:avLst/>
              </a:prstGeom>
              <a:noFill/>
              <a:ln w="9525">
                <a:solidFill>
                  <a:srgbClr val="800000"/>
                </a:solidFill>
                <a:round/>
                <a:headEnd/>
                <a:tailEnd/>
              </a:ln>
            </xdr:spPr>
          </xdr:sp>
        </xdr:grpSp>
        <xdr:sp macro="" textlink="">
          <xdr:nvSpPr>
            <xdr:cNvPr id="15591" name="Text Box 231"/>
            <xdr:cNvSpPr txBox="1">
              <a:spLocks noChangeArrowheads="1"/>
            </xdr:cNvSpPr>
          </xdr:nvSpPr>
          <xdr:spPr bwMode="auto">
            <a:xfrm>
              <a:off x="755" y="1015"/>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p>
          </xdr:txBody>
        </xdr:sp>
        <xdr:sp macro="" textlink="">
          <xdr:nvSpPr>
            <xdr:cNvPr id="15592" name="Text Box 232"/>
            <xdr:cNvSpPr txBox="1">
              <a:spLocks noChangeArrowheads="1"/>
            </xdr:cNvSpPr>
          </xdr:nvSpPr>
          <xdr:spPr bwMode="auto">
            <a:xfrm>
              <a:off x="691" y="101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15593" name="Text Box 233"/>
            <xdr:cNvSpPr txBox="1">
              <a:spLocks noChangeArrowheads="1"/>
            </xdr:cNvSpPr>
          </xdr:nvSpPr>
          <xdr:spPr bwMode="auto">
            <a:xfrm>
              <a:off x="691" y="96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43186" name="Line 234"/>
            <xdr:cNvSpPr>
              <a:spLocks noChangeShapeType="1"/>
            </xdr:cNvSpPr>
          </xdr:nvSpPr>
          <xdr:spPr bwMode="auto">
            <a:xfrm rot="3292444">
              <a:off x="703" y="991"/>
              <a:ext cx="14" cy="1"/>
            </a:xfrm>
            <a:prstGeom prst="line">
              <a:avLst/>
            </a:prstGeom>
            <a:noFill/>
            <a:ln w="19050">
              <a:solidFill>
                <a:srgbClr val="800000"/>
              </a:solidFill>
              <a:round/>
              <a:headEnd/>
              <a:tailEnd/>
            </a:ln>
          </xdr:spPr>
        </xdr:sp>
        <xdr:sp macro="" textlink="">
          <xdr:nvSpPr>
            <xdr:cNvPr id="43187" name="Line 235"/>
            <xdr:cNvSpPr>
              <a:spLocks noChangeShapeType="1"/>
            </xdr:cNvSpPr>
          </xdr:nvSpPr>
          <xdr:spPr bwMode="auto">
            <a:xfrm rot="3292444">
              <a:off x="750" y="1015"/>
              <a:ext cx="14" cy="1"/>
            </a:xfrm>
            <a:prstGeom prst="line">
              <a:avLst/>
            </a:prstGeom>
            <a:noFill/>
            <a:ln w="19050">
              <a:solidFill>
                <a:srgbClr val="800000"/>
              </a:solidFill>
              <a:round/>
              <a:headEnd/>
              <a:tailEnd/>
            </a:ln>
          </xdr:spPr>
        </xdr:sp>
        <xdr:sp macro="" textlink="">
          <xdr:nvSpPr>
            <xdr:cNvPr id="43188" name="Line 236"/>
            <xdr:cNvSpPr>
              <a:spLocks noChangeShapeType="1"/>
            </xdr:cNvSpPr>
          </xdr:nvSpPr>
          <xdr:spPr bwMode="auto">
            <a:xfrm rot="18307556" flipH="1">
              <a:off x="750" y="991"/>
              <a:ext cx="14" cy="1"/>
            </a:xfrm>
            <a:prstGeom prst="line">
              <a:avLst/>
            </a:prstGeom>
            <a:noFill/>
            <a:ln w="19050">
              <a:solidFill>
                <a:srgbClr val="800000"/>
              </a:solidFill>
              <a:round/>
              <a:headEnd/>
              <a:tailEnd/>
            </a:ln>
          </xdr:spPr>
        </xdr:sp>
        <xdr:sp macro="" textlink="">
          <xdr:nvSpPr>
            <xdr:cNvPr id="43189" name="Line 237"/>
            <xdr:cNvSpPr>
              <a:spLocks noChangeShapeType="1"/>
            </xdr:cNvSpPr>
          </xdr:nvSpPr>
          <xdr:spPr bwMode="auto">
            <a:xfrm rot="18307556" flipH="1">
              <a:off x="703" y="1015"/>
              <a:ext cx="14" cy="1"/>
            </a:xfrm>
            <a:prstGeom prst="line">
              <a:avLst/>
            </a:prstGeom>
            <a:noFill/>
            <a:ln w="19050">
              <a:solidFill>
                <a:srgbClr val="800000"/>
              </a:solidFill>
              <a:round/>
              <a:headEnd/>
              <a:tailEnd/>
            </a:ln>
          </xdr:spPr>
        </xdr:sp>
      </xdr:grpSp>
      <xdr:grpSp>
        <xdr:nvGrpSpPr>
          <xdr:cNvPr id="37162" name="Group 255"/>
          <xdr:cNvGrpSpPr>
            <a:grpSpLocks/>
          </xdr:cNvGrpSpPr>
        </xdr:nvGrpSpPr>
        <xdr:grpSpPr bwMode="auto">
          <a:xfrm>
            <a:off x="6550947" y="11288961"/>
            <a:ext cx="1150169" cy="715706"/>
            <a:chOff x="674" y="1040"/>
            <a:chExt cx="118" cy="76"/>
          </a:xfrm>
        </xdr:grpSpPr>
        <xdr:sp macro="" textlink="">
          <xdr:nvSpPr>
            <xdr:cNvPr id="15565" name="Text Box 205"/>
            <xdr:cNvSpPr txBox="1">
              <a:spLocks noChangeArrowheads="1"/>
            </xdr:cNvSpPr>
          </xdr:nvSpPr>
          <xdr:spPr bwMode="auto">
            <a:xfrm>
              <a:off x="674" y="1090"/>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r>
                <a:rPr lang="en-US" sz="1200" b="0" i="0" strike="noStrike">
                  <a:solidFill>
                    <a:srgbClr val="800000"/>
                  </a:solidFill>
                  <a:latin typeface="Arial"/>
                  <a:cs typeface="Arial"/>
                </a:rPr>
                <a:t>C</a:t>
              </a:r>
            </a:p>
          </xdr:txBody>
        </xdr:sp>
        <xdr:sp macro="" textlink="">
          <xdr:nvSpPr>
            <xdr:cNvPr id="15556" name="Text Box 196"/>
            <xdr:cNvSpPr txBox="1">
              <a:spLocks noChangeArrowheads="1"/>
            </xdr:cNvSpPr>
          </xdr:nvSpPr>
          <xdr:spPr bwMode="auto">
            <a:xfrm>
              <a:off x="737" y="106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sp macro="" textlink="">
          <xdr:nvSpPr>
            <xdr:cNvPr id="15557" name="Text Box 197"/>
            <xdr:cNvSpPr txBox="1">
              <a:spLocks noChangeArrowheads="1"/>
            </xdr:cNvSpPr>
          </xdr:nvSpPr>
          <xdr:spPr bwMode="auto">
            <a:xfrm>
              <a:off x="708" y="1068"/>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grpSp>
          <xdr:nvGrpSpPr>
            <xdr:cNvPr id="43169" name="Group 199"/>
            <xdr:cNvGrpSpPr>
              <a:grpSpLocks/>
            </xdr:cNvGrpSpPr>
          </xdr:nvGrpSpPr>
          <xdr:grpSpPr bwMode="auto">
            <a:xfrm>
              <a:off x="725" y="1077"/>
              <a:ext cx="14" cy="4"/>
              <a:chOff x="725" y="861"/>
              <a:chExt cx="14" cy="4"/>
            </a:xfrm>
          </xdr:grpSpPr>
          <xdr:sp macro="" textlink="">
            <xdr:nvSpPr>
              <xdr:cNvPr id="43177" name="Line 200"/>
              <xdr:cNvSpPr>
                <a:spLocks noChangeShapeType="1"/>
              </xdr:cNvSpPr>
            </xdr:nvSpPr>
            <xdr:spPr bwMode="auto">
              <a:xfrm>
                <a:off x="725" y="865"/>
                <a:ext cx="14" cy="0"/>
              </a:xfrm>
              <a:prstGeom prst="line">
                <a:avLst/>
              </a:prstGeom>
              <a:noFill/>
              <a:ln w="9525">
                <a:solidFill>
                  <a:srgbClr val="800000"/>
                </a:solidFill>
                <a:round/>
                <a:headEnd/>
                <a:tailEnd/>
              </a:ln>
            </xdr:spPr>
          </xdr:sp>
          <xdr:sp macro="" textlink="">
            <xdr:nvSpPr>
              <xdr:cNvPr id="43178" name="Line 201"/>
              <xdr:cNvSpPr>
                <a:spLocks noChangeShapeType="1"/>
              </xdr:cNvSpPr>
            </xdr:nvSpPr>
            <xdr:spPr bwMode="auto">
              <a:xfrm>
                <a:off x="725" y="861"/>
                <a:ext cx="14" cy="0"/>
              </a:xfrm>
              <a:prstGeom prst="line">
                <a:avLst/>
              </a:prstGeom>
              <a:noFill/>
              <a:ln w="9525">
                <a:solidFill>
                  <a:srgbClr val="800000"/>
                </a:solidFill>
                <a:round/>
                <a:headEnd/>
                <a:tailEnd/>
              </a:ln>
            </xdr:spPr>
          </xdr:sp>
        </xdr:grpSp>
        <xdr:sp macro="" textlink="">
          <xdr:nvSpPr>
            <xdr:cNvPr id="15598" name="Text Box 238"/>
            <xdr:cNvSpPr txBox="1">
              <a:spLocks noChangeArrowheads="1"/>
            </xdr:cNvSpPr>
          </xdr:nvSpPr>
          <xdr:spPr bwMode="auto">
            <a:xfrm>
              <a:off x="755" y="1040"/>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p>
          </xdr:txBody>
        </xdr:sp>
        <xdr:sp macro="" textlink="">
          <xdr:nvSpPr>
            <xdr:cNvPr id="15599" name="Text Box 239"/>
            <xdr:cNvSpPr txBox="1">
              <a:spLocks noChangeArrowheads="1"/>
            </xdr:cNvSpPr>
          </xdr:nvSpPr>
          <xdr:spPr bwMode="auto">
            <a:xfrm>
              <a:off x="755" y="1090"/>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p>
          </xdr:txBody>
        </xdr:sp>
        <xdr:sp macro="" textlink="">
          <xdr:nvSpPr>
            <xdr:cNvPr id="15600" name="Text Box 240"/>
            <xdr:cNvSpPr txBox="1">
              <a:spLocks noChangeArrowheads="1"/>
            </xdr:cNvSpPr>
          </xdr:nvSpPr>
          <xdr:spPr bwMode="auto">
            <a:xfrm>
              <a:off x="691" y="104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43173" name="Line 241"/>
            <xdr:cNvSpPr>
              <a:spLocks noChangeShapeType="1"/>
            </xdr:cNvSpPr>
          </xdr:nvSpPr>
          <xdr:spPr bwMode="auto">
            <a:xfrm rot="3292444">
              <a:off x="703" y="1066"/>
              <a:ext cx="14" cy="1"/>
            </a:xfrm>
            <a:prstGeom prst="line">
              <a:avLst/>
            </a:prstGeom>
            <a:noFill/>
            <a:ln w="19050">
              <a:solidFill>
                <a:srgbClr val="800000"/>
              </a:solidFill>
              <a:round/>
              <a:headEnd/>
              <a:tailEnd/>
            </a:ln>
          </xdr:spPr>
        </xdr:sp>
        <xdr:sp macro="" textlink="">
          <xdr:nvSpPr>
            <xdr:cNvPr id="43174" name="Line 242"/>
            <xdr:cNvSpPr>
              <a:spLocks noChangeShapeType="1"/>
            </xdr:cNvSpPr>
          </xdr:nvSpPr>
          <xdr:spPr bwMode="auto">
            <a:xfrm rot="3292444">
              <a:off x="750" y="1090"/>
              <a:ext cx="14" cy="1"/>
            </a:xfrm>
            <a:prstGeom prst="line">
              <a:avLst/>
            </a:prstGeom>
            <a:noFill/>
            <a:ln w="19050">
              <a:solidFill>
                <a:srgbClr val="800000"/>
              </a:solidFill>
              <a:round/>
              <a:headEnd/>
              <a:tailEnd/>
            </a:ln>
          </xdr:spPr>
        </xdr:sp>
        <xdr:sp macro="" textlink="">
          <xdr:nvSpPr>
            <xdr:cNvPr id="43175" name="Line 243"/>
            <xdr:cNvSpPr>
              <a:spLocks noChangeShapeType="1"/>
            </xdr:cNvSpPr>
          </xdr:nvSpPr>
          <xdr:spPr bwMode="auto">
            <a:xfrm rot="18307556" flipH="1">
              <a:off x="750" y="1066"/>
              <a:ext cx="14" cy="1"/>
            </a:xfrm>
            <a:prstGeom prst="line">
              <a:avLst/>
            </a:prstGeom>
            <a:noFill/>
            <a:ln w="19050">
              <a:solidFill>
                <a:srgbClr val="800000"/>
              </a:solidFill>
              <a:round/>
              <a:headEnd/>
              <a:tailEnd/>
            </a:ln>
          </xdr:spPr>
        </xdr:sp>
        <xdr:sp macro="" textlink="">
          <xdr:nvSpPr>
            <xdr:cNvPr id="43176" name="Line 244"/>
            <xdr:cNvSpPr>
              <a:spLocks noChangeShapeType="1"/>
            </xdr:cNvSpPr>
          </xdr:nvSpPr>
          <xdr:spPr bwMode="auto">
            <a:xfrm rot="18307556" flipH="1">
              <a:off x="703" y="1090"/>
              <a:ext cx="14" cy="1"/>
            </a:xfrm>
            <a:prstGeom prst="line">
              <a:avLst/>
            </a:prstGeom>
            <a:noFill/>
            <a:ln w="19050">
              <a:solidFill>
                <a:srgbClr val="800000"/>
              </a:solidFill>
              <a:round/>
              <a:headEnd/>
              <a:tailEnd/>
            </a:ln>
          </xdr:spPr>
        </xdr:sp>
      </xdr:grpSp>
      <xdr:grpSp>
        <xdr:nvGrpSpPr>
          <xdr:cNvPr id="37163" name="Group 256"/>
          <xdr:cNvGrpSpPr>
            <a:grpSpLocks/>
          </xdr:cNvGrpSpPr>
        </xdr:nvGrpSpPr>
        <xdr:grpSpPr bwMode="auto">
          <a:xfrm>
            <a:off x="6550947" y="12139963"/>
            <a:ext cx="1150169" cy="708230"/>
            <a:chOff x="674" y="1123"/>
            <a:chExt cx="118" cy="76"/>
          </a:xfrm>
        </xdr:grpSpPr>
        <xdr:sp macro="" textlink="">
          <xdr:nvSpPr>
            <xdr:cNvPr id="15579" name="Text Box 219"/>
            <xdr:cNvSpPr txBox="1">
              <a:spLocks noChangeArrowheads="1"/>
            </xdr:cNvSpPr>
          </xdr:nvSpPr>
          <xdr:spPr bwMode="auto">
            <a:xfrm>
              <a:off x="674" y="1123"/>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r>
                <a:rPr lang="en-US" sz="1200" b="0" i="0" strike="noStrike">
                  <a:solidFill>
                    <a:srgbClr val="800000"/>
                  </a:solidFill>
                  <a:latin typeface="Arial"/>
                  <a:cs typeface="Arial"/>
                </a:rPr>
                <a:t>C</a:t>
              </a:r>
            </a:p>
          </xdr:txBody>
        </xdr:sp>
        <xdr:sp macro="" textlink="">
          <xdr:nvSpPr>
            <xdr:cNvPr id="15570" name="Text Box 210"/>
            <xdr:cNvSpPr txBox="1">
              <a:spLocks noChangeArrowheads="1"/>
            </xdr:cNvSpPr>
          </xdr:nvSpPr>
          <xdr:spPr bwMode="auto">
            <a:xfrm>
              <a:off x="737" y="115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sp macro="" textlink="">
          <xdr:nvSpPr>
            <xdr:cNvPr id="15571" name="Text Box 211"/>
            <xdr:cNvSpPr txBox="1">
              <a:spLocks noChangeArrowheads="1"/>
            </xdr:cNvSpPr>
          </xdr:nvSpPr>
          <xdr:spPr bwMode="auto">
            <a:xfrm>
              <a:off x="708" y="1151"/>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grpSp>
          <xdr:nvGrpSpPr>
            <xdr:cNvPr id="43156" name="Group 213"/>
            <xdr:cNvGrpSpPr>
              <a:grpSpLocks/>
            </xdr:cNvGrpSpPr>
          </xdr:nvGrpSpPr>
          <xdr:grpSpPr bwMode="auto">
            <a:xfrm>
              <a:off x="725" y="1160"/>
              <a:ext cx="14" cy="4"/>
              <a:chOff x="725" y="861"/>
              <a:chExt cx="14" cy="4"/>
            </a:xfrm>
          </xdr:grpSpPr>
          <xdr:sp macro="" textlink="">
            <xdr:nvSpPr>
              <xdr:cNvPr id="43164" name="Line 214"/>
              <xdr:cNvSpPr>
                <a:spLocks noChangeShapeType="1"/>
              </xdr:cNvSpPr>
            </xdr:nvSpPr>
            <xdr:spPr bwMode="auto">
              <a:xfrm>
                <a:off x="725" y="865"/>
                <a:ext cx="14" cy="0"/>
              </a:xfrm>
              <a:prstGeom prst="line">
                <a:avLst/>
              </a:prstGeom>
              <a:noFill/>
              <a:ln w="9525">
                <a:solidFill>
                  <a:srgbClr val="800000"/>
                </a:solidFill>
                <a:round/>
                <a:headEnd/>
                <a:tailEnd/>
              </a:ln>
            </xdr:spPr>
          </xdr:sp>
          <xdr:sp macro="" textlink="">
            <xdr:nvSpPr>
              <xdr:cNvPr id="43165" name="Line 215"/>
              <xdr:cNvSpPr>
                <a:spLocks noChangeShapeType="1"/>
              </xdr:cNvSpPr>
            </xdr:nvSpPr>
            <xdr:spPr bwMode="auto">
              <a:xfrm>
                <a:off x="725" y="861"/>
                <a:ext cx="14" cy="0"/>
              </a:xfrm>
              <a:prstGeom prst="line">
                <a:avLst/>
              </a:prstGeom>
              <a:noFill/>
              <a:ln w="9525">
                <a:solidFill>
                  <a:srgbClr val="800000"/>
                </a:solidFill>
                <a:round/>
                <a:headEnd/>
                <a:tailEnd/>
              </a:ln>
            </xdr:spPr>
          </xdr:sp>
        </xdr:grpSp>
        <xdr:sp macro="" textlink="">
          <xdr:nvSpPr>
            <xdr:cNvPr id="15605" name="Text Box 245"/>
            <xdr:cNvSpPr txBox="1">
              <a:spLocks noChangeArrowheads="1"/>
            </xdr:cNvSpPr>
          </xdr:nvSpPr>
          <xdr:spPr bwMode="auto">
            <a:xfrm>
              <a:off x="674" y="1173"/>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r>
                <a:rPr lang="en-US" sz="1200" b="0" i="0" strike="noStrike">
                  <a:solidFill>
                    <a:srgbClr val="800000"/>
                  </a:solidFill>
                  <a:latin typeface="Arial"/>
                  <a:cs typeface="Arial"/>
                </a:rPr>
                <a:t>C</a:t>
              </a:r>
            </a:p>
          </xdr:txBody>
        </xdr:sp>
        <xdr:sp macro="" textlink="">
          <xdr:nvSpPr>
            <xdr:cNvPr id="15606" name="Text Box 246"/>
            <xdr:cNvSpPr txBox="1">
              <a:spLocks noChangeArrowheads="1"/>
            </xdr:cNvSpPr>
          </xdr:nvSpPr>
          <xdr:spPr bwMode="auto">
            <a:xfrm>
              <a:off x="755" y="1123"/>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p>
          </xdr:txBody>
        </xdr:sp>
        <xdr:sp macro="" textlink="">
          <xdr:nvSpPr>
            <xdr:cNvPr id="15607" name="Text Box 247"/>
            <xdr:cNvSpPr txBox="1">
              <a:spLocks noChangeArrowheads="1"/>
            </xdr:cNvSpPr>
          </xdr:nvSpPr>
          <xdr:spPr bwMode="auto">
            <a:xfrm>
              <a:off x="755" y="1173"/>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p>
          </xdr:txBody>
        </xdr:sp>
        <xdr:sp macro="" textlink="">
          <xdr:nvSpPr>
            <xdr:cNvPr id="43160" name="Line 248"/>
            <xdr:cNvSpPr>
              <a:spLocks noChangeShapeType="1"/>
            </xdr:cNvSpPr>
          </xdr:nvSpPr>
          <xdr:spPr bwMode="auto">
            <a:xfrm rot="3292444">
              <a:off x="703" y="1149"/>
              <a:ext cx="14" cy="1"/>
            </a:xfrm>
            <a:prstGeom prst="line">
              <a:avLst/>
            </a:prstGeom>
            <a:noFill/>
            <a:ln w="19050">
              <a:solidFill>
                <a:srgbClr val="800000"/>
              </a:solidFill>
              <a:round/>
              <a:headEnd/>
              <a:tailEnd/>
            </a:ln>
          </xdr:spPr>
        </xdr:sp>
        <xdr:sp macro="" textlink="">
          <xdr:nvSpPr>
            <xdr:cNvPr id="43161" name="Line 249"/>
            <xdr:cNvSpPr>
              <a:spLocks noChangeShapeType="1"/>
            </xdr:cNvSpPr>
          </xdr:nvSpPr>
          <xdr:spPr bwMode="auto">
            <a:xfrm rot="3292444">
              <a:off x="750" y="1173"/>
              <a:ext cx="14" cy="1"/>
            </a:xfrm>
            <a:prstGeom prst="line">
              <a:avLst/>
            </a:prstGeom>
            <a:noFill/>
            <a:ln w="19050">
              <a:solidFill>
                <a:srgbClr val="800000"/>
              </a:solidFill>
              <a:round/>
              <a:headEnd/>
              <a:tailEnd/>
            </a:ln>
          </xdr:spPr>
        </xdr:sp>
        <xdr:sp macro="" textlink="">
          <xdr:nvSpPr>
            <xdr:cNvPr id="43162" name="Line 250"/>
            <xdr:cNvSpPr>
              <a:spLocks noChangeShapeType="1"/>
            </xdr:cNvSpPr>
          </xdr:nvSpPr>
          <xdr:spPr bwMode="auto">
            <a:xfrm rot="18307556" flipH="1">
              <a:off x="750" y="1149"/>
              <a:ext cx="14" cy="1"/>
            </a:xfrm>
            <a:prstGeom prst="line">
              <a:avLst/>
            </a:prstGeom>
            <a:noFill/>
            <a:ln w="19050">
              <a:solidFill>
                <a:srgbClr val="800000"/>
              </a:solidFill>
              <a:round/>
              <a:headEnd/>
              <a:tailEnd/>
            </a:ln>
          </xdr:spPr>
        </xdr:sp>
        <xdr:sp macro="" textlink="">
          <xdr:nvSpPr>
            <xdr:cNvPr id="43163" name="Line 251"/>
            <xdr:cNvSpPr>
              <a:spLocks noChangeShapeType="1"/>
            </xdr:cNvSpPr>
          </xdr:nvSpPr>
          <xdr:spPr bwMode="auto">
            <a:xfrm rot="18307556" flipH="1">
              <a:off x="703" y="1173"/>
              <a:ext cx="14" cy="1"/>
            </a:xfrm>
            <a:prstGeom prst="line">
              <a:avLst/>
            </a:prstGeom>
            <a:noFill/>
            <a:ln w="19050">
              <a:solidFill>
                <a:srgbClr val="800000"/>
              </a:solidFill>
              <a:round/>
              <a:headEnd/>
              <a:tailEnd/>
            </a:ln>
          </xdr:spPr>
        </xdr:sp>
      </xdr:grpSp>
      <xdr:sp macro="" textlink="">
        <xdr:nvSpPr>
          <xdr:cNvPr id="15617" name="Text Box 257"/>
          <xdr:cNvSpPr txBox="1">
            <a:spLocks noChangeArrowheads="1"/>
          </xdr:cNvSpPr>
        </xdr:nvSpPr>
        <xdr:spPr bwMode="auto">
          <a:xfrm>
            <a:off x="7786841" y="8443137"/>
            <a:ext cx="479835" cy="178926"/>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6600"/>
                </a:solidFill>
                <a:latin typeface="Arial"/>
                <a:cs typeface="Arial"/>
              </a:rPr>
              <a:t>αιθένιο</a:t>
            </a:r>
          </a:p>
        </xdr:txBody>
      </xdr:sp>
      <xdr:sp macro="" textlink="">
        <xdr:nvSpPr>
          <xdr:cNvPr id="15620" name="Text Box 260"/>
          <xdr:cNvSpPr txBox="1">
            <a:spLocks noChangeArrowheads="1"/>
          </xdr:cNvSpPr>
        </xdr:nvSpPr>
        <xdr:spPr bwMode="auto">
          <a:xfrm>
            <a:off x="7796366" y="9244568"/>
            <a:ext cx="670335" cy="188452"/>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6600"/>
                </a:solidFill>
                <a:latin typeface="Arial"/>
                <a:cs typeface="Arial"/>
              </a:rPr>
              <a:t>προπένιο</a:t>
            </a:r>
          </a:p>
        </xdr:txBody>
      </xdr:sp>
      <xdr:grpSp>
        <xdr:nvGrpSpPr>
          <xdr:cNvPr id="37166" name="Group 277"/>
          <xdr:cNvGrpSpPr>
            <a:grpSpLocks/>
          </xdr:cNvGrpSpPr>
        </xdr:nvGrpSpPr>
        <xdr:grpSpPr bwMode="auto">
          <a:xfrm>
            <a:off x="6550947" y="10458954"/>
            <a:ext cx="1150169" cy="689180"/>
            <a:chOff x="674" y="1020"/>
            <a:chExt cx="118" cy="73"/>
          </a:xfrm>
        </xdr:grpSpPr>
        <xdr:sp macro="" textlink="">
          <xdr:nvSpPr>
            <xdr:cNvPr id="15623" name="Text Box 263"/>
            <xdr:cNvSpPr txBox="1">
              <a:spLocks noChangeArrowheads="1"/>
            </xdr:cNvSpPr>
          </xdr:nvSpPr>
          <xdr:spPr bwMode="auto">
            <a:xfrm>
              <a:off x="674" y="106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r>
                <a:rPr lang="en-US" sz="1200" b="0" i="0" strike="noStrike">
                  <a:solidFill>
                    <a:srgbClr val="800000"/>
                  </a:solidFill>
                  <a:latin typeface="Arial"/>
                  <a:cs typeface="Arial"/>
                </a:rPr>
                <a:t>C</a:t>
              </a:r>
            </a:p>
          </xdr:txBody>
        </xdr:sp>
        <xdr:sp macro="" textlink="">
          <xdr:nvSpPr>
            <xdr:cNvPr id="15624" name="Text Box 264"/>
            <xdr:cNvSpPr txBox="1">
              <a:spLocks noChangeArrowheads="1"/>
            </xdr:cNvSpPr>
          </xdr:nvSpPr>
          <xdr:spPr bwMode="auto">
            <a:xfrm>
              <a:off x="737" y="104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sp macro="" textlink="">
          <xdr:nvSpPr>
            <xdr:cNvPr id="15625" name="Text Box 265"/>
            <xdr:cNvSpPr txBox="1">
              <a:spLocks noChangeArrowheads="1"/>
            </xdr:cNvSpPr>
          </xdr:nvSpPr>
          <xdr:spPr bwMode="auto">
            <a:xfrm>
              <a:off x="708" y="1045"/>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grpSp>
          <xdr:nvGrpSpPr>
            <xdr:cNvPr id="43143" name="Group 266"/>
            <xdr:cNvGrpSpPr>
              <a:grpSpLocks/>
            </xdr:cNvGrpSpPr>
          </xdr:nvGrpSpPr>
          <xdr:grpSpPr bwMode="auto">
            <a:xfrm>
              <a:off x="725" y="1054"/>
              <a:ext cx="14" cy="4"/>
              <a:chOff x="725" y="861"/>
              <a:chExt cx="14" cy="4"/>
            </a:xfrm>
          </xdr:grpSpPr>
          <xdr:sp macro="" textlink="">
            <xdr:nvSpPr>
              <xdr:cNvPr id="43151" name="Line 267"/>
              <xdr:cNvSpPr>
                <a:spLocks noChangeShapeType="1"/>
              </xdr:cNvSpPr>
            </xdr:nvSpPr>
            <xdr:spPr bwMode="auto">
              <a:xfrm>
                <a:off x="725" y="865"/>
                <a:ext cx="14" cy="0"/>
              </a:xfrm>
              <a:prstGeom prst="line">
                <a:avLst/>
              </a:prstGeom>
              <a:noFill/>
              <a:ln w="9525">
                <a:solidFill>
                  <a:srgbClr val="800000"/>
                </a:solidFill>
                <a:round/>
                <a:headEnd/>
                <a:tailEnd/>
              </a:ln>
            </xdr:spPr>
          </xdr:sp>
          <xdr:sp macro="" textlink="">
            <xdr:nvSpPr>
              <xdr:cNvPr id="43152" name="Line 268"/>
              <xdr:cNvSpPr>
                <a:spLocks noChangeShapeType="1"/>
              </xdr:cNvSpPr>
            </xdr:nvSpPr>
            <xdr:spPr bwMode="auto">
              <a:xfrm>
                <a:off x="725" y="861"/>
                <a:ext cx="14" cy="0"/>
              </a:xfrm>
              <a:prstGeom prst="line">
                <a:avLst/>
              </a:prstGeom>
              <a:noFill/>
              <a:ln w="9525">
                <a:solidFill>
                  <a:srgbClr val="800000"/>
                </a:solidFill>
                <a:round/>
                <a:headEnd/>
                <a:tailEnd/>
              </a:ln>
            </xdr:spPr>
          </xdr:sp>
        </xdr:grpSp>
        <xdr:sp macro="" textlink="">
          <xdr:nvSpPr>
            <xdr:cNvPr id="15629" name="Text Box 269"/>
            <xdr:cNvSpPr txBox="1">
              <a:spLocks noChangeArrowheads="1"/>
            </xdr:cNvSpPr>
          </xdr:nvSpPr>
          <xdr:spPr bwMode="auto">
            <a:xfrm>
              <a:off x="755" y="1020"/>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15630" name="Text Box 270"/>
            <xdr:cNvSpPr txBox="1">
              <a:spLocks noChangeArrowheads="1"/>
            </xdr:cNvSpPr>
          </xdr:nvSpPr>
          <xdr:spPr bwMode="auto">
            <a:xfrm>
              <a:off x="755" y="106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p>
          </xdr:txBody>
        </xdr:sp>
        <xdr:sp macro="" textlink="">
          <xdr:nvSpPr>
            <xdr:cNvPr id="15631" name="Text Box 271"/>
            <xdr:cNvSpPr txBox="1">
              <a:spLocks noChangeArrowheads="1"/>
            </xdr:cNvSpPr>
          </xdr:nvSpPr>
          <xdr:spPr bwMode="auto">
            <a:xfrm>
              <a:off x="691" y="102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H</a:t>
              </a:r>
            </a:p>
          </xdr:txBody>
        </xdr:sp>
        <xdr:sp macro="" textlink="">
          <xdr:nvSpPr>
            <xdr:cNvPr id="43147" name="Line 272"/>
            <xdr:cNvSpPr>
              <a:spLocks noChangeShapeType="1"/>
            </xdr:cNvSpPr>
          </xdr:nvSpPr>
          <xdr:spPr bwMode="auto">
            <a:xfrm rot="3292444">
              <a:off x="703" y="1043"/>
              <a:ext cx="14" cy="1"/>
            </a:xfrm>
            <a:prstGeom prst="line">
              <a:avLst/>
            </a:prstGeom>
            <a:noFill/>
            <a:ln w="19050">
              <a:solidFill>
                <a:srgbClr val="800000"/>
              </a:solidFill>
              <a:round/>
              <a:headEnd/>
              <a:tailEnd/>
            </a:ln>
          </xdr:spPr>
        </xdr:sp>
        <xdr:sp macro="" textlink="">
          <xdr:nvSpPr>
            <xdr:cNvPr id="43148" name="Line 273"/>
            <xdr:cNvSpPr>
              <a:spLocks noChangeShapeType="1"/>
            </xdr:cNvSpPr>
          </xdr:nvSpPr>
          <xdr:spPr bwMode="auto">
            <a:xfrm rot="3292444">
              <a:off x="750" y="1067"/>
              <a:ext cx="14" cy="1"/>
            </a:xfrm>
            <a:prstGeom prst="line">
              <a:avLst/>
            </a:prstGeom>
            <a:noFill/>
            <a:ln w="19050">
              <a:solidFill>
                <a:srgbClr val="800000"/>
              </a:solidFill>
              <a:round/>
              <a:headEnd/>
              <a:tailEnd/>
            </a:ln>
          </xdr:spPr>
        </xdr:sp>
        <xdr:sp macro="" textlink="">
          <xdr:nvSpPr>
            <xdr:cNvPr id="43149" name="Line 274"/>
            <xdr:cNvSpPr>
              <a:spLocks noChangeShapeType="1"/>
            </xdr:cNvSpPr>
          </xdr:nvSpPr>
          <xdr:spPr bwMode="auto">
            <a:xfrm rot="18307556" flipH="1">
              <a:off x="750" y="1043"/>
              <a:ext cx="14" cy="1"/>
            </a:xfrm>
            <a:prstGeom prst="line">
              <a:avLst/>
            </a:prstGeom>
            <a:noFill/>
            <a:ln w="19050">
              <a:solidFill>
                <a:srgbClr val="800000"/>
              </a:solidFill>
              <a:round/>
              <a:headEnd/>
              <a:tailEnd/>
            </a:ln>
          </xdr:spPr>
        </xdr:sp>
        <xdr:sp macro="" textlink="">
          <xdr:nvSpPr>
            <xdr:cNvPr id="43150" name="Line 275"/>
            <xdr:cNvSpPr>
              <a:spLocks noChangeShapeType="1"/>
            </xdr:cNvSpPr>
          </xdr:nvSpPr>
          <xdr:spPr bwMode="auto">
            <a:xfrm rot="18307556" flipH="1">
              <a:off x="703" y="1067"/>
              <a:ext cx="14" cy="1"/>
            </a:xfrm>
            <a:prstGeom prst="line">
              <a:avLst/>
            </a:prstGeom>
            <a:noFill/>
            <a:ln w="19050">
              <a:solidFill>
                <a:srgbClr val="800000"/>
              </a:solidFill>
              <a:round/>
              <a:headEnd/>
              <a:tailEnd/>
            </a:ln>
          </xdr:spPr>
        </xdr:sp>
      </xdr:grpSp>
    </xdr:grpSp>
    <xdr:clientData/>
  </xdr:twoCellAnchor>
  <xdr:twoCellAnchor editAs="oneCell">
    <xdr:from>
      <xdr:col>1</xdr:col>
      <xdr:colOff>523875</xdr:colOff>
      <xdr:row>28</xdr:row>
      <xdr:rowOff>38100</xdr:rowOff>
    </xdr:from>
    <xdr:to>
      <xdr:col>4</xdr:col>
      <xdr:colOff>428625</xdr:colOff>
      <xdr:row>36</xdr:row>
      <xdr:rowOff>55819</xdr:rowOff>
    </xdr:to>
    <xdr:pic>
      <xdr:nvPicPr>
        <xdr:cNvPr id="37167" name="Picture 287"/>
        <xdr:cNvPicPr>
          <a:picLocks noChangeAspect="1" noChangeArrowheads="1"/>
        </xdr:cNvPicPr>
      </xdr:nvPicPr>
      <xdr:blipFill>
        <a:blip xmlns:r="http://schemas.openxmlformats.org/officeDocument/2006/relationships" r:embed="rId1"/>
        <a:srcRect/>
        <a:stretch>
          <a:fillRect/>
        </a:stretch>
      </xdr:blipFill>
      <xdr:spPr bwMode="auto">
        <a:xfrm>
          <a:off x="1133475" y="5238750"/>
          <a:ext cx="1733550" cy="1543050"/>
        </a:xfrm>
        <a:prstGeom prst="rect">
          <a:avLst/>
        </a:prstGeom>
        <a:noFill/>
        <a:ln w="9525">
          <a:noFill/>
          <a:miter lim="800000"/>
          <a:headEnd/>
          <a:tailEnd/>
        </a:ln>
      </xdr:spPr>
    </xdr:pic>
    <xdr:clientData/>
  </xdr:twoCellAnchor>
  <xdr:twoCellAnchor>
    <xdr:from>
      <xdr:col>3</xdr:col>
      <xdr:colOff>419100</xdr:colOff>
      <xdr:row>35</xdr:row>
      <xdr:rowOff>76200</xdr:rowOff>
    </xdr:from>
    <xdr:to>
      <xdr:col>4</xdr:col>
      <xdr:colOff>333375</xdr:colOff>
      <xdr:row>36</xdr:row>
      <xdr:rowOff>104775</xdr:rowOff>
    </xdr:to>
    <xdr:sp macro="" textlink="">
      <xdr:nvSpPr>
        <xdr:cNvPr id="15365" name="Text Box 5"/>
        <xdr:cNvSpPr txBox="1">
          <a:spLocks noChangeArrowheads="1"/>
        </xdr:cNvSpPr>
      </xdr:nvSpPr>
      <xdr:spPr bwMode="auto">
        <a:xfrm>
          <a:off x="2247900" y="6619875"/>
          <a:ext cx="523875"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αιθένιο</a:t>
          </a:r>
        </a:p>
      </xdr:txBody>
    </xdr:sp>
    <xdr:clientData/>
  </xdr:twoCellAnchor>
  <xdr:twoCellAnchor>
    <xdr:from>
      <xdr:col>5</xdr:col>
      <xdr:colOff>152400</xdr:colOff>
      <xdr:row>28</xdr:row>
      <xdr:rowOff>16388</xdr:rowOff>
    </xdr:from>
    <xdr:to>
      <xdr:col>8</xdr:col>
      <xdr:colOff>485775</xdr:colOff>
      <xdr:row>36</xdr:row>
      <xdr:rowOff>111638</xdr:rowOff>
    </xdr:to>
    <xdr:grpSp>
      <xdr:nvGrpSpPr>
        <xdr:cNvPr id="954" name="953 - Ομάδα"/>
        <xdr:cNvGrpSpPr/>
      </xdr:nvGrpSpPr>
      <xdr:grpSpPr>
        <a:xfrm>
          <a:off x="3224981" y="5465098"/>
          <a:ext cx="2176923" cy="1652024"/>
          <a:chOff x="3265948" y="5276645"/>
          <a:chExt cx="2201504" cy="1602863"/>
        </a:xfrm>
      </xdr:grpSpPr>
      <xdr:sp macro="" textlink="">
        <xdr:nvSpPr>
          <xdr:cNvPr id="15366" name="Text Box 6"/>
          <xdr:cNvSpPr txBox="1">
            <a:spLocks noChangeArrowheads="1"/>
          </xdr:cNvSpPr>
        </xdr:nvSpPr>
        <xdr:spPr bwMode="auto">
          <a:xfrm>
            <a:off x="3532648" y="6672006"/>
            <a:ext cx="737010" cy="207502"/>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προπένιο</a:t>
            </a:r>
          </a:p>
        </xdr:txBody>
      </xdr:sp>
      <xdr:pic>
        <xdr:nvPicPr>
          <xdr:cNvPr id="37169" name="Picture 291"/>
          <xdr:cNvPicPr>
            <a:picLocks noChangeAspect="1" noChangeArrowheads="1"/>
          </xdr:cNvPicPr>
        </xdr:nvPicPr>
        <xdr:blipFill>
          <a:blip xmlns:r="http://schemas.openxmlformats.org/officeDocument/2006/relationships" r:embed="rId2"/>
          <a:srcRect/>
          <a:stretch>
            <a:fillRect/>
          </a:stretch>
        </xdr:blipFill>
        <xdr:spPr bwMode="auto">
          <a:xfrm>
            <a:off x="3265948" y="5276645"/>
            <a:ext cx="2201504" cy="1479755"/>
          </a:xfrm>
          <a:prstGeom prst="rect">
            <a:avLst/>
          </a:prstGeom>
          <a:noFill/>
          <a:ln w="9525">
            <a:noFill/>
            <a:miter lim="800000"/>
            <a:headEnd/>
            <a:tailEnd/>
          </a:ln>
        </xdr:spPr>
      </xdr:pic>
    </xdr:grpSp>
    <xdr:clientData/>
  </xdr:twoCellAnchor>
  <xdr:twoCellAnchor>
    <xdr:from>
      <xdr:col>1</xdr:col>
      <xdr:colOff>19050</xdr:colOff>
      <xdr:row>60</xdr:row>
      <xdr:rowOff>136218</xdr:rowOff>
    </xdr:from>
    <xdr:to>
      <xdr:col>5</xdr:col>
      <xdr:colOff>419100</xdr:colOff>
      <xdr:row>61</xdr:row>
      <xdr:rowOff>183843</xdr:rowOff>
    </xdr:to>
    <xdr:sp macro="" textlink="">
      <xdr:nvSpPr>
        <xdr:cNvPr id="15652" name="Text Box 292"/>
        <xdr:cNvSpPr txBox="1">
          <a:spLocks noChangeArrowheads="1"/>
        </xdr:cNvSpPr>
      </xdr:nvSpPr>
      <xdr:spPr bwMode="auto">
        <a:xfrm>
          <a:off x="633566" y="11812024"/>
          <a:ext cx="2858115" cy="242222"/>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Αξιοσημείωτες παρασκευές αλκενίων</a:t>
          </a:r>
        </a:p>
      </xdr:txBody>
    </xdr:sp>
    <xdr:clientData/>
  </xdr:twoCellAnchor>
  <xdr:twoCellAnchor>
    <xdr:from>
      <xdr:col>2</xdr:col>
      <xdr:colOff>66675</xdr:colOff>
      <xdr:row>75</xdr:row>
      <xdr:rowOff>9317</xdr:rowOff>
    </xdr:from>
    <xdr:to>
      <xdr:col>8</xdr:col>
      <xdr:colOff>228600</xdr:colOff>
      <xdr:row>78</xdr:row>
      <xdr:rowOff>131093</xdr:rowOff>
    </xdr:to>
    <xdr:grpSp>
      <xdr:nvGrpSpPr>
        <xdr:cNvPr id="37171" name="Group 377"/>
        <xdr:cNvGrpSpPr>
          <a:grpSpLocks/>
        </xdr:cNvGrpSpPr>
      </xdr:nvGrpSpPr>
      <xdr:grpSpPr bwMode="auto">
        <a:xfrm>
          <a:off x="1295707" y="14604075"/>
          <a:ext cx="3849022" cy="705566"/>
          <a:chOff x="135" y="1371"/>
          <a:chExt cx="401" cy="61"/>
        </a:xfrm>
      </xdr:grpSpPr>
      <xdr:sp macro="" textlink="">
        <xdr:nvSpPr>
          <xdr:cNvPr id="15735" name="Text Box 375"/>
          <xdr:cNvSpPr txBox="1">
            <a:spLocks noChangeArrowheads="1"/>
          </xdr:cNvSpPr>
        </xdr:nvSpPr>
        <xdr:spPr bwMode="auto">
          <a:xfrm>
            <a:off x="280" y="1393"/>
            <a:ext cx="41"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0000"/>
                </a:solidFill>
                <a:latin typeface="Arial"/>
                <a:cs typeface="Arial"/>
              </a:rPr>
              <a:t>170°C</a:t>
            </a:r>
          </a:p>
        </xdr:txBody>
      </xdr:sp>
      <xdr:grpSp>
        <xdr:nvGrpSpPr>
          <xdr:cNvPr id="43108" name="Group 327"/>
          <xdr:cNvGrpSpPr>
            <a:grpSpLocks/>
          </xdr:cNvGrpSpPr>
        </xdr:nvGrpSpPr>
        <xdr:grpSpPr bwMode="auto">
          <a:xfrm>
            <a:off x="135" y="1371"/>
            <a:ext cx="331" cy="61"/>
            <a:chOff x="135" y="1371"/>
            <a:chExt cx="331" cy="61"/>
          </a:xfrm>
        </xdr:grpSpPr>
        <xdr:grpSp>
          <xdr:nvGrpSpPr>
            <xdr:cNvPr id="43113" name="Group 325"/>
            <xdr:cNvGrpSpPr>
              <a:grpSpLocks/>
            </xdr:cNvGrpSpPr>
          </xdr:nvGrpSpPr>
          <xdr:grpSpPr bwMode="auto">
            <a:xfrm>
              <a:off x="261" y="1371"/>
              <a:ext cx="77" cy="21"/>
              <a:chOff x="261" y="1371"/>
              <a:chExt cx="77" cy="21"/>
            </a:xfrm>
          </xdr:grpSpPr>
          <xdr:sp macro="" textlink="">
            <xdr:nvSpPr>
              <xdr:cNvPr id="15668" name="Text Box 308"/>
              <xdr:cNvSpPr txBox="1">
                <a:spLocks noChangeArrowheads="1"/>
              </xdr:cNvSpPr>
            </xdr:nvSpPr>
            <xdr:spPr bwMode="auto">
              <a:xfrm>
                <a:off x="278" y="1371"/>
                <a:ext cx="43" cy="21"/>
              </a:xfrm>
              <a:prstGeom prst="rect">
                <a:avLst/>
              </a:prstGeom>
              <a:solidFill>
                <a:srgbClr val="000000"/>
              </a:solidFill>
              <a:ln w="12700">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8080"/>
                    </a:solidFill>
                    <a:latin typeface="Arial"/>
                    <a:cs typeface="Arial"/>
                  </a:rPr>
                  <a:t>H</a:t>
                </a:r>
                <a:r>
                  <a:rPr lang="en-US" sz="1000" b="1" i="0" strike="noStrike" baseline="-25000">
                    <a:solidFill>
                      <a:srgbClr val="808080"/>
                    </a:solidFill>
                    <a:latin typeface="Arial"/>
                    <a:cs typeface="Arial"/>
                  </a:rPr>
                  <a:t>2</a:t>
                </a:r>
                <a:r>
                  <a:rPr lang="en-US" sz="1000" b="1" i="0" strike="noStrike">
                    <a:solidFill>
                      <a:srgbClr val="808080"/>
                    </a:solidFill>
                    <a:latin typeface="Arial"/>
                    <a:cs typeface="Arial"/>
                  </a:rPr>
                  <a:t>SO</a:t>
                </a:r>
                <a:r>
                  <a:rPr lang="en-US" sz="1000" b="1" i="0" strike="noStrike" baseline="-25000">
                    <a:solidFill>
                      <a:srgbClr val="808080"/>
                    </a:solidFill>
                    <a:latin typeface="Arial"/>
                    <a:cs typeface="Arial"/>
                  </a:rPr>
                  <a:t>4</a:t>
                </a:r>
              </a:p>
            </xdr:txBody>
          </xdr:sp>
          <xdr:sp macro="" textlink="">
            <xdr:nvSpPr>
              <xdr:cNvPr id="43139" name="Line 309"/>
              <xdr:cNvSpPr>
                <a:spLocks noChangeShapeType="1"/>
              </xdr:cNvSpPr>
            </xdr:nvSpPr>
            <xdr:spPr bwMode="auto">
              <a:xfrm>
                <a:off x="261" y="1391"/>
                <a:ext cx="77" cy="0"/>
              </a:xfrm>
              <a:prstGeom prst="line">
                <a:avLst/>
              </a:prstGeom>
              <a:noFill/>
              <a:ln w="12700">
                <a:solidFill>
                  <a:srgbClr val="FF0000"/>
                </a:solidFill>
                <a:round/>
                <a:headEnd/>
                <a:tailEnd type="triangle" w="med" len="med"/>
              </a:ln>
            </xdr:spPr>
          </xdr:sp>
        </xdr:grpSp>
        <xdr:grpSp>
          <xdr:nvGrpSpPr>
            <xdr:cNvPr id="43114" name="Group 326"/>
            <xdr:cNvGrpSpPr>
              <a:grpSpLocks/>
            </xdr:cNvGrpSpPr>
          </xdr:nvGrpSpPr>
          <xdr:grpSpPr bwMode="auto">
            <a:xfrm>
              <a:off x="344" y="1379"/>
              <a:ext cx="122" cy="26"/>
              <a:chOff x="344" y="1379"/>
              <a:chExt cx="122" cy="26"/>
            </a:xfrm>
          </xdr:grpSpPr>
          <xdr:sp macro="" textlink="">
            <xdr:nvSpPr>
              <xdr:cNvPr id="15671" name="Text Box 311"/>
              <xdr:cNvSpPr txBox="1">
                <a:spLocks noChangeArrowheads="1"/>
              </xdr:cNvSpPr>
            </xdr:nvSpPr>
            <xdr:spPr bwMode="auto">
              <a:xfrm>
                <a:off x="344" y="13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672" name="Text Box 312"/>
              <xdr:cNvSpPr txBox="1">
                <a:spLocks noChangeArrowheads="1"/>
              </xdr:cNvSpPr>
            </xdr:nvSpPr>
            <xdr:spPr bwMode="auto">
              <a:xfrm>
                <a:off x="430" y="13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5673" name="Text Box 313"/>
              <xdr:cNvSpPr txBox="1">
                <a:spLocks noChangeArrowheads="1"/>
              </xdr:cNvSpPr>
            </xdr:nvSpPr>
            <xdr:spPr bwMode="auto">
              <a:xfrm>
                <a:off x="390" y="137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3134" name="Group 300"/>
              <xdr:cNvGrpSpPr>
                <a:grpSpLocks/>
              </xdr:cNvGrpSpPr>
            </xdr:nvGrpSpPr>
            <xdr:grpSpPr bwMode="auto">
              <a:xfrm>
                <a:off x="417" y="1387"/>
                <a:ext cx="14" cy="4"/>
                <a:chOff x="696" y="1451"/>
                <a:chExt cx="14" cy="4"/>
              </a:xfrm>
            </xdr:grpSpPr>
            <xdr:sp macro="" textlink="">
              <xdr:nvSpPr>
                <xdr:cNvPr id="43136" name="Line 297"/>
                <xdr:cNvSpPr>
                  <a:spLocks noChangeShapeType="1"/>
                </xdr:cNvSpPr>
              </xdr:nvSpPr>
              <xdr:spPr bwMode="auto">
                <a:xfrm>
                  <a:off x="696" y="1455"/>
                  <a:ext cx="14" cy="0"/>
                </a:xfrm>
                <a:prstGeom prst="line">
                  <a:avLst/>
                </a:prstGeom>
                <a:noFill/>
                <a:ln w="9525">
                  <a:solidFill>
                    <a:srgbClr val="FF6600"/>
                  </a:solidFill>
                  <a:round/>
                  <a:headEnd/>
                  <a:tailEnd/>
                </a:ln>
              </xdr:spPr>
            </xdr:sp>
            <xdr:sp macro="" textlink="">
              <xdr:nvSpPr>
                <xdr:cNvPr id="43137" name="Line 298"/>
                <xdr:cNvSpPr>
                  <a:spLocks noChangeShapeType="1"/>
                </xdr:cNvSpPr>
              </xdr:nvSpPr>
              <xdr:spPr bwMode="auto">
                <a:xfrm>
                  <a:off x="696" y="1451"/>
                  <a:ext cx="14" cy="0"/>
                </a:xfrm>
                <a:prstGeom prst="line">
                  <a:avLst/>
                </a:prstGeom>
                <a:noFill/>
                <a:ln w="9525">
                  <a:solidFill>
                    <a:srgbClr val="FFFF99"/>
                  </a:solidFill>
                  <a:round/>
                  <a:headEnd/>
                  <a:tailEnd/>
                </a:ln>
              </xdr:spPr>
            </xdr:sp>
          </xdr:grpSp>
          <xdr:sp macro="" textlink="">
            <xdr:nvSpPr>
              <xdr:cNvPr id="43135" name="Line 314"/>
              <xdr:cNvSpPr>
                <a:spLocks noChangeShapeType="1"/>
              </xdr:cNvSpPr>
            </xdr:nvSpPr>
            <xdr:spPr bwMode="auto">
              <a:xfrm>
                <a:off x="379" y="1389"/>
                <a:ext cx="14" cy="0"/>
              </a:xfrm>
              <a:prstGeom prst="line">
                <a:avLst/>
              </a:prstGeom>
              <a:noFill/>
              <a:ln w="9525">
                <a:solidFill>
                  <a:srgbClr val="FFFF99"/>
                </a:solidFill>
                <a:round/>
                <a:headEnd/>
                <a:tailEnd/>
              </a:ln>
            </xdr:spPr>
          </xdr:sp>
        </xdr:grpSp>
        <xdr:grpSp>
          <xdr:nvGrpSpPr>
            <xdr:cNvPr id="43115" name="Group 324"/>
            <xdr:cNvGrpSpPr>
              <a:grpSpLocks/>
            </xdr:cNvGrpSpPr>
          </xdr:nvGrpSpPr>
          <xdr:grpSpPr bwMode="auto">
            <a:xfrm>
              <a:off x="135" y="1379"/>
              <a:ext cx="121" cy="53"/>
              <a:chOff x="135" y="1379"/>
              <a:chExt cx="121" cy="53"/>
            </a:xfrm>
          </xdr:grpSpPr>
          <xdr:grpSp>
            <xdr:nvGrpSpPr>
              <xdr:cNvPr id="43116" name="Group 323"/>
              <xdr:cNvGrpSpPr>
                <a:grpSpLocks/>
              </xdr:cNvGrpSpPr>
            </xdr:nvGrpSpPr>
            <xdr:grpSpPr bwMode="auto">
              <a:xfrm>
                <a:off x="135" y="1379"/>
                <a:ext cx="121" cy="52"/>
                <a:chOff x="135" y="1379"/>
                <a:chExt cx="121" cy="52"/>
              </a:xfrm>
            </xdr:grpSpPr>
            <xdr:sp macro="" textlink="">
              <xdr:nvSpPr>
                <xdr:cNvPr id="15667" name="Text Box 307"/>
                <xdr:cNvSpPr txBox="1">
                  <a:spLocks noChangeArrowheads="1"/>
                </xdr:cNvSpPr>
              </xdr:nvSpPr>
              <xdr:spPr bwMode="auto">
                <a:xfrm>
                  <a:off x="181" y="1411"/>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15653" name="Text Box 293"/>
                <xdr:cNvSpPr txBox="1">
                  <a:spLocks noChangeArrowheads="1"/>
                </xdr:cNvSpPr>
              </xdr:nvSpPr>
              <xdr:spPr bwMode="auto">
                <a:xfrm>
                  <a:off x="135" y="13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654" name="Text Box 294"/>
                <xdr:cNvSpPr txBox="1">
                  <a:spLocks noChangeArrowheads="1"/>
                </xdr:cNvSpPr>
              </xdr:nvSpPr>
              <xdr:spPr bwMode="auto">
                <a:xfrm>
                  <a:off x="220" y="13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5655" name="Text Box 295"/>
                <xdr:cNvSpPr txBox="1">
                  <a:spLocks noChangeArrowheads="1"/>
                </xdr:cNvSpPr>
              </xdr:nvSpPr>
              <xdr:spPr bwMode="auto">
                <a:xfrm>
                  <a:off x="180" y="137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656" name="Text Box 296"/>
                <xdr:cNvSpPr txBox="1">
                  <a:spLocks noChangeArrowheads="1"/>
                </xdr:cNvSpPr>
              </xdr:nvSpPr>
              <xdr:spPr bwMode="auto">
                <a:xfrm>
                  <a:off x="220" y="1411"/>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43127" name="Line 299"/>
                <xdr:cNvSpPr>
                  <a:spLocks noChangeShapeType="1"/>
                </xdr:cNvSpPr>
              </xdr:nvSpPr>
              <xdr:spPr bwMode="auto">
                <a:xfrm>
                  <a:off x="168" y="1389"/>
                  <a:ext cx="14" cy="0"/>
                </a:xfrm>
                <a:prstGeom prst="line">
                  <a:avLst/>
                </a:prstGeom>
                <a:noFill/>
                <a:ln w="9525">
                  <a:solidFill>
                    <a:srgbClr val="FFFF99"/>
                  </a:solidFill>
                  <a:round/>
                  <a:headEnd/>
                  <a:tailEnd/>
                </a:ln>
              </xdr:spPr>
            </xdr:sp>
            <xdr:sp macro="" textlink="">
              <xdr:nvSpPr>
                <xdr:cNvPr id="43128" name="Line 301"/>
                <xdr:cNvSpPr>
                  <a:spLocks noChangeShapeType="1"/>
                </xdr:cNvSpPr>
              </xdr:nvSpPr>
              <xdr:spPr bwMode="auto">
                <a:xfrm>
                  <a:off x="208" y="1389"/>
                  <a:ext cx="14" cy="0"/>
                </a:xfrm>
                <a:prstGeom prst="line">
                  <a:avLst/>
                </a:prstGeom>
                <a:noFill/>
                <a:ln w="9525">
                  <a:solidFill>
                    <a:srgbClr val="FFFF99"/>
                  </a:solidFill>
                  <a:round/>
                  <a:headEnd/>
                  <a:tailEnd/>
                </a:ln>
              </xdr:spPr>
            </xdr:sp>
            <xdr:sp macro="" textlink="">
              <xdr:nvSpPr>
                <xdr:cNvPr id="43129" name="Line 302"/>
                <xdr:cNvSpPr>
                  <a:spLocks noChangeShapeType="1"/>
                </xdr:cNvSpPr>
              </xdr:nvSpPr>
              <xdr:spPr bwMode="auto">
                <a:xfrm rot="5400000">
                  <a:off x="223" y="1406"/>
                  <a:ext cx="14" cy="0"/>
                </a:xfrm>
                <a:prstGeom prst="line">
                  <a:avLst/>
                </a:prstGeom>
                <a:noFill/>
                <a:ln w="9525">
                  <a:solidFill>
                    <a:srgbClr val="FFFF99"/>
                  </a:solidFill>
                  <a:round/>
                  <a:headEnd/>
                  <a:tailEnd/>
                </a:ln>
              </xdr:spPr>
            </xdr:sp>
            <xdr:sp macro="" textlink="">
              <xdr:nvSpPr>
                <xdr:cNvPr id="43130" name="Line 306"/>
                <xdr:cNvSpPr>
                  <a:spLocks noChangeShapeType="1"/>
                </xdr:cNvSpPr>
              </xdr:nvSpPr>
              <xdr:spPr bwMode="auto">
                <a:xfrm rot="5400000">
                  <a:off x="183" y="1406"/>
                  <a:ext cx="14" cy="0"/>
                </a:xfrm>
                <a:prstGeom prst="line">
                  <a:avLst/>
                </a:prstGeom>
                <a:noFill/>
                <a:ln w="9525">
                  <a:solidFill>
                    <a:srgbClr val="FFFF99"/>
                  </a:solidFill>
                  <a:round/>
                  <a:headEnd/>
                  <a:tailEnd/>
                </a:ln>
              </xdr:spPr>
            </xdr:sp>
          </xdr:grpSp>
          <xdr:grpSp>
            <xdr:nvGrpSpPr>
              <xdr:cNvPr id="43117" name="Group 322"/>
              <xdr:cNvGrpSpPr>
                <a:grpSpLocks/>
              </xdr:cNvGrpSpPr>
            </xdr:nvGrpSpPr>
            <xdr:grpSpPr bwMode="auto">
              <a:xfrm>
                <a:off x="180" y="1409"/>
                <a:ext cx="71" cy="23"/>
                <a:chOff x="169" y="1412"/>
                <a:chExt cx="85" cy="23"/>
              </a:xfrm>
            </xdr:grpSpPr>
            <xdr:sp macro="" textlink="">
              <xdr:nvSpPr>
                <xdr:cNvPr id="43118" name="Line 318"/>
                <xdr:cNvSpPr>
                  <a:spLocks noChangeShapeType="1"/>
                </xdr:cNvSpPr>
              </xdr:nvSpPr>
              <xdr:spPr bwMode="auto">
                <a:xfrm>
                  <a:off x="170" y="1435"/>
                  <a:ext cx="84" cy="0"/>
                </a:xfrm>
                <a:prstGeom prst="line">
                  <a:avLst/>
                </a:prstGeom>
                <a:noFill/>
                <a:ln w="9525">
                  <a:solidFill>
                    <a:srgbClr val="FF6600"/>
                  </a:solidFill>
                  <a:round/>
                  <a:headEnd/>
                  <a:tailEnd/>
                </a:ln>
              </xdr:spPr>
            </xdr:sp>
            <xdr:sp macro="" textlink="">
              <xdr:nvSpPr>
                <xdr:cNvPr id="43119" name="Line 319"/>
                <xdr:cNvSpPr>
                  <a:spLocks noChangeShapeType="1"/>
                </xdr:cNvSpPr>
              </xdr:nvSpPr>
              <xdr:spPr bwMode="auto">
                <a:xfrm>
                  <a:off x="170" y="1412"/>
                  <a:ext cx="84" cy="0"/>
                </a:xfrm>
                <a:prstGeom prst="line">
                  <a:avLst/>
                </a:prstGeom>
                <a:noFill/>
                <a:ln w="9525">
                  <a:solidFill>
                    <a:srgbClr val="FF6600"/>
                  </a:solidFill>
                  <a:round/>
                  <a:headEnd/>
                  <a:tailEnd/>
                </a:ln>
              </xdr:spPr>
            </xdr:sp>
            <xdr:sp macro="" textlink="">
              <xdr:nvSpPr>
                <xdr:cNvPr id="43120" name="Line 320"/>
                <xdr:cNvSpPr>
                  <a:spLocks noChangeShapeType="1"/>
                </xdr:cNvSpPr>
              </xdr:nvSpPr>
              <xdr:spPr bwMode="auto">
                <a:xfrm>
                  <a:off x="169" y="1412"/>
                  <a:ext cx="0" cy="23"/>
                </a:xfrm>
                <a:prstGeom prst="line">
                  <a:avLst/>
                </a:prstGeom>
                <a:noFill/>
                <a:ln w="9525">
                  <a:solidFill>
                    <a:srgbClr val="FF6600"/>
                  </a:solidFill>
                  <a:round/>
                  <a:headEnd/>
                  <a:tailEnd/>
                </a:ln>
              </xdr:spPr>
            </xdr:sp>
            <xdr:sp macro="" textlink="">
              <xdr:nvSpPr>
                <xdr:cNvPr id="43121" name="Line 321"/>
                <xdr:cNvSpPr>
                  <a:spLocks noChangeShapeType="1"/>
                </xdr:cNvSpPr>
              </xdr:nvSpPr>
              <xdr:spPr bwMode="auto">
                <a:xfrm>
                  <a:off x="254" y="1412"/>
                  <a:ext cx="0" cy="23"/>
                </a:xfrm>
                <a:prstGeom prst="line">
                  <a:avLst/>
                </a:prstGeom>
                <a:noFill/>
                <a:ln w="9525">
                  <a:solidFill>
                    <a:srgbClr val="FF6600"/>
                  </a:solidFill>
                  <a:round/>
                  <a:headEnd/>
                  <a:tailEnd/>
                </a:ln>
              </xdr:spPr>
            </xdr:sp>
          </xdr:grpSp>
        </xdr:grpSp>
      </xdr:grpSp>
      <xdr:grpSp>
        <xdr:nvGrpSpPr>
          <xdr:cNvPr id="43109" name="Group 366"/>
          <xdr:cNvGrpSpPr>
            <a:grpSpLocks/>
          </xdr:cNvGrpSpPr>
        </xdr:nvGrpSpPr>
        <xdr:grpSpPr bwMode="auto">
          <a:xfrm>
            <a:off x="477" y="1384"/>
            <a:ext cx="12" cy="12"/>
            <a:chOff x="495" y="1422"/>
            <a:chExt cx="14" cy="14"/>
          </a:xfrm>
        </xdr:grpSpPr>
        <xdr:sp macro="" textlink="">
          <xdr:nvSpPr>
            <xdr:cNvPr id="43111" name="Line 363"/>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3112" name="Line 36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15730" name="Text Box 370"/>
          <xdr:cNvSpPr txBox="1">
            <a:spLocks noChangeArrowheads="1"/>
          </xdr:cNvSpPr>
        </xdr:nvSpPr>
        <xdr:spPr bwMode="auto">
          <a:xfrm>
            <a:off x="500" y="13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a:t>
            </a:r>
          </a:p>
        </xdr:txBody>
      </xdr:sp>
    </xdr:grpSp>
    <xdr:clientData/>
  </xdr:twoCellAnchor>
  <xdr:twoCellAnchor>
    <xdr:from>
      <xdr:col>2</xdr:col>
      <xdr:colOff>66675</xdr:colOff>
      <xdr:row>79</xdr:row>
      <xdr:rowOff>27036</xdr:rowOff>
    </xdr:from>
    <xdr:to>
      <xdr:col>8</xdr:col>
      <xdr:colOff>228600</xdr:colOff>
      <xdr:row>82</xdr:row>
      <xdr:rowOff>139288</xdr:rowOff>
    </xdr:to>
    <xdr:grpSp>
      <xdr:nvGrpSpPr>
        <xdr:cNvPr id="37172" name="Group 465"/>
        <xdr:cNvGrpSpPr>
          <a:grpSpLocks/>
        </xdr:cNvGrpSpPr>
      </xdr:nvGrpSpPr>
      <xdr:grpSpPr bwMode="auto">
        <a:xfrm>
          <a:off x="1295707" y="15400181"/>
          <a:ext cx="3849022" cy="696042"/>
          <a:chOff x="135" y="1440"/>
          <a:chExt cx="401" cy="64"/>
        </a:xfrm>
      </xdr:grpSpPr>
      <xdr:grpSp>
        <xdr:nvGrpSpPr>
          <xdr:cNvPr id="43067" name="Group 380"/>
          <xdr:cNvGrpSpPr>
            <a:grpSpLocks/>
          </xdr:cNvGrpSpPr>
        </xdr:nvGrpSpPr>
        <xdr:grpSpPr bwMode="auto">
          <a:xfrm>
            <a:off x="261" y="1440"/>
            <a:ext cx="77" cy="40"/>
            <a:chOff x="261" y="1440"/>
            <a:chExt cx="77" cy="40"/>
          </a:xfrm>
        </xdr:grpSpPr>
        <xdr:sp macro="" textlink="">
          <xdr:nvSpPr>
            <xdr:cNvPr id="15736" name="Text Box 376"/>
            <xdr:cNvSpPr txBox="1">
              <a:spLocks noChangeArrowheads="1"/>
            </xdr:cNvSpPr>
          </xdr:nvSpPr>
          <xdr:spPr bwMode="auto">
            <a:xfrm>
              <a:off x="280" y="1462"/>
              <a:ext cx="41"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0000"/>
                  </a:solidFill>
                  <a:latin typeface="Arial"/>
                  <a:cs typeface="Arial"/>
                </a:rPr>
                <a:t>170°C</a:t>
              </a:r>
            </a:p>
          </xdr:txBody>
        </xdr:sp>
        <xdr:grpSp>
          <xdr:nvGrpSpPr>
            <xdr:cNvPr id="43104" name="Group 329"/>
            <xdr:cNvGrpSpPr>
              <a:grpSpLocks/>
            </xdr:cNvGrpSpPr>
          </xdr:nvGrpSpPr>
          <xdr:grpSpPr bwMode="auto">
            <a:xfrm>
              <a:off x="261" y="1440"/>
              <a:ext cx="77" cy="21"/>
              <a:chOff x="261" y="1371"/>
              <a:chExt cx="77" cy="21"/>
            </a:xfrm>
          </xdr:grpSpPr>
          <xdr:sp macro="" textlink="">
            <xdr:nvSpPr>
              <xdr:cNvPr id="15690" name="Text Box 330"/>
              <xdr:cNvSpPr txBox="1">
                <a:spLocks noChangeArrowheads="1"/>
              </xdr:cNvSpPr>
            </xdr:nvSpPr>
            <xdr:spPr bwMode="auto">
              <a:xfrm>
                <a:off x="278" y="1371"/>
                <a:ext cx="43" cy="21"/>
              </a:xfrm>
              <a:prstGeom prst="rect">
                <a:avLst/>
              </a:prstGeom>
              <a:solidFill>
                <a:srgbClr val="000000"/>
              </a:solidFill>
              <a:ln w="12700">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8080"/>
                    </a:solidFill>
                    <a:latin typeface="Arial"/>
                    <a:cs typeface="Arial"/>
                  </a:rPr>
                  <a:t>H</a:t>
                </a:r>
                <a:r>
                  <a:rPr lang="en-US" sz="1000" b="1" i="0" strike="noStrike" baseline="-25000">
                    <a:solidFill>
                      <a:srgbClr val="808080"/>
                    </a:solidFill>
                    <a:latin typeface="Arial"/>
                    <a:cs typeface="Arial"/>
                  </a:rPr>
                  <a:t>2</a:t>
                </a:r>
                <a:r>
                  <a:rPr lang="en-US" sz="1000" b="1" i="0" strike="noStrike">
                    <a:solidFill>
                      <a:srgbClr val="808080"/>
                    </a:solidFill>
                    <a:latin typeface="Arial"/>
                    <a:cs typeface="Arial"/>
                  </a:rPr>
                  <a:t>SO</a:t>
                </a:r>
                <a:r>
                  <a:rPr lang="en-US" sz="1000" b="1" i="0" strike="noStrike" baseline="-25000">
                    <a:solidFill>
                      <a:srgbClr val="808080"/>
                    </a:solidFill>
                    <a:latin typeface="Arial"/>
                    <a:cs typeface="Arial"/>
                  </a:rPr>
                  <a:t>4</a:t>
                </a:r>
              </a:p>
            </xdr:txBody>
          </xdr:sp>
          <xdr:sp macro="" textlink="">
            <xdr:nvSpPr>
              <xdr:cNvPr id="43106" name="Line 331"/>
              <xdr:cNvSpPr>
                <a:spLocks noChangeShapeType="1"/>
              </xdr:cNvSpPr>
            </xdr:nvSpPr>
            <xdr:spPr bwMode="auto">
              <a:xfrm>
                <a:off x="261" y="1391"/>
                <a:ext cx="77" cy="0"/>
              </a:xfrm>
              <a:prstGeom prst="line">
                <a:avLst/>
              </a:prstGeom>
              <a:noFill/>
              <a:ln w="12700">
                <a:solidFill>
                  <a:srgbClr val="FF0000"/>
                </a:solidFill>
                <a:round/>
                <a:headEnd/>
                <a:tailEnd type="triangle" w="med" len="med"/>
              </a:ln>
            </xdr:spPr>
          </xdr:sp>
        </xdr:grpSp>
      </xdr:grpSp>
      <xdr:grpSp>
        <xdr:nvGrpSpPr>
          <xdr:cNvPr id="43068" name="Group 332"/>
          <xdr:cNvGrpSpPr>
            <a:grpSpLocks/>
          </xdr:cNvGrpSpPr>
        </xdr:nvGrpSpPr>
        <xdr:grpSpPr bwMode="auto">
          <a:xfrm>
            <a:off x="344" y="1448"/>
            <a:ext cx="122" cy="26"/>
            <a:chOff x="344" y="1379"/>
            <a:chExt cx="122" cy="26"/>
          </a:xfrm>
        </xdr:grpSpPr>
        <xdr:sp macro="" textlink="">
          <xdr:nvSpPr>
            <xdr:cNvPr id="15693" name="Text Box 333"/>
            <xdr:cNvSpPr txBox="1">
              <a:spLocks noChangeArrowheads="1"/>
            </xdr:cNvSpPr>
          </xdr:nvSpPr>
          <xdr:spPr bwMode="auto">
            <a:xfrm>
              <a:off x="344" y="13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694" name="Text Box 334"/>
            <xdr:cNvSpPr txBox="1">
              <a:spLocks noChangeArrowheads="1"/>
            </xdr:cNvSpPr>
          </xdr:nvSpPr>
          <xdr:spPr bwMode="auto">
            <a:xfrm>
              <a:off x="430" y="13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5695" name="Text Box 335"/>
            <xdr:cNvSpPr txBox="1">
              <a:spLocks noChangeArrowheads="1"/>
            </xdr:cNvSpPr>
          </xdr:nvSpPr>
          <xdr:spPr bwMode="auto">
            <a:xfrm>
              <a:off x="390" y="137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3099" name="Group 336"/>
            <xdr:cNvGrpSpPr>
              <a:grpSpLocks/>
            </xdr:cNvGrpSpPr>
          </xdr:nvGrpSpPr>
          <xdr:grpSpPr bwMode="auto">
            <a:xfrm>
              <a:off x="417" y="1387"/>
              <a:ext cx="14" cy="4"/>
              <a:chOff x="696" y="1451"/>
              <a:chExt cx="14" cy="4"/>
            </a:xfrm>
          </xdr:grpSpPr>
          <xdr:sp macro="" textlink="">
            <xdr:nvSpPr>
              <xdr:cNvPr id="43101" name="Line 337"/>
              <xdr:cNvSpPr>
                <a:spLocks noChangeShapeType="1"/>
              </xdr:cNvSpPr>
            </xdr:nvSpPr>
            <xdr:spPr bwMode="auto">
              <a:xfrm>
                <a:off x="696" y="1455"/>
                <a:ext cx="14" cy="0"/>
              </a:xfrm>
              <a:prstGeom prst="line">
                <a:avLst/>
              </a:prstGeom>
              <a:noFill/>
              <a:ln w="9525">
                <a:solidFill>
                  <a:srgbClr val="FF6600"/>
                </a:solidFill>
                <a:round/>
                <a:headEnd/>
                <a:tailEnd/>
              </a:ln>
            </xdr:spPr>
          </xdr:sp>
          <xdr:sp macro="" textlink="">
            <xdr:nvSpPr>
              <xdr:cNvPr id="43102" name="Line 338"/>
              <xdr:cNvSpPr>
                <a:spLocks noChangeShapeType="1"/>
              </xdr:cNvSpPr>
            </xdr:nvSpPr>
            <xdr:spPr bwMode="auto">
              <a:xfrm>
                <a:off x="696" y="1451"/>
                <a:ext cx="14" cy="0"/>
              </a:xfrm>
              <a:prstGeom prst="line">
                <a:avLst/>
              </a:prstGeom>
              <a:noFill/>
              <a:ln w="9525">
                <a:solidFill>
                  <a:srgbClr val="FFFF99"/>
                </a:solidFill>
                <a:round/>
                <a:headEnd/>
                <a:tailEnd/>
              </a:ln>
            </xdr:spPr>
          </xdr:sp>
        </xdr:grpSp>
        <xdr:sp macro="" textlink="">
          <xdr:nvSpPr>
            <xdr:cNvPr id="43100" name="Line 339"/>
            <xdr:cNvSpPr>
              <a:spLocks noChangeShapeType="1"/>
            </xdr:cNvSpPr>
          </xdr:nvSpPr>
          <xdr:spPr bwMode="auto">
            <a:xfrm>
              <a:off x="378" y="1389"/>
              <a:ext cx="14" cy="0"/>
            </a:xfrm>
            <a:prstGeom prst="line">
              <a:avLst/>
            </a:prstGeom>
            <a:noFill/>
            <a:ln w="9525">
              <a:solidFill>
                <a:srgbClr val="FFFF99"/>
              </a:solidFill>
              <a:round/>
              <a:headEnd/>
              <a:tailEnd/>
            </a:ln>
          </xdr:spPr>
        </xdr:sp>
      </xdr:grpSp>
      <xdr:grpSp>
        <xdr:nvGrpSpPr>
          <xdr:cNvPr id="43069" name="Group 371"/>
          <xdr:cNvGrpSpPr>
            <a:grpSpLocks/>
          </xdr:cNvGrpSpPr>
        </xdr:nvGrpSpPr>
        <xdr:grpSpPr bwMode="auto">
          <a:xfrm>
            <a:off x="477" y="1453"/>
            <a:ext cx="12" cy="12"/>
            <a:chOff x="495" y="1422"/>
            <a:chExt cx="14" cy="14"/>
          </a:xfrm>
        </xdr:grpSpPr>
        <xdr:sp macro="" textlink="">
          <xdr:nvSpPr>
            <xdr:cNvPr id="43094" name="Line 372"/>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3095" name="Line 373"/>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15734" name="Text Box 374"/>
          <xdr:cNvSpPr txBox="1">
            <a:spLocks noChangeArrowheads="1"/>
          </xdr:cNvSpPr>
        </xdr:nvSpPr>
        <xdr:spPr bwMode="auto">
          <a:xfrm>
            <a:off x="500" y="144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a:t>
            </a:r>
          </a:p>
        </xdr:txBody>
      </xdr:sp>
      <xdr:grpSp>
        <xdr:nvGrpSpPr>
          <xdr:cNvPr id="43071" name="Group 379"/>
          <xdr:cNvGrpSpPr>
            <a:grpSpLocks/>
          </xdr:cNvGrpSpPr>
        </xdr:nvGrpSpPr>
        <xdr:grpSpPr bwMode="auto">
          <a:xfrm>
            <a:off x="135" y="1448"/>
            <a:ext cx="121" cy="56"/>
            <a:chOff x="135" y="1448"/>
            <a:chExt cx="121" cy="56"/>
          </a:xfrm>
        </xdr:grpSpPr>
        <xdr:grpSp>
          <xdr:nvGrpSpPr>
            <xdr:cNvPr id="43072" name="Group 378"/>
            <xdr:cNvGrpSpPr>
              <a:grpSpLocks/>
            </xdr:cNvGrpSpPr>
          </xdr:nvGrpSpPr>
          <xdr:grpSpPr bwMode="auto">
            <a:xfrm>
              <a:off x="135" y="1448"/>
              <a:ext cx="121" cy="52"/>
              <a:chOff x="135" y="1448"/>
              <a:chExt cx="121" cy="52"/>
            </a:xfrm>
          </xdr:grpSpPr>
          <xdr:sp macro="" textlink="">
            <xdr:nvSpPr>
              <xdr:cNvPr id="15702" name="Text Box 342"/>
              <xdr:cNvSpPr txBox="1">
                <a:spLocks noChangeArrowheads="1"/>
              </xdr:cNvSpPr>
            </xdr:nvSpPr>
            <xdr:spPr bwMode="auto">
              <a:xfrm>
                <a:off x="136" y="1480"/>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15703" name="Text Box 343"/>
              <xdr:cNvSpPr txBox="1">
                <a:spLocks noChangeArrowheads="1"/>
              </xdr:cNvSpPr>
            </xdr:nvSpPr>
            <xdr:spPr bwMode="auto">
              <a:xfrm>
                <a:off x="135" y="144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5704" name="Text Box 344"/>
              <xdr:cNvSpPr txBox="1">
                <a:spLocks noChangeArrowheads="1"/>
              </xdr:cNvSpPr>
            </xdr:nvSpPr>
            <xdr:spPr bwMode="auto">
              <a:xfrm>
                <a:off x="220" y="144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5705" name="Text Box 345"/>
              <xdr:cNvSpPr txBox="1">
                <a:spLocks noChangeArrowheads="1"/>
              </xdr:cNvSpPr>
            </xdr:nvSpPr>
            <xdr:spPr bwMode="auto">
              <a:xfrm>
                <a:off x="180" y="144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706" name="Text Box 346"/>
              <xdr:cNvSpPr txBox="1">
                <a:spLocks noChangeArrowheads="1"/>
              </xdr:cNvSpPr>
            </xdr:nvSpPr>
            <xdr:spPr bwMode="auto">
              <a:xfrm>
                <a:off x="180" y="1480"/>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43088" name="Line 347"/>
              <xdr:cNvSpPr>
                <a:spLocks noChangeShapeType="1"/>
              </xdr:cNvSpPr>
            </xdr:nvSpPr>
            <xdr:spPr bwMode="auto">
              <a:xfrm>
                <a:off x="168" y="1458"/>
                <a:ext cx="14" cy="0"/>
              </a:xfrm>
              <a:prstGeom prst="line">
                <a:avLst/>
              </a:prstGeom>
              <a:noFill/>
              <a:ln w="9525">
                <a:solidFill>
                  <a:srgbClr val="FFFF99"/>
                </a:solidFill>
                <a:round/>
                <a:headEnd/>
                <a:tailEnd/>
              </a:ln>
            </xdr:spPr>
          </xdr:sp>
          <xdr:sp macro="" textlink="">
            <xdr:nvSpPr>
              <xdr:cNvPr id="43089" name="Line 348"/>
              <xdr:cNvSpPr>
                <a:spLocks noChangeShapeType="1"/>
              </xdr:cNvSpPr>
            </xdr:nvSpPr>
            <xdr:spPr bwMode="auto">
              <a:xfrm>
                <a:off x="208" y="1458"/>
                <a:ext cx="14" cy="0"/>
              </a:xfrm>
              <a:prstGeom prst="line">
                <a:avLst/>
              </a:prstGeom>
              <a:noFill/>
              <a:ln w="9525">
                <a:solidFill>
                  <a:srgbClr val="FFFF99"/>
                </a:solidFill>
                <a:round/>
                <a:headEnd/>
                <a:tailEnd/>
              </a:ln>
            </xdr:spPr>
          </xdr:sp>
          <xdr:sp macro="" textlink="">
            <xdr:nvSpPr>
              <xdr:cNvPr id="43090" name="Line 349"/>
              <xdr:cNvSpPr>
                <a:spLocks noChangeShapeType="1"/>
              </xdr:cNvSpPr>
            </xdr:nvSpPr>
            <xdr:spPr bwMode="auto">
              <a:xfrm rot="5400000">
                <a:off x="183" y="1475"/>
                <a:ext cx="14" cy="0"/>
              </a:xfrm>
              <a:prstGeom prst="line">
                <a:avLst/>
              </a:prstGeom>
              <a:noFill/>
              <a:ln w="9525">
                <a:solidFill>
                  <a:srgbClr val="FFFF99"/>
                </a:solidFill>
                <a:round/>
                <a:headEnd/>
                <a:tailEnd/>
              </a:ln>
            </xdr:spPr>
          </xdr:sp>
          <xdr:sp macro="" textlink="">
            <xdr:nvSpPr>
              <xdr:cNvPr id="43091" name="Line 350"/>
              <xdr:cNvSpPr>
                <a:spLocks noChangeShapeType="1"/>
              </xdr:cNvSpPr>
            </xdr:nvSpPr>
            <xdr:spPr bwMode="auto">
              <a:xfrm rot="5400000">
                <a:off x="138" y="1475"/>
                <a:ext cx="14" cy="0"/>
              </a:xfrm>
              <a:prstGeom prst="line">
                <a:avLst/>
              </a:prstGeom>
              <a:noFill/>
              <a:ln w="9525">
                <a:solidFill>
                  <a:srgbClr val="FFFF99"/>
                </a:solidFill>
                <a:round/>
                <a:headEnd/>
                <a:tailEnd/>
              </a:ln>
            </xdr:spPr>
          </xdr:sp>
          <xdr:sp macro="" textlink="">
            <xdr:nvSpPr>
              <xdr:cNvPr id="15716" name="Text Box 356"/>
              <xdr:cNvSpPr txBox="1">
                <a:spLocks noChangeArrowheads="1"/>
              </xdr:cNvSpPr>
            </xdr:nvSpPr>
            <xdr:spPr bwMode="auto">
              <a:xfrm>
                <a:off x="221" y="1480"/>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43093" name="Line 357"/>
              <xdr:cNvSpPr>
                <a:spLocks noChangeShapeType="1"/>
              </xdr:cNvSpPr>
            </xdr:nvSpPr>
            <xdr:spPr bwMode="auto">
              <a:xfrm rot="5400000">
                <a:off x="223" y="1475"/>
                <a:ext cx="14" cy="0"/>
              </a:xfrm>
              <a:prstGeom prst="line">
                <a:avLst/>
              </a:prstGeom>
              <a:noFill/>
              <a:ln w="9525">
                <a:solidFill>
                  <a:srgbClr val="FFFF99"/>
                </a:solidFill>
                <a:round/>
                <a:headEnd/>
                <a:tailEnd/>
              </a:ln>
            </xdr:spPr>
          </xdr:sp>
        </xdr:grpSp>
        <xdr:grpSp>
          <xdr:nvGrpSpPr>
            <xdr:cNvPr id="43073" name="Group 358"/>
            <xdr:cNvGrpSpPr>
              <a:grpSpLocks/>
            </xdr:cNvGrpSpPr>
          </xdr:nvGrpSpPr>
          <xdr:grpSpPr bwMode="auto">
            <a:xfrm>
              <a:off x="180" y="1475"/>
              <a:ext cx="59" cy="29"/>
              <a:chOff x="169" y="1412"/>
              <a:chExt cx="85" cy="23"/>
            </a:xfrm>
          </xdr:grpSpPr>
          <xdr:sp macro="" textlink="">
            <xdr:nvSpPr>
              <xdr:cNvPr id="43079" name="Line 359"/>
              <xdr:cNvSpPr>
                <a:spLocks noChangeShapeType="1"/>
              </xdr:cNvSpPr>
            </xdr:nvSpPr>
            <xdr:spPr bwMode="auto">
              <a:xfrm>
                <a:off x="170" y="1435"/>
                <a:ext cx="84" cy="0"/>
              </a:xfrm>
              <a:prstGeom prst="line">
                <a:avLst/>
              </a:prstGeom>
              <a:noFill/>
              <a:ln w="9525">
                <a:solidFill>
                  <a:srgbClr val="FF6600"/>
                </a:solidFill>
                <a:prstDash val="dash"/>
                <a:round/>
                <a:headEnd/>
                <a:tailEnd/>
              </a:ln>
            </xdr:spPr>
          </xdr:sp>
          <xdr:sp macro="" textlink="">
            <xdr:nvSpPr>
              <xdr:cNvPr id="43080" name="Line 360"/>
              <xdr:cNvSpPr>
                <a:spLocks noChangeShapeType="1"/>
              </xdr:cNvSpPr>
            </xdr:nvSpPr>
            <xdr:spPr bwMode="auto">
              <a:xfrm>
                <a:off x="170" y="1412"/>
                <a:ext cx="84" cy="0"/>
              </a:xfrm>
              <a:prstGeom prst="line">
                <a:avLst/>
              </a:prstGeom>
              <a:noFill/>
              <a:ln w="9525">
                <a:solidFill>
                  <a:srgbClr val="FF6600"/>
                </a:solidFill>
                <a:prstDash val="dash"/>
                <a:round/>
                <a:headEnd/>
                <a:tailEnd/>
              </a:ln>
            </xdr:spPr>
          </xdr:sp>
          <xdr:sp macro="" textlink="">
            <xdr:nvSpPr>
              <xdr:cNvPr id="43081" name="Line 361"/>
              <xdr:cNvSpPr>
                <a:spLocks noChangeShapeType="1"/>
              </xdr:cNvSpPr>
            </xdr:nvSpPr>
            <xdr:spPr bwMode="auto">
              <a:xfrm>
                <a:off x="169" y="1412"/>
                <a:ext cx="0" cy="23"/>
              </a:xfrm>
              <a:prstGeom prst="line">
                <a:avLst/>
              </a:prstGeom>
              <a:noFill/>
              <a:ln w="9525">
                <a:solidFill>
                  <a:srgbClr val="FF6600"/>
                </a:solidFill>
                <a:prstDash val="dash"/>
                <a:round/>
                <a:headEnd/>
                <a:tailEnd/>
              </a:ln>
            </xdr:spPr>
          </xdr:sp>
          <xdr:sp macro="" textlink="">
            <xdr:nvSpPr>
              <xdr:cNvPr id="43082" name="Line 362"/>
              <xdr:cNvSpPr>
                <a:spLocks noChangeShapeType="1"/>
              </xdr:cNvSpPr>
            </xdr:nvSpPr>
            <xdr:spPr bwMode="auto">
              <a:xfrm>
                <a:off x="254" y="1412"/>
                <a:ext cx="0" cy="23"/>
              </a:xfrm>
              <a:prstGeom prst="line">
                <a:avLst/>
              </a:prstGeom>
              <a:noFill/>
              <a:ln w="9525">
                <a:solidFill>
                  <a:srgbClr val="FF6600"/>
                </a:solidFill>
                <a:prstDash val="dash"/>
                <a:round/>
                <a:headEnd/>
                <a:tailEnd/>
              </a:ln>
            </xdr:spPr>
          </xdr:sp>
        </xdr:grpSp>
        <xdr:grpSp>
          <xdr:nvGrpSpPr>
            <xdr:cNvPr id="43074" name="Group 351"/>
            <xdr:cNvGrpSpPr>
              <a:grpSpLocks/>
            </xdr:cNvGrpSpPr>
          </xdr:nvGrpSpPr>
          <xdr:grpSpPr bwMode="auto">
            <a:xfrm>
              <a:off x="136" y="1478"/>
              <a:ext cx="74" cy="23"/>
              <a:chOff x="169" y="1412"/>
              <a:chExt cx="85" cy="23"/>
            </a:xfrm>
          </xdr:grpSpPr>
          <xdr:sp macro="" textlink="">
            <xdr:nvSpPr>
              <xdr:cNvPr id="43075" name="Line 352"/>
              <xdr:cNvSpPr>
                <a:spLocks noChangeShapeType="1"/>
              </xdr:cNvSpPr>
            </xdr:nvSpPr>
            <xdr:spPr bwMode="auto">
              <a:xfrm>
                <a:off x="170" y="1435"/>
                <a:ext cx="84" cy="0"/>
              </a:xfrm>
              <a:prstGeom prst="line">
                <a:avLst/>
              </a:prstGeom>
              <a:noFill/>
              <a:ln w="9525">
                <a:solidFill>
                  <a:srgbClr val="FF6600"/>
                </a:solidFill>
                <a:round/>
                <a:headEnd/>
                <a:tailEnd/>
              </a:ln>
            </xdr:spPr>
          </xdr:sp>
          <xdr:sp macro="" textlink="">
            <xdr:nvSpPr>
              <xdr:cNvPr id="43076" name="Line 353"/>
              <xdr:cNvSpPr>
                <a:spLocks noChangeShapeType="1"/>
              </xdr:cNvSpPr>
            </xdr:nvSpPr>
            <xdr:spPr bwMode="auto">
              <a:xfrm>
                <a:off x="170" y="1412"/>
                <a:ext cx="84" cy="0"/>
              </a:xfrm>
              <a:prstGeom prst="line">
                <a:avLst/>
              </a:prstGeom>
              <a:noFill/>
              <a:ln w="9525">
                <a:solidFill>
                  <a:srgbClr val="FF6600"/>
                </a:solidFill>
                <a:round/>
                <a:headEnd/>
                <a:tailEnd/>
              </a:ln>
            </xdr:spPr>
          </xdr:sp>
          <xdr:sp macro="" textlink="">
            <xdr:nvSpPr>
              <xdr:cNvPr id="43077" name="Line 354"/>
              <xdr:cNvSpPr>
                <a:spLocks noChangeShapeType="1"/>
              </xdr:cNvSpPr>
            </xdr:nvSpPr>
            <xdr:spPr bwMode="auto">
              <a:xfrm>
                <a:off x="169" y="1412"/>
                <a:ext cx="0" cy="23"/>
              </a:xfrm>
              <a:prstGeom prst="line">
                <a:avLst/>
              </a:prstGeom>
              <a:noFill/>
              <a:ln w="9525">
                <a:solidFill>
                  <a:srgbClr val="FF6600"/>
                </a:solidFill>
                <a:round/>
                <a:headEnd/>
                <a:tailEnd/>
              </a:ln>
            </xdr:spPr>
          </xdr:sp>
          <xdr:sp macro="" textlink="">
            <xdr:nvSpPr>
              <xdr:cNvPr id="43078" name="Line 355"/>
              <xdr:cNvSpPr>
                <a:spLocks noChangeShapeType="1"/>
              </xdr:cNvSpPr>
            </xdr:nvSpPr>
            <xdr:spPr bwMode="auto">
              <a:xfrm>
                <a:off x="254" y="1412"/>
                <a:ext cx="0" cy="23"/>
              </a:xfrm>
              <a:prstGeom prst="line">
                <a:avLst/>
              </a:prstGeom>
              <a:noFill/>
              <a:ln w="9525">
                <a:solidFill>
                  <a:srgbClr val="FF6600"/>
                </a:solidFill>
                <a:round/>
                <a:headEnd/>
                <a:tailEnd/>
              </a:ln>
            </xdr:spPr>
          </xdr:sp>
        </xdr:grpSp>
      </xdr:grpSp>
    </xdr:grpSp>
    <xdr:clientData/>
  </xdr:twoCellAnchor>
  <xdr:twoCellAnchor>
    <xdr:from>
      <xdr:col>1</xdr:col>
      <xdr:colOff>47625</xdr:colOff>
      <xdr:row>93</xdr:row>
      <xdr:rowOff>28575</xdr:rowOff>
    </xdr:from>
    <xdr:to>
      <xdr:col>9</xdr:col>
      <xdr:colOff>514350</xdr:colOff>
      <xdr:row>99</xdr:row>
      <xdr:rowOff>66675</xdr:rowOff>
    </xdr:to>
    <xdr:grpSp>
      <xdr:nvGrpSpPr>
        <xdr:cNvPr id="37173" name="Group 987"/>
        <xdr:cNvGrpSpPr>
          <a:grpSpLocks/>
        </xdr:cNvGrpSpPr>
      </xdr:nvGrpSpPr>
      <xdr:grpSpPr bwMode="auto">
        <a:xfrm>
          <a:off x="662141" y="18126075"/>
          <a:ext cx="5382854" cy="1205681"/>
          <a:chOff x="69" y="1695"/>
          <a:chExt cx="561" cy="100"/>
        </a:xfrm>
      </xdr:grpSpPr>
      <xdr:sp macro="" textlink="">
        <xdr:nvSpPr>
          <xdr:cNvPr id="15814" name="Text Box 454"/>
          <xdr:cNvSpPr txBox="1">
            <a:spLocks noChangeArrowheads="1"/>
          </xdr:cNvSpPr>
        </xdr:nvSpPr>
        <xdr:spPr bwMode="auto">
          <a:xfrm>
            <a:off x="394" y="1776"/>
            <a:ext cx="168"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2-βουτένιο (κύριο προΪόν)</a:t>
            </a:r>
          </a:p>
        </xdr:txBody>
      </xdr:sp>
      <xdr:sp macro="" textlink="">
        <xdr:nvSpPr>
          <xdr:cNvPr id="15813" name="Text Box 453"/>
          <xdr:cNvSpPr txBox="1">
            <a:spLocks noChangeArrowheads="1"/>
          </xdr:cNvSpPr>
        </xdr:nvSpPr>
        <xdr:spPr bwMode="auto">
          <a:xfrm>
            <a:off x="440" y="1718"/>
            <a:ext cx="72"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1-βουτένιο</a:t>
            </a:r>
          </a:p>
        </xdr:txBody>
      </xdr:sp>
      <xdr:grpSp>
        <xdr:nvGrpSpPr>
          <xdr:cNvPr id="37887" name="Group 396"/>
          <xdr:cNvGrpSpPr>
            <a:grpSpLocks/>
          </xdr:cNvGrpSpPr>
        </xdr:nvGrpSpPr>
        <xdr:grpSpPr bwMode="auto">
          <a:xfrm>
            <a:off x="573" y="1729"/>
            <a:ext cx="12" cy="12"/>
            <a:chOff x="495" y="1422"/>
            <a:chExt cx="14" cy="14"/>
          </a:xfrm>
        </xdr:grpSpPr>
        <xdr:sp macro="" textlink="">
          <xdr:nvSpPr>
            <xdr:cNvPr id="43065" name="Line 397"/>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3066" name="Line 398"/>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15759" name="Text Box 399"/>
          <xdr:cNvSpPr txBox="1">
            <a:spLocks noChangeArrowheads="1"/>
          </xdr:cNvSpPr>
        </xdr:nvSpPr>
        <xdr:spPr bwMode="auto">
          <a:xfrm>
            <a:off x="594" y="17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a:t>
            </a:r>
          </a:p>
        </xdr:txBody>
      </xdr:sp>
      <xdr:grpSp>
        <xdr:nvGrpSpPr>
          <xdr:cNvPr id="43009" name="Group 456"/>
          <xdr:cNvGrpSpPr>
            <a:grpSpLocks/>
          </xdr:cNvGrpSpPr>
        </xdr:nvGrpSpPr>
        <xdr:grpSpPr bwMode="auto">
          <a:xfrm>
            <a:off x="234" y="1705"/>
            <a:ext cx="154" cy="58"/>
            <a:chOff x="234" y="1689"/>
            <a:chExt cx="154" cy="58"/>
          </a:xfrm>
        </xdr:grpSpPr>
        <xdr:sp macro="" textlink="">
          <xdr:nvSpPr>
            <xdr:cNvPr id="15744" name="Text Box 384"/>
            <xdr:cNvSpPr txBox="1">
              <a:spLocks noChangeArrowheads="1"/>
            </xdr:cNvSpPr>
          </xdr:nvSpPr>
          <xdr:spPr bwMode="auto">
            <a:xfrm>
              <a:off x="253" y="1722"/>
              <a:ext cx="41"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0000"/>
                  </a:solidFill>
                  <a:latin typeface="Arial"/>
                  <a:cs typeface="Arial"/>
                </a:rPr>
                <a:t>170°C</a:t>
              </a:r>
            </a:p>
          </xdr:txBody>
        </xdr:sp>
        <xdr:sp macro="" textlink="">
          <xdr:nvSpPr>
            <xdr:cNvPr id="15746" name="Text Box 386"/>
            <xdr:cNvSpPr txBox="1">
              <a:spLocks noChangeArrowheads="1"/>
            </xdr:cNvSpPr>
          </xdr:nvSpPr>
          <xdr:spPr bwMode="auto">
            <a:xfrm>
              <a:off x="251" y="1697"/>
              <a:ext cx="43" cy="21"/>
            </a:xfrm>
            <a:prstGeom prst="rect">
              <a:avLst/>
            </a:prstGeom>
            <a:solidFill>
              <a:srgbClr val="000000"/>
            </a:solidFill>
            <a:ln w="12700">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8080"/>
                  </a:solidFill>
                  <a:latin typeface="Arial"/>
                  <a:cs typeface="Arial"/>
                </a:rPr>
                <a:t>H</a:t>
              </a:r>
              <a:r>
                <a:rPr lang="en-US" sz="1000" b="1" i="0" strike="noStrike" baseline="-25000">
                  <a:solidFill>
                    <a:srgbClr val="808080"/>
                  </a:solidFill>
                  <a:latin typeface="Arial"/>
                  <a:cs typeface="Arial"/>
                </a:rPr>
                <a:t>2</a:t>
              </a:r>
              <a:r>
                <a:rPr lang="en-US" sz="1000" b="1" i="0" strike="noStrike">
                  <a:solidFill>
                    <a:srgbClr val="808080"/>
                  </a:solidFill>
                  <a:latin typeface="Arial"/>
                  <a:cs typeface="Arial"/>
                </a:rPr>
                <a:t>SO</a:t>
              </a:r>
              <a:r>
                <a:rPr lang="en-US" sz="1000" b="1" i="0" strike="noStrike" baseline="-25000">
                  <a:solidFill>
                    <a:srgbClr val="808080"/>
                  </a:solidFill>
                  <a:latin typeface="Arial"/>
                  <a:cs typeface="Arial"/>
                </a:rPr>
                <a:t>4</a:t>
              </a:r>
            </a:p>
          </xdr:txBody>
        </xdr:sp>
        <xdr:grpSp>
          <xdr:nvGrpSpPr>
            <xdr:cNvPr id="43057" name="Group 431"/>
            <xdr:cNvGrpSpPr>
              <a:grpSpLocks/>
            </xdr:cNvGrpSpPr>
          </xdr:nvGrpSpPr>
          <xdr:grpSpPr bwMode="auto">
            <a:xfrm>
              <a:off x="234" y="1689"/>
              <a:ext cx="154" cy="28"/>
              <a:chOff x="262" y="1659"/>
              <a:chExt cx="154" cy="28"/>
            </a:xfrm>
          </xdr:grpSpPr>
          <xdr:sp macro="" textlink="">
            <xdr:nvSpPr>
              <xdr:cNvPr id="43062" name="Line 425"/>
              <xdr:cNvSpPr>
                <a:spLocks noChangeShapeType="1"/>
              </xdr:cNvSpPr>
            </xdr:nvSpPr>
            <xdr:spPr bwMode="auto">
              <a:xfrm>
                <a:off x="262" y="1687"/>
                <a:ext cx="79" cy="0"/>
              </a:xfrm>
              <a:prstGeom prst="line">
                <a:avLst/>
              </a:prstGeom>
              <a:noFill/>
              <a:ln w="9525">
                <a:solidFill>
                  <a:srgbClr val="99CC00"/>
                </a:solidFill>
                <a:prstDash val="dash"/>
                <a:round/>
                <a:headEnd/>
                <a:tailEnd/>
              </a:ln>
            </xdr:spPr>
          </xdr:sp>
          <xdr:sp macro="" textlink="">
            <xdr:nvSpPr>
              <xdr:cNvPr id="43063" name="Line 427"/>
              <xdr:cNvSpPr>
                <a:spLocks noChangeShapeType="1"/>
              </xdr:cNvSpPr>
            </xdr:nvSpPr>
            <xdr:spPr bwMode="auto">
              <a:xfrm flipV="1">
                <a:off x="342" y="1659"/>
                <a:ext cx="27" cy="27"/>
              </a:xfrm>
              <a:prstGeom prst="line">
                <a:avLst/>
              </a:prstGeom>
              <a:noFill/>
              <a:ln w="9525">
                <a:solidFill>
                  <a:srgbClr val="99CC00"/>
                </a:solidFill>
                <a:prstDash val="dash"/>
                <a:round/>
                <a:headEnd/>
                <a:tailEnd/>
              </a:ln>
            </xdr:spPr>
          </xdr:sp>
          <xdr:sp macro="" textlink="">
            <xdr:nvSpPr>
              <xdr:cNvPr id="43064" name="Line 429"/>
              <xdr:cNvSpPr>
                <a:spLocks noChangeShapeType="1"/>
              </xdr:cNvSpPr>
            </xdr:nvSpPr>
            <xdr:spPr bwMode="auto">
              <a:xfrm>
                <a:off x="368" y="1659"/>
                <a:ext cx="48" cy="0"/>
              </a:xfrm>
              <a:prstGeom prst="line">
                <a:avLst/>
              </a:prstGeom>
              <a:noFill/>
              <a:ln w="9525">
                <a:solidFill>
                  <a:srgbClr val="99CC00"/>
                </a:solidFill>
                <a:prstDash val="dash"/>
                <a:round/>
                <a:headEnd/>
                <a:tailEnd type="triangle" w="med" len="med"/>
              </a:ln>
            </xdr:spPr>
          </xdr:sp>
        </xdr:grpSp>
        <xdr:grpSp>
          <xdr:nvGrpSpPr>
            <xdr:cNvPr id="43058" name="Group 455"/>
            <xdr:cNvGrpSpPr>
              <a:grpSpLocks/>
            </xdr:cNvGrpSpPr>
          </xdr:nvGrpSpPr>
          <xdr:grpSpPr bwMode="auto">
            <a:xfrm>
              <a:off x="234" y="1720"/>
              <a:ext cx="154" cy="27"/>
              <a:chOff x="234" y="1721"/>
              <a:chExt cx="154" cy="27"/>
            </a:xfrm>
          </xdr:grpSpPr>
          <xdr:sp macro="" textlink="">
            <xdr:nvSpPr>
              <xdr:cNvPr id="43059" name="Line 426"/>
              <xdr:cNvSpPr>
                <a:spLocks noChangeShapeType="1"/>
              </xdr:cNvSpPr>
            </xdr:nvSpPr>
            <xdr:spPr bwMode="auto">
              <a:xfrm>
                <a:off x="234" y="1721"/>
                <a:ext cx="79" cy="0"/>
              </a:xfrm>
              <a:prstGeom prst="line">
                <a:avLst/>
              </a:prstGeom>
              <a:noFill/>
              <a:ln w="9525">
                <a:solidFill>
                  <a:srgbClr val="FF6600"/>
                </a:solidFill>
                <a:round/>
                <a:headEnd/>
                <a:tailEnd/>
              </a:ln>
            </xdr:spPr>
          </xdr:sp>
          <xdr:sp macro="" textlink="">
            <xdr:nvSpPr>
              <xdr:cNvPr id="43060" name="Line 428"/>
              <xdr:cNvSpPr>
                <a:spLocks noChangeShapeType="1"/>
              </xdr:cNvSpPr>
            </xdr:nvSpPr>
            <xdr:spPr bwMode="auto">
              <a:xfrm>
                <a:off x="313" y="1721"/>
                <a:ext cx="27" cy="27"/>
              </a:xfrm>
              <a:prstGeom prst="line">
                <a:avLst/>
              </a:prstGeom>
              <a:noFill/>
              <a:ln w="12700">
                <a:solidFill>
                  <a:srgbClr val="FF6600"/>
                </a:solidFill>
                <a:round/>
                <a:headEnd/>
                <a:tailEnd/>
              </a:ln>
            </xdr:spPr>
          </xdr:sp>
          <xdr:sp macro="" textlink="">
            <xdr:nvSpPr>
              <xdr:cNvPr id="43061" name="Line 430"/>
              <xdr:cNvSpPr>
                <a:spLocks noChangeShapeType="1"/>
              </xdr:cNvSpPr>
            </xdr:nvSpPr>
            <xdr:spPr bwMode="auto">
              <a:xfrm>
                <a:off x="340" y="1748"/>
                <a:ext cx="48" cy="0"/>
              </a:xfrm>
              <a:prstGeom prst="line">
                <a:avLst/>
              </a:prstGeom>
              <a:noFill/>
              <a:ln w="9525">
                <a:solidFill>
                  <a:srgbClr val="FF6600"/>
                </a:solidFill>
                <a:round/>
                <a:headEnd/>
                <a:tailEnd type="triangle" w="med" len="med"/>
              </a:ln>
            </xdr:spPr>
          </xdr:sp>
        </xdr:grpSp>
      </xdr:grpSp>
      <xdr:grpSp>
        <xdr:nvGrpSpPr>
          <xdr:cNvPr id="43010" name="Group 436"/>
          <xdr:cNvGrpSpPr>
            <a:grpSpLocks/>
          </xdr:cNvGrpSpPr>
        </xdr:nvGrpSpPr>
        <xdr:grpSpPr bwMode="auto">
          <a:xfrm>
            <a:off x="394" y="1695"/>
            <a:ext cx="167" cy="26"/>
            <a:chOff x="400" y="1676"/>
            <a:chExt cx="167" cy="26"/>
          </a:xfrm>
        </xdr:grpSpPr>
        <xdr:sp macro="" textlink="">
          <xdr:nvSpPr>
            <xdr:cNvPr id="15794" name="Text Box 434"/>
            <xdr:cNvSpPr txBox="1">
              <a:spLocks noChangeArrowheads="1"/>
            </xdr:cNvSpPr>
          </xdr:nvSpPr>
          <xdr:spPr bwMode="auto">
            <a:xfrm>
              <a:off x="446" y="167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5749" name="Text Box 389"/>
            <xdr:cNvSpPr txBox="1">
              <a:spLocks noChangeArrowheads="1"/>
            </xdr:cNvSpPr>
          </xdr:nvSpPr>
          <xdr:spPr bwMode="auto">
            <a:xfrm>
              <a:off x="400" y="167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750" name="Text Box 390"/>
            <xdr:cNvSpPr txBox="1">
              <a:spLocks noChangeArrowheads="1"/>
            </xdr:cNvSpPr>
          </xdr:nvSpPr>
          <xdr:spPr bwMode="auto">
            <a:xfrm>
              <a:off x="531" y="167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5751" name="Text Box 391"/>
            <xdr:cNvSpPr txBox="1">
              <a:spLocks noChangeArrowheads="1"/>
            </xdr:cNvSpPr>
          </xdr:nvSpPr>
          <xdr:spPr bwMode="auto">
            <a:xfrm>
              <a:off x="491" y="1676"/>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3050" name="Group 392"/>
            <xdr:cNvGrpSpPr>
              <a:grpSpLocks/>
            </xdr:cNvGrpSpPr>
          </xdr:nvGrpSpPr>
          <xdr:grpSpPr bwMode="auto">
            <a:xfrm>
              <a:off x="518" y="1684"/>
              <a:ext cx="14" cy="3"/>
              <a:chOff x="696" y="1451"/>
              <a:chExt cx="14" cy="3"/>
            </a:xfrm>
          </xdr:grpSpPr>
          <xdr:sp macro="" textlink="">
            <xdr:nvSpPr>
              <xdr:cNvPr id="43053" name="Line 393"/>
              <xdr:cNvSpPr>
                <a:spLocks noChangeShapeType="1"/>
              </xdr:cNvSpPr>
            </xdr:nvSpPr>
            <xdr:spPr bwMode="auto">
              <a:xfrm>
                <a:off x="696" y="1454"/>
                <a:ext cx="14" cy="0"/>
              </a:xfrm>
              <a:prstGeom prst="line">
                <a:avLst/>
              </a:prstGeom>
              <a:noFill/>
              <a:ln w="9525">
                <a:solidFill>
                  <a:srgbClr val="FF6600"/>
                </a:solidFill>
                <a:round/>
                <a:headEnd/>
                <a:tailEnd/>
              </a:ln>
            </xdr:spPr>
          </xdr:sp>
          <xdr:sp macro="" textlink="">
            <xdr:nvSpPr>
              <xdr:cNvPr id="43054" name="Line 394"/>
              <xdr:cNvSpPr>
                <a:spLocks noChangeShapeType="1"/>
              </xdr:cNvSpPr>
            </xdr:nvSpPr>
            <xdr:spPr bwMode="auto">
              <a:xfrm>
                <a:off x="696" y="1451"/>
                <a:ext cx="14" cy="0"/>
              </a:xfrm>
              <a:prstGeom prst="line">
                <a:avLst/>
              </a:prstGeom>
              <a:noFill/>
              <a:ln w="9525">
                <a:solidFill>
                  <a:srgbClr val="FFFF99"/>
                </a:solidFill>
                <a:round/>
                <a:headEnd/>
                <a:tailEnd/>
              </a:ln>
            </xdr:spPr>
          </xdr:sp>
        </xdr:grpSp>
        <xdr:sp macro="" textlink="">
          <xdr:nvSpPr>
            <xdr:cNvPr id="43051" name="Line 395"/>
            <xdr:cNvSpPr>
              <a:spLocks noChangeShapeType="1"/>
            </xdr:cNvSpPr>
          </xdr:nvSpPr>
          <xdr:spPr bwMode="auto">
            <a:xfrm>
              <a:off x="480" y="1686"/>
              <a:ext cx="14" cy="0"/>
            </a:xfrm>
            <a:prstGeom prst="line">
              <a:avLst/>
            </a:prstGeom>
            <a:noFill/>
            <a:ln w="9525">
              <a:solidFill>
                <a:srgbClr val="FFFF99"/>
              </a:solidFill>
              <a:round/>
              <a:headEnd/>
              <a:tailEnd/>
            </a:ln>
          </xdr:spPr>
        </xdr:sp>
        <xdr:sp macro="" textlink="">
          <xdr:nvSpPr>
            <xdr:cNvPr id="43052" name="Line 435"/>
            <xdr:cNvSpPr>
              <a:spLocks noChangeShapeType="1"/>
            </xdr:cNvSpPr>
          </xdr:nvSpPr>
          <xdr:spPr bwMode="auto">
            <a:xfrm>
              <a:off x="434" y="1686"/>
              <a:ext cx="14" cy="0"/>
            </a:xfrm>
            <a:prstGeom prst="line">
              <a:avLst/>
            </a:prstGeom>
            <a:noFill/>
            <a:ln w="9525">
              <a:solidFill>
                <a:srgbClr val="FFFF99"/>
              </a:solidFill>
              <a:round/>
              <a:headEnd/>
              <a:tailEnd/>
            </a:ln>
          </xdr:spPr>
        </xdr:sp>
      </xdr:grpSp>
      <xdr:grpSp>
        <xdr:nvGrpSpPr>
          <xdr:cNvPr id="43011" name="Group 451"/>
          <xdr:cNvGrpSpPr>
            <a:grpSpLocks/>
          </xdr:cNvGrpSpPr>
        </xdr:nvGrpSpPr>
        <xdr:grpSpPr bwMode="auto">
          <a:xfrm>
            <a:off x="394" y="1753"/>
            <a:ext cx="164" cy="26"/>
            <a:chOff x="419" y="1706"/>
            <a:chExt cx="164" cy="26"/>
          </a:xfrm>
        </xdr:grpSpPr>
        <xdr:sp macro="" textlink="">
          <xdr:nvSpPr>
            <xdr:cNvPr id="15807" name="Text Box 447"/>
            <xdr:cNvSpPr txBox="1">
              <a:spLocks noChangeArrowheads="1"/>
            </xdr:cNvSpPr>
          </xdr:nvSpPr>
          <xdr:spPr bwMode="auto">
            <a:xfrm>
              <a:off x="465" y="1706"/>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799" name="Text Box 439"/>
            <xdr:cNvSpPr txBox="1">
              <a:spLocks noChangeArrowheads="1"/>
            </xdr:cNvSpPr>
          </xdr:nvSpPr>
          <xdr:spPr bwMode="auto">
            <a:xfrm>
              <a:off x="419" y="170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800" name="Text Box 440"/>
            <xdr:cNvSpPr txBox="1">
              <a:spLocks noChangeArrowheads="1"/>
            </xdr:cNvSpPr>
          </xdr:nvSpPr>
          <xdr:spPr bwMode="auto">
            <a:xfrm>
              <a:off x="547" y="170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801" name="Text Box 441"/>
            <xdr:cNvSpPr txBox="1">
              <a:spLocks noChangeArrowheads="1"/>
            </xdr:cNvSpPr>
          </xdr:nvSpPr>
          <xdr:spPr bwMode="auto">
            <a:xfrm>
              <a:off x="506" y="1706"/>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3041" name="Group 442"/>
            <xdr:cNvGrpSpPr>
              <a:grpSpLocks/>
            </xdr:cNvGrpSpPr>
          </xdr:nvGrpSpPr>
          <xdr:grpSpPr bwMode="auto">
            <a:xfrm>
              <a:off x="493" y="1714"/>
              <a:ext cx="14" cy="3"/>
              <a:chOff x="697" y="1451"/>
              <a:chExt cx="14" cy="3"/>
            </a:xfrm>
          </xdr:grpSpPr>
          <xdr:sp macro="" textlink="">
            <xdr:nvSpPr>
              <xdr:cNvPr id="43044" name="Line 443"/>
              <xdr:cNvSpPr>
                <a:spLocks noChangeShapeType="1"/>
              </xdr:cNvSpPr>
            </xdr:nvSpPr>
            <xdr:spPr bwMode="auto">
              <a:xfrm>
                <a:off x="697" y="1454"/>
                <a:ext cx="14" cy="0"/>
              </a:xfrm>
              <a:prstGeom prst="line">
                <a:avLst/>
              </a:prstGeom>
              <a:noFill/>
              <a:ln w="9525">
                <a:solidFill>
                  <a:srgbClr val="FF6600"/>
                </a:solidFill>
                <a:round/>
                <a:headEnd/>
                <a:tailEnd/>
              </a:ln>
            </xdr:spPr>
          </xdr:sp>
          <xdr:sp macro="" textlink="">
            <xdr:nvSpPr>
              <xdr:cNvPr id="43045" name="Line 444"/>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3042" name="Line 446"/>
            <xdr:cNvSpPr>
              <a:spLocks noChangeShapeType="1"/>
            </xdr:cNvSpPr>
          </xdr:nvSpPr>
          <xdr:spPr bwMode="auto">
            <a:xfrm>
              <a:off x="453" y="1716"/>
              <a:ext cx="14" cy="0"/>
            </a:xfrm>
            <a:prstGeom prst="line">
              <a:avLst/>
            </a:prstGeom>
            <a:noFill/>
            <a:ln w="9525">
              <a:solidFill>
                <a:srgbClr val="FFFF99"/>
              </a:solidFill>
              <a:round/>
              <a:headEnd/>
              <a:tailEnd/>
            </a:ln>
          </xdr:spPr>
        </xdr:sp>
        <xdr:sp macro="" textlink="">
          <xdr:nvSpPr>
            <xdr:cNvPr id="43043" name="Line 448"/>
            <xdr:cNvSpPr>
              <a:spLocks noChangeShapeType="1"/>
            </xdr:cNvSpPr>
          </xdr:nvSpPr>
          <xdr:spPr bwMode="auto">
            <a:xfrm>
              <a:off x="535" y="1716"/>
              <a:ext cx="14" cy="0"/>
            </a:xfrm>
            <a:prstGeom prst="line">
              <a:avLst/>
            </a:prstGeom>
            <a:noFill/>
            <a:ln w="9525">
              <a:solidFill>
                <a:srgbClr val="FFFF99"/>
              </a:solidFill>
              <a:round/>
              <a:headEnd/>
              <a:tailEnd/>
            </a:ln>
          </xdr:spPr>
        </xdr:sp>
      </xdr:grpSp>
      <xdr:grpSp>
        <xdr:nvGrpSpPr>
          <xdr:cNvPr id="43012" name="Group 450"/>
          <xdr:cNvGrpSpPr>
            <a:grpSpLocks/>
          </xdr:cNvGrpSpPr>
        </xdr:nvGrpSpPr>
        <xdr:grpSpPr bwMode="auto">
          <a:xfrm>
            <a:off x="69" y="1724"/>
            <a:ext cx="160" cy="56"/>
            <a:chOff x="97" y="1676"/>
            <a:chExt cx="160" cy="56"/>
          </a:xfrm>
        </xdr:grpSpPr>
        <xdr:grpSp>
          <xdr:nvGrpSpPr>
            <xdr:cNvPr id="43013" name="Group 449"/>
            <xdr:cNvGrpSpPr>
              <a:grpSpLocks/>
            </xdr:cNvGrpSpPr>
          </xdr:nvGrpSpPr>
          <xdr:grpSpPr bwMode="auto">
            <a:xfrm>
              <a:off x="97" y="1676"/>
              <a:ext cx="160" cy="52"/>
              <a:chOff x="97" y="1676"/>
              <a:chExt cx="160" cy="52"/>
            </a:xfrm>
          </xdr:grpSpPr>
          <xdr:sp macro="" textlink="">
            <xdr:nvSpPr>
              <xdr:cNvPr id="15784" name="Text Box 424"/>
              <xdr:cNvSpPr txBox="1">
                <a:spLocks noChangeArrowheads="1"/>
              </xdr:cNvSpPr>
            </xdr:nvSpPr>
            <xdr:spPr bwMode="auto">
              <a:xfrm>
                <a:off x="97" y="167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763" name="Text Box 403"/>
              <xdr:cNvSpPr txBox="1">
                <a:spLocks noChangeArrowheads="1"/>
              </xdr:cNvSpPr>
            </xdr:nvSpPr>
            <xdr:spPr bwMode="auto">
              <a:xfrm>
                <a:off x="141" y="1676"/>
                <a:ext cx="34"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762" name="Text Box 402"/>
              <xdr:cNvSpPr txBox="1">
                <a:spLocks noChangeArrowheads="1"/>
              </xdr:cNvSpPr>
            </xdr:nvSpPr>
            <xdr:spPr bwMode="auto">
              <a:xfrm>
                <a:off x="142" y="1708"/>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15764" name="Text Box 404"/>
              <xdr:cNvSpPr txBox="1">
                <a:spLocks noChangeArrowheads="1"/>
              </xdr:cNvSpPr>
            </xdr:nvSpPr>
            <xdr:spPr bwMode="auto">
              <a:xfrm>
                <a:off x="221" y="167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5765" name="Text Box 405"/>
              <xdr:cNvSpPr txBox="1">
                <a:spLocks noChangeArrowheads="1"/>
              </xdr:cNvSpPr>
            </xdr:nvSpPr>
            <xdr:spPr bwMode="auto">
              <a:xfrm>
                <a:off x="181" y="1676"/>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766" name="Text Box 406"/>
              <xdr:cNvSpPr txBox="1">
                <a:spLocks noChangeArrowheads="1"/>
              </xdr:cNvSpPr>
            </xdr:nvSpPr>
            <xdr:spPr bwMode="auto">
              <a:xfrm>
                <a:off x="181" y="170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43030" name="Line 407"/>
              <xdr:cNvSpPr>
                <a:spLocks noChangeShapeType="1"/>
              </xdr:cNvSpPr>
            </xdr:nvSpPr>
            <xdr:spPr bwMode="auto">
              <a:xfrm>
                <a:off x="169" y="1686"/>
                <a:ext cx="14" cy="0"/>
              </a:xfrm>
              <a:prstGeom prst="line">
                <a:avLst/>
              </a:prstGeom>
              <a:noFill/>
              <a:ln w="9525">
                <a:solidFill>
                  <a:srgbClr val="FFFF99"/>
                </a:solidFill>
                <a:round/>
                <a:headEnd/>
                <a:tailEnd/>
              </a:ln>
            </xdr:spPr>
          </xdr:sp>
          <xdr:sp macro="" textlink="">
            <xdr:nvSpPr>
              <xdr:cNvPr id="43031" name="Line 408"/>
              <xdr:cNvSpPr>
                <a:spLocks noChangeShapeType="1"/>
              </xdr:cNvSpPr>
            </xdr:nvSpPr>
            <xdr:spPr bwMode="auto">
              <a:xfrm>
                <a:off x="209" y="1686"/>
                <a:ext cx="14" cy="0"/>
              </a:xfrm>
              <a:prstGeom prst="line">
                <a:avLst/>
              </a:prstGeom>
              <a:noFill/>
              <a:ln w="9525">
                <a:solidFill>
                  <a:srgbClr val="FFFF99"/>
                </a:solidFill>
                <a:round/>
                <a:headEnd/>
                <a:tailEnd/>
              </a:ln>
            </xdr:spPr>
          </xdr:sp>
          <xdr:sp macro="" textlink="">
            <xdr:nvSpPr>
              <xdr:cNvPr id="43032" name="Line 409"/>
              <xdr:cNvSpPr>
                <a:spLocks noChangeShapeType="1"/>
              </xdr:cNvSpPr>
            </xdr:nvSpPr>
            <xdr:spPr bwMode="auto">
              <a:xfrm rot="5400000">
                <a:off x="184" y="1703"/>
                <a:ext cx="14" cy="0"/>
              </a:xfrm>
              <a:prstGeom prst="line">
                <a:avLst/>
              </a:prstGeom>
              <a:noFill/>
              <a:ln w="9525">
                <a:solidFill>
                  <a:srgbClr val="FFFF99"/>
                </a:solidFill>
                <a:round/>
                <a:headEnd/>
                <a:tailEnd/>
              </a:ln>
            </xdr:spPr>
          </xdr:sp>
          <xdr:sp macro="" textlink="">
            <xdr:nvSpPr>
              <xdr:cNvPr id="43033" name="Line 410"/>
              <xdr:cNvSpPr>
                <a:spLocks noChangeShapeType="1"/>
              </xdr:cNvSpPr>
            </xdr:nvSpPr>
            <xdr:spPr bwMode="auto">
              <a:xfrm rot="5400000">
                <a:off x="144" y="1703"/>
                <a:ext cx="14" cy="0"/>
              </a:xfrm>
              <a:prstGeom prst="line">
                <a:avLst/>
              </a:prstGeom>
              <a:noFill/>
              <a:ln w="9525">
                <a:solidFill>
                  <a:srgbClr val="FFFF99"/>
                </a:solidFill>
                <a:round/>
                <a:headEnd/>
                <a:tailEnd/>
              </a:ln>
            </xdr:spPr>
          </xdr:sp>
          <xdr:sp macro="" textlink="">
            <xdr:nvSpPr>
              <xdr:cNvPr id="15771" name="Text Box 411"/>
              <xdr:cNvSpPr txBox="1">
                <a:spLocks noChangeArrowheads="1"/>
              </xdr:cNvSpPr>
            </xdr:nvSpPr>
            <xdr:spPr bwMode="auto">
              <a:xfrm>
                <a:off x="222" y="1708"/>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43035" name="Line 412"/>
              <xdr:cNvSpPr>
                <a:spLocks noChangeShapeType="1"/>
              </xdr:cNvSpPr>
            </xdr:nvSpPr>
            <xdr:spPr bwMode="auto">
              <a:xfrm rot="5400000">
                <a:off x="224" y="1703"/>
                <a:ext cx="14" cy="0"/>
              </a:xfrm>
              <a:prstGeom prst="line">
                <a:avLst/>
              </a:prstGeom>
              <a:noFill/>
              <a:ln w="9525">
                <a:solidFill>
                  <a:srgbClr val="FFFF99"/>
                </a:solidFill>
                <a:round/>
                <a:headEnd/>
                <a:tailEnd/>
              </a:ln>
            </xdr:spPr>
          </xdr:sp>
          <xdr:sp macro="" textlink="">
            <xdr:nvSpPr>
              <xdr:cNvPr id="43036" name="Line 423"/>
              <xdr:cNvSpPr>
                <a:spLocks noChangeShapeType="1"/>
              </xdr:cNvSpPr>
            </xdr:nvSpPr>
            <xdr:spPr bwMode="auto">
              <a:xfrm>
                <a:off x="129" y="1686"/>
                <a:ext cx="14" cy="0"/>
              </a:xfrm>
              <a:prstGeom prst="line">
                <a:avLst/>
              </a:prstGeom>
              <a:noFill/>
              <a:ln w="9525">
                <a:solidFill>
                  <a:srgbClr val="FFFF99"/>
                </a:solidFill>
                <a:round/>
                <a:headEnd/>
                <a:tailEnd/>
              </a:ln>
            </xdr:spPr>
          </xdr:sp>
        </xdr:grpSp>
        <xdr:grpSp>
          <xdr:nvGrpSpPr>
            <xdr:cNvPr id="43014" name="Group 413"/>
            <xdr:cNvGrpSpPr>
              <a:grpSpLocks/>
            </xdr:cNvGrpSpPr>
          </xdr:nvGrpSpPr>
          <xdr:grpSpPr bwMode="auto">
            <a:xfrm>
              <a:off x="181" y="1703"/>
              <a:ext cx="59" cy="29"/>
              <a:chOff x="169" y="1412"/>
              <a:chExt cx="85" cy="23"/>
            </a:xfrm>
          </xdr:grpSpPr>
          <xdr:sp macro="" textlink="">
            <xdr:nvSpPr>
              <xdr:cNvPr id="43020" name="Line 414"/>
              <xdr:cNvSpPr>
                <a:spLocks noChangeShapeType="1"/>
              </xdr:cNvSpPr>
            </xdr:nvSpPr>
            <xdr:spPr bwMode="auto">
              <a:xfrm>
                <a:off x="170" y="1435"/>
                <a:ext cx="84" cy="0"/>
              </a:xfrm>
              <a:prstGeom prst="line">
                <a:avLst/>
              </a:prstGeom>
              <a:noFill/>
              <a:ln w="9525">
                <a:solidFill>
                  <a:srgbClr val="99CC00"/>
                </a:solidFill>
                <a:prstDash val="dash"/>
                <a:round/>
                <a:headEnd/>
                <a:tailEnd/>
              </a:ln>
            </xdr:spPr>
          </xdr:sp>
          <xdr:sp macro="" textlink="">
            <xdr:nvSpPr>
              <xdr:cNvPr id="43021" name="Line 415"/>
              <xdr:cNvSpPr>
                <a:spLocks noChangeShapeType="1"/>
              </xdr:cNvSpPr>
            </xdr:nvSpPr>
            <xdr:spPr bwMode="auto">
              <a:xfrm>
                <a:off x="170" y="1412"/>
                <a:ext cx="84" cy="0"/>
              </a:xfrm>
              <a:prstGeom prst="line">
                <a:avLst/>
              </a:prstGeom>
              <a:noFill/>
              <a:ln w="9525">
                <a:solidFill>
                  <a:srgbClr val="99CC00"/>
                </a:solidFill>
                <a:prstDash val="dash"/>
                <a:round/>
                <a:headEnd/>
                <a:tailEnd/>
              </a:ln>
            </xdr:spPr>
          </xdr:sp>
          <xdr:sp macro="" textlink="">
            <xdr:nvSpPr>
              <xdr:cNvPr id="43022" name="Line 416"/>
              <xdr:cNvSpPr>
                <a:spLocks noChangeShapeType="1"/>
              </xdr:cNvSpPr>
            </xdr:nvSpPr>
            <xdr:spPr bwMode="auto">
              <a:xfrm>
                <a:off x="169" y="1412"/>
                <a:ext cx="0" cy="23"/>
              </a:xfrm>
              <a:prstGeom prst="line">
                <a:avLst/>
              </a:prstGeom>
              <a:noFill/>
              <a:ln w="9525">
                <a:solidFill>
                  <a:srgbClr val="99CC00"/>
                </a:solidFill>
                <a:prstDash val="dash"/>
                <a:round/>
                <a:headEnd/>
                <a:tailEnd/>
              </a:ln>
            </xdr:spPr>
          </xdr:sp>
          <xdr:sp macro="" textlink="">
            <xdr:nvSpPr>
              <xdr:cNvPr id="43023" name="Line 417"/>
              <xdr:cNvSpPr>
                <a:spLocks noChangeShapeType="1"/>
              </xdr:cNvSpPr>
            </xdr:nvSpPr>
            <xdr:spPr bwMode="auto">
              <a:xfrm>
                <a:off x="254" y="1412"/>
                <a:ext cx="0" cy="23"/>
              </a:xfrm>
              <a:prstGeom prst="line">
                <a:avLst/>
              </a:prstGeom>
              <a:noFill/>
              <a:ln w="9525">
                <a:solidFill>
                  <a:srgbClr val="99CC00"/>
                </a:solidFill>
                <a:prstDash val="dash"/>
                <a:round/>
                <a:headEnd/>
                <a:tailEnd/>
              </a:ln>
            </xdr:spPr>
          </xdr:sp>
        </xdr:grpSp>
        <xdr:grpSp>
          <xdr:nvGrpSpPr>
            <xdr:cNvPr id="43015" name="Group 418"/>
            <xdr:cNvGrpSpPr>
              <a:grpSpLocks/>
            </xdr:cNvGrpSpPr>
          </xdr:nvGrpSpPr>
          <xdr:grpSpPr bwMode="auto">
            <a:xfrm>
              <a:off x="142" y="1706"/>
              <a:ext cx="69" cy="23"/>
              <a:chOff x="169" y="1412"/>
              <a:chExt cx="85" cy="23"/>
            </a:xfrm>
          </xdr:grpSpPr>
          <xdr:sp macro="" textlink="">
            <xdr:nvSpPr>
              <xdr:cNvPr id="43016" name="Line 419"/>
              <xdr:cNvSpPr>
                <a:spLocks noChangeShapeType="1"/>
              </xdr:cNvSpPr>
            </xdr:nvSpPr>
            <xdr:spPr bwMode="auto">
              <a:xfrm>
                <a:off x="170" y="1435"/>
                <a:ext cx="84" cy="0"/>
              </a:xfrm>
              <a:prstGeom prst="line">
                <a:avLst/>
              </a:prstGeom>
              <a:noFill/>
              <a:ln w="9525">
                <a:solidFill>
                  <a:srgbClr val="FF6600"/>
                </a:solidFill>
                <a:round/>
                <a:headEnd/>
                <a:tailEnd/>
              </a:ln>
            </xdr:spPr>
          </xdr:sp>
          <xdr:sp macro="" textlink="">
            <xdr:nvSpPr>
              <xdr:cNvPr id="43017" name="Line 420"/>
              <xdr:cNvSpPr>
                <a:spLocks noChangeShapeType="1"/>
              </xdr:cNvSpPr>
            </xdr:nvSpPr>
            <xdr:spPr bwMode="auto">
              <a:xfrm>
                <a:off x="170" y="1412"/>
                <a:ext cx="84" cy="0"/>
              </a:xfrm>
              <a:prstGeom prst="line">
                <a:avLst/>
              </a:prstGeom>
              <a:noFill/>
              <a:ln w="9525">
                <a:solidFill>
                  <a:srgbClr val="FF6600"/>
                </a:solidFill>
                <a:round/>
                <a:headEnd/>
                <a:tailEnd/>
              </a:ln>
            </xdr:spPr>
          </xdr:sp>
          <xdr:sp macro="" textlink="">
            <xdr:nvSpPr>
              <xdr:cNvPr id="43018" name="Line 421"/>
              <xdr:cNvSpPr>
                <a:spLocks noChangeShapeType="1"/>
              </xdr:cNvSpPr>
            </xdr:nvSpPr>
            <xdr:spPr bwMode="auto">
              <a:xfrm>
                <a:off x="169" y="1412"/>
                <a:ext cx="0" cy="23"/>
              </a:xfrm>
              <a:prstGeom prst="line">
                <a:avLst/>
              </a:prstGeom>
              <a:noFill/>
              <a:ln w="9525">
                <a:solidFill>
                  <a:srgbClr val="FF6600"/>
                </a:solidFill>
                <a:round/>
                <a:headEnd/>
                <a:tailEnd/>
              </a:ln>
            </xdr:spPr>
          </xdr:sp>
          <xdr:sp macro="" textlink="">
            <xdr:nvSpPr>
              <xdr:cNvPr id="43019" name="Line 422"/>
              <xdr:cNvSpPr>
                <a:spLocks noChangeShapeType="1"/>
              </xdr:cNvSpPr>
            </xdr:nvSpPr>
            <xdr:spPr bwMode="auto">
              <a:xfrm>
                <a:off x="254" y="1412"/>
                <a:ext cx="0" cy="23"/>
              </a:xfrm>
              <a:prstGeom prst="line">
                <a:avLst/>
              </a:prstGeom>
              <a:noFill/>
              <a:ln w="9525">
                <a:solidFill>
                  <a:srgbClr val="FF6600"/>
                </a:solidFill>
                <a:round/>
                <a:headEnd/>
                <a:tailEnd/>
              </a:ln>
            </xdr:spPr>
          </xdr:sp>
        </xdr:grpSp>
      </xdr:grpSp>
    </xdr:grpSp>
    <xdr:clientData/>
  </xdr:twoCellAnchor>
  <xdr:twoCellAnchor>
    <xdr:from>
      <xdr:col>4</xdr:col>
      <xdr:colOff>419100</xdr:colOff>
      <xdr:row>113</xdr:row>
      <xdr:rowOff>21712</xdr:rowOff>
    </xdr:from>
    <xdr:to>
      <xdr:col>5</xdr:col>
      <xdr:colOff>542925</xdr:colOff>
      <xdr:row>114</xdr:row>
      <xdr:rowOff>156967</xdr:rowOff>
    </xdr:to>
    <xdr:grpSp>
      <xdr:nvGrpSpPr>
        <xdr:cNvPr id="37174" name="Group 460"/>
        <xdr:cNvGrpSpPr>
          <a:grpSpLocks/>
        </xdr:cNvGrpSpPr>
      </xdr:nvGrpSpPr>
      <xdr:grpSpPr bwMode="auto">
        <a:xfrm>
          <a:off x="2877165" y="22011147"/>
          <a:ext cx="738341" cy="329852"/>
          <a:chOff x="261" y="1440"/>
          <a:chExt cx="77" cy="38"/>
        </a:xfrm>
      </xdr:grpSpPr>
      <xdr:sp macro="" textlink="">
        <xdr:nvSpPr>
          <xdr:cNvPr id="15821" name="Text Box 461"/>
          <xdr:cNvSpPr txBox="1">
            <a:spLocks noChangeArrowheads="1"/>
          </xdr:cNvSpPr>
        </xdr:nvSpPr>
        <xdr:spPr bwMode="auto">
          <a:xfrm>
            <a:off x="278" y="1460"/>
            <a:ext cx="41"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0000"/>
                </a:solidFill>
                <a:latin typeface="Arial"/>
                <a:cs typeface="Arial"/>
              </a:rPr>
              <a:t>170°C</a:t>
            </a:r>
          </a:p>
        </xdr:txBody>
      </xdr:sp>
      <xdr:grpSp>
        <xdr:nvGrpSpPr>
          <xdr:cNvPr id="37882" name="Group 462"/>
          <xdr:cNvGrpSpPr>
            <a:grpSpLocks/>
          </xdr:cNvGrpSpPr>
        </xdr:nvGrpSpPr>
        <xdr:grpSpPr bwMode="auto">
          <a:xfrm>
            <a:off x="261" y="1440"/>
            <a:ext cx="77" cy="22"/>
            <a:chOff x="261" y="1371"/>
            <a:chExt cx="77" cy="22"/>
          </a:xfrm>
        </xdr:grpSpPr>
        <xdr:sp macro="" textlink="">
          <xdr:nvSpPr>
            <xdr:cNvPr id="15823" name="Text Box 463"/>
            <xdr:cNvSpPr txBox="1">
              <a:spLocks noChangeArrowheads="1"/>
            </xdr:cNvSpPr>
          </xdr:nvSpPr>
          <xdr:spPr bwMode="auto">
            <a:xfrm>
              <a:off x="276" y="1371"/>
              <a:ext cx="43" cy="21"/>
            </a:xfrm>
            <a:prstGeom prst="rect">
              <a:avLst/>
            </a:prstGeom>
            <a:solidFill>
              <a:srgbClr val="000000"/>
            </a:solidFill>
            <a:ln w="12700">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8080"/>
                  </a:solidFill>
                  <a:latin typeface="Arial"/>
                  <a:cs typeface="Arial"/>
                </a:rPr>
                <a:t>H</a:t>
              </a:r>
              <a:r>
                <a:rPr lang="en-US" sz="1000" b="1" i="0" strike="noStrike" baseline="-25000">
                  <a:solidFill>
                    <a:srgbClr val="808080"/>
                  </a:solidFill>
                  <a:latin typeface="Arial"/>
                  <a:cs typeface="Arial"/>
                </a:rPr>
                <a:t>2</a:t>
              </a:r>
              <a:r>
                <a:rPr lang="en-US" sz="1000" b="1" i="0" strike="noStrike">
                  <a:solidFill>
                    <a:srgbClr val="808080"/>
                  </a:solidFill>
                  <a:latin typeface="Arial"/>
                  <a:cs typeface="Arial"/>
                </a:rPr>
                <a:t>SO</a:t>
              </a:r>
              <a:r>
                <a:rPr lang="en-US" sz="1000" b="1" i="0" strike="noStrike" baseline="-25000">
                  <a:solidFill>
                    <a:srgbClr val="808080"/>
                  </a:solidFill>
                  <a:latin typeface="Arial"/>
                  <a:cs typeface="Arial"/>
                </a:rPr>
                <a:t>4</a:t>
              </a:r>
            </a:p>
          </xdr:txBody>
        </xdr:sp>
        <xdr:sp macro="" textlink="">
          <xdr:nvSpPr>
            <xdr:cNvPr id="37884" name="Line 464"/>
            <xdr:cNvSpPr>
              <a:spLocks noChangeShapeType="1"/>
            </xdr:cNvSpPr>
          </xdr:nvSpPr>
          <xdr:spPr bwMode="auto">
            <a:xfrm>
              <a:off x="261" y="1393"/>
              <a:ext cx="77" cy="0"/>
            </a:xfrm>
            <a:prstGeom prst="line">
              <a:avLst/>
            </a:prstGeom>
            <a:noFill/>
            <a:ln w="12700">
              <a:solidFill>
                <a:srgbClr val="FF0000"/>
              </a:solidFill>
              <a:round/>
              <a:headEnd/>
              <a:tailEnd type="triangle" w="med" len="med"/>
            </a:ln>
          </xdr:spPr>
        </xdr:sp>
      </xdr:grpSp>
    </xdr:grpSp>
    <xdr:clientData/>
  </xdr:twoCellAnchor>
  <xdr:twoCellAnchor>
    <xdr:from>
      <xdr:col>1</xdr:col>
      <xdr:colOff>19050</xdr:colOff>
      <xdr:row>126</xdr:row>
      <xdr:rowOff>38100</xdr:rowOff>
    </xdr:from>
    <xdr:to>
      <xdr:col>9</xdr:col>
      <xdr:colOff>581025</xdr:colOff>
      <xdr:row>129</xdr:row>
      <xdr:rowOff>47625</xdr:rowOff>
    </xdr:to>
    <xdr:grpSp>
      <xdr:nvGrpSpPr>
        <xdr:cNvPr id="37175" name="Group 519"/>
        <xdr:cNvGrpSpPr>
          <a:grpSpLocks/>
        </xdr:cNvGrpSpPr>
      </xdr:nvGrpSpPr>
      <xdr:grpSpPr bwMode="auto">
        <a:xfrm>
          <a:off x="633566" y="24557294"/>
          <a:ext cx="5478104" cy="593315"/>
          <a:chOff x="66" y="2297"/>
          <a:chExt cx="571" cy="61"/>
        </a:xfrm>
      </xdr:grpSpPr>
      <xdr:grpSp>
        <xdr:nvGrpSpPr>
          <xdr:cNvPr id="37838" name="Group 516"/>
          <xdr:cNvGrpSpPr>
            <a:grpSpLocks/>
          </xdr:cNvGrpSpPr>
        </xdr:nvGrpSpPr>
        <xdr:grpSpPr bwMode="auto">
          <a:xfrm>
            <a:off x="369" y="2305"/>
            <a:ext cx="161" cy="26"/>
            <a:chOff x="362" y="2305"/>
            <a:chExt cx="161" cy="26"/>
          </a:xfrm>
        </xdr:grpSpPr>
        <xdr:sp macro="" textlink="">
          <xdr:nvSpPr>
            <xdr:cNvPr id="15874" name="Text Box 514"/>
            <xdr:cNvSpPr txBox="1">
              <a:spLocks noChangeArrowheads="1"/>
            </xdr:cNvSpPr>
          </xdr:nvSpPr>
          <xdr:spPr bwMode="auto">
            <a:xfrm>
              <a:off x="447" y="2305"/>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834" name="Text Box 474"/>
            <xdr:cNvSpPr txBox="1">
              <a:spLocks noChangeArrowheads="1"/>
            </xdr:cNvSpPr>
          </xdr:nvSpPr>
          <xdr:spPr bwMode="auto">
            <a:xfrm>
              <a:off x="362" y="230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835" name="Text Box 475"/>
            <xdr:cNvSpPr txBox="1">
              <a:spLocks noChangeArrowheads="1"/>
            </xdr:cNvSpPr>
          </xdr:nvSpPr>
          <xdr:spPr bwMode="auto">
            <a:xfrm>
              <a:off x="487" y="230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836" name="Text Box 476"/>
            <xdr:cNvSpPr txBox="1">
              <a:spLocks noChangeArrowheads="1"/>
            </xdr:cNvSpPr>
          </xdr:nvSpPr>
          <xdr:spPr bwMode="auto">
            <a:xfrm>
              <a:off x="407" y="2305"/>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7876" name="Group 477"/>
            <xdr:cNvGrpSpPr>
              <a:grpSpLocks/>
            </xdr:cNvGrpSpPr>
          </xdr:nvGrpSpPr>
          <xdr:grpSpPr bwMode="auto">
            <a:xfrm>
              <a:off x="434" y="2314"/>
              <a:ext cx="14" cy="4"/>
              <a:chOff x="696" y="1452"/>
              <a:chExt cx="14" cy="4"/>
            </a:xfrm>
          </xdr:grpSpPr>
          <xdr:sp macro="" textlink="">
            <xdr:nvSpPr>
              <xdr:cNvPr id="37879" name="Line 478"/>
              <xdr:cNvSpPr>
                <a:spLocks noChangeShapeType="1"/>
              </xdr:cNvSpPr>
            </xdr:nvSpPr>
            <xdr:spPr bwMode="auto">
              <a:xfrm>
                <a:off x="696" y="1456"/>
                <a:ext cx="14" cy="0"/>
              </a:xfrm>
              <a:prstGeom prst="line">
                <a:avLst/>
              </a:prstGeom>
              <a:noFill/>
              <a:ln w="9525">
                <a:solidFill>
                  <a:srgbClr val="FF6600"/>
                </a:solidFill>
                <a:round/>
                <a:headEnd/>
                <a:tailEnd/>
              </a:ln>
            </xdr:spPr>
          </xdr:sp>
          <xdr:sp macro="" textlink="">
            <xdr:nvSpPr>
              <xdr:cNvPr id="37880" name="Line 479"/>
              <xdr:cNvSpPr>
                <a:spLocks noChangeShapeType="1"/>
              </xdr:cNvSpPr>
            </xdr:nvSpPr>
            <xdr:spPr bwMode="auto">
              <a:xfrm>
                <a:off x="696" y="1452"/>
                <a:ext cx="14" cy="0"/>
              </a:xfrm>
              <a:prstGeom prst="line">
                <a:avLst/>
              </a:prstGeom>
              <a:noFill/>
              <a:ln w="9525">
                <a:solidFill>
                  <a:srgbClr val="FFFF99"/>
                </a:solidFill>
                <a:round/>
                <a:headEnd/>
                <a:tailEnd/>
              </a:ln>
            </xdr:spPr>
          </xdr:sp>
        </xdr:grpSp>
        <xdr:sp macro="" textlink="">
          <xdr:nvSpPr>
            <xdr:cNvPr id="37877" name="Line 480"/>
            <xdr:cNvSpPr>
              <a:spLocks noChangeShapeType="1"/>
            </xdr:cNvSpPr>
          </xdr:nvSpPr>
          <xdr:spPr bwMode="auto">
            <a:xfrm>
              <a:off x="396" y="2315"/>
              <a:ext cx="14" cy="0"/>
            </a:xfrm>
            <a:prstGeom prst="line">
              <a:avLst/>
            </a:prstGeom>
            <a:noFill/>
            <a:ln w="9525">
              <a:solidFill>
                <a:srgbClr val="FFFF99"/>
              </a:solidFill>
              <a:round/>
              <a:headEnd/>
              <a:tailEnd/>
            </a:ln>
          </xdr:spPr>
        </xdr:sp>
        <xdr:sp macro="" textlink="">
          <xdr:nvSpPr>
            <xdr:cNvPr id="37878" name="Line 515"/>
            <xdr:cNvSpPr>
              <a:spLocks noChangeShapeType="1"/>
            </xdr:cNvSpPr>
          </xdr:nvSpPr>
          <xdr:spPr bwMode="auto">
            <a:xfrm>
              <a:off x="476" y="2315"/>
              <a:ext cx="14" cy="0"/>
            </a:xfrm>
            <a:prstGeom prst="line">
              <a:avLst/>
            </a:prstGeom>
            <a:noFill/>
            <a:ln w="9525">
              <a:solidFill>
                <a:srgbClr val="FFFF99"/>
              </a:solidFill>
              <a:round/>
              <a:headEnd/>
              <a:tailEnd/>
            </a:ln>
          </xdr:spPr>
        </xdr:sp>
      </xdr:grpSp>
      <xdr:grpSp>
        <xdr:nvGrpSpPr>
          <xdr:cNvPr id="37839" name="Group 518"/>
          <xdr:cNvGrpSpPr>
            <a:grpSpLocks/>
          </xdr:cNvGrpSpPr>
        </xdr:nvGrpSpPr>
        <xdr:grpSpPr bwMode="auto">
          <a:xfrm>
            <a:off x="290" y="2297"/>
            <a:ext cx="79" cy="40"/>
            <a:chOff x="293" y="2335"/>
            <a:chExt cx="79" cy="40"/>
          </a:xfrm>
        </xdr:grpSpPr>
        <xdr:sp macro="" textlink="">
          <xdr:nvSpPr>
            <xdr:cNvPr id="15831" name="Text Box 471"/>
            <xdr:cNvSpPr txBox="1">
              <a:spLocks noChangeArrowheads="1"/>
            </xdr:cNvSpPr>
          </xdr:nvSpPr>
          <xdr:spPr bwMode="auto">
            <a:xfrm>
              <a:off x="293" y="2335"/>
              <a:ext cx="79" cy="40"/>
            </a:xfrm>
            <a:prstGeom prst="rect">
              <a:avLst/>
            </a:prstGeom>
            <a:solidFill>
              <a:srgbClr val="000000"/>
            </a:solidFill>
            <a:ln w="12700">
              <a:solidFill>
                <a:srgbClr val="000000"/>
              </a:solidFill>
              <a:miter lim="800000"/>
              <a:headEnd/>
              <a:tailEnd/>
            </a:ln>
          </xdr:spPr>
          <xdr:txBody>
            <a:bodyPr vertOverflow="clip" wrap="square" lIns="27432" tIns="22860" rIns="27432" bIns="22860" anchor="ctr" upright="1"/>
            <a:lstStyle/>
            <a:p>
              <a:pPr algn="ctr" rtl="1">
                <a:defRPr sz="1000"/>
              </a:pPr>
              <a:r>
                <a:rPr lang="el-GR" sz="900" b="1" i="0" strike="noStrike">
                  <a:solidFill>
                    <a:srgbClr val="808080"/>
                  </a:solidFill>
                  <a:latin typeface="Arial"/>
                  <a:cs typeface="Arial"/>
                </a:rPr>
                <a:t>αλκοολικό διάλυμα</a:t>
              </a:r>
            </a:p>
          </xdr:txBody>
        </xdr:sp>
        <xdr:sp macro="" textlink="">
          <xdr:nvSpPr>
            <xdr:cNvPr id="37871" name="Line 472"/>
            <xdr:cNvSpPr>
              <a:spLocks noChangeShapeType="1"/>
            </xdr:cNvSpPr>
          </xdr:nvSpPr>
          <xdr:spPr bwMode="auto">
            <a:xfrm>
              <a:off x="297" y="2355"/>
              <a:ext cx="74" cy="0"/>
            </a:xfrm>
            <a:prstGeom prst="line">
              <a:avLst/>
            </a:prstGeom>
            <a:noFill/>
            <a:ln w="12700">
              <a:solidFill>
                <a:srgbClr val="FF0000"/>
              </a:solidFill>
              <a:round/>
              <a:headEnd/>
              <a:tailEnd type="triangle" w="med" len="med"/>
            </a:ln>
          </xdr:spPr>
        </xdr:sp>
      </xdr:grpSp>
      <xdr:grpSp>
        <xdr:nvGrpSpPr>
          <xdr:cNvPr id="37840" name="Group 497"/>
          <xdr:cNvGrpSpPr>
            <a:grpSpLocks/>
          </xdr:cNvGrpSpPr>
        </xdr:nvGrpSpPr>
        <xdr:grpSpPr bwMode="auto">
          <a:xfrm>
            <a:off x="533" y="2310"/>
            <a:ext cx="12" cy="12"/>
            <a:chOff x="497" y="1422"/>
            <a:chExt cx="14" cy="14"/>
          </a:xfrm>
        </xdr:grpSpPr>
        <xdr:sp macro="" textlink="">
          <xdr:nvSpPr>
            <xdr:cNvPr id="37868" name="Line 498"/>
            <xdr:cNvSpPr>
              <a:spLocks noChangeShapeType="1"/>
            </xdr:cNvSpPr>
          </xdr:nvSpPr>
          <xdr:spPr bwMode="auto">
            <a:xfrm flipH="1">
              <a:off x="497" y="1429"/>
              <a:ext cx="14" cy="0"/>
            </a:xfrm>
            <a:prstGeom prst="line">
              <a:avLst/>
            </a:prstGeom>
            <a:noFill/>
            <a:ln w="19050">
              <a:solidFill>
                <a:srgbClr val="FF0000"/>
              </a:solidFill>
              <a:round/>
              <a:headEnd/>
              <a:tailEnd/>
            </a:ln>
          </xdr:spPr>
        </xdr:sp>
        <xdr:sp macro="" textlink="">
          <xdr:nvSpPr>
            <xdr:cNvPr id="37869" name="Line 499"/>
            <xdr:cNvSpPr>
              <a:spLocks noChangeShapeType="1"/>
            </xdr:cNvSpPr>
          </xdr:nvSpPr>
          <xdr:spPr bwMode="auto">
            <a:xfrm rot="5400000" flipH="1">
              <a:off x="497" y="1429"/>
              <a:ext cx="14" cy="0"/>
            </a:xfrm>
            <a:prstGeom prst="line">
              <a:avLst/>
            </a:prstGeom>
            <a:noFill/>
            <a:ln w="19050">
              <a:solidFill>
                <a:srgbClr val="FF0000"/>
              </a:solidFill>
              <a:round/>
              <a:headEnd/>
              <a:tailEnd/>
            </a:ln>
          </xdr:spPr>
        </xdr:sp>
      </xdr:grpSp>
      <xdr:sp macro="" textlink="">
        <xdr:nvSpPr>
          <xdr:cNvPr id="15860" name="Text Box 500"/>
          <xdr:cNvSpPr txBox="1">
            <a:spLocks noChangeArrowheads="1"/>
          </xdr:cNvSpPr>
        </xdr:nvSpPr>
        <xdr:spPr bwMode="auto">
          <a:xfrm>
            <a:off x="544" y="2305"/>
            <a:ext cx="44"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NaCl</a:t>
            </a:r>
          </a:p>
        </xdr:txBody>
      </xdr:sp>
      <xdr:sp macro="" textlink="">
        <xdr:nvSpPr>
          <xdr:cNvPr id="15862" name="Text Box 502"/>
          <xdr:cNvSpPr txBox="1">
            <a:spLocks noChangeArrowheads="1"/>
          </xdr:cNvSpPr>
        </xdr:nvSpPr>
        <xdr:spPr bwMode="auto">
          <a:xfrm>
            <a:off x="241" y="2305"/>
            <a:ext cx="53"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NaOH</a:t>
            </a:r>
          </a:p>
        </xdr:txBody>
      </xdr:sp>
      <xdr:grpSp>
        <xdr:nvGrpSpPr>
          <xdr:cNvPr id="37843" name="Group 506"/>
          <xdr:cNvGrpSpPr>
            <a:grpSpLocks/>
          </xdr:cNvGrpSpPr>
        </xdr:nvGrpSpPr>
        <xdr:grpSpPr bwMode="auto">
          <a:xfrm>
            <a:off x="66" y="2305"/>
            <a:ext cx="162" cy="53"/>
            <a:chOff x="109" y="2305"/>
            <a:chExt cx="162" cy="53"/>
          </a:xfrm>
        </xdr:grpSpPr>
        <xdr:grpSp>
          <xdr:nvGrpSpPr>
            <xdr:cNvPr id="37851" name="Group 505"/>
            <xdr:cNvGrpSpPr>
              <a:grpSpLocks/>
            </xdr:cNvGrpSpPr>
          </xdr:nvGrpSpPr>
          <xdr:grpSpPr bwMode="auto">
            <a:xfrm>
              <a:off x="109" y="2305"/>
              <a:ext cx="162" cy="52"/>
              <a:chOff x="109" y="2305"/>
              <a:chExt cx="162" cy="52"/>
            </a:xfrm>
          </xdr:grpSpPr>
          <xdr:sp macro="" textlink="">
            <xdr:nvSpPr>
              <xdr:cNvPr id="15863" name="Text Box 503"/>
              <xdr:cNvSpPr txBox="1">
                <a:spLocks noChangeArrowheads="1"/>
              </xdr:cNvSpPr>
            </xdr:nvSpPr>
            <xdr:spPr bwMode="auto">
              <a:xfrm>
                <a:off x="194" y="2305"/>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843" name="Text Box 483"/>
              <xdr:cNvSpPr txBox="1">
                <a:spLocks noChangeArrowheads="1"/>
              </xdr:cNvSpPr>
            </xdr:nvSpPr>
            <xdr:spPr bwMode="auto">
              <a:xfrm>
                <a:off x="155" y="2337"/>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15844" name="Text Box 484"/>
              <xdr:cNvSpPr txBox="1">
                <a:spLocks noChangeArrowheads="1"/>
              </xdr:cNvSpPr>
            </xdr:nvSpPr>
            <xdr:spPr bwMode="auto">
              <a:xfrm>
                <a:off x="109" y="230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845" name="Text Box 485"/>
              <xdr:cNvSpPr txBox="1">
                <a:spLocks noChangeArrowheads="1"/>
              </xdr:cNvSpPr>
            </xdr:nvSpPr>
            <xdr:spPr bwMode="auto">
              <a:xfrm>
                <a:off x="235" y="230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846" name="Text Box 486"/>
              <xdr:cNvSpPr txBox="1">
                <a:spLocks noChangeArrowheads="1"/>
              </xdr:cNvSpPr>
            </xdr:nvSpPr>
            <xdr:spPr bwMode="auto">
              <a:xfrm>
                <a:off x="154" y="2305"/>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847" name="Text Box 487"/>
              <xdr:cNvSpPr txBox="1">
                <a:spLocks noChangeArrowheads="1"/>
              </xdr:cNvSpPr>
            </xdr:nvSpPr>
            <xdr:spPr bwMode="auto">
              <a:xfrm>
                <a:off x="194" y="2337"/>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Cl</a:t>
                </a:r>
              </a:p>
            </xdr:txBody>
          </xdr:sp>
          <xdr:sp macro="" textlink="">
            <xdr:nvSpPr>
              <xdr:cNvPr id="37863" name="Line 488"/>
              <xdr:cNvSpPr>
                <a:spLocks noChangeShapeType="1"/>
              </xdr:cNvSpPr>
            </xdr:nvSpPr>
            <xdr:spPr bwMode="auto">
              <a:xfrm>
                <a:off x="142" y="2315"/>
                <a:ext cx="14" cy="0"/>
              </a:xfrm>
              <a:prstGeom prst="line">
                <a:avLst/>
              </a:prstGeom>
              <a:noFill/>
              <a:ln w="9525">
                <a:solidFill>
                  <a:srgbClr val="FFFF99"/>
                </a:solidFill>
                <a:round/>
                <a:headEnd/>
                <a:tailEnd/>
              </a:ln>
            </xdr:spPr>
          </xdr:sp>
          <xdr:sp macro="" textlink="">
            <xdr:nvSpPr>
              <xdr:cNvPr id="37864" name="Line 489"/>
              <xdr:cNvSpPr>
                <a:spLocks noChangeShapeType="1"/>
              </xdr:cNvSpPr>
            </xdr:nvSpPr>
            <xdr:spPr bwMode="auto">
              <a:xfrm>
                <a:off x="182" y="2315"/>
                <a:ext cx="14" cy="0"/>
              </a:xfrm>
              <a:prstGeom prst="line">
                <a:avLst/>
              </a:prstGeom>
              <a:noFill/>
              <a:ln w="9525">
                <a:solidFill>
                  <a:srgbClr val="FFFF99"/>
                </a:solidFill>
                <a:round/>
                <a:headEnd/>
                <a:tailEnd/>
              </a:ln>
            </xdr:spPr>
          </xdr:sp>
          <xdr:sp macro="" textlink="">
            <xdr:nvSpPr>
              <xdr:cNvPr id="37865" name="Line 490"/>
              <xdr:cNvSpPr>
                <a:spLocks noChangeShapeType="1"/>
              </xdr:cNvSpPr>
            </xdr:nvSpPr>
            <xdr:spPr bwMode="auto">
              <a:xfrm rot="5400000">
                <a:off x="197" y="2332"/>
                <a:ext cx="14" cy="0"/>
              </a:xfrm>
              <a:prstGeom prst="line">
                <a:avLst/>
              </a:prstGeom>
              <a:noFill/>
              <a:ln w="9525">
                <a:solidFill>
                  <a:srgbClr val="FFFF99"/>
                </a:solidFill>
                <a:round/>
                <a:headEnd/>
                <a:tailEnd/>
              </a:ln>
            </xdr:spPr>
          </xdr:sp>
          <xdr:sp macro="" textlink="">
            <xdr:nvSpPr>
              <xdr:cNvPr id="37866" name="Line 491"/>
              <xdr:cNvSpPr>
                <a:spLocks noChangeShapeType="1"/>
              </xdr:cNvSpPr>
            </xdr:nvSpPr>
            <xdr:spPr bwMode="auto">
              <a:xfrm rot="5400000">
                <a:off x="157" y="2332"/>
                <a:ext cx="14" cy="0"/>
              </a:xfrm>
              <a:prstGeom prst="line">
                <a:avLst/>
              </a:prstGeom>
              <a:noFill/>
              <a:ln w="9525">
                <a:solidFill>
                  <a:srgbClr val="FFFF99"/>
                </a:solidFill>
                <a:round/>
                <a:headEnd/>
                <a:tailEnd/>
              </a:ln>
            </xdr:spPr>
          </xdr:sp>
          <xdr:sp macro="" textlink="">
            <xdr:nvSpPr>
              <xdr:cNvPr id="37867" name="Line 504"/>
              <xdr:cNvSpPr>
                <a:spLocks noChangeShapeType="1"/>
              </xdr:cNvSpPr>
            </xdr:nvSpPr>
            <xdr:spPr bwMode="auto">
              <a:xfrm>
                <a:off x="222" y="2315"/>
                <a:ext cx="14" cy="0"/>
              </a:xfrm>
              <a:prstGeom prst="line">
                <a:avLst/>
              </a:prstGeom>
              <a:noFill/>
              <a:ln w="9525">
                <a:solidFill>
                  <a:srgbClr val="FFFF99"/>
                </a:solidFill>
                <a:round/>
                <a:headEnd/>
                <a:tailEnd/>
              </a:ln>
            </xdr:spPr>
          </xdr:sp>
        </xdr:grpSp>
        <xdr:grpSp>
          <xdr:nvGrpSpPr>
            <xdr:cNvPr id="37852" name="Group 492"/>
            <xdr:cNvGrpSpPr>
              <a:grpSpLocks/>
            </xdr:cNvGrpSpPr>
          </xdr:nvGrpSpPr>
          <xdr:grpSpPr bwMode="auto">
            <a:xfrm>
              <a:off x="155" y="2335"/>
              <a:ext cx="62" cy="23"/>
              <a:chOff x="169" y="1412"/>
              <a:chExt cx="85" cy="23"/>
            </a:xfrm>
          </xdr:grpSpPr>
          <xdr:sp macro="" textlink="">
            <xdr:nvSpPr>
              <xdr:cNvPr id="37853" name="Line 493"/>
              <xdr:cNvSpPr>
                <a:spLocks noChangeShapeType="1"/>
              </xdr:cNvSpPr>
            </xdr:nvSpPr>
            <xdr:spPr bwMode="auto">
              <a:xfrm>
                <a:off x="170" y="1435"/>
                <a:ext cx="84" cy="0"/>
              </a:xfrm>
              <a:prstGeom prst="line">
                <a:avLst/>
              </a:prstGeom>
              <a:noFill/>
              <a:ln w="9525">
                <a:solidFill>
                  <a:srgbClr val="FF6600"/>
                </a:solidFill>
                <a:round/>
                <a:headEnd/>
                <a:tailEnd/>
              </a:ln>
            </xdr:spPr>
          </xdr:sp>
          <xdr:sp macro="" textlink="">
            <xdr:nvSpPr>
              <xdr:cNvPr id="37854" name="Line 494"/>
              <xdr:cNvSpPr>
                <a:spLocks noChangeShapeType="1"/>
              </xdr:cNvSpPr>
            </xdr:nvSpPr>
            <xdr:spPr bwMode="auto">
              <a:xfrm>
                <a:off x="170" y="1412"/>
                <a:ext cx="84" cy="0"/>
              </a:xfrm>
              <a:prstGeom prst="line">
                <a:avLst/>
              </a:prstGeom>
              <a:noFill/>
              <a:ln w="9525">
                <a:solidFill>
                  <a:srgbClr val="FF6600"/>
                </a:solidFill>
                <a:round/>
                <a:headEnd/>
                <a:tailEnd/>
              </a:ln>
            </xdr:spPr>
          </xdr:sp>
          <xdr:sp macro="" textlink="">
            <xdr:nvSpPr>
              <xdr:cNvPr id="37855" name="Line 495"/>
              <xdr:cNvSpPr>
                <a:spLocks noChangeShapeType="1"/>
              </xdr:cNvSpPr>
            </xdr:nvSpPr>
            <xdr:spPr bwMode="auto">
              <a:xfrm>
                <a:off x="169" y="1412"/>
                <a:ext cx="0" cy="23"/>
              </a:xfrm>
              <a:prstGeom prst="line">
                <a:avLst/>
              </a:prstGeom>
              <a:noFill/>
              <a:ln w="9525">
                <a:solidFill>
                  <a:srgbClr val="FF6600"/>
                </a:solidFill>
                <a:round/>
                <a:headEnd/>
                <a:tailEnd/>
              </a:ln>
            </xdr:spPr>
          </xdr:sp>
          <xdr:sp macro="" textlink="">
            <xdr:nvSpPr>
              <xdr:cNvPr id="37856" name="Line 496"/>
              <xdr:cNvSpPr>
                <a:spLocks noChangeShapeType="1"/>
              </xdr:cNvSpPr>
            </xdr:nvSpPr>
            <xdr:spPr bwMode="auto">
              <a:xfrm>
                <a:off x="254" y="1412"/>
                <a:ext cx="0" cy="23"/>
              </a:xfrm>
              <a:prstGeom prst="line">
                <a:avLst/>
              </a:prstGeom>
              <a:noFill/>
              <a:ln w="9525">
                <a:solidFill>
                  <a:srgbClr val="FF6600"/>
                </a:solidFill>
                <a:round/>
                <a:headEnd/>
                <a:tailEnd/>
              </a:ln>
            </xdr:spPr>
          </xdr:sp>
        </xdr:grpSp>
      </xdr:grpSp>
      <xdr:grpSp>
        <xdr:nvGrpSpPr>
          <xdr:cNvPr id="37844" name="Group 507"/>
          <xdr:cNvGrpSpPr>
            <a:grpSpLocks/>
          </xdr:cNvGrpSpPr>
        </xdr:nvGrpSpPr>
        <xdr:grpSpPr bwMode="auto">
          <a:xfrm>
            <a:off x="231" y="2310"/>
            <a:ext cx="12" cy="12"/>
            <a:chOff x="497" y="1422"/>
            <a:chExt cx="14" cy="14"/>
          </a:xfrm>
        </xdr:grpSpPr>
        <xdr:sp macro="" textlink="">
          <xdr:nvSpPr>
            <xdr:cNvPr id="37849" name="Line 508"/>
            <xdr:cNvSpPr>
              <a:spLocks noChangeShapeType="1"/>
            </xdr:cNvSpPr>
          </xdr:nvSpPr>
          <xdr:spPr bwMode="auto">
            <a:xfrm flipH="1">
              <a:off x="497" y="1429"/>
              <a:ext cx="14" cy="0"/>
            </a:xfrm>
            <a:prstGeom prst="line">
              <a:avLst/>
            </a:prstGeom>
            <a:noFill/>
            <a:ln w="19050">
              <a:solidFill>
                <a:srgbClr val="FF0000"/>
              </a:solidFill>
              <a:round/>
              <a:headEnd/>
              <a:tailEnd/>
            </a:ln>
          </xdr:spPr>
        </xdr:sp>
        <xdr:sp macro="" textlink="">
          <xdr:nvSpPr>
            <xdr:cNvPr id="37850" name="Line 509"/>
            <xdr:cNvSpPr>
              <a:spLocks noChangeShapeType="1"/>
            </xdr:cNvSpPr>
          </xdr:nvSpPr>
          <xdr:spPr bwMode="auto">
            <a:xfrm rot="5400000" flipH="1">
              <a:off x="497" y="1429"/>
              <a:ext cx="14" cy="0"/>
            </a:xfrm>
            <a:prstGeom prst="line">
              <a:avLst/>
            </a:prstGeom>
            <a:noFill/>
            <a:ln w="19050">
              <a:solidFill>
                <a:srgbClr val="FF0000"/>
              </a:solidFill>
              <a:round/>
              <a:headEnd/>
              <a:tailEnd/>
            </a:ln>
          </xdr:spPr>
        </xdr:sp>
      </xdr:grpSp>
      <xdr:grpSp>
        <xdr:nvGrpSpPr>
          <xdr:cNvPr id="37845" name="Group 510"/>
          <xdr:cNvGrpSpPr>
            <a:grpSpLocks/>
          </xdr:cNvGrpSpPr>
        </xdr:nvGrpSpPr>
        <xdr:grpSpPr bwMode="auto">
          <a:xfrm>
            <a:off x="590" y="2310"/>
            <a:ext cx="12" cy="12"/>
            <a:chOff x="497" y="1422"/>
            <a:chExt cx="14" cy="14"/>
          </a:xfrm>
        </xdr:grpSpPr>
        <xdr:sp macro="" textlink="">
          <xdr:nvSpPr>
            <xdr:cNvPr id="37847" name="Line 511"/>
            <xdr:cNvSpPr>
              <a:spLocks noChangeShapeType="1"/>
            </xdr:cNvSpPr>
          </xdr:nvSpPr>
          <xdr:spPr bwMode="auto">
            <a:xfrm flipH="1">
              <a:off x="497" y="1429"/>
              <a:ext cx="14" cy="0"/>
            </a:xfrm>
            <a:prstGeom prst="line">
              <a:avLst/>
            </a:prstGeom>
            <a:noFill/>
            <a:ln w="19050">
              <a:solidFill>
                <a:srgbClr val="FF0000"/>
              </a:solidFill>
              <a:round/>
              <a:headEnd/>
              <a:tailEnd/>
            </a:ln>
          </xdr:spPr>
        </xdr:sp>
        <xdr:sp macro="" textlink="">
          <xdr:nvSpPr>
            <xdr:cNvPr id="37848" name="Line 512"/>
            <xdr:cNvSpPr>
              <a:spLocks noChangeShapeType="1"/>
            </xdr:cNvSpPr>
          </xdr:nvSpPr>
          <xdr:spPr bwMode="auto">
            <a:xfrm rot="5400000" flipH="1">
              <a:off x="497" y="1429"/>
              <a:ext cx="14" cy="0"/>
            </a:xfrm>
            <a:prstGeom prst="line">
              <a:avLst/>
            </a:prstGeom>
            <a:noFill/>
            <a:ln w="19050">
              <a:solidFill>
                <a:srgbClr val="FF0000"/>
              </a:solidFill>
              <a:round/>
              <a:headEnd/>
              <a:tailEnd/>
            </a:ln>
          </xdr:spPr>
        </xdr:sp>
      </xdr:grpSp>
      <xdr:sp macro="" textlink="">
        <xdr:nvSpPr>
          <xdr:cNvPr id="15873" name="Text Box 513"/>
          <xdr:cNvSpPr txBox="1">
            <a:spLocks noChangeArrowheads="1"/>
          </xdr:cNvSpPr>
        </xdr:nvSpPr>
        <xdr:spPr bwMode="auto">
          <a:xfrm>
            <a:off x="601" y="2305"/>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a:t>
            </a:r>
          </a:p>
        </xdr:txBody>
      </xdr:sp>
    </xdr:grpSp>
    <xdr:clientData/>
  </xdr:twoCellAnchor>
  <xdr:twoCellAnchor>
    <xdr:from>
      <xdr:col>1</xdr:col>
      <xdr:colOff>19050</xdr:colOff>
      <xdr:row>135</xdr:row>
      <xdr:rowOff>131091</xdr:rowOff>
    </xdr:from>
    <xdr:to>
      <xdr:col>6</xdr:col>
      <xdr:colOff>114300</xdr:colOff>
      <xdr:row>136</xdr:row>
      <xdr:rowOff>178717</xdr:rowOff>
    </xdr:to>
    <xdr:sp macro="" textlink="">
      <xdr:nvSpPr>
        <xdr:cNvPr id="15880" name="Text Box 520"/>
        <xdr:cNvSpPr txBox="1">
          <a:spLocks noChangeArrowheads="1"/>
        </xdr:cNvSpPr>
      </xdr:nvSpPr>
      <xdr:spPr bwMode="auto">
        <a:xfrm>
          <a:off x="633566" y="26401656"/>
          <a:ext cx="3167831" cy="242222"/>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Αξιοσημείωτες χημικές ιδιότητες αλκενίων</a:t>
          </a:r>
        </a:p>
      </xdr:txBody>
    </xdr:sp>
    <xdr:clientData/>
  </xdr:twoCellAnchor>
  <xdr:twoCellAnchor>
    <xdr:from>
      <xdr:col>4</xdr:col>
      <xdr:colOff>381000</xdr:colOff>
      <xdr:row>133</xdr:row>
      <xdr:rowOff>19050</xdr:rowOff>
    </xdr:from>
    <xdr:to>
      <xdr:col>5</xdr:col>
      <xdr:colOff>600075</xdr:colOff>
      <xdr:row>134</xdr:row>
      <xdr:rowOff>171450</xdr:rowOff>
    </xdr:to>
    <xdr:grpSp>
      <xdr:nvGrpSpPr>
        <xdr:cNvPr id="37177" name="Group 526"/>
        <xdr:cNvGrpSpPr>
          <a:grpSpLocks/>
        </xdr:cNvGrpSpPr>
      </xdr:nvGrpSpPr>
      <xdr:grpSpPr bwMode="auto">
        <a:xfrm>
          <a:off x="2839065" y="25900421"/>
          <a:ext cx="833591" cy="346997"/>
          <a:chOff x="299" y="2452"/>
          <a:chExt cx="87" cy="36"/>
        </a:xfrm>
      </xdr:grpSpPr>
      <xdr:sp macro="" textlink="">
        <xdr:nvSpPr>
          <xdr:cNvPr id="15884" name="Text Box 524"/>
          <xdr:cNvSpPr txBox="1">
            <a:spLocks noChangeArrowheads="1"/>
          </xdr:cNvSpPr>
        </xdr:nvSpPr>
        <xdr:spPr bwMode="auto">
          <a:xfrm>
            <a:off x="306" y="2452"/>
            <a:ext cx="72" cy="36"/>
          </a:xfrm>
          <a:prstGeom prst="rect">
            <a:avLst/>
          </a:prstGeom>
          <a:solidFill>
            <a:srgbClr val="000000"/>
          </a:solidFill>
          <a:ln w="12700">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8080"/>
                </a:solidFill>
                <a:latin typeface="Arial"/>
                <a:cs typeface="Arial"/>
              </a:rPr>
              <a:t>αλκοολικό διάλυμα</a:t>
            </a:r>
          </a:p>
        </xdr:txBody>
      </xdr:sp>
      <xdr:sp macro="" textlink="">
        <xdr:nvSpPr>
          <xdr:cNvPr id="37837" name="Line 525"/>
          <xdr:cNvSpPr>
            <a:spLocks noChangeShapeType="1"/>
          </xdr:cNvSpPr>
        </xdr:nvSpPr>
        <xdr:spPr bwMode="auto">
          <a:xfrm>
            <a:off x="299" y="2470"/>
            <a:ext cx="87" cy="0"/>
          </a:xfrm>
          <a:prstGeom prst="line">
            <a:avLst/>
          </a:prstGeom>
          <a:noFill/>
          <a:ln w="12700">
            <a:solidFill>
              <a:srgbClr val="FF0000"/>
            </a:solidFill>
            <a:round/>
            <a:headEnd/>
            <a:tailEnd type="triangle" w="med" len="med"/>
          </a:ln>
        </xdr:spPr>
      </xdr:sp>
    </xdr:grpSp>
    <xdr:clientData/>
  </xdr:twoCellAnchor>
  <xdr:twoCellAnchor>
    <xdr:from>
      <xdr:col>1</xdr:col>
      <xdr:colOff>28575</xdr:colOff>
      <xdr:row>146</xdr:row>
      <xdr:rowOff>70260</xdr:rowOff>
    </xdr:from>
    <xdr:to>
      <xdr:col>4</xdr:col>
      <xdr:colOff>95250</xdr:colOff>
      <xdr:row>147</xdr:row>
      <xdr:rowOff>98835</xdr:rowOff>
    </xdr:to>
    <xdr:sp macro="" textlink="">
      <xdr:nvSpPr>
        <xdr:cNvPr id="15887" name="Text Box 527"/>
        <xdr:cNvSpPr txBox="1">
          <a:spLocks noChangeArrowheads="1"/>
        </xdr:cNvSpPr>
      </xdr:nvSpPr>
      <xdr:spPr bwMode="auto">
        <a:xfrm>
          <a:off x="643091" y="28481389"/>
          <a:ext cx="1910224" cy="223172"/>
        </a:xfrm>
        <a:prstGeom prst="rect">
          <a:avLst/>
        </a:prstGeom>
        <a:solidFill>
          <a:srgbClr val="3333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Αντιδράσεις προσθήκης</a:t>
          </a:r>
        </a:p>
      </xdr:txBody>
    </xdr:sp>
    <xdr:clientData/>
  </xdr:twoCellAnchor>
  <xdr:twoCellAnchor>
    <xdr:from>
      <xdr:col>10</xdr:col>
      <xdr:colOff>600075</xdr:colOff>
      <xdr:row>140</xdr:row>
      <xdr:rowOff>111443</xdr:rowOff>
    </xdr:from>
    <xdr:to>
      <xdr:col>14</xdr:col>
      <xdr:colOff>85725</xdr:colOff>
      <xdr:row>159</xdr:row>
      <xdr:rowOff>140017</xdr:rowOff>
    </xdr:to>
    <xdr:grpSp>
      <xdr:nvGrpSpPr>
        <xdr:cNvPr id="37179" name="Group 681"/>
        <xdr:cNvGrpSpPr>
          <a:grpSpLocks/>
        </xdr:cNvGrpSpPr>
      </xdr:nvGrpSpPr>
      <xdr:grpSpPr bwMode="auto">
        <a:xfrm>
          <a:off x="6745236" y="27354991"/>
          <a:ext cx="1943715" cy="3725913"/>
          <a:chOff x="703" y="2544"/>
          <a:chExt cx="202" cy="383"/>
        </a:xfrm>
      </xdr:grpSpPr>
      <xdr:grpSp>
        <xdr:nvGrpSpPr>
          <xdr:cNvPr id="37756" name="Group 680"/>
          <xdr:cNvGrpSpPr>
            <a:grpSpLocks/>
          </xdr:cNvGrpSpPr>
        </xdr:nvGrpSpPr>
        <xdr:grpSpPr bwMode="auto">
          <a:xfrm>
            <a:off x="709" y="2544"/>
            <a:ext cx="188" cy="86"/>
            <a:chOff x="709" y="2544"/>
            <a:chExt cx="188" cy="86"/>
          </a:xfrm>
        </xdr:grpSpPr>
        <xdr:grpSp>
          <xdr:nvGrpSpPr>
            <xdr:cNvPr id="37811" name="Group 594"/>
            <xdr:cNvGrpSpPr>
              <a:grpSpLocks/>
            </xdr:cNvGrpSpPr>
          </xdr:nvGrpSpPr>
          <xdr:grpSpPr bwMode="auto">
            <a:xfrm>
              <a:off x="780" y="2544"/>
              <a:ext cx="47" cy="20"/>
              <a:chOff x="734" y="2392"/>
              <a:chExt cx="47" cy="20"/>
            </a:xfrm>
          </xdr:grpSpPr>
          <xdr:sp macro="" textlink="">
            <xdr:nvSpPr>
              <xdr:cNvPr id="15907" name="Text Box 547"/>
              <xdr:cNvSpPr txBox="1">
                <a:spLocks noChangeArrowheads="1"/>
              </xdr:cNvSpPr>
            </xdr:nvSpPr>
            <xdr:spPr bwMode="auto">
              <a:xfrm>
                <a:off x="734" y="2392"/>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15908" name="Text Box 548"/>
              <xdr:cNvSpPr txBox="1">
                <a:spLocks noChangeArrowheads="1"/>
              </xdr:cNvSpPr>
            </xdr:nvSpPr>
            <xdr:spPr bwMode="auto">
              <a:xfrm>
                <a:off x="761" y="2392"/>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X</a:t>
                </a:r>
              </a:p>
            </xdr:txBody>
          </xdr:sp>
          <xdr:sp macro="" textlink="">
            <xdr:nvSpPr>
              <xdr:cNvPr id="37835" name="Line 549"/>
              <xdr:cNvSpPr>
                <a:spLocks noChangeShapeType="1"/>
              </xdr:cNvSpPr>
            </xdr:nvSpPr>
            <xdr:spPr bwMode="auto">
              <a:xfrm>
                <a:off x="751" y="2404"/>
                <a:ext cx="14" cy="0"/>
              </a:xfrm>
              <a:prstGeom prst="line">
                <a:avLst/>
              </a:prstGeom>
              <a:noFill/>
              <a:ln w="9525">
                <a:solidFill>
                  <a:srgbClr val="FF6600"/>
                </a:solidFill>
                <a:round/>
                <a:headEnd/>
                <a:tailEnd/>
              </a:ln>
            </xdr:spPr>
          </xdr:sp>
        </xdr:grpSp>
        <xdr:grpSp>
          <xdr:nvGrpSpPr>
            <xdr:cNvPr id="37812" name="Group 667"/>
            <xdr:cNvGrpSpPr>
              <a:grpSpLocks/>
            </xdr:cNvGrpSpPr>
          </xdr:nvGrpSpPr>
          <xdr:grpSpPr bwMode="auto">
            <a:xfrm>
              <a:off x="709" y="2583"/>
              <a:ext cx="188" cy="47"/>
              <a:chOff x="711" y="2470"/>
              <a:chExt cx="188" cy="47"/>
            </a:xfrm>
          </xdr:grpSpPr>
          <xdr:sp macro="" textlink="">
            <xdr:nvSpPr>
              <xdr:cNvPr id="15905" name="Text Box 545"/>
              <xdr:cNvSpPr txBox="1">
                <a:spLocks noChangeArrowheads="1"/>
              </xdr:cNvSpPr>
            </xdr:nvSpPr>
            <xdr:spPr bwMode="auto">
              <a:xfrm>
                <a:off x="850" y="2483"/>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5889" name="Text Box 529"/>
              <xdr:cNvSpPr txBox="1">
                <a:spLocks noChangeArrowheads="1"/>
              </xdr:cNvSpPr>
            </xdr:nvSpPr>
            <xdr:spPr bwMode="auto">
              <a:xfrm>
                <a:off x="741" y="2483"/>
                <a:ext cx="19"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5891" name="Text Box 531"/>
              <xdr:cNvSpPr txBox="1">
                <a:spLocks noChangeArrowheads="1"/>
              </xdr:cNvSpPr>
            </xdr:nvSpPr>
            <xdr:spPr bwMode="auto">
              <a:xfrm>
                <a:off x="810" y="2483"/>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892" name="Text Box 532"/>
              <xdr:cNvSpPr txBox="1">
                <a:spLocks noChangeArrowheads="1"/>
              </xdr:cNvSpPr>
            </xdr:nvSpPr>
            <xdr:spPr bwMode="auto">
              <a:xfrm>
                <a:off x="770" y="2483"/>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HC</a:t>
                </a:r>
              </a:p>
            </xdr:txBody>
          </xdr:sp>
          <xdr:grpSp>
            <xdr:nvGrpSpPr>
              <xdr:cNvPr id="37820" name="Group 533"/>
              <xdr:cNvGrpSpPr>
                <a:grpSpLocks/>
              </xdr:cNvGrpSpPr>
            </xdr:nvGrpSpPr>
            <xdr:grpSpPr bwMode="auto">
              <a:xfrm flipV="1">
                <a:off x="798" y="2491"/>
                <a:ext cx="14" cy="4"/>
                <a:chOff x="697" y="1451"/>
                <a:chExt cx="14" cy="4"/>
              </a:xfrm>
            </xdr:grpSpPr>
            <xdr:sp macro="" textlink="">
              <xdr:nvSpPr>
                <xdr:cNvPr id="37831" name="Line 534"/>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7832" name="Line 535"/>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7821" name="Line 536"/>
              <xdr:cNvSpPr>
                <a:spLocks noChangeShapeType="1"/>
              </xdr:cNvSpPr>
            </xdr:nvSpPr>
            <xdr:spPr bwMode="auto">
              <a:xfrm>
                <a:off x="759" y="2493"/>
                <a:ext cx="14" cy="0"/>
              </a:xfrm>
              <a:prstGeom prst="line">
                <a:avLst/>
              </a:prstGeom>
              <a:noFill/>
              <a:ln w="9525">
                <a:solidFill>
                  <a:srgbClr val="FFFF99"/>
                </a:solidFill>
                <a:round/>
                <a:headEnd/>
                <a:tailEnd/>
              </a:ln>
            </xdr:spPr>
          </xdr:sp>
          <xdr:sp macro="" textlink="">
            <xdr:nvSpPr>
              <xdr:cNvPr id="37822" name="Line 537"/>
              <xdr:cNvSpPr>
                <a:spLocks noChangeShapeType="1"/>
              </xdr:cNvSpPr>
            </xdr:nvSpPr>
            <xdr:spPr bwMode="auto">
              <a:xfrm>
                <a:off x="729" y="2493"/>
                <a:ext cx="14" cy="0"/>
              </a:xfrm>
              <a:prstGeom prst="line">
                <a:avLst/>
              </a:prstGeom>
              <a:noFill/>
              <a:ln w="9525">
                <a:solidFill>
                  <a:srgbClr val="FFFF99"/>
                </a:solidFill>
                <a:round/>
                <a:headEnd/>
                <a:tailEnd/>
              </a:ln>
            </xdr:spPr>
          </xdr:sp>
          <xdr:sp macro="" textlink="">
            <xdr:nvSpPr>
              <xdr:cNvPr id="37823" name="Line 539"/>
              <xdr:cNvSpPr>
                <a:spLocks noChangeShapeType="1"/>
              </xdr:cNvSpPr>
            </xdr:nvSpPr>
            <xdr:spPr bwMode="auto">
              <a:xfrm>
                <a:off x="839" y="2493"/>
                <a:ext cx="14" cy="0"/>
              </a:xfrm>
              <a:prstGeom prst="line">
                <a:avLst/>
              </a:prstGeom>
              <a:noFill/>
              <a:ln w="9525">
                <a:solidFill>
                  <a:srgbClr val="FFFF99"/>
                </a:solidFill>
                <a:round/>
                <a:headEnd/>
                <a:tailEnd/>
              </a:ln>
            </xdr:spPr>
          </xdr:sp>
          <xdr:sp macro="" textlink="">
            <xdr:nvSpPr>
              <xdr:cNvPr id="37824" name="Line 540"/>
              <xdr:cNvSpPr>
                <a:spLocks noChangeShapeType="1"/>
              </xdr:cNvSpPr>
            </xdr:nvSpPr>
            <xdr:spPr bwMode="auto">
              <a:xfrm rot="5400000">
                <a:off x="853" y="2510"/>
                <a:ext cx="14" cy="0"/>
              </a:xfrm>
              <a:prstGeom prst="line">
                <a:avLst/>
              </a:prstGeom>
              <a:noFill/>
              <a:ln w="9525">
                <a:solidFill>
                  <a:srgbClr val="FFFF99"/>
                </a:solidFill>
                <a:round/>
                <a:headEnd/>
                <a:tailEnd/>
              </a:ln>
            </xdr:spPr>
          </xdr:sp>
          <xdr:sp macro="" textlink="">
            <xdr:nvSpPr>
              <xdr:cNvPr id="37825" name="Line 541"/>
              <xdr:cNvSpPr>
                <a:spLocks noChangeShapeType="1"/>
              </xdr:cNvSpPr>
            </xdr:nvSpPr>
            <xdr:spPr bwMode="auto">
              <a:xfrm rot="5400000">
                <a:off x="744" y="2510"/>
                <a:ext cx="14" cy="0"/>
              </a:xfrm>
              <a:prstGeom prst="line">
                <a:avLst/>
              </a:prstGeom>
              <a:noFill/>
              <a:ln w="9525">
                <a:solidFill>
                  <a:srgbClr val="FFFF99"/>
                </a:solidFill>
                <a:round/>
                <a:headEnd/>
                <a:tailEnd/>
              </a:ln>
            </xdr:spPr>
          </xdr:sp>
          <xdr:sp macro="" textlink="">
            <xdr:nvSpPr>
              <xdr:cNvPr id="37826" name="Line 542"/>
              <xdr:cNvSpPr>
                <a:spLocks noChangeShapeType="1"/>
              </xdr:cNvSpPr>
            </xdr:nvSpPr>
            <xdr:spPr bwMode="auto">
              <a:xfrm rot="5400000">
                <a:off x="853" y="2477"/>
                <a:ext cx="14" cy="0"/>
              </a:xfrm>
              <a:prstGeom prst="line">
                <a:avLst/>
              </a:prstGeom>
              <a:noFill/>
              <a:ln w="9525">
                <a:solidFill>
                  <a:srgbClr val="FFFF99"/>
                </a:solidFill>
                <a:round/>
                <a:headEnd/>
                <a:tailEnd/>
              </a:ln>
            </xdr:spPr>
          </xdr:sp>
          <xdr:sp macro="" textlink="">
            <xdr:nvSpPr>
              <xdr:cNvPr id="37827" name="Line 544"/>
              <xdr:cNvSpPr>
                <a:spLocks noChangeShapeType="1"/>
              </xdr:cNvSpPr>
            </xdr:nvSpPr>
            <xdr:spPr bwMode="auto">
              <a:xfrm rot="5400000">
                <a:off x="744" y="2477"/>
                <a:ext cx="14" cy="0"/>
              </a:xfrm>
              <a:prstGeom prst="line">
                <a:avLst/>
              </a:prstGeom>
              <a:noFill/>
              <a:ln w="9525">
                <a:solidFill>
                  <a:srgbClr val="FFFF99"/>
                </a:solidFill>
                <a:round/>
                <a:headEnd/>
                <a:tailEnd/>
              </a:ln>
            </xdr:spPr>
          </xdr:sp>
          <xdr:sp macro="" textlink="">
            <xdr:nvSpPr>
              <xdr:cNvPr id="37828" name="Line 546"/>
              <xdr:cNvSpPr>
                <a:spLocks noChangeShapeType="1"/>
              </xdr:cNvSpPr>
            </xdr:nvSpPr>
            <xdr:spPr bwMode="auto">
              <a:xfrm>
                <a:off x="867" y="2493"/>
                <a:ext cx="14" cy="0"/>
              </a:xfrm>
              <a:prstGeom prst="line">
                <a:avLst/>
              </a:prstGeom>
              <a:noFill/>
              <a:ln w="9525">
                <a:solidFill>
                  <a:srgbClr val="FFFF99"/>
                </a:solidFill>
                <a:round/>
                <a:headEnd/>
                <a:tailEnd/>
              </a:ln>
            </xdr:spPr>
          </xdr:sp>
          <xdr:sp macro="" textlink="">
            <xdr:nvSpPr>
              <xdr:cNvPr id="37829" name="Line 592"/>
              <xdr:cNvSpPr>
                <a:spLocks noChangeShapeType="1"/>
              </xdr:cNvSpPr>
            </xdr:nvSpPr>
            <xdr:spPr bwMode="auto">
              <a:xfrm>
                <a:off x="711" y="2493"/>
                <a:ext cx="14" cy="0"/>
              </a:xfrm>
              <a:prstGeom prst="line">
                <a:avLst/>
              </a:prstGeom>
              <a:noFill/>
              <a:ln w="9525">
                <a:solidFill>
                  <a:srgbClr val="FFFF99"/>
                </a:solidFill>
                <a:prstDash val="dashDot"/>
                <a:round/>
                <a:headEnd/>
                <a:tailEnd/>
              </a:ln>
            </xdr:spPr>
          </xdr:sp>
          <xdr:sp macro="" textlink="">
            <xdr:nvSpPr>
              <xdr:cNvPr id="37830" name="Line 593"/>
              <xdr:cNvSpPr>
                <a:spLocks noChangeShapeType="1"/>
              </xdr:cNvSpPr>
            </xdr:nvSpPr>
            <xdr:spPr bwMode="auto">
              <a:xfrm>
                <a:off x="885" y="2493"/>
                <a:ext cx="14" cy="0"/>
              </a:xfrm>
              <a:prstGeom prst="line">
                <a:avLst/>
              </a:prstGeom>
              <a:noFill/>
              <a:ln w="9525">
                <a:solidFill>
                  <a:srgbClr val="FFFF99"/>
                </a:solidFill>
                <a:prstDash val="dashDot"/>
                <a:round/>
                <a:headEnd/>
                <a:tailEnd/>
              </a:ln>
            </xdr:spPr>
          </xdr:sp>
        </xdr:grpSp>
        <xdr:grpSp>
          <xdr:nvGrpSpPr>
            <xdr:cNvPr id="37813" name="Group 658"/>
            <xdr:cNvGrpSpPr>
              <a:grpSpLocks/>
            </xdr:cNvGrpSpPr>
          </xdr:nvGrpSpPr>
          <xdr:grpSpPr bwMode="auto">
            <a:xfrm>
              <a:off x="798" y="2575"/>
              <a:ext cx="12" cy="12"/>
              <a:chOff x="495" y="1422"/>
              <a:chExt cx="14" cy="14"/>
            </a:xfrm>
          </xdr:grpSpPr>
          <xdr:sp macro="" textlink="">
            <xdr:nvSpPr>
              <xdr:cNvPr id="37814" name="Line 659"/>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7815" name="Line 660"/>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sp macro="" textlink="">
        <xdr:nvSpPr>
          <xdr:cNvPr id="37757" name="Line 661"/>
          <xdr:cNvSpPr>
            <a:spLocks noChangeShapeType="1"/>
          </xdr:cNvSpPr>
        </xdr:nvSpPr>
        <xdr:spPr bwMode="auto">
          <a:xfrm>
            <a:off x="804" y="2640"/>
            <a:ext cx="0" cy="36"/>
          </a:xfrm>
          <a:prstGeom prst="line">
            <a:avLst/>
          </a:prstGeom>
          <a:noFill/>
          <a:ln w="19050">
            <a:solidFill>
              <a:srgbClr val="FF0000"/>
            </a:solidFill>
            <a:round/>
            <a:headEnd/>
            <a:tailEnd type="triangle" w="med" len="med"/>
          </a:ln>
        </xdr:spPr>
      </xdr:sp>
      <xdr:sp macro="" textlink="">
        <xdr:nvSpPr>
          <xdr:cNvPr id="37758" name="Line 671"/>
          <xdr:cNvSpPr>
            <a:spLocks noChangeShapeType="1"/>
          </xdr:cNvSpPr>
        </xdr:nvSpPr>
        <xdr:spPr bwMode="auto">
          <a:xfrm>
            <a:off x="804" y="2805"/>
            <a:ext cx="0" cy="36"/>
          </a:xfrm>
          <a:prstGeom prst="line">
            <a:avLst/>
          </a:prstGeom>
          <a:noFill/>
          <a:ln w="19050">
            <a:solidFill>
              <a:srgbClr val="FF0000"/>
            </a:solidFill>
            <a:round/>
            <a:headEnd/>
            <a:tailEnd type="triangle" w="med" len="med"/>
          </a:ln>
        </xdr:spPr>
      </xdr:sp>
      <xdr:grpSp>
        <xdr:nvGrpSpPr>
          <xdr:cNvPr id="37759" name="Group 673"/>
          <xdr:cNvGrpSpPr>
            <a:grpSpLocks/>
          </xdr:cNvGrpSpPr>
        </xdr:nvGrpSpPr>
        <xdr:grpSpPr bwMode="auto">
          <a:xfrm>
            <a:off x="708" y="2862"/>
            <a:ext cx="189" cy="65"/>
            <a:chOff x="708" y="2773"/>
            <a:chExt cx="189" cy="65"/>
          </a:xfrm>
        </xdr:grpSpPr>
        <xdr:grpSp>
          <xdr:nvGrpSpPr>
            <xdr:cNvPr id="37791" name="Group 672"/>
            <xdr:cNvGrpSpPr>
              <a:grpSpLocks/>
            </xdr:cNvGrpSpPr>
          </xdr:nvGrpSpPr>
          <xdr:grpSpPr bwMode="auto">
            <a:xfrm>
              <a:off x="708" y="2773"/>
              <a:ext cx="189" cy="65"/>
              <a:chOff x="710" y="2761"/>
              <a:chExt cx="189" cy="65"/>
            </a:xfrm>
          </xdr:grpSpPr>
          <xdr:sp macro="" textlink="">
            <xdr:nvSpPr>
              <xdr:cNvPr id="15927" name="Text Box 567"/>
              <xdr:cNvSpPr txBox="1">
                <a:spLocks noChangeArrowheads="1"/>
              </xdr:cNvSpPr>
            </xdr:nvSpPr>
            <xdr:spPr bwMode="auto">
              <a:xfrm>
                <a:off x="780" y="2761"/>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15928" name="Text Box 568"/>
              <xdr:cNvSpPr txBox="1">
                <a:spLocks noChangeArrowheads="1"/>
              </xdr:cNvSpPr>
            </xdr:nvSpPr>
            <xdr:spPr bwMode="auto">
              <a:xfrm>
                <a:off x="809" y="2761"/>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X</a:t>
                </a:r>
              </a:p>
            </xdr:txBody>
          </xdr:sp>
          <xdr:sp macro="" textlink="">
            <xdr:nvSpPr>
              <xdr:cNvPr id="15911" name="Text Box 551"/>
              <xdr:cNvSpPr txBox="1">
                <a:spLocks noChangeArrowheads="1"/>
              </xdr:cNvSpPr>
            </xdr:nvSpPr>
            <xdr:spPr bwMode="auto">
              <a:xfrm>
                <a:off x="849" y="2792"/>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5912" name="Text Box 552"/>
              <xdr:cNvSpPr txBox="1">
                <a:spLocks noChangeArrowheads="1"/>
              </xdr:cNvSpPr>
            </xdr:nvSpPr>
            <xdr:spPr bwMode="auto">
              <a:xfrm>
                <a:off x="740" y="2792"/>
                <a:ext cx="19"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5913" name="Text Box 553"/>
              <xdr:cNvSpPr txBox="1">
                <a:spLocks noChangeArrowheads="1"/>
              </xdr:cNvSpPr>
            </xdr:nvSpPr>
            <xdr:spPr bwMode="auto">
              <a:xfrm>
                <a:off x="809" y="2792"/>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914" name="Text Box 554"/>
              <xdr:cNvSpPr txBox="1">
                <a:spLocks noChangeArrowheads="1"/>
              </xdr:cNvSpPr>
            </xdr:nvSpPr>
            <xdr:spPr bwMode="auto">
              <a:xfrm>
                <a:off x="769" y="2792"/>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HC</a:t>
                </a:r>
              </a:p>
            </xdr:txBody>
          </xdr:sp>
          <xdr:sp macro="" textlink="">
            <xdr:nvSpPr>
              <xdr:cNvPr id="37799" name="Line 557"/>
              <xdr:cNvSpPr>
                <a:spLocks noChangeShapeType="1"/>
              </xdr:cNvSpPr>
            </xdr:nvSpPr>
            <xdr:spPr bwMode="auto">
              <a:xfrm flipV="1">
                <a:off x="797" y="2802"/>
                <a:ext cx="14" cy="0"/>
              </a:xfrm>
              <a:prstGeom prst="line">
                <a:avLst/>
              </a:prstGeom>
              <a:noFill/>
              <a:ln w="9525">
                <a:solidFill>
                  <a:srgbClr val="FFFF99"/>
                </a:solidFill>
                <a:round/>
                <a:headEnd/>
                <a:tailEnd/>
              </a:ln>
            </xdr:spPr>
          </xdr:sp>
          <xdr:sp macro="" textlink="">
            <xdr:nvSpPr>
              <xdr:cNvPr id="37800" name="Line 559"/>
              <xdr:cNvSpPr>
                <a:spLocks noChangeShapeType="1"/>
              </xdr:cNvSpPr>
            </xdr:nvSpPr>
            <xdr:spPr bwMode="auto">
              <a:xfrm>
                <a:off x="728" y="2802"/>
                <a:ext cx="14" cy="0"/>
              </a:xfrm>
              <a:prstGeom prst="line">
                <a:avLst/>
              </a:prstGeom>
              <a:noFill/>
              <a:ln w="9525">
                <a:solidFill>
                  <a:srgbClr val="FFFF99"/>
                </a:solidFill>
                <a:round/>
                <a:headEnd/>
                <a:tailEnd/>
              </a:ln>
            </xdr:spPr>
          </xdr:sp>
          <xdr:sp macro="" textlink="">
            <xdr:nvSpPr>
              <xdr:cNvPr id="37801" name="Line 560"/>
              <xdr:cNvSpPr>
                <a:spLocks noChangeShapeType="1"/>
              </xdr:cNvSpPr>
            </xdr:nvSpPr>
            <xdr:spPr bwMode="auto">
              <a:xfrm>
                <a:off x="838" y="2802"/>
                <a:ext cx="14" cy="0"/>
              </a:xfrm>
              <a:prstGeom prst="line">
                <a:avLst/>
              </a:prstGeom>
              <a:noFill/>
              <a:ln w="9525">
                <a:solidFill>
                  <a:srgbClr val="FFFF99"/>
                </a:solidFill>
                <a:round/>
                <a:headEnd/>
                <a:tailEnd/>
              </a:ln>
            </xdr:spPr>
          </xdr:sp>
          <xdr:sp macro="" textlink="">
            <xdr:nvSpPr>
              <xdr:cNvPr id="37802" name="Line 561"/>
              <xdr:cNvSpPr>
                <a:spLocks noChangeShapeType="1"/>
              </xdr:cNvSpPr>
            </xdr:nvSpPr>
            <xdr:spPr bwMode="auto">
              <a:xfrm rot="5400000">
                <a:off x="852" y="2819"/>
                <a:ext cx="14" cy="0"/>
              </a:xfrm>
              <a:prstGeom prst="line">
                <a:avLst/>
              </a:prstGeom>
              <a:noFill/>
              <a:ln w="9525">
                <a:solidFill>
                  <a:srgbClr val="FFFF99"/>
                </a:solidFill>
                <a:round/>
                <a:headEnd/>
                <a:tailEnd/>
              </a:ln>
            </xdr:spPr>
          </xdr:sp>
          <xdr:sp macro="" textlink="">
            <xdr:nvSpPr>
              <xdr:cNvPr id="37803" name="Line 562"/>
              <xdr:cNvSpPr>
                <a:spLocks noChangeShapeType="1"/>
              </xdr:cNvSpPr>
            </xdr:nvSpPr>
            <xdr:spPr bwMode="auto">
              <a:xfrm rot="5400000">
                <a:off x="743" y="2819"/>
                <a:ext cx="14" cy="0"/>
              </a:xfrm>
              <a:prstGeom prst="line">
                <a:avLst/>
              </a:prstGeom>
              <a:noFill/>
              <a:ln w="9525">
                <a:solidFill>
                  <a:srgbClr val="FFFF99"/>
                </a:solidFill>
                <a:round/>
                <a:headEnd/>
                <a:tailEnd/>
              </a:ln>
            </xdr:spPr>
          </xdr:sp>
          <xdr:sp macro="" textlink="">
            <xdr:nvSpPr>
              <xdr:cNvPr id="37804" name="Line 563"/>
              <xdr:cNvSpPr>
                <a:spLocks noChangeShapeType="1"/>
              </xdr:cNvSpPr>
            </xdr:nvSpPr>
            <xdr:spPr bwMode="auto">
              <a:xfrm rot="5400000">
                <a:off x="852" y="2786"/>
                <a:ext cx="14" cy="0"/>
              </a:xfrm>
              <a:prstGeom prst="line">
                <a:avLst/>
              </a:prstGeom>
              <a:noFill/>
              <a:ln w="9525">
                <a:solidFill>
                  <a:srgbClr val="FFFF99"/>
                </a:solidFill>
                <a:round/>
                <a:headEnd/>
                <a:tailEnd/>
              </a:ln>
            </xdr:spPr>
          </xdr:sp>
          <xdr:sp macro="" textlink="">
            <xdr:nvSpPr>
              <xdr:cNvPr id="37805" name="Line 564"/>
              <xdr:cNvSpPr>
                <a:spLocks noChangeShapeType="1"/>
              </xdr:cNvSpPr>
            </xdr:nvSpPr>
            <xdr:spPr bwMode="auto">
              <a:xfrm rot="5400000">
                <a:off x="743" y="2786"/>
                <a:ext cx="14" cy="0"/>
              </a:xfrm>
              <a:prstGeom prst="line">
                <a:avLst/>
              </a:prstGeom>
              <a:noFill/>
              <a:ln w="9525">
                <a:solidFill>
                  <a:srgbClr val="FFFF99"/>
                </a:solidFill>
                <a:round/>
                <a:headEnd/>
                <a:tailEnd/>
              </a:ln>
            </xdr:spPr>
          </xdr:sp>
          <xdr:sp macro="" textlink="">
            <xdr:nvSpPr>
              <xdr:cNvPr id="37806" name="Line 565"/>
              <xdr:cNvSpPr>
                <a:spLocks noChangeShapeType="1"/>
              </xdr:cNvSpPr>
            </xdr:nvSpPr>
            <xdr:spPr bwMode="auto">
              <a:xfrm>
                <a:off x="866" y="2802"/>
                <a:ext cx="14" cy="0"/>
              </a:xfrm>
              <a:prstGeom prst="line">
                <a:avLst/>
              </a:prstGeom>
              <a:noFill/>
              <a:ln w="9525">
                <a:solidFill>
                  <a:srgbClr val="FFFF99"/>
                </a:solidFill>
                <a:round/>
                <a:headEnd/>
                <a:tailEnd/>
              </a:ln>
            </xdr:spPr>
          </xdr:sp>
          <xdr:sp macro="" textlink="">
            <xdr:nvSpPr>
              <xdr:cNvPr id="37807" name="Line 543"/>
              <xdr:cNvSpPr>
                <a:spLocks noChangeShapeType="1"/>
              </xdr:cNvSpPr>
            </xdr:nvSpPr>
            <xdr:spPr bwMode="auto">
              <a:xfrm rot="5400000">
                <a:off x="783" y="2787"/>
                <a:ext cx="14" cy="0"/>
              </a:xfrm>
              <a:prstGeom prst="line">
                <a:avLst/>
              </a:prstGeom>
              <a:noFill/>
              <a:ln w="9525">
                <a:solidFill>
                  <a:srgbClr val="FF6600"/>
                </a:solidFill>
                <a:round/>
                <a:headEnd/>
                <a:tailEnd/>
              </a:ln>
            </xdr:spPr>
          </xdr:sp>
          <xdr:sp macro="" textlink="">
            <xdr:nvSpPr>
              <xdr:cNvPr id="37808" name="Line 566"/>
              <xdr:cNvSpPr>
                <a:spLocks noChangeShapeType="1"/>
              </xdr:cNvSpPr>
            </xdr:nvSpPr>
            <xdr:spPr bwMode="auto">
              <a:xfrm rot="5400000">
                <a:off x="812" y="2788"/>
                <a:ext cx="14" cy="0"/>
              </a:xfrm>
              <a:prstGeom prst="line">
                <a:avLst/>
              </a:prstGeom>
              <a:noFill/>
              <a:ln w="9525">
                <a:solidFill>
                  <a:srgbClr val="FF6600"/>
                </a:solidFill>
                <a:round/>
                <a:headEnd/>
                <a:tailEnd/>
              </a:ln>
            </xdr:spPr>
          </xdr:sp>
          <xdr:sp macro="" textlink="">
            <xdr:nvSpPr>
              <xdr:cNvPr id="37809" name="Line 662"/>
              <xdr:cNvSpPr>
                <a:spLocks noChangeShapeType="1"/>
              </xdr:cNvSpPr>
            </xdr:nvSpPr>
            <xdr:spPr bwMode="auto">
              <a:xfrm>
                <a:off x="710" y="2802"/>
                <a:ext cx="14" cy="0"/>
              </a:xfrm>
              <a:prstGeom prst="line">
                <a:avLst/>
              </a:prstGeom>
              <a:noFill/>
              <a:ln w="9525">
                <a:solidFill>
                  <a:srgbClr val="FFFF99"/>
                </a:solidFill>
                <a:prstDash val="dashDot"/>
                <a:round/>
                <a:headEnd/>
                <a:tailEnd/>
              </a:ln>
            </xdr:spPr>
          </xdr:sp>
          <xdr:sp macro="" textlink="">
            <xdr:nvSpPr>
              <xdr:cNvPr id="37810" name="Line 663"/>
              <xdr:cNvSpPr>
                <a:spLocks noChangeShapeType="1"/>
              </xdr:cNvSpPr>
            </xdr:nvSpPr>
            <xdr:spPr bwMode="auto">
              <a:xfrm>
                <a:off x="885" y="2802"/>
                <a:ext cx="14" cy="0"/>
              </a:xfrm>
              <a:prstGeom prst="line">
                <a:avLst/>
              </a:prstGeom>
              <a:noFill/>
              <a:ln w="9525">
                <a:solidFill>
                  <a:srgbClr val="FFFF99"/>
                </a:solidFill>
                <a:prstDash val="dashDot"/>
                <a:round/>
                <a:headEnd/>
                <a:tailEnd/>
              </a:ln>
            </xdr:spPr>
          </xdr:sp>
        </xdr:grpSp>
        <xdr:sp macro="" textlink="">
          <xdr:nvSpPr>
            <xdr:cNvPr id="37792" name="Line 558"/>
            <xdr:cNvSpPr>
              <a:spLocks noChangeShapeType="1"/>
            </xdr:cNvSpPr>
          </xdr:nvSpPr>
          <xdr:spPr bwMode="auto">
            <a:xfrm>
              <a:off x="755" y="2814"/>
              <a:ext cx="14" cy="0"/>
            </a:xfrm>
            <a:prstGeom prst="line">
              <a:avLst/>
            </a:prstGeom>
            <a:noFill/>
            <a:ln w="9525">
              <a:solidFill>
                <a:srgbClr val="FFFF99"/>
              </a:solidFill>
              <a:round/>
              <a:headEnd/>
              <a:tailEnd/>
            </a:ln>
          </xdr:spPr>
        </xdr:sp>
      </xdr:grpSp>
      <xdr:grpSp>
        <xdr:nvGrpSpPr>
          <xdr:cNvPr id="37760" name="Group 677"/>
          <xdr:cNvGrpSpPr>
            <a:grpSpLocks/>
          </xdr:cNvGrpSpPr>
        </xdr:nvGrpSpPr>
        <xdr:grpSpPr bwMode="auto">
          <a:xfrm>
            <a:off x="703" y="2690"/>
            <a:ext cx="202" cy="108"/>
            <a:chOff x="703" y="2577"/>
            <a:chExt cx="202" cy="108"/>
          </a:xfrm>
        </xdr:grpSpPr>
        <xdr:grpSp>
          <xdr:nvGrpSpPr>
            <xdr:cNvPr id="37761" name="Group 676"/>
            <xdr:cNvGrpSpPr>
              <a:grpSpLocks/>
            </xdr:cNvGrpSpPr>
          </xdr:nvGrpSpPr>
          <xdr:grpSpPr bwMode="auto">
            <a:xfrm>
              <a:off x="710" y="2577"/>
              <a:ext cx="187" cy="100"/>
              <a:chOff x="710" y="2577"/>
              <a:chExt cx="187" cy="100"/>
            </a:xfrm>
          </xdr:grpSpPr>
          <xdr:sp macro="" textlink="">
            <xdr:nvSpPr>
              <xdr:cNvPr id="37764" name="Line 304"/>
              <xdr:cNvSpPr>
                <a:spLocks noChangeShapeType="1"/>
              </xdr:cNvSpPr>
            </xdr:nvSpPr>
            <xdr:spPr bwMode="auto">
              <a:xfrm rot="5400000">
                <a:off x="783" y="2620"/>
                <a:ext cx="14" cy="0"/>
              </a:xfrm>
              <a:prstGeom prst="line">
                <a:avLst/>
              </a:prstGeom>
              <a:noFill/>
              <a:ln w="19050">
                <a:solidFill>
                  <a:srgbClr val="FF0000"/>
                </a:solidFill>
                <a:prstDash val="sysDot"/>
                <a:round/>
                <a:headEnd/>
                <a:tailEnd/>
              </a:ln>
            </xdr:spPr>
          </xdr:sp>
          <xdr:grpSp>
            <xdr:nvGrpSpPr>
              <xdr:cNvPr id="37765" name="Group 666"/>
              <xdr:cNvGrpSpPr>
                <a:grpSpLocks/>
              </xdr:cNvGrpSpPr>
            </xdr:nvGrpSpPr>
            <xdr:grpSpPr bwMode="auto">
              <a:xfrm>
                <a:off x="781" y="2577"/>
                <a:ext cx="47" cy="33"/>
                <a:chOff x="767" y="2600"/>
                <a:chExt cx="47" cy="33"/>
              </a:xfrm>
            </xdr:grpSpPr>
            <xdr:sp macro="" textlink="">
              <xdr:nvSpPr>
                <xdr:cNvPr id="15947" name="Text Box 587"/>
                <xdr:cNvSpPr txBox="1">
                  <a:spLocks noChangeArrowheads="1"/>
                </xdr:cNvSpPr>
              </xdr:nvSpPr>
              <xdr:spPr bwMode="auto">
                <a:xfrm>
                  <a:off x="767" y="2600"/>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15948" name="Text Box 588"/>
                <xdr:cNvSpPr txBox="1">
                  <a:spLocks noChangeArrowheads="1"/>
                </xdr:cNvSpPr>
              </xdr:nvSpPr>
              <xdr:spPr bwMode="auto">
                <a:xfrm>
                  <a:off x="794" y="2600"/>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X</a:t>
                  </a:r>
                </a:p>
              </xdr:txBody>
            </xdr:sp>
            <xdr:sp macro="" textlink="">
              <xdr:nvSpPr>
                <xdr:cNvPr id="37788" name="Line 589"/>
                <xdr:cNvSpPr>
                  <a:spLocks noChangeShapeType="1"/>
                </xdr:cNvSpPr>
              </xdr:nvSpPr>
              <xdr:spPr bwMode="auto">
                <a:xfrm>
                  <a:off x="785" y="2610"/>
                  <a:ext cx="14" cy="0"/>
                </a:xfrm>
                <a:prstGeom prst="line">
                  <a:avLst/>
                </a:prstGeom>
                <a:noFill/>
                <a:ln w="9525">
                  <a:solidFill>
                    <a:srgbClr val="FF6600"/>
                  </a:solidFill>
                  <a:prstDash val="dash"/>
                  <a:round/>
                  <a:headEnd/>
                  <a:tailEnd/>
                </a:ln>
              </xdr:spPr>
            </xdr:sp>
            <xdr:sp macro="" textlink="">
              <xdr:nvSpPr>
                <xdr:cNvPr id="37789" name="Line 590"/>
                <xdr:cNvSpPr>
                  <a:spLocks noChangeShapeType="1"/>
                </xdr:cNvSpPr>
              </xdr:nvSpPr>
              <xdr:spPr bwMode="auto">
                <a:xfrm rot="5400000">
                  <a:off x="769" y="2626"/>
                  <a:ext cx="14" cy="0"/>
                </a:xfrm>
                <a:prstGeom prst="line">
                  <a:avLst/>
                </a:prstGeom>
                <a:noFill/>
                <a:ln w="9525">
                  <a:solidFill>
                    <a:srgbClr val="FF6600"/>
                  </a:solidFill>
                  <a:prstDash val="dash"/>
                  <a:round/>
                  <a:headEnd/>
                  <a:tailEnd/>
                </a:ln>
              </xdr:spPr>
            </xdr:sp>
            <xdr:sp macro="" textlink="">
              <xdr:nvSpPr>
                <xdr:cNvPr id="37790" name="Line 591"/>
                <xdr:cNvSpPr>
                  <a:spLocks noChangeShapeType="1"/>
                </xdr:cNvSpPr>
              </xdr:nvSpPr>
              <xdr:spPr bwMode="auto">
                <a:xfrm rot="5400000">
                  <a:off x="796" y="2626"/>
                  <a:ext cx="14" cy="0"/>
                </a:xfrm>
                <a:prstGeom prst="line">
                  <a:avLst/>
                </a:prstGeom>
                <a:noFill/>
                <a:ln w="9525">
                  <a:solidFill>
                    <a:srgbClr val="FF6600"/>
                  </a:solidFill>
                  <a:prstDash val="dash"/>
                  <a:round/>
                  <a:headEnd/>
                  <a:tailEnd/>
                </a:ln>
              </xdr:spPr>
            </xdr:sp>
          </xdr:grpSp>
          <xdr:grpSp>
            <xdr:nvGrpSpPr>
              <xdr:cNvPr id="37766" name="Group 668"/>
              <xdr:cNvGrpSpPr>
                <a:grpSpLocks/>
              </xdr:cNvGrpSpPr>
            </xdr:nvGrpSpPr>
            <xdr:grpSpPr bwMode="auto">
              <a:xfrm>
                <a:off x="710" y="2630"/>
                <a:ext cx="187" cy="47"/>
                <a:chOff x="696" y="2646"/>
                <a:chExt cx="187" cy="47"/>
              </a:xfrm>
            </xdr:grpSpPr>
            <xdr:sp macro="" textlink="">
              <xdr:nvSpPr>
                <xdr:cNvPr id="15930" name="Text Box 570"/>
                <xdr:cNvSpPr txBox="1">
                  <a:spLocks noChangeArrowheads="1"/>
                </xdr:cNvSpPr>
              </xdr:nvSpPr>
              <xdr:spPr bwMode="auto">
                <a:xfrm>
                  <a:off x="834" y="2659"/>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5931" name="Text Box 571"/>
                <xdr:cNvSpPr txBox="1">
                  <a:spLocks noChangeArrowheads="1"/>
                </xdr:cNvSpPr>
              </xdr:nvSpPr>
              <xdr:spPr bwMode="auto">
                <a:xfrm>
                  <a:off x="725" y="2659"/>
                  <a:ext cx="19"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5932" name="Text Box 572"/>
                <xdr:cNvSpPr txBox="1">
                  <a:spLocks noChangeArrowheads="1"/>
                </xdr:cNvSpPr>
              </xdr:nvSpPr>
              <xdr:spPr bwMode="auto">
                <a:xfrm>
                  <a:off x="794" y="2659"/>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933" name="Text Box 573"/>
                <xdr:cNvSpPr txBox="1">
                  <a:spLocks noChangeArrowheads="1"/>
                </xdr:cNvSpPr>
              </xdr:nvSpPr>
              <xdr:spPr bwMode="auto">
                <a:xfrm>
                  <a:off x="754" y="265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HC</a:t>
                  </a:r>
                </a:p>
              </xdr:txBody>
            </xdr:sp>
            <xdr:sp macro="" textlink="">
              <xdr:nvSpPr>
                <xdr:cNvPr id="37772" name="Line 575"/>
                <xdr:cNvSpPr>
                  <a:spLocks noChangeShapeType="1"/>
                </xdr:cNvSpPr>
              </xdr:nvSpPr>
              <xdr:spPr bwMode="auto">
                <a:xfrm flipV="1">
                  <a:off x="784" y="2667"/>
                  <a:ext cx="14" cy="0"/>
                </a:xfrm>
                <a:prstGeom prst="line">
                  <a:avLst/>
                </a:prstGeom>
                <a:noFill/>
                <a:ln w="9525">
                  <a:solidFill>
                    <a:srgbClr val="FF6600"/>
                  </a:solidFill>
                  <a:prstDash val="dash"/>
                  <a:round/>
                  <a:headEnd/>
                  <a:tailEnd/>
                </a:ln>
              </xdr:spPr>
            </xdr:sp>
            <xdr:sp macro="" textlink="">
              <xdr:nvSpPr>
                <xdr:cNvPr id="37773" name="Line 576"/>
                <xdr:cNvSpPr>
                  <a:spLocks noChangeShapeType="1"/>
                </xdr:cNvSpPr>
              </xdr:nvSpPr>
              <xdr:spPr bwMode="auto">
                <a:xfrm flipV="1">
                  <a:off x="782" y="2671"/>
                  <a:ext cx="14" cy="0"/>
                </a:xfrm>
                <a:prstGeom prst="line">
                  <a:avLst/>
                </a:prstGeom>
                <a:noFill/>
                <a:ln w="9525">
                  <a:solidFill>
                    <a:srgbClr val="FFFF99"/>
                  </a:solidFill>
                  <a:round/>
                  <a:headEnd/>
                  <a:tailEnd/>
                </a:ln>
              </xdr:spPr>
            </xdr:sp>
            <xdr:sp macro="" textlink="">
              <xdr:nvSpPr>
                <xdr:cNvPr id="37774" name="Line 577"/>
                <xdr:cNvSpPr>
                  <a:spLocks noChangeShapeType="1"/>
                </xdr:cNvSpPr>
              </xdr:nvSpPr>
              <xdr:spPr bwMode="auto">
                <a:xfrm>
                  <a:off x="742" y="2669"/>
                  <a:ext cx="14" cy="0"/>
                </a:xfrm>
                <a:prstGeom prst="line">
                  <a:avLst/>
                </a:prstGeom>
                <a:noFill/>
                <a:ln w="9525">
                  <a:solidFill>
                    <a:srgbClr val="FFFF99"/>
                  </a:solidFill>
                  <a:round/>
                  <a:headEnd/>
                  <a:tailEnd/>
                </a:ln>
              </xdr:spPr>
            </xdr:sp>
            <xdr:sp macro="" textlink="">
              <xdr:nvSpPr>
                <xdr:cNvPr id="37775" name="Line 578"/>
                <xdr:cNvSpPr>
                  <a:spLocks noChangeShapeType="1"/>
                </xdr:cNvSpPr>
              </xdr:nvSpPr>
              <xdr:spPr bwMode="auto">
                <a:xfrm>
                  <a:off x="713" y="2669"/>
                  <a:ext cx="14" cy="0"/>
                </a:xfrm>
                <a:prstGeom prst="line">
                  <a:avLst/>
                </a:prstGeom>
                <a:noFill/>
                <a:ln w="9525">
                  <a:solidFill>
                    <a:srgbClr val="FFFF99"/>
                  </a:solidFill>
                  <a:round/>
                  <a:headEnd/>
                  <a:tailEnd/>
                </a:ln>
              </xdr:spPr>
            </xdr:sp>
            <xdr:sp macro="" textlink="">
              <xdr:nvSpPr>
                <xdr:cNvPr id="37776" name="Line 579"/>
                <xdr:cNvSpPr>
                  <a:spLocks noChangeShapeType="1"/>
                </xdr:cNvSpPr>
              </xdr:nvSpPr>
              <xdr:spPr bwMode="auto">
                <a:xfrm>
                  <a:off x="823" y="2669"/>
                  <a:ext cx="14" cy="0"/>
                </a:xfrm>
                <a:prstGeom prst="line">
                  <a:avLst/>
                </a:prstGeom>
                <a:noFill/>
                <a:ln w="9525">
                  <a:solidFill>
                    <a:srgbClr val="FFFF99"/>
                  </a:solidFill>
                  <a:round/>
                  <a:headEnd/>
                  <a:tailEnd/>
                </a:ln>
              </xdr:spPr>
            </xdr:sp>
            <xdr:sp macro="" textlink="">
              <xdr:nvSpPr>
                <xdr:cNvPr id="37777" name="Line 580"/>
                <xdr:cNvSpPr>
                  <a:spLocks noChangeShapeType="1"/>
                </xdr:cNvSpPr>
              </xdr:nvSpPr>
              <xdr:spPr bwMode="auto">
                <a:xfrm rot="5400000">
                  <a:off x="837" y="2686"/>
                  <a:ext cx="14" cy="0"/>
                </a:xfrm>
                <a:prstGeom prst="line">
                  <a:avLst/>
                </a:prstGeom>
                <a:noFill/>
                <a:ln w="9525">
                  <a:solidFill>
                    <a:srgbClr val="FFFF99"/>
                  </a:solidFill>
                  <a:round/>
                  <a:headEnd/>
                  <a:tailEnd/>
                </a:ln>
              </xdr:spPr>
            </xdr:sp>
            <xdr:sp macro="" textlink="">
              <xdr:nvSpPr>
                <xdr:cNvPr id="37778" name="Line 581"/>
                <xdr:cNvSpPr>
                  <a:spLocks noChangeShapeType="1"/>
                </xdr:cNvSpPr>
              </xdr:nvSpPr>
              <xdr:spPr bwMode="auto">
                <a:xfrm rot="5400000">
                  <a:off x="728" y="2686"/>
                  <a:ext cx="14" cy="0"/>
                </a:xfrm>
                <a:prstGeom prst="line">
                  <a:avLst/>
                </a:prstGeom>
                <a:noFill/>
                <a:ln w="9525">
                  <a:solidFill>
                    <a:srgbClr val="FFFF99"/>
                  </a:solidFill>
                  <a:round/>
                  <a:headEnd/>
                  <a:tailEnd/>
                </a:ln>
              </xdr:spPr>
            </xdr:sp>
            <xdr:sp macro="" textlink="">
              <xdr:nvSpPr>
                <xdr:cNvPr id="37779" name="Line 582"/>
                <xdr:cNvSpPr>
                  <a:spLocks noChangeShapeType="1"/>
                </xdr:cNvSpPr>
              </xdr:nvSpPr>
              <xdr:spPr bwMode="auto">
                <a:xfrm rot="5400000">
                  <a:off x="837" y="2653"/>
                  <a:ext cx="14" cy="0"/>
                </a:xfrm>
                <a:prstGeom prst="line">
                  <a:avLst/>
                </a:prstGeom>
                <a:noFill/>
                <a:ln w="9525">
                  <a:solidFill>
                    <a:srgbClr val="FFFF99"/>
                  </a:solidFill>
                  <a:round/>
                  <a:headEnd/>
                  <a:tailEnd/>
                </a:ln>
              </xdr:spPr>
            </xdr:sp>
            <xdr:sp macro="" textlink="">
              <xdr:nvSpPr>
                <xdr:cNvPr id="37780" name="Line 583"/>
                <xdr:cNvSpPr>
                  <a:spLocks noChangeShapeType="1"/>
                </xdr:cNvSpPr>
              </xdr:nvSpPr>
              <xdr:spPr bwMode="auto">
                <a:xfrm rot="5400000">
                  <a:off x="728" y="2653"/>
                  <a:ext cx="14" cy="0"/>
                </a:xfrm>
                <a:prstGeom prst="line">
                  <a:avLst/>
                </a:prstGeom>
                <a:noFill/>
                <a:ln w="9525">
                  <a:solidFill>
                    <a:srgbClr val="FFFF99"/>
                  </a:solidFill>
                  <a:round/>
                  <a:headEnd/>
                  <a:tailEnd/>
                </a:ln>
              </xdr:spPr>
            </xdr:sp>
            <xdr:sp macro="" textlink="">
              <xdr:nvSpPr>
                <xdr:cNvPr id="37781" name="Line 584"/>
                <xdr:cNvSpPr>
                  <a:spLocks noChangeShapeType="1"/>
                </xdr:cNvSpPr>
              </xdr:nvSpPr>
              <xdr:spPr bwMode="auto">
                <a:xfrm>
                  <a:off x="851" y="2669"/>
                  <a:ext cx="14" cy="0"/>
                </a:xfrm>
                <a:prstGeom prst="line">
                  <a:avLst/>
                </a:prstGeom>
                <a:noFill/>
                <a:ln w="9525">
                  <a:solidFill>
                    <a:srgbClr val="FFFF99"/>
                  </a:solidFill>
                  <a:round/>
                  <a:headEnd/>
                  <a:tailEnd/>
                </a:ln>
              </xdr:spPr>
            </xdr:sp>
            <xdr:sp macro="" textlink="">
              <xdr:nvSpPr>
                <xdr:cNvPr id="37782" name="Line 585"/>
                <xdr:cNvSpPr>
                  <a:spLocks noChangeShapeType="1"/>
                </xdr:cNvSpPr>
              </xdr:nvSpPr>
              <xdr:spPr bwMode="auto">
                <a:xfrm rot="5400000">
                  <a:off x="768" y="2656"/>
                  <a:ext cx="14" cy="0"/>
                </a:xfrm>
                <a:prstGeom prst="line">
                  <a:avLst/>
                </a:prstGeom>
                <a:noFill/>
                <a:ln w="9525">
                  <a:solidFill>
                    <a:srgbClr val="FF6600"/>
                  </a:solidFill>
                  <a:prstDash val="dash"/>
                  <a:round/>
                  <a:headEnd/>
                  <a:tailEnd/>
                </a:ln>
              </xdr:spPr>
            </xdr:sp>
            <xdr:sp macro="" textlink="">
              <xdr:nvSpPr>
                <xdr:cNvPr id="37783" name="Line 586"/>
                <xdr:cNvSpPr>
                  <a:spLocks noChangeShapeType="1"/>
                </xdr:cNvSpPr>
              </xdr:nvSpPr>
              <xdr:spPr bwMode="auto">
                <a:xfrm rot="5400000">
                  <a:off x="797" y="2656"/>
                  <a:ext cx="14" cy="0"/>
                </a:xfrm>
                <a:prstGeom prst="line">
                  <a:avLst/>
                </a:prstGeom>
                <a:noFill/>
                <a:ln w="9525">
                  <a:solidFill>
                    <a:srgbClr val="FF6600"/>
                  </a:solidFill>
                  <a:prstDash val="dash"/>
                  <a:round/>
                  <a:headEnd/>
                  <a:tailEnd/>
                </a:ln>
              </xdr:spPr>
            </xdr:sp>
            <xdr:sp macro="" textlink="">
              <xdr:nvSpPr>
                <xdr:cNvPr id="37784" name="Line 664"/>
                <xdr:cNvSpPr>
                  <a:spLocks noChangeShapeType="1"/>
                </xdr:cNvSpPr>
              </xdr:nvSpPr>
              <xdr:spPr bwMode="auto">
                <a:xfrm>
                  <a:off x="869" y="2669"/>
                  <a:ext cx="14" cy="0"/>
                </a:xfrm>
                <a:prstGeom prst="line">
                  <a:avLst/>
                </a:prstGeom>
                <a:noFill/>
                <a:ln w="9525">
                  <a:solidFill>
                    <a:srgbClr val="FFFF99"/>
                  </a:solidFill>
                  <a:prstDash val="dashDot"/>
                  <a:round/>
                  <a:headEnd/>
                  <a:tailEnd/>
                </a:ln>
              </xdr:spPr>
            </xdr:sp>
            <xdr:sp macro="" textlink="">
              <xdr:nvSpPr>
                <xdr:cNvPr id="37785" name="Line 665"/>
                <xdr:cNvSpPr>
                  <a:spLocks noChangeShapeType="1"/>
                </xdr:cNvSpPr>
              </xdr:nvSpPr>
              <xdr:spPr bwMode="auto">
                <a:xfrm>
                  <a:off x="696" y="2669"/>
                  <a:ext cx="14" cy="0"/>
                </a:xfrm>
                <a:prstGeom prst="line">
                  <a:avLst/>
                </a:prstGeom>
                <a:noFill/>
                <a:ln w="9525">
                  <a:solidFill>
                    <a:srgbClr val="FFFF99"/>
                  </a:solidFill>
                  <a:prstDash val="dashDot"/>
                  <a:round/>
                  <a:headEnd/>
                  <a:tailEnd/>
                </a:ln>
              </xdr:spPr>
            </xdr:sp>
          </xdr:grpSp>
          <xdr:sp macro="" textlink="">
            <xdr:nvSpPr>
              <xdr:cNvPr id="37767" name="Line 670"/>
              <xdr:cNvSpPr>
                <a:spLocks noChangeShapeType="1"/>
              </xdr:cNvSpPr>
            </xdr:nvSpPr>
            <xdr:spPr bwMode="auto">
              <a:xfrm rot="5400000">
                <a:off x="811" y="2620"/>
                <a:ext cx="14" cy="0"/>
              </a:xfrm>
              <a:prstGeom prst="line">
                <a:avLst/>
              </a:prstGeom>
              <a:noFill/>
              <a:ln w="19050">
                <a:solidFill>
                  <a:srgbClr val="FF0000"/>
                </a:solidFill>
                <a:prstDash val="sysDot"/>
                <a:round/>
                <a:headEnd/>
                <a:tailEnd/>
              </a:ln>
            </xdr:spPr>
          </xdr:sp>
        </xdr:grpSp>
        <xdr:sp macro="" textlink="">
          <xdr:nvSpPr>
            <xdr:cNvPr id="37762" name="AutoShape 674"/>
            <xdr:cNvSpPr>
              <a:spLocks/>
            </xdr:cNvSpPr>
          </xdr:nvSpPr>
          <xdr:spPr bwMode="auto">
            <a:xfrm>
              <a:off x="703" y="2578"/>
              <a:ext cx="8" cy="107"/>
            </a:xfrm>
            <a:prstGeom prst="leftBracket">
              <a:avLst>
                <a:gd name="adj" fmla="val 111458"/>
              </a:avLst>
            </a:prstGeom>
            <a:noFill/>
            <a:ln w="9525">
              <a:solidFill>
                <a:srgbClr val="800000"/>
              </a:solidFill>
              <a:round/>
              <a:headEnd/>
              <a:tailEnd/>
            </a:ln>
          </xdr:spPr>
        </xdr:sp>
        <xdr:sp macro="" textlink="">
          <xdr:nvSpPr>
            <xdr:cNvPr id="37763" name="AutoShape 675"/>
            <xdr:cNvSpPr>
              <a:spLocks/>
            </xdr:cNvSpPr>
          </xdr:nvSpPr>
          <xdr:spPr bwMode="auto">
            <a:xfrm flipH="1">
              <a:off x="897" y="2578"/>
              <a:ext cx="8" cy="107"/>
            </a:xfrm>
            <a:prstGeom prst="leftBracket">
              <a:avLst>
                <a:gd name="adj" fmla="val 111458"/>
              </a:avLst>
            </a:prstGeom>
            <a:noFill/>
            <a:ln w="9525">
              <a:solidFill>
                <a:srgbClr val="800000"/>
              </a:solidFill>
              <a:round/>
              <a:headEnd/>
              <a:tailEnd/>
            </a:ln>
          </xdr:spPr>
        </xdr:sp>
      </xdr:grpSp>
    </xdr:grpSp>
    <xdr:clientData/>
  </xdr:twoCellAnchor>
  <xdr:twoCellAnchor>
    <xdr:from>
      <xdr:col>0</xdr:col>
      <xdr:colOff>314325</xdr:colOff>
      <xdr:row>174</xdr:row>
      <xdr:rowOff>85725</xdr:rowOff>
    </xdr:from>
    <xdr:to>
      <xdr:col>0</xdr:col>
      <xdr:colOff>561975</xdr:colOff>
      <xdr:row>174</xdr:row>
      <xdr:rowOff>85725</xdr:rowOff>
    </xdr:to>
    <xdr:sp macro="" textlink="">
      <xdr:nvSpPr>
        <xdr:cNvPr id="37180" name="Line 682"/>
        <xdr:cNvSpPr>
          <a:spLocks noChangeShapeType="1"/>
        </xdr:cNvSpPr>
      </xdr:nvSpPr>
      <xdr:spPr bwMode="auto">
        <a:xfrm>
          <a:off x="314325" y="31108650"/>
          <a:ext cx="247650" cy="0"/>
        </a:xfrm>
        <a:prstGeom prst="line">
          <a:avLst/>
        </a:prstGeom>
        <a:noFill/>
        <a:ln w="57150">
          <a:solidFill>
            <a:srgbClr val="FF9900"/>
          </a:solidFill>
          <a:round/>
          <a:headEnd/>
          <a:tailEnd type="triangle" w="med" len="med"/>
        </a:ln>
      </xdr:spPr>
    </xdr:sp>
    <xdr:clientData/>
  </xdr:twoCellAnchor>
  <xdr:twoCellAnchor>
    <xdr:from>
      <xdr:col>0</xdr:col>
      <xdr:colOff>314325</xdr:colOff>
      <xdr:row>184</xdr:row>
      <xdr:rowOff>84291</xdr:rowOff>
    </xdr:from>
    <xdr:to>
      <xdr:col>0</xdr:col>
      <xdr:colOff>561975</xdr:colOff>
      <xdr:row>184</xdr:row>
      <xdr:rowOff>84291</xdr:rowOff>
    </xdr:to>
    <xdr:sp macro="" textlink="">
      <xdr:nvSpPr>
        <xdr:cNvPr id="37181" name="Line 683"/>
        <xdr:cNvSpPr>
          <a:spLocks noChangeShapeType="1"/>
        </xdr:cNvSpPr>
      </xdr:nvSpPr>
      <xdr:spPr bwMode="auto">
        <a:xfrm>
          <a:off x="314325" y="35890097"/>
          <a:ext cx="247650" cy="0"/>
        </a:xfrm>
        <a:prstGeom prst="line">
          <a:avLst/>
        </a:prstGeom>
        <a:noFill/>
        <a:ln w="57150">
          <a:solidFill>
            <a:srgbClr val="FF9900"/>
          </a:solidFill>
          <a:round/>
          <a:headEnd/>
          <a:tailEnd type="triangle" w="med" len="med"/>
        </a:ln>
      </xdr:spPr>
    </xdr:sp>
    <xdr:clientData/>
  </xdr:twoCellAnchor>
  <xdr:twoCellAnchor>
    <xdr:from>
      <xdr:col>2</xdr:col>
      <xdr:colOff>171450</xdr:colOff>
      <xdr:row>189</xdr:row>
      <xdr:rowOff>38100</xdr:rowOff>
    </xdr:from>
    <xdr:to>
      <xdr:col>8</xdr:col>
      <xdr:colOff>304800</xdr:colOff>
      <xdr:row>191</xdr:row>
      <xdr:rowOff>152400</xdr:rowOff>
    </xdr:to>
    <xdr:grpSp>
      <xdr:nvGrpSpPr>
        <xdr:cNvPr id="37182" name="Group 730"/>
        <xdr:cNvGrpSpPr>
          <a:grpSpLocks/>
        </xdr:cNvGrpSpPr>
      </xdr:nvGrpSpPr>
      <xdr:grpSpPr bwMode="auto">
        <a:xfrm>
          <a:off x="1400482" y="36816890"/>
          <a:ext cx="3820447" cy="503494"/>
          <a:chOff x="58" y="3391"/>
          <a:chExt cx="398" cy="52"/>
        </a:xfrm>
      </xdr:grpSpPr>
      <xdr:sp macro="" textlink="">
        <xdr:nvSpPr>
          <xdr:cNvPr id="16062" name="Text Box 702"/>
          <xdr:cNvSpPr txBox="1">
            <a:spLocks noChangeArrowheads="1"/>
          </xdr:cNvSpPr>
        </xdr:nvSpPr>
        <xdr:spPr bwMode="auto">
          <a:xfrm>
            <a:off x="213" y="3391"/>
            <a:ext cx="28" cy="28"/>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r>
              <a:rPr lang="en-US" sz="1200" b="0" i="0" strike="noStrike" baseline="-25000">
                <a:solidFill>
                  <a:srgbClr val="FFFF99"/>
                </a:solidFill>
                <a:latin typeface="Arial"/>
                <a:cs typeface="Arial"/>
              </a:rPr>
              <a:t>2</a:t>
            </a:r>
          </a:p>
        </xdr:txBody>
      </xdr:sp>
      <xdr:grpSp>
        <xdr:nvGrpSpPr>
          <xdr:cNvPr id="37734" name="Group 729"/>
          <xdr:cNvGrpSpPr>
            <a:grpSpLocks/>
          </xdr:cNvGrpSpPr>
        </xdr:nvGrpSpPr>
        <xdr:grpSpPr bwMode="auto">
          <a:xfrm>
            <a:off x="58" y="3391"/>
            <a:ext cx="123" cy="26"/>
            <a:chOff x="58" y="3391"/>
            <a:chExt cx="123" cy="26"/>
          </a:xfrm>
        </xdr:grpSpPr>
        <xdr:sp macro="" textlink="">
          <xdr:nvSpPr>
            <xdr:cNvPr id="16047" name="Text Box 687"/>
            <xdr:cNvSpPr txBox="1">
              <a:spLocks noChangeArrowheads="1"/>
            </xdr:cNvSpPr>
          </xdr:nvSpPr>
          <xdr:spPr bwMode="auto">
            <a:xfrm>
              <a:off x="58"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048" name="Text Box 688"/>
            <xdr:cNvSpPr txBox="1">
              <a:spLocks noChangeArrowheads="1"/>
            </xdr:cNvSpPr>
          </xdr:nvSpPr>
          <xdr:spPr bwMode="auto">
            <a:xfrm>
              <a:off x="145"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049" name="Text Box 689"/>
            <xdr:cNvSpPr txBox="1">
              <a:spLocks noChangeArrowheads="1"/>
            </xdr:cNvSpPr>
          </xdr:nvSpPr>
          <xdr:spPr bwMode="auto">
            <a:xfrm>
              <a:off x="104" y="3391"/>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7752" name="Group 690"/>
            <xdr:cNvGrpSpPr>
              <a:grpSpLocks/>
            </xdr:cNvGrpSpPr>
          </xdr:nvGrpSpPr>
          <xdr:grpSpPr bwMode="auto">
            <a:xfrm>
              <a:off x="132" y="3401"/>
              <a:ext cx="14" cy="4"/>
              <a:chOff x="697" y="1453"/>
              <a:chExt cx="14" cy="4"/>
            </a:xfrm>
          </xdr:grpSpPr>
          <xdr:sp macro="" textlink="">
            <xdr:nvSpPr>
              <xdr:cNvPr id="37754" name="Line 691"/>
              <xdr:cNvSpPr>
                <a:spLocks noChangeShapeType="1"/>
              </xdr:cNvSpPr>
            </xdr:nvSpPr>
            <xdr:spPr bwMode="auto">
              <a:xfrm>
                <a:off x="697" y="1457"/>
                <a:ext cx="14" cy="0"/>
              </a:xfrm>
              <a:prstGeom prst="line">
                <a:avLst/>
              </a:prstGeom>
              <a:noFill/>
              <a:ln w="9525">
                <a:solidFill>
                  <a:srgbClr val="FF6600"/>
                </a:solidFill>
                <a:round/>
                <a:headEnd/>
                <a:tailEnd/>
              </a:ln>
            </xdr:spPr>
          </xdr:sp>
          <xdr:sp macro="" textlink="">
            <xdr:nvSpPr>
              <xdr:cNvPr id="37755" name="Line 692"/>
              <xdr:cNvSpPr>
                <a:spLocks noChangeShapeType="1"/>
              </xdr:cNvSpPr>
            </xdr:nvSpPr>
            <xdr:spPr bwMode="auto">
              <a:xfrm>
                <a:off x="697" y="1453"/>
                <a:ext cx="14" cy="0"/>
              </a:xfrm>
              <a:prstGeom prst="line">
                <a:avLst/>
              </a:prstGeom>
              <a:noFill/>
              <a:ln w="9525">
                <a:solidFill>
                  <a:srgbClr val="FFFF99"/>
                </a:solidFill>
                <a:round/>
                <a:headEnd/>
                <a:tailEnd/>
              </a:ln>
            </xdr:spPr>
          </xdr:sp>
        </xdr:grpSp>
        <xdr:sp macro="" textlink="">
          <xdr:nvSpPr>
            <xdr:cNvPr id="37753" name="Line 693"/>
            <xdr:cNvSpPr>
              <a:spLocks noChangeShapeType="1"/>
            </xdr:cNvSpPr>
          </xdr:nvSpPr>
          <xdr:spPr bwMode="auto">
            <a:xfrm>
              <a:off x="93" y="3403"/>
              <a:ext cx="14" cy="0"/>
            </a:xfrm>
            <a:prstGeom prst="line">
              <a:avLst/>
            </a:prstGeom>
            <a:noFill/>
            <a:ln w="9525">
              <a:solidFill>
                <a:srgbClr val="FFFF99"/>
              </a:solidFill>
              <a:round/>
              <a:headEnd/>
              <a:tailEnd/>
            </a:ln>
          </xdr:spPr>
        </xdr:sp>
      </xdr:grpSp>
      <xdr:sp macro="" textlink="">
        <xdr:nvSpPr>
          <xdr:cNvPr id="37735" name="Line 697"/>
          <xdr:cNvSpPr>
            <a:spLocks noChangeShapeType="1"/>
          </xdr:cNvSpPr>
        </xdr:nvSpPr>
        <xdr:spPr bwMode="auto">
          <a:xfrm>
            <a:off x="250" y="3401"/>
            <a:ext cx="74" cy="0"/>
          </a:xfrm>
          <a:prstGeom prst="line">
            <a:avLst/>
          </a:prstGeom>
          <a:noFill/>
          <a:ln w="12700">
            <a:solidFill>
              <a:srgbClr val="FF0000"/>
            </a:solidFill>
            <a:round/>
            <a:headEnd/>
            <a:tailEnd type="triangle" w="med" len="med"/>
          </a:ln>
        </xdr:spPr>
      </xdr:sp>
      <xdr:grpSp>
        <xdr:nvGrpSpPr>
          <xdr:cNvPr id="37736" name="Group 728"/>
          <xdr:cNvGrpSpPr>
            <a:grpSpLocks/>
          </xdr:cNvGrpSpPr>
        </xdr:nvGrpSpPr>
        <xdr:grpSpPr bwMode="auto">
          <a:xfrm>
            <a:off x="334" y="3391"/>
            <a:ext cx="122" cy="52"/>
            <a:chOff x="334" y="3387"/>
            <a:chExt cx="122" cy="52"/>
          </a:xfrm>
        </xdr:grpSpPr>
        <xdr:sp macro="" textlink="">
          <xdr:nvSpPr>
            <xdr:cNvPr id="16066" name="Text Box 706"/>
            <xdr:cNvSpPr txBox="1">
              <a:spLocks noChangeArrowheads="1"/>
            </xdr:cNvSpPr>
          </xdr:nvSpPr>
          <xdr:spPr bwMode="auto">
            <a:xfrm>
              <a:off x="380" y="3419"/>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6067" name="Text Box 707"/>
            <xdr:cNvSpPr txBox="1">
              <a:spLocks noChangeArrowheads="1"/>
            </xdr:cNvSpPr>
          </xdr:nvSpPr>
          <xdr:spPr bwMode="auto">
            <a:xfrm>
              <a:off x="334" y="338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068" name="Text Box 708"/>
            <xdr:cNvSpPr txBox="1">
              <a:spLocks noChangeArrowheads="1"/>
            </xdr:cNvSpPr>
          </xdr:nvSpPr>
          <xdr:spPr bwMode="auto">
            <a:xfrm>
              <a:off x="420" y="338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069" name="Text Box 709"/>
            <xdr:cNvSpPr txBox="1">
              <a:spLocks noChangeArrowheads="1"/>
            </xdr:cNvSpPr>
          </xdr:nvSpPr>
          <xdr:spPr bwMode="auto">
            <a:xfrm>
              <a:off x="380" y="3387"/>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6070" name="Text Box 710"/>
            <xdr:cNvSpPr txBox="1">
              <a:spLocks noChangeArrowheads="1"/>
            </xdr:cNvSpPr>
          </xdr:nvSpPr>
          <xdr:spPr bwMode="auto">
            <a:xfrm>
              <a:off x="420" y="341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37745" name="Line 711"/>
            <xdr:cNvSpPr>
              <a:spLocks noChangeShapeType="1"/>
            </xdr:cNvSpPr>
          </xdr:nvSpPr>
          <xdr:spPr bwMode="auto">
            <a:xfrm>
              <a:off x="368" y="3399"/>
              <a:ext cx="14" cy="0"/>
            </a:xfrm>
            <a:prstGeom prst="line">
              <a:avLst/>
            </a:prstGeom>
            <a:noFill/>
            <a:ln w="9525">
              <a:solidFill>
                <a:srgbClr val="FFFF99"/>
              </a:solidFill>
              <a:round/>
              <a:headEnd/>
              <a:tailEnd/>
            </a:ln>
          </xdr:spPr>
        </xdr:sp>
        <xdr:sp macro="" textlink="">
          <xdr:nvSpPr>
            <xdr:cNvPr id="37746" name="Line 712"/>
            <xdr:cNvSpPr>
              <a:spLocks noChangeShapeType="1"/>
            </xdr:cNvSpPr>
          </xdr:nvSpPr>
          <xdr:spPr bwMode="auto">
            <a:xfrm>
              <a:off x="409" y="3399"/>
              <a:ext cx="14" cy="0"/>
            </a:xfrm>
            <a:prstGeom prst="line">
              <a:avLst/>
            </a:prstGeom>
            <a:noFill/>
            <a:ln w="9525">
              <a:solidFill>
                <a:srgbClr val="FFFF99"/>
              </a:solidFill>
              <a:round/>
              <a:headEnd/>
              <a:tailEnd/>
            </a:ln>
          </xdr:spPr>
        </xdr:sp>
        <xdr:sp macro="" textlink="">
          <xdr:nvSpPr>
            <xdr:cNvPr id="37747" name="Line 713"/>
            <xdr:cNvSpPr>
              <a:spLocks noChangeShapeType="1"/>
            </xdr:cNvSpPr>
          </xdr:nvSpPr>
          <xdr:spPr bwMode="auto">
            <a:xfrm rot="5400000">
              <a:off x="423" y="3413"/>
              <a:ext cx="14" cy="0"/>
            </a:xfrm>
            <a:prstGeom prst="line">
              <a:avLst/>
            </a:prstGeom>
            <a:noFill/>
            <a:ln w="9525">
              <a:solidFill>
                <a:srgbClr val="FFFF99"/>
              </a:solidFill>
              <a:round/>
              <a:headEnd/>
              <a:tailEnd/>
            </a:ln>
          </xdr:spPr>
        </xdr:sp>
        <xdr:sp macro="" textlink="">
          <xdr:nvSpPr>
            <xdr:cNvPr id="37748" name="Line 714"/>
            <xdr:cNvSpPr>
              <a:spLocks noChangeShapeType="1"/>
            </xdr:cNvSpPr>
          </xdr:nvSpPr>
          <xdr:spPr bwMode="auto">
            <a:xfrm rot="5400000">
              <a:off x="383" y="3413"/>
              <a:ext cx="14" cy="0"/>
            </a:xfrm>
            <a:prstGeom prst="line">
              <a:avLst/>
            </a:prstGeom>
            <a:noFill/>
            <a:ln w="9525">
              <a:solidFill>
                <a:srgbClr val="FFFF99"/>
              </a:solidFill>
              <a:round/>
              <a:headEnd/>
              <a:tailEnd/>
            </a:ln>
          </xdr:spPr>
        </xdr:sp>
      </xdr:grpSp>
      <xdr:grpSp>
        <xdr:nvGrpSpPr>
          <xdr:cNvPr id="37737" name="Group 721"/>
          <xdr:cNvGrpSpPr>
            <a:grpSpLocks/>
          </xdr:cNvGrpSpPr>
        </xdr:nvGrpSpPr>
        <xdr:grpSpPr bwMode="auto">
          <a:xfrm>
            <a:off x="193" y="3396"/>
            <a:ext cx="12" cy="12"/>
            <a:chOff x="495" y="1422"/>
            <a:chExt cx="14" cy="14"/>
          </a:xfrm>
        </xdr:grpSpPr>
        <xdr:sp macro="" textlink="">
          <xdr:nvSpPr>
            <xdr:cNvPr id="37738" name="Line 722"/>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7739" name="Line 723"/>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clientData/>
  </xdr:twoCellAnchor>
  <xdr:twoCellAnchor>
    <xdr:from>
      <xdr:col>2</xdr:col>
      <xdr:colOff>180975</xdr:colOff>
      <xdr:row>208</xdr:row>
      <xdr:rowOff>46097</xdr:rowOff>
    </xdr:from>
    <xdr:to>
      <xdr:col>8</xdr:col>
      <xdr:colOff>304800</xdr:colOff>
      <xdr:row>211</xdr:row>
      <xdr:rowOff>122297</xdr:rowOff>
    </xdr:to>
    <xdr:grpSp>
      <xdr:nvGrpSpPr>
        <xdr:cNvPr id="37183" name="Group 967"/>
        <xdr:cNvGrpSpPr>
          <a:grpSpLocks/>
        </xdr:cNvGrpSpPr>
      </xdr:nvGrpSpPr>
      <xdr:grpSpPr bwMode="auto">
        <a:xfrm>
          <a:off x="1410007" y="40522226"/>
          <a:ext cx="3810922" cy="659990"/>
          <a:chOff x="147" y="3745"/>
          <a:chExt cx="397" cy="68"/>
        </a:xfrm>
      </xdr:grpSpPr>
      <xdr:grpSp>
        <xdr:nvGrpSpPr>
          <xdr:cNvPr id="37702" name="Group 966"/>
          <xdr:cNvGrpSpPr>
            <a:grpSpLocks/>
          </xdr:cNvGrpSpPr>
        </xdr:nvGrpSpPr>
        <xdr:grpSpPr bwMode="auto">
          <a:xfrm>
            <a:off x="147" y="3745"/>
            <a:ext cx="397" cy="63"/>
            <a:chOff x="147" y="3745"/>
            <a:chExt cx="397" cy="63"/>
          </a:xfrm>
        </xdr:grpSpPr>
        <xdr:sp macro="" textlink="">
          <xdr:nvSpPr>
            <xdr:cNvPr id="16119" name="Text Box 759"/>
            <xdr:cNvSpPr txBox="1">
              <a:spLocks noChangeArrowheads="1"/>
            </xdr:cNvSpPr>
          </xdr:nvSpPr>
          <xdr:spPr bwMode="auto">
            <a:xfrm>
              <a:off x="301" y="3753"/>
              <a:ext cx="32" cy="28"/>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Br</a:t>
              </a:r>
              <a:r>
                <a:rPr lang="en-US" sz="1200" b="1" i="0" strike="noStrike" baseline="-25000">
                  <a:solidFill>
                    <a:srgbClr val="800000"/>
                  </a:solidFill>
                  <a:latin typeface="Arial"/>
                  <a:cs typeface="Arial"/>
                </a:rPr>
                <a:t>2</a:t>
              </a:r>
            </a:p>
          </xdr:txBody>
        </xdr:sp>
        <xdr:grpSp>
          <xdr:nvGrpSpPr>
            <xdr:cNvPr id="37709" name="Group 760"/>
            <xdr:cNvGrpSpPr>
              <a:grpSpLocks/>
            </xdr:cNvGrpSpPr>
          </xdr:nvGrpSpPr>
          <xdr:grpSpPr bwMode="auto">
            <a:xfrm>
              <a:off x="147" y="3754"/>
              <a:ext cx="122" cy="26"/>
              <a:chOff x="59" y="3391"/>
              <a:chExt cx="122" cy="26"/>
            </a:xfrm>
          </xdr:grpSpPr>
          <xdr:sp macro="" textlink="">
            <xdr:nvSpPr>
              <xdr:cNvPr id="16121" name="Text Box 761"/>
              <xdr:cNvSpPr txBox="1">
                <a:spLocks noChangeArrowheads="1"/>
              </xdr:cNvSpPr>
            </xdr:nvSpPr>
            <xdr:spPr bwMode="auto">
              <a:xfrm>
                <a:off x="59"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122" name="Text Box 762"/>
              <xdr:cNvSpPr txBox="1">
                <a:spLocks noChangeArrowheads="1"/>
              </xdr:cNvSpPr>
            </xdr:nvSpPr>
            <xdr:spPr bwMode="auto">
              <a:xfrm>
                <a:off x="145"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123" name="Text Box 763"/>
              <xdr:cNvSpPr txBox="1">
                <a:spLocks noChangeArrowheads="1"/>
              </xdr:cNvSpPr>
            </xdr:nvSpPr>
            <xdr:spPr bwMode="auto">
              <a:xfrm>
                <a:off x="104" y="3391"/>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7729" name="Group 764"/>
              <xdr:cNvGrpSpPr>
                <a:grpSpLocks/>
              </xdr:cNvGrpSpPr>
            </xdr:nvGrpSpPr>
            <xdr:grpSpPr bwMode="auto">
              <a:xfrm>
                <a:off x="134" y="3399"/>
                <a:ext cx="14" cy="4"/>
                <a:chOff x="699" y="1451"/>
                <a:chExt cx="14" cy="4"/>
              </a:xfrm>
            </xdr:grpSpPr>
            <xdr:sp macro="" textlink="">
              <xdr:nvSpPr>
                <xdr:cNvPr id="37731" name="Line 765"/>
                <xdr:cNvSpPr>
                  <a:spLocks noChangeShapeType="1"/>
                </xdr:cNvSpPr>
              </xdr:nvSpPr>
              <xdr:spPr bwMode="auto">
                <a:xfrm>
                  <a:off x="699" y="1455"/>
                  <a:ext cx="14" cy="0"/>
                </a:xfrm>
                <a:prstGeom prst="line">
                  <a:avLst/>
                </a:prstGeom>
                <a:noFill/>
                <a:ln w="9525">
                  <a:solidFill>
                    <a:srgbClr val="FF6600"/>
                  </a:solidFill>
                  <a:round/>
                  <a:headEnd/>
                  <a:tailEnd/>
                </a:ln>
              </xdr:spPr>
            </xdr:sp>
            <xdr:sp macro="" textlink="">
              <xdr:nvSpPr>
                <xdr:cNvPr id="37732" name="Line 766"/>
                <xdr:cNvSpPr>
                  <a:spLocks noChangeShapeType="1"/>
                </xdr:cNvSpPr>
              </xdr:nvSpPr>
              <xdr:spPr bwMode="auto">
                <a:xfrm>
                  <a:off x="699" y="1451"/>
                  <a:ext cx="14" cy="0"/>
                </a:xfrm>
                <a:prstGeom prst="line">
                  <a:avLst/>
                </a:prstGeom>
                <a:noFill/>
                <a:ln w="9525">
                  <a:solidFill>
                    <a:srgbClr val="FFFF99"/>
                  </a:solidFill>
                  <a:round/>
                  <a:headEnd/>
                  <a:tailEnd/>
                </a:ln>
              </xdr:spPr>
            </xdr:sp>
          </xdr:grpSp>
          <xdr:sp macro="" textlink="">
            <xdr:nvSpPr>
              <xdr:cNvPr id="37730" name="Line 767"/>
              <xdr:cNvSpPr>
                <a:spLocks noChangeShapeType="1"/>
              </xdr:cNvSpPr>
            </xdr:nvSpPr>
            <xdr:spPr bwMode="auto">
              <a:xfrm>
                <a:off x="92" y="3401"/>
                <a:ext cx="14" cy="0"/>
              </a:xfrm>
              <a:prstGeom prst="line">
                <a:avLst/>
              </a:prstGeom>
              <a:noFill/>
              <a:ln w="9525">
                <a:solidFill>
                  <a:srgbClr val="FFFF99"/>
                </a:solidFill>
                <a:round/>
                <a:headEnd/>
                <a:tailEnd/>
              </a:ln>
            </xdr:spPr>
          </xdr:sp>
        </xdr:grpSp>
        <xdr:grpSp>
          <xdr:nvGrpSpPr>
            <xdr:cNvPr id="37710" name="Group 783"/>
            <xdr:cNvGrpSpPr>
              <a:grpSpLocks/>
            </xdr:cNvGrpSpPr>
          </xdr:nvGrpSpPr>
          <xdr:grpSpPr bwMode="auto">
            <a:xfrm>
              <a:off x="338" y="3745"/>
              <a:ext cx="74" cy="21"/>
              <a:chOff x="338" y="3750"/>
              <a:chExt cx="74" cy="21"/>
            </a:xfrm>
          </xdr:grpSpPr>
          <xdr:sp macro="" textlink="">
            <xdr:nvSpPr>
              <xdr:cNvPr id="16142" name="Text Box 782"/>
              <xdr:cNvSpPr txBox="1">
                <a:spLocks noChangeArrowheads="1"/>
              </xdr:cNvSpPr>
            </xdr:nvSpPr>
            <xdr:spPr bwMode="auto">
              <a:xfrm>
                <a:off x="358" y="3750"/>
                <a:ext cx="33"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8080"/>
                    </a:solidFill>
                    <a:latin typeface="Arial"/>
                    <a:cs typeface="Arial"/>
                  </a:rPr>
                  <a:t>CCl</a:t>
                </a:r>
                <a:r>
                  <a:rPr lang="en-US" sz="1000" b="1" i="0" strike="noStrike" baseline="-25000">
                    <a:solidFill>
                      <a:srgbClr val="808080"/>
                    </a:solidFill>
                    <a:latin typeface="Arial"/>
                    <a:cs typeface="Arial"/>
                  </a:rPr>
                  <a:t>4</a:t>
                </a:r>
              </a:p>
            </xdr:txBody>
          </xdr:sp>
          <xdr:sp macro="" textlink="">
            <xdr:nvSpPr>
              <xdr:cNvPr id="37725" name="Line 768"/>
              <xdr:cNvSpPr>
                <a:spLocks noChangeShapeType="1"/>
              </xdr:cNvSpPr>
            </xdr:nvSpPr>
            <xdr:spPr bwMode="auto">
              <a:xfrm>
                <a:off x="338" y="3770"/>
                <a:ext cx="74" cy="0"/>
              </a:xfrm>
              <a:prstGeom prst="line">
                <a:avLst/>
              </a:prstGeom>
              <a:noFill/>
              <a:ln w="12700">
                <a:solidFill>
                  <a:srgbClr val="FF0000"/>
                </a:solidFill>
                <a:round/>
                <a:headEnd/>
                <a:tailEnd type="triangle" w="med" len="med"/>
              </a:ln>
            </xdr:spPr>
          </xdr:sp>
        </xdr:grpSp>
        <xdr:grpSp>
          <xdr:nvGrpSpPr>
            <xdr:cNvPr id="37711" name="Group 789"/>
            <xdr:cNvGrpSpPr>
              <a:grpSpLocks/>
            </xdr:cNvGrpSpPr>
          </xdr:nvGrpSpPr>
          <xdr:grpSpPr bwMode="auto">
            <a:xfrm>
              <a:off x="423" y="3754"/>
              <a:ext cx="121" cy="54"/>
              <a:chOff x="423" y="3760"/>
              <a:chExt cx="121" cy="54"/>
            </a:xfrm>
          </xdr:grpSpPr>
          <xdr:sp macro="" textlink="">
            <xdr:nvSpPr>
              <xdr:cNvPr id="16130" name="Text Box 770"/>
              <xdr:cNvSpPr txBox="1">
                <a:spLocks noChangeArrowheads="1"/>
              </xdr:cNvSpPr>
            </xdr:nvSpPr>
            <xdr:spPr bwMode="auto">
              <a:xfrm>
                <a:off x="469" y="3792"/>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Br</a:t>
                </a:r>
              </a:p>
            </xdr:txBody>
          </xdr:sp>
          <xdr:sp macro="" textlink="">
            <xdr:nvSpPr>
              <xdr:cNvPr id="16131" name="Text Box 771"/>
              <xdr:cNvSpPr txBox="1">
                <a:spLocks noChangeArrowheads="1"/>
              </xdr:cNvSpPr>
            </xdr:nvSpPr>
            <xdr:spPr bwMode="auto">
              <a:xfrm>
                <a:off x="423" y="376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132" name="Text Box 772"/>
              <xdr:cNvSpPr txBox="1">
                <a:spLocks noChangeArrowheads="1"/>
              </xdr:cNvSpPr>
            </xdr:nvSpPr>
            <xdr:spPr bwMode="auto">
              <a:xfrm>
                <a:off x="508" y="376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133" name="Text Box 773"/>
              <xdr:cNvSpPr txBox="1">
                <a:spLocks noChangeArrowheads="1"/>
              </xdr:cNvSpPr>
            </xdr:nvSpPr>
            <xdr:spPr bwMode="auto">
              <a:xfrm>
                <a:off x="468" y="3760"/>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6134" name="Text Box 774"/>
              <xdr:cNvSpPr txBox="1">
                <a:spLocks noChangeArrowheads="1"/>
              </xdr:cNvSpPr>
            </xdr:nvSpPr>
            <xdr:spPr bwMode="auto">
              <a:xfrm>
                <a:off x="510" y="3792"/>
                <a:ext cx="24"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Br</a:t>
                </a:r>
              </a:p>
            </xdr:txBody>
          </xdr:sp>
          <xdr:sp macro="" textlink="">
            <xdr:nvSpPr>
              <xdr:cNvPr id="37720" name="Line 775"/>
              <xdr:cNvSpPr>
                <a:spLocks noChangeShapeType="1"/>
              </xdr:cNvSpPr>
            </xdr:nvSpPr>
            <xdr:spPr bwMode="auto">
              <a:xfrm>
                <a:off x="457" y="3770"/>
                <a:ext cx="14" cy="0"/>
              </a:xfrm>
              <a:prstGeom prst="line">
                <a:avLst/>
              </a:prstGeom>
              <a:noFill/>
              <a:ln w="9525">
                <a:solidFill>
                  <a:srgbClr val="FFFF99"/>
                </a:solidFill>
                <a:round/>
                <a:headEnd/>
                <a:tailEnd/>
              </a:ln>
            </xdr:spPr>
          </xdr:sp>
          <xdr:sp macro="" textlink="">
            <xdr:nvSpPr>
              <xdr:cNvPr id="37721" name="Line 776"/>
              <xdr:cNvSpPr>
                <a:spLocks noChangeShapeType="1"/>
              </xdr:cNvSpPr>
            </xdr:nvSpPr>
            <xdr:spPr bwMode="auto">
              <a:xfrm>
                <a:off x="497" y="3770"/>
                <a:ext cx="14" cy="0"/>
              </a:xfrm>
              <a:prstGeom prst="line">
                <a:avLst/>
              </a:prstGeom>
              <a:noFill/>
              <a:ln w="9525">
                <a:solidFill>
                  <a:srgbClr val="FFFF99"/>
                </a:solidFill>
                <a:round/>
                <a:headEnd/>
                <a:tailEnd/>
              </a:ln>
            </xdr:spPr>
          </xdr:sp>
          <xdr:sp macro="" textlink="">
            <xdr:nvSpPr>
              <xdr:cNvPr id="37722" name="Line 777"/>
              <xdr:cNvSpPr>
                <a:spLocks noChangeShapeType="1"/>
              </xdr:cNvSpPr>
            </xdr:nvSpPr>
            <xdr:spPr bwMode="auto">
              <a:xfrm rot="5400000">
                <a:off x="511" y="3786"/>
                <a:ext cx="14" cy="0"/>
              </a:xfrm>
              <a:prstGeom prst="line">
                <a:avLst/>
              </a:prstGeom>
              <a:noFill/>
              <a:ln w="9525">
                <a:solidFill>
                  <a:srgbClr val="FFFF99"/>
                </a:solidFill>
                <a:round/>
                <a:headEnd/>
                <a:tailEnd/>
              </a:ln>
            </xdr:spPr>
          </xdr:sp>
          <xdr:sp macro="" textlink="">
            <xdr:nvSpPr>
              <xdr:cNvPr id="37723" name="Line 778"/>
              <xdr:cNvSpPr>
                <a:spLocks noChangeShapeType="1"/>
              </xdr:cNvSpPr>
            </xdr:nvSpPr>
            <xdr:spPr bwMode="auto">
              <a:xfrm rot="5400000">
                <a:off x="471" y="3786"/>
                <a:ext cx="14" cy="0"/>
              </a:xfrm>
              <a:prstGeom prst="line">
                <a:avLst/>
              </a:prstGeom>
              <a:noFill/>
              <a:ln w="9525">
                <a:solidFill>
                  <a:srgbClr val="FFFF99"/>
                </a:solidFill>
                <a:round/>
                <a:headEnd/>
                <a:tailEnd/>
              </a:ln>
            </xdr:spPr>
          </xdr:sp>
        </xdr:grpSp>
        <xdr:grpSp>
          <xdr:nvGrpSpPr>
            <xdr:cNvPr id="37712" name="Group 779"/>
            <xdr:cNvGrpSpPr>
              <a:grpSpLocks/>
            </xdr:cNvGrpSpPr>
          </xdr:nvGrpSpPr>
          <xdr:grpSpPr bwMode="auto">
            <a:xfrm>
              <a:off x="281" y="3759"/>
              <a:ext cx="12" cy="12"/>
              <a:chOff x="495" y="1422"/>
              <a:chExt cx="14" cy="14"/>
            </a:xfrm>
          </xdr:grpSpPr>
          <xdr:sp macro="" textlink="">
            <xdr:nvSpPr>
              <xdr:cNvPr id="37713" name="Line 780"/>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7714" name="Line 781"/>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sp macro="" textlink="">
        <xdr:nvSpPr>
          <xdr:cNvPr id="16144" name="Text Box 784"/>
          <xdr:cNvSpPr txBox="1">
            <a:spLocks noChangeArrowheads="1"/>
          </xdr:cNvSpPr>
        </xdr:nvSpPr>
        <xdr:spPr bwMode="auto">
          <a:xfrm>
            <a:off x="259" y="3793"/>
            <a:ext cx="106"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καστανοκόκκινο</a:t>
            </a:r>
          </a:p>
        </xdr:txBody>
      </xdr:sp>
      <xdr:sp macro="" textlink="">
        <xdr:nvSpPr>
          <xdr:cNvPr id="16145" name="Text Box 785"/>
          <xdr:cNvSpPr txBox="1">
            <a:spLocks noChangeArrowheads="1"/>
          </xdr:cNvSpPr>
        </xdr:nvSpPr>
        <xdr:spPr bwMode="auto">
          <a:xfrm>
            <a:off x="395" y="3793"/>
            <a:ext cx="51"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CCFFFF"/>
                </a:solidFill>
                <a:latin typeface="Arial"/>
                <a:cs typeface="Arial"/>
              </a:rPr>
              <a:t>άχρωμο</a:t>
            </a:r>
          </a:p>
        </xdr:txBody>
      </xdr:sp>
      <xdr:sp macro="" textlink="">
        <xdr:nvSpPr>
          <xdr:cNvPr id="37705" name="Line 786"/>
          <xdr:cNvSpPr>
            <a:spLocks noChangeShapeType="1"/>
          </xdr:cNvSpPr>
        </xdr:nvSpPr>
        <xdr:spPr bwMode="auto">
          <a:xfrm flipV="1">
            <a:off x="446" y="3781"/>
            <a:ext cx="18" cy="18"/>
          </a:xfrm>
          <a:prstGeom prst="line">
            <a:avLst/>
          </a:prstGeom>
          <a:noFill/>
          <a:ln w="9525">
            <a:solidFill>
              <a:srgbClr val="CCFFFF"/>
            </a:solidFill>
            <a:round/>
            <a:headEnd/>
            <a:tailEnd type="triangle" w="med" len="med"/>
          </a:ln>
        </xdr:spPr>
      </xdr:sp>
      <xdr:sp macro="" textlink="">
        <xdr:nvSpPr>
          <xdr:cNvPr id="37706" name="Line 787"/>
          <xdr:cNvSpPr>
            <a:spLocks noChangeShapeType="1"/>
          </xdr:cNvSpPr>
        </xdr:nvSpPr>
        <xdr:spPr bwMode="auto">
          <a:xfrm flipH="1" flipV="1">
            <a:off x="374" y="3762"/>
            <a:ext cx="32" cy="32"/>
          </a:xfrm>
          <a:prstGeom prst="line">
            <a:avLst/>
          </a:prstGeom>
          <a:noFill/>
          <a:ln w="9525">
            <a:solidFill>
              <a:srgbClr val="CCFFFF"/>
            </a:solidFill>
            <a:round/>
            <a:headEnd/>
            <a:tailEnd type="triangle" w="med" len="med"/>
          </a:ln>
        </xdr:spPr>
      </xdr:sp>
      <xdr:sp macro="" textlink="">
        <xdr:nvSpPr>
          <xdr:cNvPr id="37707" name="Line 788"/>
          <xdr:cNvSpPr>
            <a:spLocks noChangeShapeType="1"/>
          </xdr:cNvSpPr>
        </xdr:nvSpPr>
        <xdr:spPr bwMode="auto">
          <a:xfrm flipV="1">
            <a:off x="311" y="3776"/>
            <a:ext cx="0" cy="20"/>
          </a:xfrm>
          <a:prstGeom prst="line">
            <a:avLst/>
          </a:prstGeom>
          <a:noFill/>
          <a:ln w="9525">
            <a:solidFill>
              <a:srgbClr val="800000"/>
            </a:solidFill>
            <a:round/>
            <a:headEnd/>
            <a:tailEnd type="triangle" w="med" len="med"/>
          </a:ln>
        </xdr:spPr>
      </xdr:sp>
    </xdr:grpSp>
    <xdr:clientData/>
  </xdr:twoCellAnchor>
  <xdr:twoCellAnchor>
    <xdr:from>
      <xdr:col>0</xdr:col>
      <xdr:colOff>314325</xdr:colOff>
      <xdr:row>216</xdr:row>
      <xdr:rowOff>104775</xdr:rowOff>
    </xdr:from>
    <xdr:to>
      <xdr:col>0</xdr:col>
      <xdr:colOff>561975</xdr:colOff>
      <xdr:row>216</xdr:row>
      <xdr:rowOff>104775</xdr:rowOff>
    </xdr:to>
    <xdr:sp macro="" textlink="">
      <xdr:nvSpPr>
        <xdr:cNvPr id="37184" name="Line 793"/>
        <xdr:cNvSpPr>
          <a:spLocks noChangeShapeType="1"/>
        </xdr:cNvSpPr>
      </xdr:nvSpPr>
      <xdr:spPr bwMode="auto">
        <a:xfrm>
          <a:off x="314325" y="38395275"/>
          <a:ext cx="247650" cy="0"/>
        </a:xfrm>
        <a:prstGeom prst="line">
          <a:avLst/>
        </a:prstGeom>
        <a:noFill/>
        <a:ln w="57150">
          <a:solidFill>
            <a:srgbClr val="FF9900"/>
          </a:solidFill>
          <a:round/>
          <a:headEnd/>
          <a:tailEnd type="triangle" w="med" len="med"/>
        </a:ln>
      </xdr:spPr>
    </xdr:sp>
    <xdr:clientData/>
  </xdr:twoCellAnchor>
  <xdr:twoCellAnchor>
    <xdr:from>
      <xdr:col>2</xdr:col>
      <xdr:colOff>533400</xdr:colOff>
      <xdr:row>221</xdr:row>
      <xdr:rowOff>133335</xdr:rowOff>
    </xdr:from>
    <xdr:to>
      <xdr:col>7</xdr:col>
      <xdr:colOff>466725</xdr:colOff>
      <xdr:row>224</xdr:row>
      <xdr:rowOff>85596</xdr:rowOff>
    </xdr:to>
    <xdr:grpSp>
      <xdr:nvGrpSpPr>
        <xdr:cNvPr id="37185" name="Group 947"/>
        <xdr:cNvGrpSpPr>
          <a:grpSpLocks/>
        </xdr:cNvGrpSpPr>
      </xdr:nvGrpSpPr>
      <xdr:grpSpPr bwMode="auto">
        <a:xfrm>
          <a:off x="1762432" y="43139222"/>
          <a:ext cx="3005906" cy="536051"/>
          <a:chOff x="184" y="3970"/>
          <a:chExt cx="313" cy="55"/>
        </a:xfrm>
      </xdr:grpSpPr>
      <xdr:sp macro="" textlink="">
        <xdr:nvSpPr>
          <xdr:cNvPr id="16156" name="Text Box 796"/>
          <xdr:cNvSpPr txBox="1">
            <a:spLocks noChangeArrowheads="1"/>
          </xdr:cNvSpPr>
        </xdr:nvSpPr>
        <xdr:spPr bwMode="auto">
          <a:xfrm>
            <a:off x="301" y="3970"/>
            <a:ext cx="36" cy="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HCl</a:t>
            </a:r>
          </a:p>
        </xdr:txBody>
      </xdr:sp>
      <xdr:grpSp>
        <xdr:nvGrpSpPr>
          <xdr:cNvPr id="37686" name="Group 828"/>
          <xdr:cNvGrpSpPr>
            <a:grpSpLocks/>
          </xdr:cNvGrpSpPr>
        </xdr:nvGrpSpPr>
        <xdr:grpSpPr bwMode="auto">
          <a:xfrm>
            <a:off x="184" y="3970"/>
            <a:ext cx="84" cy="26"/>
            <a:chOff x="184" y="3979"/>
            <a:chExt cx="84" cy="26"/>
          </a:xfrm>
        </xdr:grpSpPr>
        <xdr:sp macro="" textlink="">
          <xdr:nvSpPr>
            <xdr:cNvPr id="16186" name="Text Box 826"/>
            <xdr:cNvSpPr txBox="1">
              <a:spLocks noChangeArrowheads="1"/>
            </xdr:cNvSpPr>
          </xdr:nvSpPr>
          <xdr:spPr bwMode="auto">
            <a:xfrm>
              <a:off x="184" y="39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159" name="Text Box 799"/>
            <xdr:cNvSpPr txBox="1">
              <a:spLocks noChangeArrowheads="1"/>
            </xdr:cNvSpPr>
          </xdr:nvSpPr>
          <xdr:spPr bwMode="auto">
            <a:xfrm>
              <a:off x="232" y="39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37699" name="Group 801"/>
            <xdr:cNvGrpSpPr>
              <a:grpSpLocks/>
            </xdr:cNvGrpSpPr>
          </xdr:nvGrpSpPr>
          <xdr:grpSpPr bwMode="auto">
            <a:xfrm>
              <a:off x="218" y="3987"/>
              <a:ext cx="14" cy="5"/>
              <a:chOff x="695" y="1451"/>
              <a:chExt cx="14" cy="5"/>
            </a:xfrm>
          </xdr:grpSpPr>
          <xdr:sp macro="" textlink="">
            <xdr:nvSpPr>
              <xdr:cNvPr id="37700" name="Line 802"/>
              <xdr:cNvSpPr>
                <a:spLocks noChangeShapeType="1"/>
              </xdr:cNvSpPr>
            </xdr:nvSpPr>
            <xdr:spPr bwMode="auto">
              <a:xfrm>
                <a:off x="695" y="1456"/>
                <a:ext cx="14" cy="0"/>
              </a:xfrm>
              <a:prstGeom prst="line">
                <a:avLst/>
              </a:prstGeom>
              <a:noFill/>
              <a:ln w="9525">
                <a:solidFill>
                  <a:srgbClr val="FF6600"/>
                </a:solidFill>
                <a:round/>
                <a:headEnd/>
                <a:tailEnd/>
              </a:ln>
            </xdr:spPr>
          </xdr:sp>
          <xdr:sp macro="" textlink="">
            <xdr:nvSpPr>
              <xdr:cNvPr id="37701" name="Line 803"/>
              <xdr:cNvSpPr>
                <a:spLocks noChangeShapeType="1"/>
              </xdr:cNvSpPr>
            </xdr:nvSpPr>
            <xdr:spPr bwMode="auto">
              <a:xfrm>
                <a:off x="695" y="1451"/>
                <a:ext cx="14" cy="0"/>
              </a:xfrm>
              <a:prstGeom prst="line">
                <a:avLst/>
              </a:prstGeom>
              <a:noFill/>
              <a:ln w="9525">
                <a:solidFill>
                  <a:srgbClr val="FFFF99"/>
                </a:solidFill>
                <a:round/>
                <a:headEnd/>
                <a:tailEnd/>
              </a:ln>
            </xdr:spPr>
          </xdr:sp>
        </xdr:grpSp>
      </xdr:grpSp>
      <xdr:sp macro="" textlink="">
        <xdr:nvSpPr>
          <xdr:cNvPr id="37687" name="Line 807"/>
          <xdr:cNvSpPr>
            <a:spLocks noChangeShapeType="1"/>
          </xdr:cNvSpPr>
        </xdr:nvSpPr>
        <xdr:spPr bwMode="auto">
          <a:xfrm>
            <a:off x="338" y="3981"/>
            <a:ext cx="74" cy="0"/>
          </a:xfrm>
          <a:prstGeom prst="line">
            <a:avLst/>
          </a:prstGeom>
          <a:noFill/>
          <a:ln w="12700">
            <a:solidFill>
              <a:srgbClr val="FF0000"/>
            </a:solidFill>
            <a:round/>
            <a:headEnd/>
            <a:tailEnd type="triangle" w="med" len="med"/>
          </a:ln>
        </xdr:spPr>
      </xdr:sp>
      <xdr:grpSp>
        <xdr:nvGrpSpPr>
          <xdr:cNvPr id="37688" name="Group 827"/>
          <xdr:cNvGrpSpPr>
            <a:grpSpLocks/>
          </xdr:cNvGrpSpPr>
        </xdr:nvGrpSpPr>
        <xdr:grpSpPr bwMode="auto">
          <a:xfrm>
            <a:off x="416" y="3970"/>
            <a:ext cx="81" cy="55"/>
            <a:chOff x="464" y="3979"/>
            <a:chExt cx="81" cy="55"/>
          </a:xfrm>
        </xdr:grpSpPr>
        <xdr:sp macro="" textlink="">
          <xdr:nvSpPr>
            <xdr:cNvPr id="16170" name="Text Box 810"/>
            <xdr:cNvSpPr txBox="1">
              <a:spLocks noChangeArrowheads="1"/>
            </xdr:cNvSpPr>
          </xdr:nvSpPr>
          <xdr:spPr bwMode="auto">
            <a:xfrm>
              <a:off x="464" y="39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171" name="Text Box 811"/>
            <xdr:cNvSpPr txBox="1">
              <a:spLocks noChangeArrowheads="1"/>
            </xdr:cNvSpPr>
          </xdr:nvSpPr>
          <xdr:spPr bwMode="auto">
            <a:xfrm>
              <a:off x="509" y="39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173" name="Text Box 813"/>
            <xdr:cNvSpPr txBox="1">
              <a:spLocks noChangeArrowheads="1"/>
            </xdr:cNvSpPr>
          </xdr:nvSpPr>
          <xdr:spPr bwMode="auto">
            <a:xfrm>
              <a:off x="509" y="4012"/>
              <a:ext cx="24"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37695" name="Line 815"/>
            <xdr:cNvSpPr>
              <a:spLocks noChangeShapeType="1"/>
            </xdr:cNvSpPr>
          </xdr:nvSpPr>
          <xdr:spPr bwMode="auto">
            <a:xfrm>
              <a:off x="498" y="3989"/>
              <a:ext cx="14" cy="0"/>
            </a:xfrm>
            <a:prstGeom prst="line">
              <a:avLst/>
            </a:prstGeom>
            <a:noFill/>
            <a:ln w="9525">
              <a:solidFill>
                <a:srgbClr val="FFFF99"/>
              </a:solidFill>
              <a:round/>
              <a:headEnd/>
              <a:tailEnd/>
            </a:ln>
          </xdr:spPr>
        </xdr:sp>
        <xdr:sp macro="" textlink="">
          <xdr:nvSpPr>
            <xdr:cNvPr id="37696" name="Line 816"/>
            <xdr:cNvSpPr>
              <a:spLocks noChangeShapeType="1"/>
            </xdr:cNvSpPr>
          </xdr:nvSpPr>
          <xdr:spPr bwMode="auto">
            <a:xfrm rot="5400000">
              <a:off x="512" y="4008"/>
              <a:ext cx="14" cy="0"/>
            </a:xfrm>
            <a:prstGeom prst="line">
              <a:avLst/>
            </a:prstGeom>
            <a:noFill/>
            <a:ln w="9525">
              <a:solidFill>
                <a:srgbClr val="FFFF99"/>
              </a:solidFill>
              <a:round/>
              <a:headEnd/>
              <a:tailEnd/>
            </a:ln>
          </xdr:spPr>
        </xdr:sp>
      </xdr:grpSp>
      <xdr:grpSp>
        <xdr:nvGrpSpPr>
          <xdr:cNvPr id="37689" name="Group 818"/>
          <xdr:cNvGrpSpPr>
            <a:grpSpLocks/>
          </xdr:cNvGrpSpPr>
        </xdr:nvGrpSpPr>
        <xdr:grpSpPr bwMode="auto">
          <a:xfrm>
            <a:off x="281" y="3975"/>
            <a:ext cx="12" cy="12"/>
            <a:chOff x="495" y="1422"/>
            <a:chExt cx="14" cy="14"/>
          </a:xfrm>
        </xdr:grpSpPr>
        <xdr:sp macro="" textlink="">
          <xdr:nvSpPr>
            <xdr:cNvPr id="37690" name="Line 819"/>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7691" name="Line 820"/>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clientData/>
  </xdr:twoCellAnchor>
  <xdr:twoCellAnchor>
    <xdr:from>
      <xdr:col>11</xdr:col>
      <xdr:colOff>285750</xdr:colOff>
      <xdr:row>236</xdr:row>
      <xdr:rowOff>81219</xdr:rowOff>
    </xdr:from>
    <xdr:to>
      <xdr:col>15</xdr:col>
      <xdr:colOff>285750</xdr:colOff>
      <xdr:row>240</xdr:row>
      <xdr:rowOff>39022</xdr:rowOff>
    </xdr:to>
    <xdr:grpSp>
      <xdr:nvGrpSpPr>
        <xdr:cNvPr id="37186" name="Group 957"/>
        <xdr:cNvGrpSpPr>
          <a:grpSpLocks/>
        </xdr:cNvGrpSpPr>
      </xdr:nvGrpSpPr>
      <xdr:grpSpPr bwMode="auto">
        <a:xfrm>
          <a:off x="7045427" y="46006058"/>
          <a:ext cx="2458065" cy="736190"/>
          <a:chOff x="739" y="4261"/>
          <a:chExt cx="256" cy="76"/>
        </a:xfrm>
      </xdr:grpSpPr>
      <xdr:grpSp>
        <xdr:nvGrpSpPr>
          <xdr:cNvPr id="37661" name="Group 956"/>
          <xdr:cNvGrpSpPr>
            <a:grpSpLocks/>
          </xdr:cNvGrpSpPr>
        </xdr:nvGrpSpPr>
        <xdr:grpSpPr bwMode="auto">
          <a:xfrm>
            <a:off x="739" y="4273"/>
            <a:ext cx="83" cy="46"/>
            <a:chOff x="736" y="4261"/>
            <a:chExt cx="83" cy="46"/>
          </a:xfrm>
        </xdr:grpSpPr>
        <xdr:grpSp>
          <xdr:nvGrpSpPr>
            <xdr:cNvPr id="37678" name="Group 941"/>
            <xdr:cNvGrpSpPr>
              <a:grpSpLocks/>
            </xdr:cNvGrpSpPr>
          </xdr:nvGrpSpPr>
          <xdr:grpSpPr bwMode="auto">
            <a:xfrm>
              <a:off x="736" y="4261"/>
              <a:ext cx="83" cy="26"/>
              <a:chOff x="185" y="3979"/>
              <a:chExt cx="83" cy="26"/>
            </a:xfrm>
          </xdr:grpSpPr>
          <xdr:sp macro="" textlink="">
            <xdr:nvSpPr>
              <xdr:cNvPr id="16302" name="Text Box 942"/>
              <xdr:cNvSpPr txBox="1">
                <a:spLocks noChangeArrowheads="1"/>
              </xdr:cNvSpPr>
            </xdr:nvSpPr>
            <xdr:spPr bwMode="auto">
              <a:xfrm>
                <a:off x="185" y="39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800000"/>
                    </a:solidFill>
                    <a:latin typeface="Arial"/>
                    <a:cs typeface="Arial"/>
                  </a:rPr>
                  <a:t>H</a:t>
                </a:r>
                <a:r>
                  <a:rPr lang="en-US" sz="1200" b="0" i="0" strike="noStrike" baseline="-25000">
                    <a:solidFill>
                      <a:srgbClr val="800000"/>
                    </a:solidFill>
                    <a:latin typeface="Arial"/>
                    <a:cs typeface="Arial"/>
                  </a:rPr>
                  <a:t>2</a:t>
                </a:r>
              </a:p>
            </xdr:txBody>
          </xdr:sp>
          <xdr:sp macro="" textlink="">
            <xdr:nvSpPr>
              <xdr:cNvPr id="16303" name="Text Box 943"/>
              <xdr:cNvSpPr txBox="1">
                <a:spLocks noChangeArrowheads="1"/>
              </xdr:cNvSpPr>
            </xdr:nvSpPr>
            <xdr:spPr bwMode="auto">
              <a:xfrm>
                <a:off x="232" y="39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800000"/>
                    </a:solidFill>
                    <a:latin typeface="Arial"/>
                    <a:cs typeface="Arial"/>
                  </a:rPr>
                  <a:t>H</a:t>
                </a:r>
                <a:r>
                  <a:rPr lang="en-US" sz="1200" b="0" i="0" strike="noStrike" baseline="-25000">
                    <a:solidFill>
                      <a:srgbClr val="800000"/>
                    </a:solidFill>
                    <a:latin typeface="Arial"/>
                    <a:cs typeface="Arial"/>
                  </a:rPr>
                  <a:t>2</a:t>
                </a:r>
              </a:p>
            </xdr:txBody>
          </xdr:sp>
          <xdr:grpSp>
            <xdr:nvGrpSpPr>
              <xdr:cNvPr id="37682" name="Group 944"/>
              <xdr:cNvGrpSpPr>
                <a:grpSpLocks/>
              </xdr:cNvGrpSpPr>
            </xdr:nvGrpSpPr>
            <xdr:grpSpPr bwMode="auto">
              <a:xfrm>
                <a:off x="220" y="3987"/>
                <a:ext cx="14" cy="4"/>
                <a:chOff x="697" y="1451"/>
                <a:chExt cx="14" cy="4"/>
              </a:xfrm>
            </xdr:grpSpPr>
            <xdr:sp macro="" textlink="">
              <xdr:nvSpPr>
                <xdr:cNvPr id="37683" name="Line 945"/>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7684" name="Line 946"/>
                <xdr:cNvSpPr>
                  <a:spLocks noChangeShapeType="1"/>
                </xdr:cNvSpPr>
              </xdr:nvSpPr>
              <xdr:spPr bwMode="auto">
                <a:xfrm>
                  <a:off x="697" y="1451"/>
                  <a:ext cx="14" cy="0"/>
                </a:xfrm>
                <a:prstGeom prst="line">
                  <a:avLst/>
                </a:prstGeom>
                <a:noFill/>
                <a:ln w="9525">
                  <a:solidFill>
                    <a:srgbClr val="FFFF99"/>
                  </a:solidFill>
                  <a:round/>
                  <a:headEnd/>
                  <a:tailEnd/>
                </a:ln>
              </xdr:spPr>
            </xdr:sp>
          </xdr:grpSp>
        </xdr:grpSp>
        <xdr:sp macro="" textlink="">
          <xdr:nvSpPr>
            <xdr:cNvPr id="16313" name="Text Box 953"/>
            <xdr:cNvSpPr txBox="1">
              <a:spLocks noChangeArrowheads="1"/>
            </xdr:cNvSpPr>
          </xdr:nvSpPr>
          <xdr:spPr bwMode="auto">
            <a:xfrm>
              <a:off x="751" y="4289"/>
              <a:ext cx="49"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αιθένιο</a:t>
              </a:r>
            </a:p>
          </xdr:txBody>
        </xdr:sp>
      </xdr:grpSp>
      <xdr:grpSp>
        <xdr:nvGrpSpPr>
          <xdr:cNvPr id="37662" name="Group 955"/>
          <xdr:cNvGrpSpPr>
            <a:grpSpLocks/>
          </xdr:cNvGrpSpPr>
        </xdr:nvGrpSpPr>
        <xdr:grpSpPr bwMode="auto">
          <a:xfrm>
            <a:off x="841" y="4261"/>
            <a:ext cx="154" cy="76"/>
            <a:chOff x="854" y="4251"/>
            <a:chExt cx="154" cy="76"/>
          </a:xfrm>
        </xdr:grpSpPr>
        <xdr:grpSp>
          <xdr:nvGrpSpPr>
            <xdr:cNvPr id="37663" name="Group 952"/>
            <xdr:cNvGrpSpPr>
              <a:grpSpLocks/>
            </xdr:cNvGrpSpPr>
          </xdr:nvGrpSpPr>
          <xdr:grpSpPr bwMode="auto">
            <a:xfrm>
              <a:off x="862" y="4251"/>
              <a:ext cx="142" cy="58"/>
              <a:chOff x="748" y="4292"/>
              <a:chExt cx="142" cy="58"/>
            </a:xfrm>
          </xdr:grpSpPr>
          <xdr:sp macro="" textlink="">
            <xdr:nvSpPr>
              <xdr:cNvPr id="16308" name="Text Box 948"/>
              <xdr:cNvSpPr txBox="1">
                <a:spLocks noChangeArrowheads="1"/>
              </xdr:cNvSpPr>
            </xdr:nvSpPr>
            <xdr:spPr bwMode="auto">
              <a:xfrm>
                <a:off x="773" y="4324"/>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800000"/>
                    </a:solidFill>
                    <a:latin typeface="Arial"/>
                    <a:cs typeface="Arial"/>
                  </a:rPr>
                  <a:t>Η</a:t>
                </a:r>
                <a:r>
                  <a:rPr lang="el-GR" sz="1200" b="0" i="0" strike="noStrike" baseline="-25000">
                    <a:solidFill>
                      <a:srgbClr val="800000"/>
                    </a:solidFill>
                    <a:latin typeface="Arial"/>
                    <a:cs typeface="Arial"/>
                  </a:rPr>
                  <a:t>3</a:t>
                </a:r>
                <a:r>
                  <a:rPr lang="en-US" sz="1200" b="0" i="0" strike="noStrike">
                    <a:solidFill>
                      <a:srgbClr val="800000"/>
                    </a:solidFill>
                    <a:latin typeface="Arial"/>
                    <a:cs typeface="Arial"/>
                  </a:rPr>
                  <a:t>C</a:t>
                </a:r>
              </a:p>
            </xdr:txBody>
          </xdr:sp>
          <xdr:sp macro="" textlink="">
            <xdr:nvSpPr>
              <xdr:cNvPr id="16309" name="Text Box 949"/>
              <xdr:cNvSpPr txBox="1">
                <a:spLocks noChangeArrowheads="1"/>
              </xdr:cNvSpPr>
            </xdr:nvSpPr>
            <xdr:spPr bwMode="auto">
              <a:xfrm>
                <a:off x="823" y="43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CH</a:t>
                </a:r>
                <a:r>
                  <a:rPr lang="en-US" sz="1200" b="0" i="0" strike="noStrike" baseline="-25000">
                    <a:solidFill>
                      <a:srgbClr val="800000"/>
                    </a:solidFill>
                    <a:latin typeface="Arial"/>
                    <a:cs typeface="Arial"/>
                  </a:rPr>
                  <a:t>3</a:t>
                </a:r>
              </a:p>
            </xdr:txBody>
          </xdr:sp>
          <xdr:sp macro="" textlink="">
            <xdr:nvSpPr>
              <xdr:cNvPr id="16219" name="Text Box 859"/>
              <xdr:cNvSpPr txBox="1">
                <a:spLocks noChangeArrowheads="1"/>
              </xdr:cNvSpPr>
            </xdr:nvSpPr>
            <xdr:spPr bwMode="auto">
              <a:xfrm>
                <a:off x="792" y="4292"/>
                <a:ext cx="2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6220" name="Text Box 860"/>
              <xdr:cNvSpPr txBox="1">
                <a:spLocks noChangeArrowheads="1"/>
              </xdr:cNvSpPr>
            </xdr:nvSpPr>
            <xdr:spPr bwMode="auto">
              <a:xfrm>
                <a:off x="748" y="429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CH</a:t>
                </a:r>
                <a:r>
                  <a:rPr lang="en-US" sz="1200" b="0" i="0" strike="noStrike" baseline="-25000">
                    <a:solidFill>
                      <a:srgbClr val="800000"/>
                    </a:solidFill>
                    <a:latin typeface="Arial"/>
                    <a:cs typeface="Arial"/>
                  </a:rPr>
                  <a:t>3</a:t>
                </a:r>
              </a:p>
            </xdr:txBody>
          </xdr:sp>
          <xdr:sp macro="" textlink="">
            <xdr:nvSpPr>
              <xdr:cNvPr id="16221" name="Text Box 861"/>
              <xdr:cNvSpPr txBox="1">
                <a:spLocks noChangeArrowheads="1"/>
              </xdr:cNvSpPr>
            </xdr:nvSpPr>
            <xdr:spPr bwMode="auto">
              <a:xfrm>
                <a:off x="854" y="429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CH</a:t>
                </a:r>
                <a:r>
                  <a:rPr lang="en-US" sz="1200" b="0" i="0" strike="noStrike" baseline="-25000">
                    <a:solidFill>
                      <a:srgbClr val="800000"/>
                    </a:solidFill>
                    <a:latin typeface="Arial"/>
                    <a:cs typeface="Arial"/>
                  </a:rPr>
                  <a:t>3</a:t>
                </a:r>
              </a:p>
            </xdr:txBody>
          </xdr:sp>
          <xdr:sp macro="" textlink="">
            <xdr:nvSpPr>
              <xdr:cNvPr id="16222" name="Text Box 862"/>
              <xdr:cNvSpPr txBox="1">
                <a:spLocks noChangeArrowheads="1"/>
              </xdr:cNvSpPr>
            </xdr:nvSpPr>
            <xdr:spPr bwMode="auto">
              <a:xfrm>
                <a:off x="823" y="4292"/>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7671" name="Group 863"/>
              <xdr:cNvGrpSpPr>
                <a:grpSpLocks/>
              </xdr:cNvGrpSpPr>
            </xdr:nvGrpSpPr>
            <xdr:grpSpPr bwMode="auto">
              <a:xfrm>
                <a:off x="810" y="4300"/>
                <a:ext cx="14" cy="4"/>
                <a:chOff x="697" y="1451"/>
                <a:chExt cx="14" cy="4"/>
              </a:xfrm>
            </xdr:grpSpPr>
            <xdr:sp macro="" textlink="">
              <xdr:nvSpPr>
                <xdr:cNvPr id="37676" name="Line 864"/>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7677" name="Line 865"/>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7672" name="Line 866"/>
              <xdr:cNvSpPr>
                <a:spLocks noChangeShapeType="1"/>
              </xdr:cNvSpPr>
            </xdr:nvSpPr>
            <xdr:spPr bwMode="auto">
              <a:xfrm>
                <a:off x="780" y="4302"/>
                <a:ext cx="14" cy="0"/>
              </a:xfrm>
              <a:prstGeom prst="line">
                <a:avLst/>
              </a:prstGeom>
              <a:noFill/>
              <a:ln w="9525">
                <a:solidFill>
                  <a:srgbClr val="FFFF99"/>
                </a:solidFill>
                <a:round/>
                <a:headEnd/>
                <a:tailEnd/>
              </a:ln>
            </xdr:spPr>
          </xdr:sp>
          <xdr:sp macro="" textlink="">
            <xdr:nvSpPr>
              <xdr:cNvPr id="37673" name="Line 867"/>
              <xdr:cNvSpPr>
                <a:spLocks noChangeShapeType="1"/>
              </xdr:cNvSpPr>
            </xdr:nvSpPr>
            <xdr:spPr bwMode="auto">
              <a:xfrm>
                <a:off x="841" y="4302"/>
                <a:ext cx="14" cy="0"/>
              </a:xfrm>
              <a:prstGeom prst="line">
                <a:avLst/>
              </a:prstGeom>
              <a:noFill/>
              <a:ln w="9525">
                <a:solidFill>
                  <a:srgbClr val="FFFF99"/>
                </a:solidFill>
                <a:round/>
                <a:headEnd/>
                <a:tailEnd/>
              </a:ln>
            </xdr:spPr>
          </xdr:sp>
          <xdr:sp macro="" textlink="">
            <xdr:nvSpPr>
              <xdr:cNvPr id="37674" name="Line 950"/>
              <xdr:cNvSpPr>
                <a:spLocks noChangeShapeType="1"/>
              </xdr:cNvSpPr>
            </xdr:nvSpPr>
            <xdr:spPr bwMode="auto">
              <a:xfrm rot="5400000">
                <a:off x="795" y="4318"/>
                <a:ext cx="14" cy="0"/>
              </a:xfrm>
              <a:prstGeom prst="line">
                <a:avLst/>
              </a:prstGeom>
              <a:noFill/>
              <a:ln w="9525">
                <a:solidFill>
                  <a:srgbClr val="FFFF99"/>
                </a:solidFill>
                <a:round/>
                <a:headEnd/>
                <a:tailEnd/>
              </a:ln>
            </xdr:spPr>
          </xdr:sp>
          <xdr:sp macro="" textlink="">
            <xdr:nvSpPr>
              <xdr:cNvPr id="37675" name="Line 951"/>
              <xdr:cNvSpPr>
                <a:spLocks noChangeShapeType="1"/>
              </xdr:cNvSpPr>
            </xdr:nvSpPr>
            <xdr:spPr bwMode="auto">
              <a:xfrm rot="5400000">
                <a:off x="826" y="4318"/>
                <a:ext cx="14" cy="0"/>
              </a:xfrm>
              <a:prstGeom prst="line">
                <a:avLst/>
              </a:prstGeom>
              <a:noFill/>
              <a:ln w="9525">
                <a:solidFill>
                  <a:srgbClr val="FFFF99"/>
                </a:solidFill>
                <a:round/>
                <a:headEnd/>
                <a:tailEnd/>
              </a:ln>
            </xdr:spPr>
          </xdr:sp>
        </xdr:grpSp>
        <xdr:sp macro="" textlink="">
          <xdr:nvSpPr>
            <xdr:cNvPr id="16314" name="Text Box 954"/>
            <xdr:cNvSpPr txBox="1">
              <a:spLocks noChangeArrowheads="1"/>
            </xdr:cNvSpPr>
          </xdr:nvSpPr>
          <xdr:spPr bwMode="auto">
            <a:xfrm>
              <a:off x="854" y="4307"/>
              <a:ext cx="154"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2,3-διμέθυλο-2-βουτένιο</a:t>
              </a:r>
            </a:p>
          </xdr:txBody>
        </xdr:sp>
      </xdr:grpSp>
    </xdr:grpSp>
    <xdr:clientData/>
  </xdr:twoCellAnchor>
  <xdr:twoCellAnchor>
    <xdr:from>
      <xdr:col>12</xdr:col>
      <xdr:colOff>390525</xdr:colOff>
      <xdr:row>245</xdr:row>
      <xdr:rowOff>106926</xdr:rowOff>
    </xdr:from>
    <xdr:to>
      <xdr:col>14</xdr:col>
      <xdr:colOff>323850</xdr:colOff>
      <xdr:row>247</xdr:row>
      <xdr:rowOff>135501</xdr:rowOff>
    </xdr:to>
    <xdr:grpSp>
      <xdr:nvGrpSpPr>
        <xdr:cNvPr id="37187" name="Group 969"/>
        <xdr:cNvGrpSpPr>
          <a:grpSpLocks/>
        </xdr:cNvGrpSpPr>
      </xdr:nvGrpSpPr>
      <xdr:grpSpPr bwMode="auto">
        <a:xfrm>
          <a:off x="7764719" y="47783136"/>
          <a:ext cx="1162357" cy="417768"/>
          <a:chOff x="802" y="4444"/>
          <a:chExt cx="121" cy="43"/>
        </a:xfrm>
      </xdr:grpSpPr>
      <xdr:grpSp>
        <xdr:nvGrpSpPr>
          <xdr:cNvPr id="37652" name="Group 958"/>
          <xdr:cNvGrpSpPr>
            <a:grpSpLocks/>
          </xdr:cNvGrpSpPr>
        </xdr:nvGrpSpPr>
        <xdr:grpSpPr bwMode="auto">
          <a:xfrm>
            <a:off x="802" y="4444"/>
            <a:ext cx="121" cy="26"/>
            <a:chOff x="59" y="3391"/>
            <a:chExt cx="121" cy="26"/>
          </a:xfrm>
        </xdr:grpSpPr>
        <xdr:sp macro="" textlink="">
          <xdr:nvSpPr>
            <xdr:cNvPr id="16319" name="Text Box 959"/>
            <xdr:cNvSpPr txBox="1">
              <a:spLocks noChangeArrowheads="1"/>
            </xdr:cNvSpPr>
          </xdr:nvSpPr>
          <xdr:spPr bwMode="auto">
            <a:xfrm>
              <a:off x="59"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6600"/>
                  </a:solidFill>
                  <a:latin typeface="Arial"/>
                  <a:cs typeface="Arial"/>
                </a:rPr>
                <a:t>CH</a:t>
              </a:r>
              <a:r>
                <a:rPr lang="en-US" sz="1200" b="0" i="0" strike="noStrike" baseline="-25000">
                  <a:solidFill>
                    <a:srgbClr val="FF6600"/>
                  </a:solidFill>
                  <a:latin typeface="Arial"/>
                  <a:cs typeface="Arial"/>
                </a:rPr>
                <a:t>3</a:t>
              </a:r>
            </a:p>
          </xdr:txBody>
        </xdr:sp>
        <xdr:sp macro="" textlink="">
          <xdr:nvSpPr>
            <xdr:cNvPr id="16320" name="Text Box 960"/>
            <xdr:cNvSpPr txBox="1">
              <a:spLocks noChangeArrowheads="1"/>
            </xdr:cNvSpPr>
          </xdr:nvSpPr>
          <xdr:spPr bwMode="auto">
            <a:xfrm>
              <a:off x="144"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FF6600"/>
                  </a:solidFill>
                  <a:latin typeface="Arial"/>
                  <a:cs typeface="Arial"/>
                </a:rPr>
                <a:t>H</a:t>
              </a:r>
              <a:r>
                <a:rPr lang="en-US" sz="1200" b="0" i="0" strike="noStrike" baseline="-25000">
                  <a:solidFill>
                    <a:srgbClr val="FF6600"/>
                  </a:solidFill>
                  <a:latin typeface="Arial"/>
                  <a:cs typeface="Arial"/>
                </a:rPr>
                <a:t>2</a:t>
              </a:r>
            </a:p>
          </xdr:txBody>
        </xdr:sp>
        <xdr:sp macro="" textlink="">
          <xdr:nvSpPr>
            <xdr:cNvPr id="16321" name="Text Box 961"/>
            <xdr:cNvSpPr txBox="1">
              <a:spLocks noChangeArrowheads="1"/>
            </xdr:cNvSpPr>
          </xdr:nvSpPr>
          <xdr:spPr bwMode="auto">
            <a:xfrm>
              <a:off x="104" y="3391"/>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FF6600"/>
                  </a:solidFill>
                  <a:latin typeface="Arial"/>
                  <a:cs typeface="Arial"/>
                </a:rPr>
                <a:t>H</a:t>
              </a:r>
            </a:p>
          </xdr:txBody>
        </xdr:sp>
        <xdr:grpSp>
          <xdr:nvGrpSpPr>
            <xdr:cNvPr id="37657" name="Group 962"/>
            <xdr:cNvGrpSpPr>
              <a:grpSpLocks/>
            </xdr:cNvGrpSpPr>
          </xdr:nvGrpSpPr>
          <xdr:grpSpPr bwMode="auto">
            <a:xfrm>
              <a:off x="133" y="3399"/>
              <a:ext cx="14" cy="4"/>
              <a:chOff x="698" y="1451"/>
              <a:chExt cx="14" cy="4"/>
            </a:xfrm>
          </xdr:grpSpPr>
          <xdr:sp macro="" textlink="">
            <xdr:nvSpPr>
              <xdr:cNvPr id="37659" name="Line 963"/>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37660" name="Line 964"/>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37658" name="Line 965"/>
            <xdr:cNvSpPr>
              <a:spLocks noChangeShapeType="1"/>
            </xdr:cNvSpPr>
          </xdr:nvSpPr>
          <xdr:spPr bwMode="auto">
            <a:xfrm>
              <a:off x="93" y="3401"/>
              <a:ext cx="14" cy="0"/>
            </a:xfrm>
            <a:prstGeom prst="line">
              <a:avLst/>
            </a:prstGeom>
            <a:noFill/>
            <a:ln w="9525">
              <a:solidFill>
                <a:srgbClr val="FFFF99"/>
              </a:solidFill>
              <a:round/>
              <a:headEnd/>
              <a:tailEnd/>
            </a:ln>
          </xdr:spPr>
        </xdr:sp>
      </xdr:grpSp>
      <xdr:sp macro="" textlink="">
        <xdr:nvSpPr>
          <xdr:cNvPr id="16328" name="Text Box 968"/>
          <xdr:cNvSpPr txBox="1">
            <a:spLocks noChangeArrowheads="1"/>
          </xdr:cNvSpPr>
        </xdr:nvSpPr>
        <xdr:spPr bwMode="auto">
          <a:xfrm>
            <a:off x="832" y="4468"/>
            <a:ext cx="67"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προπένιο</a:t>
            </a:r>
          </a:p>
        </xdr:txBody>
      </xdr:sp>
    </xdr:grpSp>
    <xdr:clientData/>
  </xdr:twoCellAnchor>
  <xdr:twoCellAnchor>
    <xdr:from>
      <xdr:col>1</xdr:col>
      <xdr:colOff>47625</xdr:colOff>
      <xdr:row>231</xdr:row>
      <xdr:rowOff>28575</xdr:rowOff>
    </xdr:from>
    <xdr:to>
      <xdr:col>10</xdr:col>
      <xdr:colOff>76200</xdr:colOff>
      <xdr:row>237</xdr:row>
      <xdr:rowOff>161925</xdr:rowOff>
    </xdr:to>
    <xdr:grpSp>
      <xdr:nvGrpSpPr>
        <xdr:cNvPr id="37188" name="Group 986"/>
        <xdr:cNvGrpSpPr>
          <a:grpSpLocks/>
        </xdr:cNvGrpSpPr>
      </xdr:nvGrpSpPr>
      <xdr:grpSpPr bwMode="auto">
        <a:xfrm>
          <a:off x="662141" y="44980430"/>
          <a:ext cx="5559220" cy="1300930"/>
          <a:chOff x="69" y="4159"/>
          <a:chExt cx="579" cy="134"/>
        </a:xfrm>
      </xdr:grpSpPr>
      <xdr:grpSp>
        <xdr:nvGrpSpPr>
          <xdr:cNvPr id="37585" name="Group 936"/>
          <xdr:cNvGrpSpPr>
            <a:grpSpLocks/>
          </xdr:cNvGrpSpPr>
        </xdr:nvGrpSpPr>
        <xdr:grpSpPr bwMode="auto">
          <a:xfrm>
            <a:off x="69" y="4159"/>
            <a:ext cx="505" cy="132"/>
            <a:chOff x="108" y="4159"/>
            <a:chExt cx="505" cy="132"/>
          </a:xfrm>
        </xdr:grpSpPr>
        <xdr:grpSp>
          <xdr:nvGrpSpPr>
            <xdr:cNvPr id="37621" name="Group 894"/>
            <xdr:cNvGrpSpPr>
              <a:grpSpLocks/>
            </xdr:cNvGrpSpPr>
          </xdr:nvGrpSpPr>
          <xdr:grpSpPr bwMode="auto">
            <a:xfrm>
              <a:off x="263" y="4199"/>
              <a:ext cx="50" cy="22"/>
              <a:chOff x="263" y="4179"/>
              <a:chExt cx="50" cy="22"/>
            </a:xfrm>
          </xdr:grpSpPr>
          <xdr:sp macro="" textlink="">
            <xdr:nvSpPr>
              <xdr:cNvPr id="16196" name="Text Box 836"/>
              <xdr:cNvSpPr txBox="1">
                <a:spLocks noChangeArrowheads="1"/>
              </xdr:cNvSpPr>
            </xdr:nvSpPr>
            <xdr:spPr bwMode="auto">
              <a:xfrm>
                <a:off x="263" y="4179"/>
                <a:ext cx="17"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16253" name="Text Box 893"/>
              <xdr:cNvSpPr txBox="1">
                <a:spLocks noChangeArrowheads="1"/>
              </xdr:cNvSpPr>
            </xdr:nvSpPr>
            <xdr:spPr bwMode="auto">
              <a:xfrm>
                <a:off x="291" y="4179"/>
                <a:ext cx="22"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37651" name="Line 814"/>
              <xdr:cNvSpPr>
                <a:spLocks noChangeShapeType="1"/>
              </xdr:cNvSpPr>
            </xdr:nvSpPr>
            <xdr:spPr bwMode="auto">
              <a:xfrm>
                <a:off x="280" y="4189"/>
                <a:ext cx="14" cy="0"/>
              </a:xfrm>
              <a:prstGeom prst="line">
                <a:avLst/>
              </a:prstGeom>
              <a:noFill/>
              <a:ln w="9525">
                <a:solidFill>
                  <a:srgbClr val="FFFF99"/>
                </a:solidFill>
                <a:round/>
                <a:headEnd/>
                <a:tailEnd/>
              </a:ln>
            </xdr:spPr>
          </xdr:sp>
        </xdr:grpSp>
        <xdr:grpSp>
          <xdr:nvGrpSpPr>
            <xdr:cNvPr id="37622" name="Group 833"/>
            <xdr:cNvGrpSpPr>
              <a:grpSpLocks/>
            </xdr:cNvGrpSpPr>
          </xdr:nvGrpSpPr>
          <xdr:grpSpPr bwMode="auto">
            <a:xfrm>
              <a:off x="242" y="4204"/>
              <a:ext cx="12" cy="12"/>
              <a:chOff x="495" y="1422"/>
              <a:chExt cx="14" cy="14"/>
            </a:xfrm>
          </xdr:grpSpPr>
          <xdr:sp macro="" textlink="">
            <xdr:nvSpPr>
              <xdr:cNvPr id="37647" name="Line 83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7648" name="Line 83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7623" name="Group 930"/>
            <xdr:cNvGrpSpPr>
              <a:grpSpLocks/>
            </xdr:cNvGrpSpPr>
          </xdr:nvGrpSpPr>
          <xdr:grpSpPr bwMode="auto">
            <a:xfrm>
              <a:off x="108" y="4199"/>
              <a:ext cx="121" cy="26"/>
              <a:chOff x="108" y="4199"/>
              <a:chExt cx="121" cy="26"/>
            </a:xfrm>
          </xdr:grpSpPr>
          <xdr:sp macro="" textlink="">
            <xdr:nvSpPr>
              <xdr:cNvPr id="16230" name="Text Box 870"/>
              <xdr:cNvSpPr txBox="1">
                <a:spLocks noChangeArrowheads="1"/>
              </xdr:cNvSpPr>
            </xdr:nvSpPr>
            <xdr:spPr bwMode="auto">
              <a:xfrm>
                <a:off x="108" y="419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233" name="Text Box 873"/>
              <xdr:cNvSpPr txBox="1">
                <a:spLocks noChangeArrowheads="1"/>
              </xdr:cNvSpPr>
            </xdr:nvSpPr>
            <xdr:spPr bwMode="auto">
              <a:xfrm>
                <a:off x="193" y="419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234" name="Text Box 874"/>
              <xdr:cNvSpPr txBox="1">
                <a:spLocks noChangeArrowheads="1"/>
              </xdr:cNvSpPr>
            </xdr:nvSpPr>
            <xdr:spPr bwMode="auto">
              <a:xfrm>
                <a:off x="153" y="419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7643" name="Line 876"/>
              <xdr:cNvSpPr>
                <a:spLocks noChangeShapeType="1"/>
              </xdr:cNvSpPr>
            </xdr:nvSpPr>
            <xdr:spPr bwMode="auto">
              <a:xfrm>
                <a:off x="142" y="4209"/>
                <a:ext cx="14" cy="0"/>
              </a:xfrm>
              <a:prstGeom prst="line">
                <a:avLst/>
              </a:prstGeom>
              <a:noFill/>
              <a:ln w="9525">
                <a:solidFill>
                  <a:srgbClr val="FFFF99"/>
                </a:solidFill>
                <a:round/>
                <a:headEnd/>
                <a:tailEnd/>
              </a:ln>
            </xdr:spPr>
          </xdr:sp>
          <xdr:grpSp>
            <xdr:nvGrpSpPr>
              <xdr:cNvPr id="37644" name="Group 897"/>
              <xdr:cNvGrpSpPr>
                <a:grpSpLocks/>
              </xdr:cNvGrpSpPr>
            </xdr:nvGrpSpPr>
            <xdr:grpSpPr bwMode="auto">
              <a:xfrm>
                <a:off x="182" y="4207"/>
                <a:ext cx="14" cy="4"/>
                <a:chOff x="788" y="3900"/>
                <a:chExt cx="14" cy="4"/>
              </a:xfrm>
            </xdr:grpSpPr>
            <xdr:sp macro="" textlink="">
              <xdr:nvSpPr>
                <xdr:cNvPr id="37645" name="Line 804"/>
                <xdr:cNvSpPr>
                  <a:spLocks noChangeShapeType="1"/>
                </xdr:cNvSpPr>
              </xdr:nvSpPr>
              <xdr:spPr bwMode="auto">
                <a:xfrm>
                  <a:off x="788" y="3904"/>
                  <a:ext cx="14" cy="0"/>
                </a:xfrm>
                <a:prstGeom prst="line">
                  <a:avLst/>
                </a:prstGeom>
                <a:noFill/>
                <a:ln w="9525">
                  <a:solidFill>
                    <a:srgbClr val="FFFF99"/>
                  </a:solidFill>
                  <a:round/>
                  <a:headEnd/>
                  <a:tailEnd/>
                </a:ln>
              </xdr:spPr>
            </xdr:sp>
            <xdr:sp macro="" textlink="">
              <xdr:nvSpPr>
                <xdr:cNvPr id="37646" name="Line 895"/>
                <xdr:cNvSpPr>
                  <a:spLocks noChangeShapeType="1"/>
                </xdr:cNvSpPr>
              </xdr:nvSpPr>
              <xdr:spPr bwMode="auto">
                <a:xfrm>
                  <a:off x="788" y="3900"/>
                  <a:ext cx="14" cy="0"/>
                </a:xfrm>
                <a:prstGeom prst="line">
                  <a:avLst/>
                </a:prstGeom>
                <a:noFill/>
                <a:ln w="9525">
                  <a:solidFill>
                    <a:srgbClr val="FF6600"/>
                  </a:solidFill>
                  <a:round/>
                  <a:headEnd/>
                  <a:tailEnd/>
                </a:ln>
              </xdr:spPr>
            </xdr:sp>
          </xdr:grpSp>
        </xdr:grpSp>
        <xdr:grpSp>
          <xdr:nvGrpSpPr>
            <xdr:cNvPr id="37624" name="Group 910"/>
            <xdr:cNvGrpSpPr>
              <a:grpSpLocks/>
            </xdr:cNvGrpSpPr>
          </xdr:nvGrpSpPr>
          <xdr:grpSpPr bwMode="auto">
            <a:xfrm>
              <a:off x="485" y="4159"/>
              <a:ext cx="123" cy="53"/>
              <a:chOff x="587" y="4170"/>
              <a:chExt cx="123" cy="53"/>
            </a:xfrm>
          </xdr:grpSpPr>
          <xdr:sp macro="" textlink="">
            <xdr:nvSpPr>
              <xdr:cNvPr id="16160" name="Text Box 800"/>
              <xdr:cNvSpPr txBox="1">
                <a:spLocks noChangeArrowheads="1"/>
              </xdr:cNvSpPr>
            </xdr:nvSpPr>
            <xdr:spPr bwMode="auto">
              <a:xfrm>
                <a:off x="633" y="4203"/>
                <a:ext cx="24"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6158" name="Text Box 798"/>
              <xdr:cNvSpPr txBox="1">
                <a:spLocks noChangeArrowheads="1"/>
              </xdr:cNvSpPr>
            </xdr:nvSpPr>
            <xdr:spPr bwMode="auto">
              <a:xfrm>
                <a:off x="674" y="417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210" name="Text Box 850"/>
              <xdr:cNvSpPr txBox="1">
                <a:spLocks noChangeArrowheads="1"/>
              </xdr:cNvSpPr>
            </xdr:nvSpPr>
            <xdr:spPr bwMode="auto">
              <a:xfrm>
                <a:off x="587" y="417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212" name="Text Box 852"/>
              <xdr:cNvSpPr txBox="1">
                <a:spLocks noChangeArrowheads="1"/>
              </xdr:cNvSpPr>
            </xdr:nvSpPr>
            <xdr:spPr bwMode="auto">
              <a:xfrm>
                <a:off x="633" y="4170"/>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7637" name="Line 857"/>
              <xdr:cNvSpPr>
                <a:spLocks noChangeShapeType="1"/>
              </xdr:cNvSpPr>
            </xdr:nvSpPr>
            <xdr:spPr bwMode="auto">
              <a:xfrm>
                <a:off x="622" y="4180"/>
                <a:ext cx="14" cy="0"/>
              </a:xfrm>
              <a:prstGeom prst="line">
                <a:avLst/>
              </a:prstGeom>
              <a:noFill/>
              <a:ln w="9525">
                <a:solidFill>
                  <a:srgbClr val="FFFF99"/>
                </a:solidFill>
                <a:round/>
                <a:headEnd/>
                <a:tailEnd/>
              </a:ln>
            </xdr:spPr>
          </xdr:sp>
          <xdr:sp macro="" textlink="">
            <xdr:nvSpPr>
              <xdr:cNvPr id="37638" name="Line 896"/>
              <xdr:cNvSpPr>
                <a:spLocks noChangeShapeType="1"/>
              </xdr:cNvSpPr>
            </xdr:nvSpPr>
            <xdr:spPr bwMode="auto">
              <a:xfrm>
                <a:off x="662" y="4180"/>
                <a:ext cx="14" cy="0"/>
              </a:xfrm>
              <a:prstGeom prst="line">
                <a:avLst/>
              </a:prstGeom>
              <a:noFill/>
              <a:ln w="9525">
                <a:solidFill>
                  <a:srgbClr val="FFFF99"/>
                </a:solidFill>
                <a:round/>
                <a:headEnd/>
                <a:tailEnd/>
              </a:ln>
            </xdr:spPr>
          </xdr:sp>
          <xdr:sp macro="" textlink="">
            <xdr:nvSpPr>
              <xdr:cNvPr id="37639" name="Line 909"/>
              <xdr:cNvSpPr>
                <a:spLocks noChangeShapeType="1"/>
              </xdr:cNvSpPr>
            </xdr:nvSpPr>
            <xdr:spPr bwMode="auto">
              <a:xfrm rot="5400000">
                <a:off x="636" y="4197"/>
                <a:ext cx="14" cy="0"/>
              </a:xfrm>
              <a:prstGeom prst="line">
                <a:avLst/>
              </a:prstGeom>
              <a:noFill/>
              <a:ln w="9525">
                <a:solidFill>
                  <a:srgbClr val="FFFF99"/>
                </a:solidFill>
                <a:round/>
                <a:headEnd/>
                <a:tailEnd/>
              </a:ln>
            </xdr:spPr>
          </xdr:sp>
        </xdr:grpSp>
        <xdr:grpSp>
          <xdr:nvGrpSpPr>
            <xdr:cNvPr id="37625" name="Group 928"/>
            <xdr:cNvGrpSpPr>
              <a:grpSpLocks/>
            </xdr:cNvGrpSpPr>
          </xdr:nvGrpSpPr>
          <xdr:grpSpPr bwMode="auto">
            <a:xfrm>
              <a:off x="485" y="4238"/>
              <a:ext cx="128" cy="53"/>
              <a:chOff x="503" y="4230"/>
              <a:chExt cx="128" cy="53"/>
            </a:xfrm>
          </xdr:grpSpPr>
          <xdr:sp macro="" textlink="">
            <xdr:nvSpPr>
              <xdr:cNvPr id="16211" name="Text Box 851"/>
              <xdr:cNvSpPr txBox="1">
                <a:spLocks noChangeArrowheads="1"/>
              </xdr:cNvSpPr>
            </xdr:nvSpPr>
            <xdr:spPr bwMode="auto">
              <a:xfrm>
                <a:off x="549" y="423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272" name="Text Box 912"/>
              <xdr:cNvSpPr txBox="1">
                <a:spLocks noChangeArrowheads="1"/>
              </xdr:cNvSpPr>
            </xdr:nvSpPr>
            <xdr:spPr bwMode="auto">
              <a:xfrm>
                <a:off x="595" y="4263"/>
                <a:ext cx="24"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6273" name="Text Box 913"/>
              <xdr:cNvSpPr txBox="1">
                <a:spLocks noChangeArrowheads="1"/>
              </xdr:cNvSpPr>
            </xdr:nvSpPr>
            <xdr:spPr bwMode="auto">
              <a:xfrm>
                <a:off x="595" y="423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274" name="Text Box 914"/>
              <xdr:cNvSpPr txBox="1">
                <a:spLocks noChangeArrowheads="1"/>
              </xdr:cNvSpPr>
            </xdr:nvSpPr>
            <xdr:spPr bwMode="auto">
              <a:xfrm>
                <a:off x="503" y="423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7630" name="Line 916"/>
              <xdr:cNvSpPr>
                <a:spLocks noChangeShapeType="1"/>
              </xdr:cNvSpPr>
            </xdr:nvSpPr>
            <xdr:spPr bwMode="auto">
              <a:xfrm>
                <a:off x="537" y="4240"/>
                <a:ext cx="14" cy="0"/>
              </a:xfrm>
              <a:prstGeom prst="line">
                <a:avLst/>
              </a:prstGeom>
              <a:noFill/>
              <a:ln w="9525">
                <a:solidFill>
                  <a:srgbClr val="FFFF99"/>
                </a:solidFill>
                <a:round/>
                <a:headEnd/>
                <a:tailEnd/>
              </a:ln>
            </xdr:spPr>
          </xdr:sp>
          <xdr:sp macro="" textlink="">
            <xdr:nvSpPr>
              <xdr:cNvPr id="37631" name="Line 917"/>
              <xdr:cNvSpPr>
                <a:spLocks noChangeShapeType="1"/>
              </xdr:cNvSpPr>
            </xdr:nvSpPr>
            <xdr:spPr bwMode="auto">
              <a:xfrm>
                <a:off x="583" y="4240"/>
                <a:ext cx="14" cy="0"/>
              </a:xfrm>
              <a:prstGeom prst="line">
                <a:avLst/>
              </a:prstGeom>
              <a:noFill/>
              <a:ln w="9525">
                <a:solidFill>
                  <a:srgbClr val="FFFF99"/>
                </a:solidFill>
                <a:round/>
                <a:headEnd/>
                <a:tailEnd/>
              </a:ln>
            </xdr:spPr>
          </xdr:sp>
          <xdr:sp macro="" textlink="">
            <xdr:nvSpPr>
              <xdr:cNvPr id="37632" name="Line 918"/>
              <xdr:cNvSpPr>
                <a:spLocks noChangeShapeType="1"/>
              </xdr:cNvSpPr>
            </xdr:nvSpPr>
            <xdr:spPr bwMode="auto">
              <a:xfrm rot="5400000">
                <a:off x="598" y="4259"/>
                <a:ext cx="14" cy="0"/>
              </a:xfrm>
              <a:prstGeom prst="line">
                <a:avLst/>
              </a:prstGeom>
              <a:noFill/>
              <a:ln w="9525">
                <a:solidFill>
                  <a:srgbClr val="FFFF99"/>
                </a:solidFill>
                <a:round/>
                <a:headEnd/>
                <a:tailEnd/>
              </a:ln>
            </xdr:spPr>
          </xdr:sp>
        </xdr:grpSp>
      </xdr:grpSp>
      <xdr:sp macro="" textlink="">
        <xdr:nvSpPr>
          <xdr:cNvPr id="16192" name="Text Box 832"/>
          <xdr:cNvSpPr txBox="1">
            <a:spLocks noChangeArrowheads="1"/>
          </xdr:cNvSpPr>
        </xdr:nvSpPr>
        <xdr:spPr bwMode="auto">
          <a:xfrm>
            <a:off x="520" y="4184"/>
            <a:ext cx="128" cy="36"/>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2-χλώρο-προπάνιο</a:t>
            </a:r>
          </a:p>
          <a:p>
            <a:pPr algn="ctr" rtl="1">
              <a:defRPr sz="1000"/>
            </a:pPr>
            <a:r>
              <a:rPr lang="el-GR" sz="1000" b="1" i="0" strike="noStrike">
                <a:solidFill>
                  <a:srgbClr val="800000"/>
                </a:solidFill>
                <a:latin typeface="Arial"/>
                <a:cs typeface="Arial"/>
              </a:rPr>
              <a:t>(κύριο προϊόν)</a:t>
            </a:r>
          </a:p>
        </xdr:txBody>
      </xdr:sp>
      <xdr:grpSp>
        <xdr:nvGrpSpPr>
          <xdr:cNvPr id="37587" name="Group 908"/>
          <xdr:cNvGrpSpPr>
            <a:grpSpLocks/>
          </xdr:cNvGrpSpPr>
        </xdr:nvGrpSpPr>
        <xdr:grpSpPr bwMode="auto">
          <a:xfrm>
            <a:off x="125" y="4174"/>
            <a:ext cx="137" cy="25"/>
            <a:chOff x="164" y="4174"/>
            <a:chExt cx="137" cy="25"/>
          </a:xfrm>
        </xdr:grpSpPr>
        <xdr:sp macro="" textlink="">
          <xdr:nvSpPr>
            <xdr:cNvPr id="37618" name="Line 905"/>
            <xdr:cNvSpPr>
              <a:spLocks noChangeShapeType="1"/>
            </xdr:cNvSpPr>
          </xdr:nvSpPr>
          <xdr:spPr bwMode="auto">
            <a:xfrm flipV="1">
              <a:off x="301" y="4174"/>
              <a:ext cx="0" cy="24"/>
            </a:xfrm>
            <a:prstGeom prst="line">
              <a:avLst/>
            </a:prstGeom>
            <a:noFill/>
            <a:ln w="9525">
              <a:solidFill>
                <a:srgbClr val="FF6600"/>
              </a:solidFill>
              <a:round/>
              <a:headEnd/>
              <a:tailEnd/>
            </a:ln>
          </xdr:spPr>
        </xdr:sp>
        <xdr:sp macro="" textlink="">
          <xdr:nvSpPr>
            <xdr:cNvPr id="37619" name="Line 906"/>
            <xdr:cNvSpPr>
              <a:spLocks noChangeShapeType="1"/>
            </xdr:cNvSpPr>
          </xdr:nvSpPr>
          <xdr:spPr bwMode="auto">
            <a:xfrm flipH="1">
              <a:off x="164" y="4174"/>
              <a:ext cx="137" cy="0"/>
            </a:xfrm>
            <a:prstGeom prst="line">
              <a:avLst/>
            </a:prstGeom>
            <a:noFill/>
            <a:ln w="9525">
              <a:solidFill>
                <a:srgbClr val="FF6600"/>
              </a:solidFill>
              <a:round/>
              <a:headEnd/>
              <a:tailEnd/>
            </a:ln>
          </xdr:spPr>
        </xdr:sp>
        <xdr:sp macro="" textlink="">
          <xdr:nvSpPr>
            <xdr:cNvPr id="37620" name="Line 907"/>
            <xdr:cNvSpPr>
              <a:spLocks noChangeShapeType="1"/>
            </xdr:cNvSpPr>
          </xdr:nvSpPr>
          <xdr:spPr bwMode="auto">
            <a:xfrm>
              <a:off x="164" y="4174"/>
              <a:ext cx="0" cy="25"/>
            </a:xfrm>
            <a:prstGeom prst="line">
              <a:avLst/>
            </a:prstGeom>
            <a:noFill/>
            <a:ln w="9525">
              <a:solidFill>
                <a:srgbClr val="FF6600"/>
              </a:solidFill>
              <a:round/>
              <a:headEnd/>
              <a:tailEnd type="triangle" w="med" len="med"/>
            </a:ln>
          </xdr:spPr>
        </xdr:sp>
      </xdr:grpSp>
      <xdr:grpSp>
        <xdr:nvGrpSpPr>
          <xdr:cNvPr id="37588" name="Group 920"/>
          <xdr:cNvGrpSpPr>
            <a:grpSpLocks/>
          </xdr:cNvGrpSpPr>
        </xdr:nvGrpSpPr>
        <xdr:grpSpPr bwMode="auto">
          <a:xfrm flipV="1">
            <a:off x="124" y="4221"/>
            <a:ext cx="109" cy="14"/>
            <a:chOff x="205" y="4186"/>
            <a:chExt cx="68" cy="13"/>
          </a:xfrm>
        </xdr:grpSpPr>
        <xdr:sp macro="" textlink="">
          <xdr:nvSpPr>
            <xdr:cNvPr id="37615" name="Line 921"/>
            <xdr:cNvSpPr>
              <a:spLocks noChangeShapeType="1"/>
            </xdr:cNvSpPr>
          </xdr:nvSpPr>
          <xdr:spPr bwMode="auto">
            <a:xfrm flipV="1">
              <a:off x="273" y="4186"/>
              <a:ext cx="0" cy="12"/>
            </a:xfrm>
            <a:prstGeom prst="line">
              <a:avLst/>
            </a:prstGeom>
            <a:noFill/>
            <a:ln w="9525">
              <a:solidFill>
                <a:srgbClr val="99CC00"/>
              </a:solidFill>
              <a:prstDash val="dash"/>
              <a:round/>
              <a:headEnd/>
              <a:tailEnd/>
            </a:ln>
          </xdr:spPr>
        </xdr:sp>
        <xdr:sp macro="" textlink="">
          <xdr:nvSpPr>
            <xdr:cNvPr id="37616" name="Line 922"/>
            <xdr:cNvSpPr>
              <a:spLocks noChangeShapeType="1"/>
            </xdr:cNvSpPr>
          </xdr:nvSpPr>
          <xdr:spPr bwMode="auto">
            <a:xfrm flipH="1">
              <a:off x="205" y="4186"/>
              <a:ext cx="68" cy="0"/>
            </a:xfrm>
            <a:prstGeom prst="line">
              <a:avLst/>
            </a:prstGeom>
            <a:noFill/>
            <a:ln w="9525">
              <a:solidFill>
                <a:srgbClr val="99CC00"/>
              </a:solidFill>
              <a:prstDash val="dash"/>
              <a:round/>
              <a:headEnd/>
              <a:tailEnd/>
            </a:ln>
          </xdr:spPr>
        </xdr:sp>
        <xdr:sp macro="" textlink="">
          <xdr:nvSpPr>
            <xdr:cNvPr id="37617" name="Line 923"/>
            <xdr:cNvSpPr>
              <a:spLocks noChangeShapeType="1"/>
            </xdr:cNvSpPr>
          </xdr:nvSpPr>
          <xdr:spPr bwMode="auto">
            <a:xfrm>
              <a:off x="205" y="4186"/>
              <a:ext cx="0" cy="13"/>
            </a:xfrm>
            <a:prstGeom prst="line">
              <a:avLst/>
            </a:prstGeom>
            <a:noFill/>
            <a:ln w="9525">
              <a:solidFill>
                <a:srgbClr val="99CC00"/>
              </a:solidFill>
              <a:prstDash val="dash"/>
              <a:round/>
              <a:headEnd/>
              <a:tailEnd type="triangle" w="med" len="med"/>
            </a:ln>
          </xdr:spPr>
        </xdr:sp>
      </xdr:grpSp>
      <xdr:grpSp>
        <xdr:nvGrpSpPr>
          <xdr:cNvPr id="37589" name="Group 924"/>
          <xdr:cNvGrpSpPr>
            <a:grpSpLocks/>
          </xdr:cNvGrpSpPr>
        </xdr:nvGrpSpPr>
        <xdr:grpSpPr bwMode="auto">
          <a:xfrm flipV="1">
            <a:off x="164" y="4221"/>
            <a:ext cx="98" cy="26"/>
            <a:chOff x="205" y="4186"/>
            <a:chExt cx="68" cy="13"/>
          </a:xfrm>
        </xdr:grpSpPr>
        <xdr:sp macro="" textlink="">
          <xdr:nvSpPr>
            <xdr:cNvPr id="37612" name="Line 925"/>
            <xdr:cNvSpPr>
              <a:spLocks noChangeShapeType="1"/>
            </xdr:cNvSpPr>
          </xdr:nvSpPr>
          <xdr:spPr bwMode="auto">
            <a:xfrm flipV="1">
              <a:off x="273" y="4186"/>
              <a:ext cx="0" cy="12"/>
            </a:xfrm>
            <a:prstGeom prst="line">
              <a:avLst/>
            </a:prstGeom>
            <a:noFill/>
            <a:ln w="9525">
              <a:solidFill>
                <a:srgbClr val="99CC00"/>
              </a:solidFill>
              <a:prstDash val="dash"/>
              <a:round/>
              <a:headEnd/>
              <a:tailEnd/>
            </a:ln>
          </xdr:spPr>
        </xdr:sp>
        <xdr:sp macro="" textlink="">
          <xdr:nvSpPr>
            <xdr:cNvPr id="37613" name="Line 926"/>
            <xdr:cNvSpPr>
              <a:spLocks noChangeShapeType="1"/>
            </xdr:cNvSpPr>
          </xdr:nvSpPr>
          <xdr:spPr bwMode="auto">
            <a:xfrm flipH="1">
              <a:off x="205" y="4186"/>
              <a:ext cx="68" cy="0"/>
            </a:xfrm>
            <a:prstGeom prst="line">
              <a:avLst/>
            </a:prstGeom>
            <a:noFill/>
            <a:ln w="9525">
              <a:solidFill>
                <a:srgbClr val="99CC00"/>
              </a:solidFill>
              <a:prstDash val="dash"/>
              <a:round/>
              <a:headEnd/>
              <a:tailEnd/>
            </a:ln>
          </xdr:spPr>
        </xdr:sp>
        <xdr:sp macro="" textlink="">
          <xdr:nvSpPr>
            <xdr:cNvPr id="37614" name="Line 927"/>
            <xdr:cNvSpPr>
              <a:spLocks noChangeShapeType="1"/>
            </xdr:cNvSpPr>
          </xdr:nvSpPr>
          <xdr:spPr bwMode="auto">
            <a:xfrm>
              <a:off x="205" y="4186"/>
              <a:ext cx="0" cy="13"/>
            </a:xfrm>
            <a:prstGeom prst="line">
              <a:avLst/>
            </a:prstGeom>
            <a:noFill/>
            <a:ln w="9525">
              <a:solidFill>
                <a:srgbClr val="99CC00"/>
              </a:solidFill>
              <a:prstDash val="dash"/>
              <a:round/>
              <a:headEnd/>
              <a:tailEnd type="triangle" w="med" len="med"/>
            </a:ln>
          </xdr:spPr>
        </xdr:sp>
      </xdr:grpSp>
      <xdr:sp macro="" textlink="">
        <xdr:nvSpPr>
          <xdr:cNvPr id="16289" name="Text Box 929"/>
          <xdr:cNvSpPr txBox="1">
            <a:spLocks noChangeArrowheads="1"/>
          </xdr:cNvSpPr>
        </xdr:nvSpPr>
        <xdr:spPr bwMode="auto">
          <a:xfrm>
            <a:off x="407" y="4274"/>
            <a:ext cx="128"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1-χλώρο-προπάνιο</a:t>
            </a:r>
          </a:p>
        </xdr:txBody>
      </xdr:sp>
      <xdr:grpSp>
        <xdr:nvGrpSpPr>
          <xdr:cNvPr id="37591" name="Group 937"/>
          <xdr:cNvGrpSpPr>
            <a:grpSpLocks/>
          </xdr:cNvGrpSpPr>
        </xdr:nvGrpSpPr>
        <xdr:grpSpPr bwMode="auto">
          <a:xfrm>
            <a:off x="285" y="4170"/>
            <a:ext cx="154" cy="79"/>
            <a:chOff x="324" y="4170"/>
            <a:chExt cx="154" cy="79"/>
          </a:xfrm>
        </xdr:grpSpPr>
        <xdr:grpSp>
          <xdr:nvGrpSpPr>
            <xdr:cNvPr id="37604" name="Group 844"/>
            <xdr:cNvGrpSpPr>
              <a:grpSpLocks/>
            </xdr:cNvGrpSpPr>
          </xdr:nvGrpSpPr>
          <xdr:grpSpPr bwMode="auto">
            <a:xfrm flipV="1">
              <a:off x="324" y="4170"/>
              <a:ext cx="154" cy="38"/>
              <a:chOff x="234" y="1721"/>
              <a:chExt cx="154" cy="27"/>
            </a:xfrm>
          </xdr:grpSpPr>
          <xdr:sp macro="" textlink="">
            <xdr:nvSpPr>
              <xdr:cNvPr id="37609" name="Line 845"/>
              <xdr:cNvSpPr>
                <a:spLocks noChangeShapeType="1"/>
              </xdr:cNvSpPr>
            </xdr:nvSpPr>
            <xdr:spPr bwMode="auto">
              <a:xfrm>
                <a:off x="234" y="1721"/>
                <a:ext cx="79" cy="0"/>
              </a:xfrm>
              <a:prstGeom prst="line">
                <a:avLst/>
              </a:prstGeom>
              <a:noFill/>
              <a:ln w="9525">
                <a:solidFill>
                  <a:srgbClr val="FF6600"/>
                </a:solidFill>
                <a:round/>
                <a:headEnd/>
                <a:tailEnd/>
              </a:ln>
            </xdr:spPr>
          </xdr:sp>
          <xdr:sp macro="" textlink="">
            <xdr:nvSpPr>
              <xdr:cNvPr id="37610" name="Line 846"/>
              <xdr:cNvSpPr>
                <a:spLocks noChangeShapeType="1"/>
              </xdr:cNvSpPr>
            </xdr:nvSpPr>
            <xdr:spPr bwMode="auto">
              <a:xfrm>
                <a:off x="313" y="1721"/>
                <a:ext cx="27" cy="27"/>
              </a:xfrm>
              <a:prstGeom prst="line">
                <a:avLst/>
              </a:prstGeom>
              <a:noFill/>
              <a:ln w="12700">
                <a:solidFill>
                  <a:srgbClr val="FF6600"/>
                </a:solidFill>
                <a:round/>
                <a:headEnd/>
                <a:tailEnd/>
              </a:ln>
            </xdr:spPr>
          </xdr:sp>
          <xdr:sp macro="" textlink="">
            <xdr:nvSpPr>
              <xdr:cNvPr id="37611" name="Line 847"/>
              <xdr:cNvSpPr>
                <a:spLocks noChangeShapeType="1"/>
              </xdr:cNvSpPr>
            </xdr:nvSpPr>
            <xdr:spPr bwMode="auto">
              <a:xfrm>
                <a:off x="340" y="1748"/>
                <a:ext cx="48" cy="0"/>
              </a:xfrm>
              <a:prstGeom prst="line">
                <a:avLst/>
              </a:prstGeom>
              <a:noFill/>
              <a:ln w="9525">
                <a:solidFill>
                  <a:srgbClr val="FF6600"/>
                </a:solidFill>
                <a:round/>
                <a:headEnd/>
                <a:tailEnd type="triangle" w="med" len="med"/>
              </a:ln>
            </xdr:spPr>
          </xdr:sp>
        </xdr:grpSp>
        <xdr:grpSp>
          <xdr:nvGrpSpPr>
            <xdr:cNvPr id="37605" name="Group 932"/>
            <xdr:cNvGrpSpPr>
              <a:grpSpLocks/>
            </xdr:cNvGrpSpPr>
          </xdr:nvGrpSpPr>
          <xdr:grpSpPr bwMode="auto">
            <a:xfrm>
              <a:off x="324" y="4211"/>
              <a:ext cx="154" cy="38"/>
              <a:chOff x="234" y="1721"/>
              <a:chExt cx="154" cy="27"/>
            </a:xfrm>
          </xdr:grpSpPr>
          <xdr:sp macro="" textlink="">
            <xdr:nvSpPr>
              <xdr:cNvPr id="37606" name="Line 933"/>
              <xdr:cNvSpPr>
                <a:spLocks noChangeShapeType="1"/>
              </xdr:cNvSpPr>
            </xdr:nvSpPr>
            <xdr:spPr bwMode="auto">
              <a:xfrm>
                <a:off x="234" y="1721"/>
                <a:ext cx="79" cy="0"/>
              </a:xfrm>
              <a:prstGeom prst="line">
                <a:avLst/>
              </a:prstGeom>
              <a:noFill/>
              <a:ln w="9525">
                <a:solidFill>
                  <a:srgbClr val="99CC00"/>
                </a:solidFill>
                <a:prstDash val="dash"/>
                <a:round/>
                <a:headEnd/>
                <a:tailEnd/>
              </a:ln>
            </xdr:spPr>
          </xdr:sp>
          <xdr:sp macro="" textlink="">
            <xdr:nvSpPr>
              <xdr:cNvPr id="37607" name="Line 934"/>
              <xdr:cNvSpPr>
                <a:spLocks noChangeShapeType="1"/>
              </xdr:cNvSpPr>
            </xdr:nvSpPr>
            <xdr:spPr bwMode="auto">
              <a:xfrm>
                <a:off x="313" y="1721"/>
                <a:ext cx="27" cy="27"/>
              </a:xfrm>
              <a:prstGeom prst="line">
                <a:avLst/>
              </a:prstGeom>
              <a:noFill/>
              <a:ln w="12700">
                <a:solidFill>
                  <a:srgbClr val="99CC00"/>
                </a:solidFill>
                <a:prstDash val="dash"/>
                <a:round/>
                <a:headEnd/>
                <a:tailEnd/>
              </a:ln>
            </xdr:spPr>
          </xdr:sp>
          <xdr:sp macro="" textlink="">
            <xdr:nvSpPr>
              <xdr:cNvPr id="37608" name="Line 935"/>
              <xdr:cNvSpPr>
                <a:spLocks noChangeShapeType="1"/>
              </xdr:cNvSpPr>
            </xdr:nvSpPr>
            <xdr:spPr bwMode="auto">
              <a:xfrm>
                <a:off x="340" y="1748"/>
                <a:ext cx="48" cy="0"/>
              </a:xfrm>
              <a:prstGeom prst="line">
                <a:avLst/>
              </a:prstGeom>
              <a:noFill/>
              <a:ln w="9525">
                <a:solidFill>
                  <a:srgbClr val="99CC00"/>
                </a:solidFill>
                <a:prstDash val="dash"/>
                <a:round/>
                <a:headEnd/>
                <a:tailEnd type="triangle" w="med" len="med"/>
              </a:ln>
            </xdr:spPr>
          </xdr:sp>
        </xdr:grpSp>
      </xdr:grpSp>
      <xdr:grpSp>
        <xdr:nvGrpSpPr>
          <xdr:cNvPr id="37592" name="Group 904"/>
          <xdr:cNvGrpSpPr>
            <a:grpSpLocks/>
          </xdr:cNvGrpSpPr>
        </xdr:nvGrpSpPr>
        <xdr:grpSpPr bwMode="auto">
          <a:xfrm>
            <a:off x="165" y="4186"/>
            <a:ext cx="68" cy="13"/>
            <a:chOff x="205" y="4186"/>
            <a:chExt cx="68" cy="13"/>
          </a:xfrm>
        </xdr:grpSpPr>
        <xdr:sp macro="" textlink="">
          <xdr:nvSpPr>
            <xdr:cNvPr id="37601" name="Line 901"/>
            <xdr:cNvSpPr>
              <a:spLocks noChangeShapeType="1"/>
            </xdr:cNvSpPr>
          </xdr:nvSpPr>
          <xdr:spPr bwMode="auto">
            <a:xfrm flipV="1">
              <a:off x="273" y="4186"/>
              <a:ext cx="0" cy="12"/>
            </a:xfrm>
            <a:prstGeom prst="line">
              <a:avLst/>
            </a:prstGeom>
            <a:noFill/>
            <a:ln w="9525">
              <a:solidFill>
                <a:srgbClr val="FF6600"/>
              </a:solidFill>
              <a:round/>
              <a:headEnd/>
              <a:tailEnd/>
            </a:ln>
          </xdr:spPr>
        </xdr:sp>
        <xdr:sp macro="" textlink="">
          <xdr:nvSpPr>
            <xdr:cNvPr id="37602" name="Line 902"/>
            <xdr:cNvSpPr>
              <a:spLocks noChangeShapeType="1"/>
            </xdr:cNvSpPr>
          </xdr:nvSpPr>
          <xdr:spPr bwMode="auto">
            <a:xfrm flipH="1">
              <a:off x="205" y="4186"/>
              <a:ext cx="68" cy="0"/>
            </a:xfrm>
            <a:prstGeom prst="line">
              <a:avLst/>
            </a:prstGeom>
            <a:noFill/>
            <a:ln w="9525">
              <a:solidFill>
                <a:srgbClr val="FF6600"/>
              </a:solidFill>
              <a:round/>
              <a:headEnd/>
              <a:tailEnd/>
            </a:ln>
          </xdr:spPr>
        </xdr:sp>
        <xdr:sp macro="" textlink="">
          <xdr:nvSpPr>
            <xdr:cNvPr id="37603" name="Line 903"/>
            <xdr:cNvSpPr>
              <a:spLocks noChangeShapeType="1"/>
            </xdr:cNvSpPr>
          </xdr:nvSpPr>
          <xdr:spPr bwMode="auto">
            <a:xfrm>
              <a:off x="205" y="4186"/>
              <a:ext cx="0" cy="13"/>
            </a:xfrm>
            <a:prstGeom prst="line">
              <a:avLst/>
            </a:prstGeom>
            <a:noFill/>
            <a:ln w="9525">
              <a:solidFill>
                <a:srgbClr val="FF6600"/>
              </a:solidFill>
              <a:round/>
              <a:headEnd/>
              <a:tailEnd type="triangle" w="med" len="med"/>
            </a:ln>
          </xdr:spPr>
        </xdr:sp>
      </xdr:grpSp>
      <xdr:grpSp>
        <xdr:nvGrpSpPr>
          <xdr:cNvPr id="37593" name="Group 979"/>
          <xdr:cNvGrpSpPr>
            <a:grpSpLocks/>
          </xdr:cNvGrpSpPr>
        </xdr:nvGrpSpPr>
        <xdr:grpSpPr bwMode="auto">
          <a:xfrm>
            <a:off x="238" y="4192"/>
            <a:ext cx="12" cy="12"/>
            <a:chOff x="252" y="4518"/>
            <a:chExt cx="12" cy="12"/>
          </a:xfrm>
        </xdr:grpSpPr>
        <xdr:sp macro="" textlink="">
          <xdr:nvSpPr>
            <xdr:cNvPr id="37597" name="Oval 970"/>
            <xdr:cNvSpPr>
              <a:spLocks noChangeArrowheads="1"/>
            </xdr:cNvSpPr>
          </xdr:nvSpPr>
          <xdr:spPr bwMode="auto">
            <a:xfrm>
              <a:off x="252" y="4518"/>
              <a:ext cx="12" cy="12"/>
            </a:xfrm>
            <a:prstGeom prst="ellipse">
              <a:avLst/>
            </a:prstGeom>
            <a:solidFill>
              <a:srgbClr val="000000"/>
            </a:solidFill>
            <a:ln w="9525">
              <a:solidFill>
                <a:srgbClr val="3366FF"/>
              </a:solidFill>
              <a:round/>
              <a:headEnd/>
              <a:tailEnd/>
            </a:ln>
          </xdr:spPr>
        </xdr:sp>
        <xdr:grpSp>
          <xdr:nvGrpSpPr>
            <xdr:cNvPr id="37598" name="Group 974"/>
            <xdr:cNvGrpSpPr>
              <a:grpSpLocks/>
            </xdr:cNvGrpSpPr>
          </xdr:nvGrpSpPr>
          <xdr:grpSpPr bwMode="auto">
            <a:xfrm>
              <a:off x="253" y="4519"/>
              <a:ext cx="10" cy="10"/>
              <a:chOff x="273" y="4500"/>
              <a:chExt cx="14" cy="14"/>
            </a:xfrm>
          </xdr:grpSpPr>
          <xdr:sp macro="" textlink="">
            <xdr:nvSpPr>
              <xdr:cNvPr id="37599" name="Line 972"/>
              <xdr:cNvSpPr>
                <a:spLocks noChangeShapeType="1"/>
              </xdr:cNvSpPr>
            </xdr:nvSpPr>
            <xdr:spPr bwMode="auto">
              <a:xfrm rot="5400000">
                <a:off x="280" y="4500"/>
                <a:ext cx="0" cy="14"/>
              </a:xfrm>
              <a:prstGeom prst="line">
                <a:avLst/>
              </a:prstGeom>
              <a:noFill/>
              <a:ln w="19050">
                <a:solidFill>
                  <a:srgbClr val="3366FF"/>
                </a:solidFill>
                <a:round/>
                <a:headEnd/>
                <a:tailEnd/>
              </a:ln>
            </xdr:spPr>
          </xdr:sp>
          <xdr:sp macro="" textlink="">
            <xdr:nvSpPr>
              <xdr:cNvPr id="37600" name="Line 973"/>
              <xdr:cNvSpPr>
                <a:spLocks noChangeShapeType="1"/>
              </xdr:cNvSpPr>
            </xdr:nvSpPr>
            <xdr:spPr bwMode="auto">
              <a:xfrm rot="10800000">
                <a:off x="280" y="4500"/>
                <a:ext cx="0" cy="14"/>
              </a:xfrm>
              <a:prstGeom prst="line">
                <a:avLst/>
              </a:prstGeom>
              <a:noFill/>
              <a:ln w="19050">
                <a:solidFill>
                  <a:srgbClr val="3366FF"/>
                </a:solidFill>
                <a:round/>
                <a:headEnd/>
                <a:tailEnd/>
              </a:ln>
            </xdr:spPr>
          </xdr:sp>
        </xdr:grpSp>
      </xdr:grpSp>
      <xdr:grpSp>
        <xdr:nvGrpSpPr>
          <xdr:cNvPr id="37594" name="Group 985"/>
          <xdr:cNvGrpSpPr>
            <a:grpSpLocks/>
          </xdr:cNvGrpSpPr>
        </xdr:nvGrpSpPr>
        <xdr:grpSpPr bwMode="auto">
          <a:xfrm>
            <a:off x="269" y="4192"/>
            <a:ext cx="12" cy="12"/>
            <a:chOff x="249" y="4534"/>
            <a:chExt cx="12" cy="12"/>
          </a:xfrm>
        </xdr:grpSpPr>
        <xdr:sp macro="" textlink="">
          <xdr:nvSpPr>
            <xdr:cNvPr id="37595" name="Oval 981"/>
            <xdr:cNvSpPr>
              <a:spLocks noChangeArrowheads="1"/>
            </xdr:cNvSpPr>
          </xdr:nvSpPr>
          <xdr:spPr bwMode="auto">
            <a:xfrm>
              <a:off x="249" y="4534"/>
              <a:ext cx="12" cy="12"/>
            </a:xfrm>
            <a:prstGeom prst="ellipse">
              <a:avLst/>
            </a:prstGeom>
            <a:solidFill>
              <a:srgbClr val="000000"/>
            </a:solidFill>
            <a:ln w="9525">
              <a:solidFill>
                <a:srgbClr val="3366FF"/>
              </a:solidFill>
              <a:round/>
              <a:headEnd/>
              <a:tailEnd/>
            </a:ln>
          </xdr:spPr>
        </xdr:sp>
        <xdr:sp macro="" textlink="">
          <xdr:nvSpPr>
            <xdr:cNvPr id="37596" name="Line 977"/>
            <xdr:cNvSpPr>
              <a:spLocks noChangeShapeType="1"/>
            </xdr:cNvSpPr>
          </xdr:nvSpPr>
          <xdr:spPr bwMode="auto">
            <a:xfrm rot="5400000">
              <a:off x="255" y="4535"/>
              <a:ext cx="0" cy="10"/>
            </a:xfrm>
            <a:prstGeom prst="line">
              <a:avLst/>
            </a:prstGeom>
            <a:noFill/>
            <a:ln w="19050">
              <a:solidFill>
                <a:srgbClr val="3366FF"/>
              </a:solidFill>
              <a:round/>
              <a:headEnd/>
              <a:tailEnd/>
            </a:ln>
          </xdr:spPr>
        </xdr:sp>
      </xdr:grpSp>
    </xdr:grpSp>
    <xdr:clientData/>
  </xdr:twoCellAnchor>
  <xdr:twoCellAnchor>
    <xdr:from>
      <xdr:col>0</xdr:col>
      <xdr:colOff>314325</xdr:colOff>
      <xdr:row>248</xdr:row>
      <xdr:rowOff>104775</xdr:rowOff>
    </xdr:from>
    <xdr:to>
      <xdr:col>0</xdr:col>
      <xdr:colOff>561975</xdr:colOff>
      <xdr:row>248</xdr:row>
      <xdr:rowOff>104775</xdr:rowOff>
    </xdr:to>
    <xdr:sp macro="" textlink="">
      <xdr:nvSpPr>
        <xdr:cNvPr id="37189" name="Line 988"/>
        <xdr:cNvSpPr>
          <a:spLocks noChangeShapeType="1"/>
        </xdr:cNvSpPr>
      </xdr:nvSpPr>
      <xdr:spPr bwMode="auto">
        <a:xfrm>
          <a:off x="314325" y="44310300"/>
          <a:ext cx="247650" cy="0"/>
        </a:xfrm>
        <a:prstGeom prst="line">
          <a:avLst/>
        </a:prstGeom>
        <a:noFill/>
        <a:ln w="57150">
          <a:solidFill>
            <a:srgbClr val="FF9900"/>
          </a:solidFill>
          <a:round/>
          <a:headEnd/>
          <a:tailEnd type="triangle" w="med" len="med"/>
        </a:ln>
      </xdr:spPr>
    </xdr:sp>
    <xdr:clientData/>
  </xdr:twoCellAnchor>
  <xdr:twoCellAnchor>
    <xdr:from>
      <xdr:col>2</xdr:col>
      <xdr:colOff>533400</xdr:colOff>
      <xdr:row>253</xdr:row>
      <xdr:rowOff>133350</xdr:rowOff>
    </xdr:from>
    <xdr:to>
      <xdr:col>8</xdr:col>
      <xdr:colOff>28575</xdr:colOff>
      <xdr:row>256</xdr:row>
      <xdr:rowOff>142875</xdr:rowOff>
    </xdr:to>
    <xdr:grpSp>
      <xdr:nvGrpSpPr>
        <xdr:cNvPr id="37190" name="Group 1511"/>
        <xdr:cNvGrpSpPr>
          <a:grpSpLocks/>
        </xdr:cNvGrpSpPr>
      </xdr:nvGrpSpPr>
      <xdr:grpSpPr bwMode="auto">
        <a:xfrm>
          <a:off x="1762432" y="49366334"/>
          <a:ext cx="3182272" cy="593315"/>
          <a:chOff x="184" y="4578"/>
          <a:chExt cx="331" cy="61"/>
        </a:xfrm>
      </xdr:grpSpPr>
      <xdr:sp macro="" textlink="">
        <xdr:nvSpPr>
          <xdr:cNvPr id="16350" name="Text Box 990"/>
          <xdr:cNvSpPr txBox="1">
            <a:spLocks noChangeArrowheads="1"/>
          </xdr:cNvSpPr>
        </xdr:nvSpPr>
        <xdr:spPr bwMode="auto">
          <a:xfrm>
            <a:off x="301" y="4586"/>
            <a:ext cx="53" cy="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H–OH</a:t>
            </a:r>
          </a:p>
        </xdr:txBody>
      </xdr:sp>
      <xdr:grpSp>
        <xdr:nvGrpSpPr>
          <xdr:cNvPr id="37567" name="Group 991"/>
          <xdr:cNvGrpSpPr>
            <a:grpSpLocks/>
          </xdr:cNvGrpSpPr>
        </xdr:nvGrpSpPr>
        <xdr:grpSpPr bwMode="auto">
          <a:xfrm>
            <a:off x="184" y="4586"/>
            <a:ext cx="84" cy="26"/>
            <a:chOff x="184" y="3979"/>
            <a:chExt cx="84" cy="26"/>
          </a:xfrm>
        </xdr:grpSpPr>
        <xdr:sp macro="" textlink="">
          <xdr:nvSpPr>
            <xdr:cNvPr id="16352" name="Text Box 992"/>
            <xdr:cNvSpPr txBox="1">
              <a:spLocks noChangeArrowheads="1"/>
            </xdr:cNvSpPr>
          </xdr:nvSpPr>
          <xdr:spPr bwMode="auto">
            <a:xfrm>
              <a:off x="184" y="39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353" name="Text Box 993"/>
            <xdr:cNvSpPr txBox="1">
              <a:spLocks noChangeArrowheads="1"/>
            </xdr:cNvSpPr>
          </xdr:nvSpPr>
          <xdr:spPr bwMode="auto">
            <a:xfrm>
              <a:off x="232" y="397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37582" name="Group 994"/>
            <xdr:cNvGrpSpPr>
              <a:grpSpLocks/>
            </xdr:cNvGrpSpPr>
          </xdr:nvGrpSpPr>
          <xdr:grpSpPr bwMode="auto">
            <a:xfrm>
              <a:off x="218" y="3989"/>
              <a:ext cx="14" cy="4"/>
              <a:chOff x="695" y="1453"/>
              <a:chExt cx="14" cy="4"/>
            </a:xfrm>
          </xdr:grpSpPr>
          <xdr:sp macro="" textlink="">
            <xdr:nvSpPr>
              <xdr:cNvPr id="37583" name="Line 995"/>
              <xdr:cNvSpPr>
                <a:spLocks noChangeShapeType="1"/>
              </xdr:cNvSpPr>
            </xdr:nvSpPr>
            <xdr:spPr bwMode="auto">
              <a:xfrm>
                <a:off x="695" y="1457"/>
                <a:ext cx="14" cy="0"/>
              </a:xfrm>
              <a:prstGeom prst="line">
                <a:avLst/>
              </a:prstGeom>
              <a:noFill/>
              <a:ln w="9525">
                <a:solidFill>
                  <a:srgbClr val="FF6600"/>
                </a:solidFill>
                <a:round/>
                <a:headEnd/>
                <a:tailEnd/>
              </a:ln>
            </xdr:spPr>
          </xdr:sp>
          <xdr:sp macro="" textlink="">
            <xdr:nvSpPr>
              <xdr:cNvPr id="37584" name="Line 996"/>
              <xdr:cNvSpPr>
                <a:spLocks noChangeShapeType="1"/>
              </xdr:cNvSpPr>
            </xdr:nvSpPr>
            <xdr:spPr bwMode="auto">
              <a:xfrm>
                <a:off x="695" y="1453"/>
                <a:ext cx="14" cy="0"/>
              </a:xfrm>
              <a:prstGeom prst="line">
                <a:avLst/>
              </a:prstGeom>
              <a:noFill/>
              <a:ln w="9525">
                <a:solidFill>
                  <a:srgbClr val="FFFF99"/>
                </a:solidFill>
                <a:round/>
                <a:headEnd/>
                <a:tailEnd/>
              </a:ln>
            </xdr:spPr>
          </xdr:sp>
        </xdr:grpSp>
      </xdr:grpSp>
      <xdr:grpSp>
        <xdr:nvGrpSpPr>
          <xdr:cNvPr id="37568" name="Group 1510"/>
          <xdr:cNvGrpSpPr>
            <a:grpSpLocks/>
          </xdr:cNvGrpSpPr>
        </xdr:nvGrpSpPr>
        <xdr:grpSpPr bwMode="auto">
          <a:xfrm>
            <a:off x="357" y="4578"/>
            <a:ext cx="74" cy="21"/>
            <a:chOff x="357" y="4578"/>
            <a:chExt cx="74" cy="21"/>
          </a:xfrm>
        </xdr:grpSpPr>
        <xdr:sp macro="" textlink="">
          <xdr:nvSpPr>
            <xdr:cNvPr id="16868" name="Text Box 1508"/>
            <xdr:cNvSpPr txBox="1">
              <a:spLocks noChangeArrowheads="1"/>
            </xdr:cNvSpPr>
          </xdr:nvSpPr>
          <xdr:spPr bwMode="auto">
            <a:xfrm>
              <a:off x="370" y="4578"/>
              <a:ext cx="43"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H</a:t>
              </a:r>
              <a:r>
                <a:rPr lang="en-US" sz="1000" b="1" i="0" strike="noStrike" baseline="-25000">
                  <a:solidFill>
                    <a:srgbClr val="969696"/>
                  </a:solidFill>
                  <a:latin typeface="Arial"/>
                  <a:cs typeface="Arial"/>
                </a:rPr>
                <a:t>2</a:t>
              </a:r>
              <a:r>
                <a:rPr lang="en-US" sz="1000" b="1" i="0" strike="noStrike">
                  <a:solidFill>
                    <a:srgbClr val="969696"/>
                  </a:solidFill>
                  <a:latin typeface="Arial"/>
                  <a:cs typeface="Arial"/>
                </a:rPr>
                <a:t>SO</a:t>
              </a:r>
              <a:r>
                <a:rPr lang="en-US" sz="1000" b="1" i="0" strike="noStrike" baseline="-25000">
                  <a:solidFill>
                    <a:srgbClr val="969696"/>
                  </a:solidFill>
                  <a:latin typeface="Arial"/>
                  <a:cs typeface="Arial"/>
                </a:rPr>
                <a:t>4</a:t>
              </a:r>
            </a:p>
          </xdr:txBody>
        </xdr:sp>
        <xdr:sp macro="" textlink="">
          <xdr:nvSpPr>
            <xdr:cNvPr id="37579" name="Line 997"/>
            <xdr:cNvSpPr>
              <a:spLocks noChangeShapeType="1"/>
            </xdr:cNvSpPr>
          </xdr:nvSpPr>
          <xdr:spPr bwMode="auto">
            <a:xfrm>
              <a:off x="357" y="4599"/>
              <a:ext cx="74" cy="0"/>
            </a:xfrm>
            <a:prstGeom prst="line">
              <a:avLst/>
            </a:prstGeom>
            <a:noFill/>
            <a:ln w="12700">
              <a:solidFill>
                <a:srgbClr val="FF0000"/>
              </a:solidFill>
              <a:round/>
              <a:headEnd/>
              <a:tailEnd type="triangle" w="med" len="med"/>
            </a:ln>
          </xdr:spPr>
        </xdr:sp>
      </xdr:grpSp>
      <xdr:grpSp>
        <xdr:nvGrpSpPr>
          <xdr:cNvPr id="37569" name="Group 1007"/>
          <xdr:cNvGrpSpPr>
            <a:grpSpLocks/>
          </xdr:cNvGrpSpPr>
        </xdr:nvGrpSpPr>
        <xdr:grpSpPr bwMode="auto">
          <a:xfrm>
            <a:off x="434" y="4586"/>
            <a:ext cx="81" cy="53"/>
            <a:chOff x="434" y="4585"/>
            <a:chExt cx="81" cy="53"/>
          </a:xfrm>
        </xdr:grpSpPr>
        <xdr:sp macro="" textlink="">
          <xdr:nvSpPr>
            <xdr:cNvPr id="16359" name="Text Box 999"/>
            <xdr:cNvSpPr txBox="1">
              <a:spLocks noChangeArrowheads="1"/>
            </xdr:cNvSpPr>
          </xdr:nvSpPr>
          <xdr:spPr bwMode="auto">
            <a:xfrm>
              <a:off x="434" y="458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360" name="Text Box 1000"/>
            <xdr:cNvSpPr txBox="1">
              <a:spLocks noChangeArrowheads="1"/>
            </xdr:cNvSpPr>
          </xdr:nvSpPr>
          <xdr:spPr bwMode="auto">
            <a:xfrm>
              <a:off x="479" y="458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361" name="Text Box 1001"/>
            <xdr:cNvSpPr txBox="1">
              <a:spLocks noChangeArrowheads="1"/>
            </xdr:cNvSpPr>
          </xdr:nvSpPr>
          <xdr:spPr bwMode="auto">
            <a:xfrm>
              <a:off x="478" y="4616"/>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37576" name="Line 1002"/>
            <xdr:cNvSpPr>
              <a:spLocks noChangeShapeType="1"/>
            </xdr:cNvSpPr>
          </xdr:nvSpPr>
          <xdr:spPr bwMode="auto">
            <a:xfrm>
              <a:off x="468" y="4596"/>
              <a:ext cx="14" cy="0"/>
            </a:xfrm>
            <a:prstGeom prst="line">
              <a:avLst/>
            </a:prstGeom>
            <a:noFill/>
            <a:ln w="9525">
              <a:solidFill>
                <a:srgbClr val="FFFF99"/>
              </a:solidFill>
              <a:round/>
              <a:headEnd/>
              <a:tailEnd/>
            </a:ln>
          </xdr:spPr>
        </xdr:sp>
        <xdr:sp macro="" textlink="">
          <xdr:nvSpPr>
            <xdr:cNvPr id="37577" name="Line 1003"/>
            <xdr:cNvSpPr>
              <a:spLocks noChangeShapeType="1"/>
            </xdr:cNvSpPr>
          </xdr:nvSpPr>
          <xdr:spPr bwMode="auto">
            <a:xfrm rot="5400000">
              <a:off x="481" y="4613"/>
              <a:ext cx="14" cy="0"/>
            </a:xfrm>
            <a:prstGeom prst="line">
              <a:avLst/>
            </a:prstGeom>
            <a:noFill/>
            <a:ln w="9525">
              <a:solidFill>
                <a:srgbClr val="FFFF99"/>
              </a:solidFill>
              <a:round/>
              <a:headEnd/>
              <a:tailEnd/>
            </a:ln>
          </xdr:spPr>
        </xdr:sp>
      </xdr:grpSp>
      <xdr:grpSp>
        <xdr:nvGrpSpPr>
          <xdr:cNvPr id="37570" name="Group 1004"/>
          <xdr:cNvGrpSpPr>
            <a:grpSpLocks/>
          </xdr:cNvGrpSpPr>
        </xdr:nvGrpSpPr>
        <xdr:grpSpPr bwMode="auto">
          <a:xfrm>
            <a:off x="281" y="4591"/>
            <a:ext cx="12" cy="12"/>
            <a:chOff x="495" y="1422"/>
            <a:chExt cx="14" cy="14"/>
          </a:xfrm>
        </xdr:grpSpPr>
        <xdr:sp macro="" textlink="">
          <xdr:nvSpPr>
            <xdr:cNvPr id="37571" name="Line 1005"/>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7572" name="Line 1006"/>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clientData/>
  </xdr:twoCellAnchor>
  <xdr:twoCellAnchor>
    <xdr:from>
      <xdr:col>2</xdr:col>
      <xdr:colOff>104775</xdr:colOff>
      <xdr:row>262</xdr:row>
      <xdr:rowOff>66675</xdr:rowOff>
    </xdr:from>
    <xdr:to>
      <xdr:col>8</xdr:col>
      <xdr:colOff>476250</xdr:colOff>
      <xdr:row>265</xdr:row>
      <xdr:rowOff>66675</xdr:rowOff>
    </xdr:to>
    <xdr:grpSp>
      <xdr:nvGrpSpPr>
        <xdr:cNvPr id="37191" name="Group 1513"/>
        <xdr:cNvGrpSpPr>
          <a:grpSpLocks/>
        </xdr:cNvGrpSpPr>
      </xdr:nvGrpSpPr>
      <xdr:grpSpPr bwMode="auto">
        <a:xfrm>
          <a:off x="1333807" y="51051030"/>
          <a:ext cx="4058572" cy="583790"/>
          <a:chOff x="139" y="4728"/>
          <a:chExt cx="423" cy="60"/>
        </a:xfrm>
      </xdr:grpSpPr>
      <xdr:sp macro="" textlink="">
        <xdr:nvSpPr>
          <xdr:cNvPr id="16371" name="Text Box 1011"/>
          <xdr:cNvSpPr txBox="1">
            <a:spLocks noChangeArrowheads="1"/>
          </xdr:cNvSpPr>
        </xdr:nvSpPr>
        <xdr:spPr bwMode="auto">
          <a:xfrm>
            <a:off x="296" y="4736"/>
            <a:ext cx="5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H–OH</a:t>
            </a:r>
          </a:p>
        </xdr:txBody>
      </xdr:sp>
      <xdr:grpSp>
        <xdr:nvGrpSpPr>
          <xdr:cNvPr id="37544" name="Group 1012"/>
          <xdr:cNvGrpSpPr>
            <a:grpSpLocks/>
          </xdr:cNvGrpSpPr>
        </xdr:nvGrpSpPr>
        <xdr:grpSpPr bwMode="auto">
          <a:xfrm>
            <a:off x="139" y="4736"/>
            <a:ext cx="123" cy="26"/>
            <a:chOff x="56" y="3391"/>
            <a:chExt cx="123" cy="26"/>
          </a:xfrm>
        </xdr:grpSpPr>
        <xdr:sp macro="" textlink="">
          <xdr:nvSpPr>
            <xdr:cNvPr id="16373" name="Text Box 1013"/>
            <xdr:cNvSpPr txBox="1">
              <a:spLocks noChangeArrowheads="1"/>
            </xdr:cNvSpPr>
          </xdr:nvSpPr>
          <xdr:spPr bwMode="auto">
            <a:xfrm>
              <a:off x="56"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374" name="Text Box 1014"/>
            <xdr:cNvSpPr txBox="1">
              <a:spLocks noChangeArrowheads="1"/>
            </xdr:cNvSpPr>
          </xdr:nvSpPr>
          <xdr:spPr bwMode="auto">
            <a:xfrm>
              <a:off x="143"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375" name="Text Box 1015"/>
            <xdr:cNvSpPr txBox="1">
              <a:spLocks noChangeArrowheads="1"/>
            </xdr:cNvSpPr>
          </xdr:nvSpPr>
          <xdr:spPr bwMode="auto">
            <a:xfrm>
              <a:off x="103" y="3391"/>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7562" name="Group 1016"/>
            <xdr:cNvGrpSpPr>
              <a:grpSpLocks/>
            </xdr:cNvGrpSpPr>
          </xdr:nvGrpSpPr>
          <xdr:grpSpPr bwMode="auto">
            <a:xfrm>
              <a:off x="131" y="3400"/>
              <a:ext cx="14" cy="5"/>
              <a:chOff x="696" y="1452"/>
              <a:chExt cx="14" cy="5"/>
            </a:xfrm>
          </xdr:grpSpPr>
          <xdr:sp macro="" textlink="">
            <xdr:nvSpPr>
              <xdr:cNvPr id="37564" name="Line 1017"/>
              <xdr:cNvSpPr>
                <a:spLocks noChangeShapeType="1"/>
              </xdr:cNvSpPr>
            </xdr:nvSpPr>
            <xdr:spPr bwMode="auto">
              <a:xfrm>
                <a:off x="696" y="1457"/>
                <a:ext cx="14" cy="0"/>
              </a:xfrm>
              <a:prstGeom prst="line">
                <a:avLst/>
              </a:prstGeom>
              <a:noFill/>
              <a:ln w="9525">
                <a:solidFill>
                  <a:srgbClr val="FF6600"/>
                </a:solidFill>
                <a:round/>
                <a:headEnd/>
                <a:tailEnd/>
              </a:ln>
            </xdr:spPr>
          </xdr:sp>
          <xdr:sp macro="" textlink="">
            <xdr:nvSpPr>
              <xdr:cNvPr id="37565" name="Line 1018"/>
              <xdr:cNvSpPr>
                <a:spLocks noChangeShapeType="1"/>
              </xdr:cNvSpPr>
            </xdr:nvSpPr>
            <xdr:spPr bwMode="auto">
              <a:xfrm>
                <a:off x="696" y="1452"/>
                <a:ext cx="14" cy="0"/>
              </a:xfrm>
              <a:prstGeom prst="line">
                <a:avLst/>
              </a:prstGeom>
              <a:noFill/>
              <a:ln w="9525">
                <a:solidFill>
                  <a:srgbClr val="FFFF99"/>
                </a:solidFill>
                <a:round/>
                <a:headEnd/>
                <a:tailEnd/>
              </a:ln>
            </xdr:spPr>
          </xdr:sp>
        </xdr:grpSp>
        <xdr:sp macro="" textlink="">
          <xdr:nvSpPr>
            <xdr:cNvPr id="37563" name="Line 1019"/>
            <xdr:cNvSpPr>
              <a:spLocks noChangeShapeType="1"/>
            </xdr:cNvSpPr>
          </xdr:nvSpPr>
          <xdr:spPr bwMode="auto">
            <a:xfrm>
              <a:off x="91" y="3403"/>
              <a:ext cx="14" cy="0"/>
            </a:xfrm>
            <a:prstGeom prst="line">
              <a:avLst/>
            </a:prstGeom>
            <a:noFill/>
            <a:ln w="9525">
              <a:solidFill>
                <a:srgbClr val="FFFF99"/>
              </a:solidFill>
              <a:round/>
              <a:headEnd/>
              <a:tailEnd/>
            </a:ln>
          </xdr:spPr>
        </xdr:sp>
      </xdr:grpSp>
      <xdr:grpSp>
        <xdr:nvGrpSpPr>
          <xdr:cNvPr id="37545" name="Group 1512"/>
          <xdr:cNvGrpSpPr>
            <a:grpSpLocks/>
          </xdr:cNvGrpSpPr>
        </xdr:nvGrpSpPr>
        <xdr:grpSpPr bwMode="auto">
          <a:xfrm>
            <a:off x="356" y="4728"/>
            <a:ext cx="74" cy="20"/>
            <a:chOff x="356" y="4728"/>
            <a:chExt cx="74" cy="20"/>
          </a:xfrm>
        </xdr:grpSpPr>
        <xdr:sp macro="" textlink="">
          <xdr:nvSpPr>
            <xdr:cNvPr id="16869" name="Text Box 1509"/>
            <xdr:cNvSpPr txBox="1">
              <a:spLocks noChangeArrowheads="1"/>
            </xdr:cNvSpPr>
          </xdr:nvSpPr>
          <xdr:spPr bwMode="auto">
            <a:xfrm>
              <a:off x="370" y="4728"/>
              <a:ext cx="43"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H</a:t>
              </a:r>
              <a:r>
                <a:rPr lang="en-US" sz="1000" b="1" i="0" strike="noStrike" baseline="-25000">
                  <a:solidFill>
                    <a:srgbClr val="969696"/>
                  </a:solidFill>
                  <a:latin typeface="Arial"/>
                  <a:cs typeface="Arial"/>
                </a:rPr>
                <a:t>2</a:t>
              </a:r>
              <a:r>
                <a:rPr lang="en-US" sz="1000" b="1" i="0" strike="noStrike">
                  <a:solidFill>
                    <a:srgbClr val="969696"/>
                  </a:solidFill>
                  <a:latin typeface="Arial"/>
                  <a:cs typeface="Arial"/>
                </a:rPr>
                <a:t>SO</a:t>
              </a:r>
              <a:r>
                <a:rPr lang="en-US" sz="1000" b="1" i="0" strike="noStrike" baseline="-25000">
                  <a:solidFill>
                    <a:srgbClr val="969696"/>
                  </a:solidFill>
                  <a:latin typeface="Arial"/>
                  <a:cs typeface="Arial"/>
                </a:rPr>
                <a:t>4</a:t>
              </a:r>
            </a:p>
          </xdr:txBody>
        </xdr:sp>
        <xdr:sp macro="" textlink="">
          <xdr:nvSpPr>
            <xdr:cNvPr id="37558" name="Line 1022"/>
            <xdr:cNvSpPr>
              <a:spLocks noChangeShapeType="1"/>
            </xdr:cNvSpPr>
          </xdr:nvSpPr>
          <xdr:spPr bwMode="auto">
            <a:xfrm>
              <a:off x="356" y="4747"/>
              <a:ext cx="74" cy="0"/>
            </a:xfrm>
            <a:prstGeom prst="line">
              <a:avLst/>
            </a:prstGeom>
            <a:noFill/>
            <a:ln w="12700">
              <a:solidFill>
                <a:srgbClr val="FF0000"/>
              </a:solidFill>
              <a:round/>
              <a:headEnd/>
              <a:tailEnd type="triangle" w="med" len="med"/>
            </a:ln>
          </xdr:spPr>
        </xdr:sp>
      </xdr:grpSp>
      <xdr:grpSp>
        <xdr:nvGrpSpPr>
          <xdr:cNvPr id="37546" name="Group 1041"/>
          <xdr:cNvGrpSpPr>
            <a:grpSpLocks/>
          </xdr:cNvGrpSpPr>
        </xdr:nvGrpSpPr>
        <xdr:grpSpPr bwMode="auto">
          <a:xfrm>
            <a:off x="440" y="4736"/>
            <a:ext cx="122" cy="52"/>
            <a:chOff x="422" y="4727"/>
            <a:chExt cx="122" cy="52"/>
          </a:xfrm>
        </xdr:grpSpPr>
        <xdr:sp macro="" textlink="">
          <xdr:nvSpPr>
            <xdr:cNvPr id="16384" name="Text Box 1024"/>
            <xdr:cNvSpPr txBox="1">
              <a:spLocks noChangeArrowheads="1"/>
            </xdr:cNvSpPr>
          </xdr:nvSpPr>
          <xdr:spPr bwMode="auto">
            <a:xfrm>
              <a:off x="468" y="4759"/>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6385" name="Text Box 1025"/>
            <xdr:cNvSpPr txBox="1">
              <a:spLocks noChangeArrowheads="1"/>
            </xdr:cNvSpPr>
          </xdr:nvSpPr>
          <xdr:spPr bwMode="auto">
            <a:xfrm>
              <a:off x="422" y="472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386" name="Text Box 1026"/>
            <xdr:cNvSpPr txBox="1">
              <a:spLocks noChangeArrowheads="1"/>
            </xdr:cNvSpPr>
          </xdr:nvSpPr>
          <xdr:spPr bwMode="auto">
            <a:xfrm>
              <a:off x="508" y="472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387" name="Text Box 1027"/>
            <xdr:cNvSpPr txBox="1">
              <a:spLocks noChangeArrowheads="1"/>
            </xdr:cNvSpPr>
          </xdr:nvSpPr>
          <xdr:spPr bwMode="auto">
            <a:xfrm>
              <a:off x="468" y="4727"/>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7554" name="Line 1029"/>
            <xdr:cNvSpPr>
              <a:spLocks noChangeShapeType="1"/>
            </xdr:cNvSpPr>
          </xdr:nvSpPr>
          <xdr:spPr bwMode="auto">
            <a:xfrm>
              <a:off x="456" y="4739"/>
              <a:ext cx="14" cy="0"/>
            </a:xfrm>
            <a:prstGeom prst="line">
              <a:avLst/>
            </a:prstGeom>
            <a:noFill/>
            <a:ln w="9525">
              <a:solidFill>
                <a:srgbClr val="FFFF99"/>
              </a:solidFill>
              <a:round/>
              <a:headEnd/>
              <a:tailEnd/>
            </a:ln>
          </xdr:spPr>
        </xdr:sp>
        <xdr:sp macro="" textlink="">
          <xdr:nvSpPr>
            <xdr:cNvPr id="37555" name="Line 1030"/>
            <xdr:cNvSpPr>
              <a:spLocks noChangeShapeType="1"/>
            </xdr:cNvSpPr>
          </xdr:nvSpPr>
          <xdr:spPr bwMode="auto">
            <a:xfrm>
              <a:off x="497" y="4739"/>
              <a:ext cx="14" cy="0"/>
            </a:xfrm>
            <a:prstGeom prst="line">
              <a:avLst/>
            </a:prstGeom>
            <a:noFill/>
            <a:ln w="9525">
              <a:solidFill>
                <a:srgbClr val="FFFF99"/>
              </a:solidFill>
              <a:round/>
              <a:headEnd/>
              <a:tailEnd/>
            </a:ln>
          </xdr:spPr>
        </xdr:sp>
        <xdr:sp macro="" textlink="">
          <xdr:nvSpPr>
            <xdr:cNvPr id="37556" name="Line 1032"/>
            <xdr:cNvSpPr>
              <a:spLocks noChangeShapeType="1"/>
            </xdr:cNvSpPr>
          </xdr:nvSpPr>
          <xdr:spPr bwMode="auto">
            <a:xfrm rot="5400000">
              <a:off x="471" y="4755"/>
              <a:ext cx="14" cy="0"/>
            </a:xfrm>
            <a:prstGeom prst="line">
              <a:avLst/>
            </a:prstGeom>
            <a:noFill/>
            <a:ln w="9525">
              <a:solidFill>
                <a:srgbClr val="FFFF99"/>
              </a:solidFill>
              <a:round/>
              <a:headEnd/>
              <a:tailEnd/>
            </a:ln>
          </xdr:spPr>
        </xdr:sp>
      </xdr:grpSp>
      <xdr:grpSp>
        <xdr:nvGrpSpPr>
          <xdr:cNvPr id="37547" name="Group 1033"/>
          <xdr:cNvGrpSpPr>
            <a:grpSpLocks/>
          </xdr:cNvGrpSpPr>
        </xdr:nvGrpSpPr>
        <xdr:grpSpPr bwMode="auto">
          <a:xfrm>
            <a:off x="276" y="4741"/>
            <a:ext cx="12" cy="12"/>
            <a:chOff x="495" y="1422"/>
            <a:chExt cx="14" cy="14"/>
          </a:xfrm>
        </xdr:grpSpPr>
        <xdr:sp macro="" textlink="">
          <xdr:nvSpPr>
            <xdr:cNvPr id="37548" name="Line 103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7549" name="Line 103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clientData/>
  </xdr:twoCellAnchor>
  <xdr:twoCellAnchor>
    <xdr:from>
      <xdr:col>1</xdr:col>
      <xdr:colOff>28576</xdr:colOff>
      <xdr:row>266</xdr:row>
      <xdr:rowOff>95249</xdr:rowOff>
    </xdr:from>
    <xdr:to>
      <xdr:col>4</xdr:col>
      <xdr:colOff>333376</xdr:colOff>
      <xdr:row>267</xdr:row>
      <xdr:rowOff>171450</xdr:rowOff>
    </xdr:to>
    <xdr:sp macro="" textlink="">
      <xdr:nvSpPr>
        <xdr:cNvPr id="16403" name="Text Box 1043"/>
        <xdr:cNvSpPr txBox="1">
          <a:spLocks noChangeArrowheads="1"/>
        </xdr:cNvSpPr>
      </xdr:nvSpPr>
      <xdr:spPr bwMode="auto">
        <a:xfrm>
          <a:off x="638176" y="48329849"/>
          <a:ext cx="2133600" cy="266701"/>
        </a:xfrm>
        <a:prstGeom prst="rect">
          <a:avLst/>
        </a:prstGeom>
        <a:solidFill>
          <a:srgbClr val="3333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Αντιδράσεις πολυμερισμού</a:t>
          </a:r>
        </a:p>
      </xdr:txBody>
    </xdr:sp>
    <xdr:clientData/>
  </xdr:twoCellAnchor>
  <xdr:twoCellAnchor>
    <xdr:from>
      <xdr:col>4</xdr:col>
      <xdr:colOff>352425</xdr:colOff>
      <xdr:row>270</xdr:row>
      <xdr:rowOff>53005</xdr:rowOff>
    </xdr:from>
    <xdr:to>
      <xdr:col>5</xdr:col>
      <xdr:colOff>495300</xdr:colOff>
      <xdr:row>272</xdr:row>
      <xdr:rowOff>165378</xdr:rowOff>
    </xdr:to>
    <xdr:grpSp>
      <xdr:nvGrpSpPr>
        <xdr:cNvPr id="37193" name="Group 1058"/>
        <xdr:cNvGrpSpPr>
          <a:grpSpLocks/>
        </xdr:cNvGrpSpPr>
      </xdr:nvGrpSpPr>
      <xdr:grpSpPr bwMode="auto">
        <a:xfrm>
          <a:off x="2810490" y="52594134"/>
          <a:ext cx="757391" cy="501567"/>
          <a:chOff x="291" y="4885"/>
          <a:chExt cx="79" cy="52"/>
        </a:xfrm>
      </xdr:grpSpPr>
      <xdr:sp macro="" textlink="">
        <xdr:nvSpPr>
          <xdr:cNvPr id="16172" name="Text Box 812"/>
          <xdr:cNvSpPr txBox="1">
            <a:spLocks noChangeArrowheads="1"/>
          </xdr:cNvSpPr>
        </xdr:nvSpPr>
        <xdr:spPr bwMode="auto">
          <a:xfrm>
            <a:off x="338" y="4917"/>
            <a:ext cx="19"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99CC00"/>
                </a:solidFill>
                <a:latin typeface="Arial"/>
                <a:cs typeface="Arial"/>
              </a:rPr>
              <a:t>A</a:t>
            </a:r>
          </a:p>
        </xdr:txBody>
      </xdr:sp>
      <xdr:sp macro="" textlink="">
        <xdr:nvSpPr>
          <xdr:cNvPr id="16411" name="Text Box 1051"/>
          <xdr:cNvSpPr txBox="1">
            <a:spLocks noChangeArrowheads="1"/>
          </xdr:cNvSpPr>
        </xdr:nvSpPr>
        <xdr:spPr bwMode="auto">
          <a:xfrm>
            <a:off x="291" y="488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412" name="Text Box 1052"/>
          <xdr:cNvSpPr txBox="1">
            <a:spLocks noChangeArrowheads="1"/>
          </xdr:cNvSpPr>
        </xdr:nvSpPr>
        <xdr:spPr bwMode="auto">
          <a:xfrm>
            <a:off x="339" y="4885"/>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7539" name="Group 1053"/>
          <xdr:cNvGrpSpPr>
            <a:grpSpLocks/>
          </xdr:cNvGrpSpPr>
        </xdr:nvGrpSpPr>
        <xdr:grpSpPr bwMode="auto">
          <a:xfrm flipV="1">
            <a:off x="327" y="4893"/>
            <a:ext cx="14" cy="4"/>
            <a:chOff x="698" y="1451"/>
            <a:chExt cx="14" cy="4"/>
          </a:xfrm>
        </xdr:grpSpPr>
        <xdr:sp macro="" textlink="">
          <xdr:nvSpPr>
            <xdr:cNvPr id="37541" name="Line 1054"/>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37542" name="Line 1055"/>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37540" name="Line 1057"/>
          <xdr:cNvSpPr>
            <a:spLocks noChangeShapeType="1"/>
          </xdr:cNvSpPr>
        </xdr:nvSpPr>
        <xdr:spPr bwMode="auto">
          <a:xfrm rot="5400000">
            <a:off x="340" y="4912"/>
            <a:ext cx="14" cy="0"/>
          </a:xfrm>
          <a:prstGeom prst="line">
            <a:avLst/>
          </a:prstGeom>
          <a:noFill/>
          <a:ln w="9525">
            <a:solidFill>
              <a:srgbClr val="FFFF99"/>
            </a:solidFill>
            <a:round/>
            <a:headEnd/>
            <a:tailEnd/>
          </a:ln>
        </xdr:spPr>
      </xdr:sp>
    </xdr:grpSp>
    <xdr:clientData/>
  </xdr:twoCellAnchor>
  <xdr:twoCellAnchor>
    <xdr:from>
      <xdr:col>10</xdr:col>
      <xdr:colOff>257175</xdr:colOff>
      <xdr:row>281</xdr:row>
      <xdr:rowOff>152400</xdr:rowOff>
    </xdr:from>
    <xdr:to>
      <xdr:col>14</xdr:col>
      <xdr:colOff>428625</xdr:colOff>
      <xdr:row>283</xdr:row>
      <xdr:rowOff>47625</xdr:rowOff>
    </xdr:to>
    <xdr:grpSp>
      <xdr:nvGrpSpPr>
        <xdr:cNvPr id="37194" name="Group 1088"/>
        <xdr:cNvGrpSpPr>
          <a:grpSpLocks/>
        </xdr:cNvGrpSpPr>
      </xdr:nvGrpSpPr>
      <xdr:grpSpPr bwMode="auto">
        <a:xfrm>
          <a:off x="6402336" y="54834094"/>
          <a:ext cx="2629515" cy="284418"/>
          <a:chOff x="678" y="5139"/>
          <a:chExt cx="274" cy="29"/>
        </a:xfrm>
      </xdr:grpSpPr>
      <xdr:sp macro="" textlink="">
        <xdr:nvSpPr>
          <xdr:cNvPr id="37521" name="Line 1077"/>
          <xdr:cNvSpPr>
            <a:spLocks noChangeShapeType="1"/>
          </xdr:cNvSpPr>
        </xdr:nvSpPr>
        <xdr:spPr bwMode="auto">
          <a:xfrm flipV="1">
            <a:off x="808" y="5139"/>
            <a:ext cx="14" cy="0"/>
          </a:xfrm>
          <a:prstGeom prst="line">
            <a:avLst/>
          </a:prstGeom>
          <a:noFill/>
          <a:ln w="19050">
            <a:solidFill>
              <a:srgbClr val="FF0000"/>
            </a:solidFill>
            <a:prstDash val="sysDot"/>
            <a:round/>
            <a:headEnd/>
            <a:tailEnd/>
          </a:ln>
        </xdr:spPr>
      </xdr:sp>
      <xdr:grpSp>
        <xdr:nvGrpSpPr>
          <xdr:cNvPr id="37522" name="Group 1084"/>
          <xdr:cNvGrpSpPr>
            <a:grpSpLocks/>
          </xdr:cNvGrpSpPr>
        </xdr:nvGrpSpPr>
        <xdr:grpSpPr bwMode="auto">
          <a:xfrm>
            <a:off x="695" y="5142"/>
            <a:ext cx="108" cy="26"/>
            <a:chOff x="695" y="5143"/>
            <a:chExt cx="108" cy="26"/>
          </a:xfrm>
        </xdr:grpSpPr>
        <xdr:sp macro="" textlink="">
          <xdr:nvSpPr>
            <xdr:cNvPr id="16426" name="Text Box 1066"/>
            <xdr:cNvSpPr txBox="1">
              <a:spLocks noChangeArrowheads="1"/>
            </xdr:cNvSpPr>
          </xdr:nvSpPr>
          <xdr:spPr bwMode="auto">
            <a:xfrm>
              <a:off x="709" y="514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427" name="Text Box 1067"/>
            <xdr:cNvSpPr txBox="1">
              <a:spLocks noChangeArrowheads="1"/>
            </xdr:cNvSpPr>
          </xdr:nvSpPr>
          <xdr:spPr bwMode="auto">
            <a:xfrm>
              <a:off x="757" y="514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7533" name="Line 1070"/>
            <xdr:cNvSpPr>
              <a:spLocks noChangeShapeType="1"/>
            </xdr:cNvSpPr>
          </xdr:nvSpPr>
          <xdr:spPr bwMode="auto">
            <a:xfrm flipV="1">
              <a:off x="745" y="5154"/>
              <a:ext cx="14" cy="0"/>
            </a:xfrm>
            <a:prstGeom prst="line">
              <a:avLst/>
            </a:prstGeom>
            <a:noFill/>
            <a:ln w="9525">
              <a:solidFill>
                <a:srgbClr val="FFFF99"/>
              </a:solidFill>
              <a:round/>
              <a:headEnd/>
              <a:tailEnd/>
            </a:ln>
          </xdr:spPr>
        </xdr:sp>
        <xdr:sp macro="" textlink="">
          <xdr:nvSpPr>
            <xdr:cNvPr id="37534" name="Line 1069"/>
            <xdr:cNvSpPr>
              <a:spLocks noChangeShapeType="1"/>
            </xdr:cNvSpPr>
          </xdr:nvSpPr>
          <xdr:spPr bwMode="auto">
            <a:xfrm rot="1593903" flipV="1">
              <a:off x="695" y="5147"/>
              <a:ext cx="17" cy="0"/>
            </a:xfrm>
            <a:prstGeom prst="line">
              <a:avLst/>
            </a:prstGeom>
            <a:noFill/>
            <a:ln w="9525">
              <a:solidFill>
                <a:srgbClr val="FF6600"/>
              </a:solidFill>
              <a:prstDash val="dash"/>
              <a:round/>
              <a:headEnd/>
              <a:tailEnd/>
            </a:ln>
          </xdr:spPr>
        </xdr:sp>
        <xdr:sp macro="" textlink="">
          <xdr:nvSpPr>
            <xdr:cNvPr id="37535" name="Line 1082"/>
            <xdr:cNvSpPr>
              <a:spLocks noChangeShapeType="1"/>
            </xdr:cNvSpPr>
          </xdr:nvSpPr>
          <xdr:spPr bwMode="auto">
            <a:xfrm rot="-1593903" flipH="1" flipV="1">
              <a:off x="786" y="5145"/>
              <a:ext cx="17" cy="0"/>
            </a:xfrm>
            <a:prstGeom prst="line">
              <a:avLst/>
            </a:prstGeom>
            <a:noFill/>
            <a:ln w="9525">
              <a:solidFill>
                <a:srgbClr val="FF6600"/>
              </a:solidFill>
              <a:prstDash val="dash"/>
              <a:round/>
              <a:headEnd/>
              <a:tailEnd/>
            </a:ln>
          </xdr:spPr>
        </xdr:sp>
      </xdr:grpSp>
      <xdr:grpSp>
        <xdr:nvGrpSpPr>
          <xdr:cNvPr id="37523" name="Group 1085"/>
          <xdr:cNvGrpSpPr>
            <a:grpSpLocks/>
          </xdr:cNvGrpSpPr>
        </xdr:nvGrpSpPr>
        <xdr:grpSpPr bwMode="auto">
          <a:xfrm>
            <a:off x="827" y="5142"/>
            <a:ext cx="108" cy="26"/>
            <a:chOff x="837" y="5140"/>
            <a:chExt cx="108" cy="26"/>
          </a:xfrm>
        </xdr:grpSpPr>
        <xdr:sp macro="" textlink="">
          <xdr:nvSpPr>
            <xdr:cNvPr id="16432" name="Text Box 1072"/>
            <xdr:cNvSpPr txBox="1">
              <a:spLocks noChangeArrowheads="1"/>
            </xdr:cNvSpPr>
          </xdr:nvSpPr>
          <xdr:spPr bwMode="auto">
            <a:xfrm>
              <a:off x="852" y="514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433" name="Text Box 1073"/>
            <xdr:cNvSpPr txBox="1">
              <a:spLocks noChangeArrowheads="1"/>
            </xdr:cNvSpPr>
          </xdr:nvSpPr>
          <xdr:spPr bwMode="auto">
            <a:xfrm>
              <a:off x="899" y="514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7528" name="Line 1076"/>
            <xdr:cNvSpPr>
              <a:spLocks noChangeShapeType="1"/>
            </xdr:cNvSpPr>
          </xdr:nvSpPr>
          <xdr:spPr bwMode="auto">
            <a:xfrm flipV="1">
              <a:off x="887" y="5151"/>
              <a:ext cx="14" cy="0"/>
            </a:xfrm>
            <a:prstGeom prst="line">
              <a:avLst/>
            </a:prstGeom>
            <a:noFill/>
            <a:ln w="9525">
              <a:solidFill>
                <a:srgbClr val="FFFF99"/>
              </a:solidFill>
              <a:round/>
              <a:headEnd/>
              <a:tailEnd/>
            </a:ln>
          </xdr:spPr>
        </xdr:sp>
        <xdr:sp macro="" textlink="">
          <xdr:nvSpPr>
            <xdr:cNvPr id="37529" name="Line 1081"/>
            <xdr:cNvSpPr>
              <a:spLocks noChangeShapeType="1"/>
            </xdr:cNvSpPr>
          </xdr:nvSpPr>
          <xdr:spPr bwMode="auto">
            <a:xfrm rot="1593903" flipV="1">
              <a:off x="837" y="5144"/>
              <a:ext cx="17" cy="0"/>
            </a:xfrm>
            <a:prstGeom prst="line">
              <a:avLst/>
            </a:prstGeom>
            <a:noFill/>
            <a:ln w="9525">
              <a:solidFill>
                <a:srgbClr val="FF6600"/>
              </a:solidFill>
              <a:prstDash val="dash"/>
              <a:round/>
              <a:headEnd/>
              <a:tailEnd/>
            </a:ln>
          </xdr:spPr>
        </xdr:sp>
        <xdr:sp macro="" textlink="">
          <xdr:nvSpPr>
            <xdr:cNvPr id="37530" name="Line 1083"/>
            <xdr:cNvSpPr>
              <a:spLocks noChangeShapeType="1"/>
            </xdr:cNvSpPr>
          </xdr:nvSpPr>
          <xdr:spPr bwMode="auto">
            <a:xfrm rot="-1593903" flipH="1" flipV="1">
              <a:off x="928" y="5142"/>
              <a:ext cx="17" cy="0"/>
            </a:xfrm>
            <a:prstGeom prst="line">
              <a:avLst/>
            </a:prstGeom>
            <a:noFill/>
            <a:ln w="9525">
              <a:solidFill>
                <a:srgbClr val="FF6600"/>
              </a:solidFill>
              <a:prstDash val="dash"/>
              <a:round/>
              <a:headEnd/>
              <a:tailEnd/>
            </a:ln>
          </xdr:spPr>
        </xdr:sp>
      </xdr:grpSp>
      <xdr:sp macro="" textlink="">
        <xdr:nvSpPr>
          <xdr:cNvPr id="37524" name="Line 1086"/>
          <xdr:cNvSpPr>
            <a:spLocks noChangeShapeType="1"/>
          </xdr:cNvSpPr>
        </xdr:nvSpPr>
        <xdr:spPr bwMode="auto">
          <a:xfrm flipV="1">
            <a:off x="678" y="5139"/>
            <a:ext cx="14" cy="0"/>
          </a:xfrm>
          <a:prstGeom prst="line">
            <a:avLst/>
          </a:prstGeom>
          <a:noFill/>
          <a:ln w="19050">
            <a:solidFill>
              <a:srgbClr val="FF0000"/>
            </a:solidFill>
            <a:prstDash val="sysDot"/>
            <a:round/>
            <a:headEnd/>
            <a:tailEnd/>
          </a:ln>
        </xdr:spPr>
      </xdr:sp>
      <xdr:sp macro="" textlink="">
        <xdr:nvSpPr>
          <xdr:cNvPr id="37525" name="Line 1087"/>
          <xdr:cNvSpPr>
            <a:spLocks noChangeShapeType="1"/>
          </xdr:cNvSpPr>
        </xdr:nvSpPr>
        <xdr:spPr bwMode="auto">
          <a:xfrm flipV="1">
            <a:off x="938" y="5139"/>
            <a:ext cx="14" cy="0"/>
          </a:xfrm>
          <a:prstGeom prst="line">
            <a:avLst/>
          </a:prstGeom>
          <a:noFill/>
          <a:ln w="19050">
            <a:solidFill>
              <a:srgbClr val="FF0000"/>
            </a:solidFill>
            <a:prstDash val="sysDot"/>
            <a:round/>
            <a:headEnd/>
            <a:tailEnd/>
          </a:ln>
        </xdr:spPr>
      </xdr:sp>
    </xdr:grpSp>
    <xdr:clientData/>
  </xdr:twoCellAnchor>
  <xdr:twoCellAnchor>
    <xdr:from>
      <xdr:col>10</xdr:col>
      <xdr:colOff>614515</xdr:colOff>
      <xdr:row>285</xdr:row>
      <xdr:rowOff>142875</xdr:rowOff>
    </xdr:from>
    <xdr:to>
      <xdr:col>14</xdr:col>
      <xdr:colOff>95176</xdr:colOff>
      <xdr:row>287</xdr:row>
      <xdr:rowOff>9525</xdr:rowOff>
    </xdr:to>
    <xdr:grpSp>
      <xdr:nvGrpSpPr>
        <xdr:cNvPr id="37195" name="Group 1107"/>
        <xdr:cNvGrpSpPr>
          <a:grpSpLocks/>
        </xdr:cNvGrpSpPr>
      </xdr:nvGrpSpPr>
      <xdr:grpSpPr bwMode="auto">
        <a:xfrm>
          <a:off x="6750151" y="55602956"/>
          <a:ext cx="1948251" cy="255843"/>
          <a:chOff x="690" y="5166"/>
          <a:chExt cx="202" cy="26"/>
        </a:xfrm>
      </xdr:grpSpPr>
      <xdr:sp macro="" textlink="">
        <xdr:nvSpPr>
          <xdr:cNvPr id="16452" name="Text Box 1092"/>
          <xdr:cNvSpPr txBox="1">
            <a:spLocks noChangeArrowheads="1"/>
          </xdr:cNvSpPr>
        </xdr:nvSpPr>
        <xdr:spPr bwMode="auto">
          <a:xfrm>
            <a:off x="702" y="516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453" name="Text Box 1093"/>
          <xdr:cNvSpPr txBox="1">
            <a:spLocks noChangeArrowheads="1"/>
          </xdr:cNvSpPr>
        </xdr:nvSpPr>
        <xdr:spPr bwMode="auto">
          <a:xfrm>
            <a:off x="750" y="516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7514" name="Line 1094"/>
          <xdr:cNvSpPr>
            <a:spLocks noChangeShapeType="1"/>
          </xdr:cNvSpPr>
        </xdr:nvSpPr>
        <xdr:spPr bwMode="auto">
          <a:xfrm flipV="1">
            <a:off x="738" y="5177"/>
            <a:ext cx="14" cy="0"/>
          </a:xfrm>
          <a:prstGeom prst="line">
            <a:avLst/>
          </a:prstGeom>
          <a:noFill/>
          <a:ln w="9525">
            <a:solidFill>
              <a:srgbClr val="FFFF99"/>
            </a:solidFill>
            <a:round/>
            <a:headEnd/>
            <a:tailEnd/>
          </a:ln>
        </xdr:spPr>
      </xdr:sp>
      <xdr:sp macro="" textlink="">
        <xdr:nvSpPr>
          <xdr:cNvPr id="16458" name="Text Box 1098"/>
          <xdr:cNvSpPr txBox="1">
            <a:spLocks noChangeArrowheads="1"/>
          </xdr:cNvSpPr>
        </xdr:nvSpPr>
        <xdr:spPr bwMode="auto">
          <a:xfrm>
            <a:off x="796" y="516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459" name="Text Box 1099"/>
          <xdr:cNvSpPr txBox="1">
            <a:spLocks noChangeArrowheads="1"/>
          </xdr:cNvSpPr>
        </xdr:nvSpPr>
        <xdr:spPr bwMode="auto">
          <a:xfrm>
            <a:off x="843" y="516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7517" name="Line 1100"/>
          <xdr:cNvSpPr>
            <a:spLocks noChangeShapeType="1"/>
          </xdr:cNvSpPr>
        </xdr:nvSpPr>
        <xdr:spPr bwMode="auto">
          <a:xfrm flipV="1">
            <a:off x="831" y="5177"/>
            <a:ext cx="14" cy="0"/>
          </a:xfrm>
          <a:prstGeom prst="line">
            <a:avLst/>
          </a:prstGeom>
          <a:noFill/>
          <a:ln w="9525">
            <a:solidFill>
              <a:srgbClr val="FFFF99"/>
            </a:solidFill>
            <a:round/>
            <a:headEnd/>
            <a:tailEnd/>
          </a:ln>
        </xdr:spPr>
      </xdr:sp>
      <xdr:sp macro="" textlink="">
        <xdr:nvSpPr>
          <xdr:cNvPr id="37518" name="Line 1075"/>
          <xdr:cNvSpPr>
            <a:spLocks noChangeShapeType="1"/>
          </xdr:cNvSpPr>
        </xdr:nvSpPr>
        <xdr:spPr bwMode="auto">
          <a:xfrm flipV="1">
            <a:off x="784" y="5177"/>
            <a:ext cx="14" cy="0"/>
          </a:xfrm>
          <a:prstGeom prst="line">
            <a:avLst/>
          </a:prstGeom>
          <a:noFill/>
          <a:ln w="9525">
            <a:solidFill>
              <a:srgbClr val="FF6600"/>
            </a:solidFill>
            <a:round/>
            <a:headEnd/>
            <a:tailEnd/>
          </a:ln>
        </xdr:spPr>
      </xdr:sp>
      <xdr:sp macro="" textlink="">
        <xdr:nvSpPr>
          <xdr:cNvPr id="37519" name="Line 1105"/>
          <xdr:cNvSpPr>
            <a:spLocks noChangeShapeType="1"/>
          </xdr:cNvSpPr>
        </xdr:nvSpPr>
        <xdr:spPr bwMode="auto">
          <a:xfrm flipV="1">
            <a:off x="690" y="5177"/>
            <a:ext cx="14" cy="0"/>
          </a:xfrm>
          <a:prstGeom prst="line">
            <a:avLst/>
          </a:prstGeom>
          <a:noFill/>
          <a:ln w="9525">
            <a:solidFill>
              <a:srgbClr val="FF6600"/>
            </a:solidFill>
            <a:round/>
            <a:headEnd/>
            <a:tailEnd/>
          </a:ln>
        </xdr:spPr>
      </xdr:sp>
      <xdr:sp macro="" textlink="">
        <xdr:nvSpPr>
          <xdr:cNvPr id="37520" name="Line 1106"/>
          <xdr:cNvSpPr>
            <a:spLocks noChangeShapeType="1"/>
          </xdr:cNvSpPr>
        </xdr:nvSpPr>
        <xdr:spPr bwMode="auto">
          <a:xfrm flipV="1">
            <a:off x="878" y="5177"/>
            <a:ext cx="14" cy="0"/>
          </a:xfrm>
          <a:prstGeom prst="line">
            <a:avLst/>
          </a:prstGeom>
          <a:noFill/>
          <a:ln w="9525">
            <a:solidFill>
              <a:srgbClr val="FF6600"/>
            </a:solidFill>
            <a:round/>
            <a:headEnd/>
            <a:tailEnd/>
          </a:ln>
        </xdr:spPr>
      </xdr:sp>
    </xdr:grpSp>
    <xdr:clientData/>
  </xdr:twoCellAnchor>
  <xdr:twoCellAnchor>
    <xdr:from>
      <xdr:col>10</xdr:col>
      <xdr:colOff>323850</xdr:colOff>
      <xdr:row>277</xdr:row>
      <xdr:rowOff>85725</xdr:rowOff>
    </xdr:from>
    <xdr:to>
      <xdr:col>14</xdr:col>
      <xdr:colOff>352425</xdr:colOff>
      <xdr:row>278</xdr:row>
      <xdr:rowOff>142875</xdr:rowOff>
    </xdr:to>
    <xdr:grpSp>
      <xdr:nvGrpSpPr>
        <xdr:cNvPr id="37196" name="Group 1123"/>
        <xdr:cNvGrpSpPr>
          <a:grpSpLocks/>
        </xdr:cNvGrpSpPr>
      </xdr:nvGrpSpPr>
      <xdr:grpSpPr bwMode="auto">
        <a:xfrm>
          <a:off x="6469011" y="53989031"/>
          <a:ext cx="2486640" cy="251747"/>
          <a:chOff x="674" y="5000"/>
          <a:chExt cx="259" cy="26"/>
        </a:xfrm>
      </xdr:grpSpPr>
      <xdr:sp macro="" textlink="">
        <xdr:nvSpPr>
          <xdr:cNvPr id="37489" name="Line 303"/>
          <xdr:cNvSpPr>
            <a:spLocks noChangeShapeType="1"/>
          </xdr:cNvSpPr>
        </xdr:nvSpPr>
        <xdr:spPr bwMode="auto">
          <a:xfrm>
            <a:off x="674" y="5011"/>
            <a:ext cx="14" cy="0"/>
          </a:xfrm>
          <a:prstGeom prst="line">
            <a:avLst/>
          </a:prstGeom>
          <a:noFill/>
          <a:ln w="19050">
            <a:solidFill>
              <a:srgbClr val="FF0000"/>
            </a:solidFill>
            <a:prstDash val="sysDot"/>
            <a:round/>
            <a:headEnd/>
            <a:tailEnd/>
          </a:ln>
        </xdr:spPr>
      </xdr:sp>
      <xdr:grpSp>
        <xdr:nvGrpSpPr>
          <xdr:cNvPr id="37490" name="Group 598"/>
          <xdr:cNvGrpSpPr>
            <a:grpSpLocks/>
          </xdr:cNvGrpSpPr>
        </xdr:nvGrpSpPr>
        <xdr:grpSpPr bwMode="auto">
          <a:xfrm>
            <a:off x="696" y="5005"/>
            <a:ext cx="12" cy="12"/>
            <a:chOff x="495" y="1422"/>
            <a:chExt cx="14" cy="14"/>
          </a:xfrm>
        </xdr:grpSpPr>
        <xdr:sp macro="" textlink="">
          <xdr:nvSpPr>
            <xdr:cNvPr id="37510" name="Line 599"/>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7511" name="Line 600"/>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7491" name="Group 1115"/>
          <xdr:cNvGrpSpPr>
            <a:grpSpLocks/>
          </xdr:cNvGrpSpPr>
        </xdr:nvGrpSpPr>
        <xdr:grpSpPr bwMode="auto">
          <a:xfrm>
            <a:off x="710" y="5000"/>
            <a:ext cx="84" cy="26"/>
            <a:chOff x="710" y="5000"/>
            <a:chExt cx="84" cy="26"/>
          </a:xfrm>
        </xdr:grpSpPr>
        <xdr:sp macro="" textlink="">
          <xdr:nvSpPr>
            <xdr:cNvPr id="16405" name="Text Box 1045"/>
            <xdr:cNvSpPr txBox="1">
              <a:spLocks noChangeArrowheads="1"/>
            </xdr:cNvSpPr>
          </xdr:nvSpPr>
          <xdr:spPr bwMode="auto">
            <a:xfrm>
              <a:off x="710" y="50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406" name="Text Box 1046"/>
            <xdr:cNvSpPr txBox="1">
              <a:spLocks noChangeArrowheads="1"/>
            </xdr:cNvSpPr>
          </xdr:nvSpPr>
          <xdr:spPr bwMode="auto">
            <a:xfrm>
              <a:off x="758" y="50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37507" name="Group 1047"/>
            <xdr:cNvGrpSpPr>
              <a:grpSpLocks/>
            </xdr:cNvGrpSpPr>
          </xdr:nvGrpSpPr>
          <xdr:grpSpPr bwMode="auto">
            <a:xfrm flipV="1">
              <a:off x="746" y="5008"/>
              <a:ext cx="14" cy="4"/>
              <a:chOff x="698" y="1451"/>
              <a:chExt cx="14" cy="4"/>
            </a:xfrm>
          </xdr:grpSpPr>
          <xdr:sp macro="" textlink="">
            <xdr:nvSpPr>
              <xdr:cNvPr id="37508" name="Line 1048"/>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37509" name="Line 1049"/>
              <xdr:cNvSpPr>
                <a:spLocks noChangeShapeType="1"/>
              </xdr:cNvSpPr>
            </xdr:nvSpPr>
            <xdr:spPr bwMode="auto">
              <a:xfrm>
                <a:off x="698" y="1451"/>
                <a:ext cx="14" cy="0"/>
              </a:xfrm>
              <a:prstGeom prst="line">
                <a:avLst/>
              </a:prstGeom>
              <a:noFill/>
              <a:ln w="9525">
                <a:solidFill>
                  <a:srgbClr val="FFFF99"/>
                </a:solidFill>
                <a:round/>
                <a:headEnd/>
                <a:tailEnd/>
              </a:ln>
            </xdr:spPr>
          </xdr:sp>
        </xdr:grpSp>
      </xdr:grpSp>
      <xdr:grpSp>
        <xdr:nvGrpSpPr>
          <xdr:cNvPr id="37492" name="Group 1116"/>
          <xdr:cNvGrpSpPr>
            <a:grpSpLocks/>
          </xdr:cNvGrpSpPr>
        </xdr:nvGrpSpPr>
        <xdr:grpSpPr bwMode="auto">
          <a:xfrm>
            <a:off x="815" y="5000"/>
            <a:ext cx="84" cy="26"/>
            <a:chOff x="815" y="5000"/>
            <a:chExt cx="84" cy="26"/>
          </a:xfrm>
        </xdr:grpSpPr>
        <xdr:sp macro="" textlink="">
          <xdr:nvSpPr>
            <xdr:cNvPr id="16420" name="Text Box 1060"/>
            <xdr:cNvSpPr txBox="1">
              <a:spLocks noChangeArrowheads="1"/>
            </xdr:cNvSpPr>
          </xdr:nvSpPr>
          <xdr:spPr bwMode="auto">
            <a:xfrm>
              <a:off x="815" y="50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421" name="Text Box 1061"/>
            <xdr:cNvSpPr txBox="1">
              <a:spLocks noChangeArrowheads="1"/>
            </xdr:cNvSpPr>
          </xdr:nvSpPr>
          <xdr:spPr bwMode="auto">
            <a:xfrm>
              <a:off x="863" y="50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37502" name="Group 1062"/>
            <xdr:cNvGrpSpPr>
              <a:grpSpLocks/>
            </xdr:cNvGrpSpPr>
          </xdr:nvGrpSpPr>
          <xdr:grpSpPr bwMode="auto">
            <a:xfrm flipV="1">
              <a:off x="851" y="5008"/>
              <a:ext cx="14" cy="4"/>
              <a:chOff x="698" y="1451"/>
              <a:chExt cx="14" cy="4"/>
            </a:xfrm>
          </xdr:grpSpPr>
          <xdr:sp macro="" textlink="">
            <xdr:nvSpPr>
              <xdr:cNvPr id="37503" name="Line 1063"/>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37504" name="Line 1064"/>
              <xdr:cNvSpPr>
                <a:spLocks noChangeShapeType="1"/>
              </xdr:cNvSpPr>
            </xdr:nvSpPr>
            <xdr:spPr bwMode="auto">
              <a:xfrm>
                <a:off x="698" y="1451"/>
                <a:ext cx="14" cy="0"/>
              </a:xfrm>
              <a:prstGeom prst="line">
                <a:avLst/>
              </a:prstGeom>
              <a:noFill/>
              <a:ln w="9525">
                <a:solidFill>
                  <a:srgbClr val="FFFF99"/>
                </a:solidFill>
                <a:round/>
                <a:headEnd/>
                <a:tailEnd/>
              </a:ln>
            </xdr:spPr>
          </xdr:sp>
        </xdr:grpSp>
      </xdr:grpSp>
      <xdr:grpSp>
        <xdr:nvGrpSpPr>
          <xdr:cNvPr id="37493" name="Group 1108"/>
          <xdr:cNvGrpSpPr>
            <a:grpSpLocks/>
          </xdr:cNvGrpSpPr>
        </xdr:nvGrpSpPr>
        <xdr:grpSpPr bwMode="auto">
          <a:xfrm>
            <a:off x="799" y="5004"/>
            <a:ext cx="12" cy="12"/>
            <a:chOff x="495" y="1422"/>
            <a:chExt cx="14" cy="14"/>
          </a:xfrm>
        </xdr:grpSpPr>
        <xdr:sp macro="" textlink="">
          <xdr:nvSpPr>
            <xdr:cNvPr id="37498" name="Line 1109"/>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7499" name="Line 1110"/>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7494" name="Group 1111"/>
          <xdr:cNvGrpSpPr>
            <a:grpSpLocks/>
          </xdr:cNvGrpSpPr>
        </xdr:nvGrpSpPr>
        <xdr:grpSpPr bwMode="auto">
          <a:xfrm>
            <a:off x="901" y="5004"/>
            <a:ext cx="12" cy="12"/>
            <a:chOff x="495" y="1422"/>
            <a:chExt cx="14" cy="14"/>
          </a:xfrm>
        </xdr:grpSpPr>
        <xdr:sp macro="" textlink="">
          <xdr:nvSpPr>
            <xdr:cNvPr id="37496" name="Line 1112"/>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7497" name="Line 1113"/>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37495" name="Line 1114"/>
          <xdr:cNvSpPr>
            <a:spLocks noChangeShapeType="1"/>
          </xdr:cNvSpPr>
        </xdr:nvSpPr>
        <xdr:spPr bwMode="auto">
          <a:xfrm>
            <a:off x="919" y="5010"/>
            <a:ext cx="14" cy="0"/>
          </a:xfrm>
          <a:prstGeom prst="line">
            <a:avLst/>
          </a:prstGeom>
          <a:noFill/>
          <a:ln w="19050">
            <a:solidFill>
              <a:srgbClr val="FF0000"/>
            </a:solidFill>
            <a:prstDash val="sysDot"/>
            <a:round/>
            <a:headEnd/>
            <a:tailEnd/>
          </a:ln>
        </xdr:spPr>
      </xdr:sp>
    </xdr:grpSp>
    <xdr:clientData/>
  </xdr:twoCellAnchor>
  <xdr:twoCellAnchor>
    <xdr:from>
      <xdr:col>3</xdr:col>
      <xdr:colOff>190500</xdr:colOff>
      <xdr:row>301</xdr:row>
      <xdr:rowOff>85725</xdr:rowOff>
    </xdr:from>
    <xdr:to>
      <xdr:col>4</xdr:col>
      <xdr:colOff>371475</xdr:colOff>
      <xdr:row>302</xdr:row>
      <xdr:rowOff>142875</xdr:rowOff>
    </xdr:to>
    <xdr:grpSp>
      <xdr:nvGrpSpPr>
        <xdr:cNvPr id="37197" name="Group 1117"/>
        <xdr:cNvGrpSpPr>
          <a:grpSpLocks/>
        </xdr:cNvGrpSpPr>
      </xdr:nvGrpSpPr>
      <xdr:grpSpPr bwMode="auto">
        <a:xfrm>
          <a:off x="2034048" y="58659354"/>
          <a:ext cx="795492" cy="251747"/>
          <a:chOff x="816" y="5000"/>
          <a:chExt cx="83" cy="26"/>
        </a:xfrm>
      </xdr:grpSpPr>
      <xdr:sp macro="" textlink="">
        <xdr:nvSpPr>
          <xdr:cNvPr id="16478" name="Text Box 1118"/>
          <xdr:cNvSpPr txBox="1">
            <a:spLocks noChangeArrowheads="1"/>
          </xdr:cNvSpPr>
        </xdr:nvSpPr>
        <xdr:spPr bwMode="auto">
          <a:xfrm>
            <a:off x="816" y="50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479" name="Text Box 1119"/>
          <xdr:cNvSpPr txBox="1">
            <a:spLocks noChangeArrowheads="1"/>
          </xdr:cNvSpPr>
        </xdr:nvSpPr>
        <xdr:spPr bwMode="auto">
          <a:xfrm>
            <a:off x="863" y="50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37486" name="Group 1120"/>
          <xdr:cNvGrpSpPr>
            <a:grpSpLocks/>
          </xdr:cNvGrpSpPr>
        </xdr:nvGrpSpPr>
        <xdr:grpSpPr bwMode="auto">
          <a:xfrm flipV="1">
            <a:off x="851" y="5008"/>
            <a:ext cx="14" cy="4"/>
            <a:chOff x="698" y="1451"/>
            <a:chExt cx="14" cy="4"/>
          </a:xfrm>
        </xdr:grpSpPr>
        <xdr:sp macro="" textlink="">
          <xdr:nvSpPr>
            <xdr:cNvPr id="37487" name="Line 1121"/>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37488" name="Line 1122"/>
            <xdr:cNvSpPr>
              <a:spLocks noChangeShapeType="1"/>
            </xdr:cNvSpPr>
          </xdr:nvSpPr>
          <xdr:spPr bwMode="auto">
            <a:xfrm>
              <a:off x="698" y="1451"/>
              <a:ext cx="14" cy="0"/>
            </a:xfrm>
            <a:prstGeom prst="line">
              <a:avLst/>
            </a:prstGeom>
            <a:noFill/>
            <a:ln w="9525">
              <a:solidFill>
                <a:srgbClr val="FFFF99"/>
              </a:solidFill>
              <a:round/>
              <a:headEnd/>
              <a:tailEnd/>
            </a:ln>
          </xdr:spPr>
        </xdr:sp>
      </xdr:grpSp>
    </xdr:grpSp>
    <xdr:clientData/>
  </xdr:twoCellAnchor>
  <xdr:twoCellAnchor>
    <xdr:from>
      <xdr:col>12</xdr:col>
      <xdr:colOff>342900</xdr:colOff>
      <xdr:row>278</xdr:row>
      <xdr:rowOff>161925</xdr:rowOff>
    </xdr:from>
    <xdr:to>
      <xdr:col>12</xdr:col>
      <xdr:colOff>342900</xdr:colOff>
      <xdr:row>281</xdr:row>
      <xdr:rowOff>57150</xdr:rowOff>
    </xdr:to>
    <xdr:sp macro="" textlink="">
      <xdr:nvSpPr>
        <xdr:cNvPr id="37198" name="Line 1124"/>
        <xdr:cNvSpPr>
          <a:spLocks noChangeShapeType="1"/>
        </xdr:cNvSpPr>
      </xdr:nvSpPr>
      <xdr:spPr bwMode="auto">
        <a:xfrm>
          <a:off x="7658100" y="49520475"/>
          <a:ext cx="0" cy="466725"/>
        </a:xfrm>
        <a:prstGeom prst="line">
          <a:avLst/>
        </a:prstGeom>
        <a:noFill/>
        <a:ln w="9525">
          <a:solidFill>
            <a:srgbClr val="FF0000"/>
          </a:solidFill>
          <a:round/>
          <a:headEnd/>
          <a:tailEnd type="triangle" w="med" len="med"/>
        </a:ln>
      </xdr:spPr>
    </xdr:sp>
    <xdr:clientData/>
  </xdr:twoCellAnchor>
  <xdr:twoCellAnchor>
    <xdr:from>
      <xdr:col>12</xdr:col>
      <xdr:colOff>342900</xdr:colOff>
      <xdr:row>283</xdr:row>
      <xdr:rowOff>38100</xdr:rowOff>
    </xdr:from>
    <xdr:to>
      <xdr:col>12</xdr:col>
      <xdr:colOff>342900</xdr:colOff>
      <xdr:row>285</xdr:row>
      <xdr:rowOff>123825</xdr:rowOff>
    </xdr:to>
    <xdr:sp macro="" textlink="">
      <xdr:nvSpPr>
        <xdr:cNvPr id="37199" name="Line 1125"/>
        <xdr:cNvSpPr>
          <a:spLocks noChangeShapeType="1"/>
        </xdr:cNvSpPr>
      </xdr:nvSpPr>
      <xdr:spPr bwMode="auto">
        <a:xfrm>
          <a:off x="7658100" y="50349150"/>
          <a:ext cx="0" cy="466725"/>
        </a:xfrm>
        <a:prstGeom prst="line">
          <a:avLst/>
        </a:prstGeom>
        <a:noFill/>
        <a:ln w="9525">
          <a:solidFill>
            <a:srgbClr val="FF0000"/>
          </a:solidFill>
          <a:round/>
          <a:headEnd/>
          <a:tailEnd type="triangle" w="med" len="med"/>
        </a:ln>
      </xdr:spPr>
    </xdr:sp>
    <xdr:clientData/>
  </xdr:twoCellAnchor>
  <xdr:twoCellAnchor>
    <xdr:from>
      <xdr:col>12</xdr:col>
      <xdr:colOff>428625</xdr:colOff>
      <xdr:row>279</xdr:row>
      <xdr:rowOff>104775</xdr:rowOff>
    </xdr:from>
    <xdr:to>
      <xdr:col>14</xdr:col>
      <xdr:colOff>38100</xdr:colOff>
      <xdr:row>280</xdr:row>
      <xdr:rowOff>95250</xdr:rowOff>
    </xdr:to>
    <xdr:sp macro="" textlink="">
      <xdr:nvSpPr>
        <xdr:cNvPr id="16486" name="Text Box 1126"/>
        <xdr:cNvSpPr txBox="1">
          <a:spLocks noChangeArrowheads="1"/>
        </xdr:cNvSpPr>
      </xdr:nvSpPr>
      <xdr:spPr bwMode="auto">
        <a:xfrm>
          <a:off x="7743825" y="49653825"/>
          <a:ext cx="828675" cy="18097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6600"/>
              </a:solidFill>
              <a:latin typeface="Arial"/>
              <a:cs typeface="Arial"/>
            </a:rPr>
            <a:t>διάνοιξη δ.δ.</a:t>
          </a:r>
        </a:p>
      </xdr:txBody>
    </xdr:sp>
    <xdr:clientData/>
  </xdr:twoCellAnchor>
  <xdr:twoCellAnchor>
    <xdr:from>
      <xdr:col>3</xdr:col>
      <xdr:colOff>114300</xdr:colOff>
      <xdr:row>292</xdr:row>
      <xdr:rowOff>142875</xdr:rowOff>
    </xdr:from>
    <xdr:to>
      <xdr:col>7</xdr:col>
      <xdr:colOff>190500</xdr:colOff>
      <xdr:row>295</xdr:row>
      <xdr:rowOff>95250</xdr:rowOff>
    </xdr:to>
    <xdr:grpSp>
      <xdr:nvGrpSpPr>
        <xdr:cNvPr id="37201" name="Group 1162"/>
        <xdr:cNvGrpSpPr>
          <a:grpSpLocks/>
        </xdr:cNvGrpSpPr>
      </xdr:nvGrpSpPr>
      <xdr:grpSpPr bwMode="auto">
        <a:xfrm>
          <a:off x="1957848" y="56965133"/>
          <a:ext cx="2534265" cy="536165"/>
          <a:chOff x="253" y="5287"/>
          <a:chExt cx="264" cy="55"/>
        </a:xfrm>
      </xdr:grpSpPr>
      <xdr:sp macro="" textlink="">
        <xdr:nvSpPr>
          <xdr:cNvPr id="16515" name="Text Box 1155"/>
          <xdr:cNvSpPr txBox="1">
            <a:spLocks noChangeArrowheads="1"/>
          </xdr:cNvSpPr>
        </xdr:nvSpPr>
        <xdr:spPr bwMode="auto">
          <a:xfrm>
            <a:off x="253" y="5288"/>
            <a:ext cx="15"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800000"/>
                </a:solidFill>
                <a:latin typeface="Arial"/>
                <a:cs typeface="Arial"/>
              </a:rPr>
              <a:t>ν</a:t>
            </a:r>
          </a:p>
        </xdr:txBody>
      </xdr:sp>
      <xdr:grpSp>
        <xdr:nvGrpSpPr>
          <xdr:cNvPr id="37463" name="Group 1128"/>
          <xdr:cNvGrpSpPr>
            <a:grpSpLocks/>
          </xdr:cNvGrpSpPr>
        </xdr:nvGrpSpPr>
        <xdr:grpSpPr bwMode="auto">
          <a:xfrm>
            <a:off x="266" y="5288"/>
            <a:ext cx="79" cy="52"/>
            <a:chOff x="291" y="4885"/>
            <a:chExt cx="79" cy="52"/>
          </a:xfrm>
        </xdr:grpSpPr>
        <xdr:sp macro="" textlink="">
          <xdr:nvSpPr>
            <xdr:cNvPr id="16489" name="Text Box 1129"/>
            <xdr:cNvSpPr txBox="1">
              <a:spLocks noChangeArrowheads="1"/>
            </xdr:cNvSpPr>
          </xdr:nvSpPr>
          <xdr:spPr bwMode="auto">
            <a:xfrm>
              <a:off x="339" y="4917"/>
              <a:ext cx="19"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99CC00"/>
                  </a:solidFill>
                  <a:latin typeface="Arial"/>
                  <a:cs typeface="Arial"/>
                </a:rPr>
                <a:t>A</a:t>
              </a:r>
            </a:p>
          </xdr:txBody>
        </xdr:sp>
        <xdr:sp macro="" textlink="">
          <xdr:nvSpPr>
            <xdr:cNvPr id="16490" name="Text Box 1130"/>
            <xdr:cNvSpPr txBox="1">
              <a:spLocks noChangeArrowheads="1"/>
            </xdr:cNvSpPr>
          </xdr:nvSpPr>
          <xdr:spPr bwMode="auto">
            <a:xfrm>
              <a:off x="291" y="488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491" name="Text Box 1131"/>
            <xdr:cNvSpPr txBox="1">
              <a:spLocks noChangeArrowheads="1"/>
            </xdr:cNvSpPr>
          </xdr:nvSpPr>
          <xdr:spPr bwMode="auto">
            <a:xfrm>
              <a:off x="339" y="4885"/>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7480" name="Group 1132"/>
            <xdr:cNvGrpSpPr>
              <a:grpSpLocks/>
            </xdr:cNvGrpSpPr>
          </xdr:nvGrpSpPr>
          <xdr:grpSpPr bwMode="auto">
            <a:xfrm flipV="1">
              <a:off x="327" y="4893"/>
              <a:ext cx="14" cy="4"/>
              <a:chOff x="698" y="1451"/>
              <a:chExt cx="14" cy="4"/>
            </a:xfrm>
          </xdr:grpSpPr>
          <xdr:sp macro="" textlink="">
            <xdr:nvSpPr>
              <xdr:cNvPr id="37482" name="Line 1133"/>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37483" name="Line 1134"/>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37481" name="Line 1135"/>
            <xdr:cNvSpPr>
              <a:spLocks noChangeShapeType="1"/>
            </xdr:cNvSpPr>
          </xdr:nvSpPr>
          <xdr:spPr bwMode="auto">
            <a:xfrm rot="5400000">
              <a:off x="342" y="4911"/>
              <a:ext cx="14" cy="0"/>
            </a:xfrm>
            <a:prstGeom prst="line">
              <a:avLst/>
            </a:prstGeom>
            <a:noFill/>
            <a:ln w="9525">
              <a:solidFill>
                <a:srgbClr val="FFFF99"/>
              </a:solidFill>
              <a:round/>
              <a:headEnd/>
              <a:tailEnd/>
            </a:ln>
          </xdr:spPr>
        </xdr:sp>
      </xdr:grpSp>
      <xdr:grpSp>
        <xdr:nvGrpSpPr>
          <xdr:cNvPr id="37464" name="Group 1160"/>
          <xdr:cNvGrpSpPr>
            <a:grpSpLocks/>
          </xdr:cNvGrpSpPr>
        </xdr:nvGrpSpPr>
        <xdr:grpSpPr bwMode="auto">
          <a:xfrm>
            <a:off x="411" y="5287"/>
            <a:ext cx="106" cy="55"/>
            <a:chOff x="410" y="5287"/>
            <a:chExt cx="106" cy="55"/>
          </a:xfrm>
        </xdr:grpSpPr>
        <xdr:sp macro="" textlink="">
          <xdr:nvSpPr>
            <xdr:cNvPr id="16518" name="Text Box 1158"/>
            <xdr:cNvSpPr txBox="1">
              <a:spLocks noChangeArrowheads="1"/>
            </xdr:cNvSpPr>
          </xdr:nvSpPr>
          <xdr:spPr bwMode="auto">
            <a:xfrm>
              <a:off x="501" y="5320"/>
              <a:ext cx="15"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800000"/>
                  </a:solidFill>
                  <a:latin typeface="Arial"/>
                  <a:cs typeface="Arial"/>
                </a:rPr>
                <a:t>ν</a:t>
              </a:r>
            </a:p>
          </xdr:txBody>
        </xdr:sp>
        <xdr:grpSp>
          <xdr:nvGrpSpPr>
            <xdr:cNvPr id="37467" name="Group 1154"/>
            <xdr:cNvGrpSpPr>
              <a:grpSpLocks/>
            </xdr:cNvGrpSpPr>
          </xdr:nvGrpSpPr>
          <xdr:grpSpPr bwMode="auto">
            <a:xfrm>
              <a:off x="410" y="5288"/>
              <a:ext cx="100" cy="52"/>
              <a:chOff x="410" y="5288"/>
              <a:chExt cx="100" cy="52"/>
            </a:xfrm>
          </xdr:grpSpPr>
          <xdr:sp macro="" textlink="">
            <xdr:nvSpPr>
              <xdr:cNvPr id="16505" name="Text Box 1145"/>
              <xdr:cNvSpPr txBox="1">
                <a:spLocks noChangeArrowheads="1"/>
              </xdr:cNvSpPr>
            </xdr:nvSpPr>
            <xdr:spPr bwMode="auto">
              <a:xfrm>
                <a:off x="467" y="5320"/>
                <a:ext cx="19"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99CC00"/>
                    </a:solidFill>
                    <a:latin typeface="Arial"/>
                    <a:cs typeface="Arial"/>
                  </a:rPr>
                  <a:t>A</a:t>
                </a:r>
              </a:p>
            </xdr:txBody>
          </xdr:sp>
          <xdr:sp macro="" textlink="">
            <xdr:nvSpPr>
              <xdr:cNvPr id="16506" name="Text Box 1146"/>
              <xdr:cNvSpPr txBox="1">
                <a:spLocks noChangeArrowheads="1"/>
              </xdr:cNvSpPr>
            </xdr:nvSpPr>
            <xdr:spPr bwMode="auto">
              <a:xfrm>
                <a:off x="422" y="528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507" name="Text Box 1147"/>
              <xdr:cNvSpPr txBox="1">
                <a:spLocks noChangeArrowheads="1"/>
              </xdr:cNvSpPr>
            </xdr:nvSpPr>
            <xdr:spPr bwMode="auto">
              <a:xfrm>
                <a:off x="467" y="528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7473" name="Line 1149"/>
              <xdr:cNvSpPr>
                <a:spLocks noChangeShapeType="1"/>
              </xdr:cNvSpPr>
            </xdr:nvSpPr>
            <xdr:spPr bwMode="auto">
              <a:xfrm flipV="1">
                <a:off x="410" y="5298"/>
                <a:ext cx="14" cy="0"/>
              </a:xfrm>
              <a:prstGeom prst="line">
                <a:avLst/>
              </a:prstGeom>
              <a:noFill/>
              <a:ln w="9525">
                <a:solidFill>
                  <a:srgbClr val="FF6600"/>
                </a:solidFill>
                <a:round/>
                <a:headEnd/>
                <a:tailEnd/>
              </a:ln>
            </xdr:spPr>
          </xdr:sp>
          <xdr:sp macro="" textlink="">
            <xdr:nvSpPr>
              <xdr:cNvPr id="37474" name="Line 1150"/>
              <xdr:cNvSpPr>
                <a:spLocks noChangeShapeType="1"/>
              </xdr:cNvSpPr>
            </xdr:nvSpPr>
            <xdr:spPr bwMode="auto">
              <a:xfrm flipV="1">
                <a:off x="456" y="5298"/>
                <a:ext cx="14" cy="0"/>
              </a:xfrm>
              <a:prstGeom prst="line">
                <a:avLst/>
              </a:prstGeom>
              <a:noFill/>
              <a:ln w="9525">
                <a:solidFill>
                  <a:srgbClr val="FFFF99"/>
                </a:solidFill>
                <a:round/>
                <a:headEnd/>
                <a:tailEnd/>
              </a:ln>
            </xdr:spPr>
          </xdr:sp>
          <xdr:sp macro="" textlink="">
            <xdr:nvSpPr>
              <xdr:cNvPr id="37475" name="Line 1151"/>
              <xdr:cNvSpPr>
                <a:spLocks noChangeShapeType="1"/>
              </xdr:cNvSpPr>
            </xdr:nvSpPr>
            <xdr:spPr bwMode="auto">
              <a:xfrm rot="5400000">
                <a:off x="470" y="5314"/>
                <a:ext cx="14" cy="0"/>
              </a:xfrm>
              <a:prstGeom prst="line">
                <a:avLst/>
              </a:prstGeom>
              <a:noFill/>
              <a:ln w="9525">
                <a:solidFill>
                  <a:srgbClr val="FFFF99"/>
                </a:solidFill>
                <a:round/>
                <a:headEnd/>
                <a:tailEnd/>
              </a:ln>
            </xdr:spPr>
          </xdr:sp>
          <xdr:sp macro="" textlink="">
            <xdr:nvSpPr>
              <xdr:cNvPr id="37476" name="Line 1152"/>
              <xdr:cNvSpPr>
                <a:spLocks noChangeShapeType="1"/>
              </xdr:cNvSpPr>
            </xdr:nvSpPr>
            <xdr:spPr bwMode="auto">
              <a:xfrm flipV="1">
                <a:off x="496" y="5298"/>
                <a:ext cx="14" cy="0"/>
              </a:xfrm>
              <a:prstGeom prst="line">
                <a:avLst/>
              </a:prstGeom>
              <a:noFill/>
              <a:ln w="9525">
                <a:solidFill>
                  <a:srgbClr val="FF6600"/>
                </a:solidFill>
                <a:round/>
                <a:headEnd/>
                <a:tailEnd/>
              </a:ln>
            </xdr:spPr>
          </xdr:sp>
        </xdr:grpSp>
        <xdr:sp macro="" textlink="">
          <xdr:nvSpPr>
            <xdr:cNvPr id="37468" name="AutoShape 1156"/>
            <xdr:cNvSpPr>
              <a:spLocks/>
            </xdr:cNvSpPr>
          </xdr:nvSpPr>
          <xdr:spPr bwMode="auto">
            <a:xfrm>
              <a:off x="419" y="5287"/>
              <a:ext cx="6" cy="52"/>
            </a:xfrm>
            <a:prstGeom prst="leftBracket">
              <a:avLst>
                <a:gd name="adj" fmla="val 72222"/>
              </a:avLst>
            </a:prstGeom>
            <a:noFill/>
            <a:ln w="9525">
              <a:solidFill>
                <a:srgbClr val="800000"/>
              </a:solidFill>
              <a:round/>
              <a:headEnd/>
              <a:tailEnd/>
            </a:ln>
          </xdr:spPr>
        </xdr:sp>
        <xdr:sp macro="" textlink="">
          <xdr:nvSpPr>
            <xdr:cNvPr id="37469" name="AutoShape 1157"/>
            <xdr:cNvSpPr>
              <a:spLocks/>
            </xdr:cNvSpPr>
          </xdr:nvSpPr>
          <xdr:spPr bwMode="auto">
            <a:xfrm flipH="1">
              <a:off x="495" y="5287"/>
              <a:ext cx="6" cy="52"/>
            </a:xfrm>
            <a:prstGeom prst="leftBracket">
              <a:avLst>
                <a:gd name="adj" fmla="val 72222"/>
              </a:avLst>
            </a:prstGeom>
            <a:noFill/>
            <a:ln w="9525">
              <a:solidFill>
                <a:srgbClr val="800000"/>
              </a:solidFill>
              <a:round/>
              <a:headEnd/>
              <a:tailEnd/>
            </a:ln>
          </xdr:spPr>
        </xdr:sp>
      </xdr:grpSp>
      <xdr:sp macro="" textlink="">
        <xdr:nvSpPr>
          <xdr:cNvPr id="37465" name="Line 1159"/>
          <xdr:cNvSpPr>
            <a:spLocks noChangeShapeType="1"/>
          </xdr:cNvSpPr>
        </xdr:nvSpPr>
        <xdr:spPr bwMode="auto">
          <a:xfrm>
            <a:off x="356" y="5298"/>
            <a:ext cx="40" cy="0"/>
          </a:xfrm>
          <a:prstGeom prst="line">
            <a:avLst/>
          </a:prstGeom>
          <a:noFill/>
          <a:ln w="9525">
            <a:solidFill>
              <a:srgbClr val="FF0000"/>
            </a:solidFill>
            <a:round/>
            <a:headEnd/>
            <a:tailEnd type="triangle" w="med" len="med"/>
          </a:ln>
        </xdr:spPr>
      </xdr:sp>
    </xdr:grpSp>
    <xdr:clientData/>
  </xdr:twoCellAnchor>
  <xdr:twoCellAnchor>
    <xdr:from>
      <xdr:col>3</xdr:col>
      <xdr:colOff>200025</xdr:colOff>
      <xdr:row>304</xdr:row>
      <xdr:rowOff>19050</xdr:rowOff>
    </xdr:from>
    <xdr:to>
      <xdr:col>4</xdr:col>
      <xdr:colOff>390525</xdr:colOff>
      <xdr:row>306</xdr:row>
      <xdr:rowOff>180975</xdr:rowOff>
    </xdr:to>
    <xdr:grpSp>
      <xdr:nvGrpSpPr>
        <xdr:cNvPr id="37202" name="Group 1202"/>
        <xdr:cNvGrpSpPr>
          <a:grpSpLocks/>
        </xdr:cNvGrpSpPr>
      </xdr:nvGrpSpPr>
      <xdr:grpSpPr bwMode="auto">
        <a:xfrm>
          <a:off x="2043573" y="59176469"/>
          <a:ext cx="805017" cy="551119"/>
          <a:chOff x="213" y="5518"/>
          <a:chExt cx="84" cy="57"/>
        </a:xfrm>
      </xdr:grpSpPr>
      <xdr:sp macro="" textlink="">
        <xdr:nvSpPr>
          <xdr:cNvPr id="15890" name="Text Box 530"/>
          <xdr:cNvSpPr txBox="1">
            <a:spLocks noChangeArrowheads="1"/>
          </xdr:cNvSpPr>
        </xdr:nvSpPr>
        <xdr:spPr bwMode="auto">
          <a:xfrm>
            <a:off x="260" y="554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538" name="Text Box 1178"/>
          <xdr:cNvSpPr txBox="1">
            <a:spLocks noChangeArrowheads="1"/>
          </xdr:cNvSpPr>
        </xdr:nvSpPr>
        <xdr:spPr bwMode="auto">
          <a:xfrm>
            <a:off x="213" y="551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539" name="Text Box 1179"/>
          <xdr:cNvSpPr txBox="1">
            <a:spLocks noChangeArrowheads="1"/>
          </xdr:cNvSpPr>
        </xdr:nvSpPr>
        <xdr:spPr bwMode="auto">
          <a:xfrm>
            <a:off x="261" y="551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7458" name="Group 1180"/>
          <xdr:cNvGrpSpPr>
            <a:grpSpLocks/>
          </xdr:cNvGrpSpPr>
        </xdr:nvGrpSpPr>
        <xdr:grpSpPr bwMode="auto">
          <a:xfrm flipV="1">
            <a:off x="249" y="5526"/>
            <a:ext cx="14" cy="4"/>
            <a:chOff x="698" y="1451"/>
            <a:chExt cx="14" cy="4"/>
          </a:xfrm>
        </xdr:grpSpPr>
        <xdr:sp macro="" textlink="">
          <xdr:nvSpPr>
            <xdr:cNvPr id="37460" name="Line 1181"/>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37461" name="Line 1182"/>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37459" name="Line 1183"/>
          <xdr:cNvSpPr>
            <a:spLocks noChangeShapeType="1"/>
          </xdr:cNvSpPr>
        </xdr:nvSpPr>
        <xdr:spPr bwMode="auto">
          <a:xfrm rot="5400000">
            <a:off x="264" y="5544"/>
            <a:ext cx="14" cy="0"/>
          </a:xfrm>
          <a:prstGeom prst="line">
            <a:avLst/>
          </a:prstGeom>
          <a:noFill/>
          <a:ln w="9525">
            <a:solidFill>
              <a:srgbClr val="FFFF99"/>
            </a:solidFill>
            <a:round/>
            <a:headEnd/>
            <a:tailEnd/>
          </a:ln>
        </xdr:spPr>
      </xdr:sp>
    </xdr:grpSp>
    <xdr:clientData/>
  </xdr:twoCellAnchor>
  <xdr:twoCellAnchor>
    <xdr:from>
      <xdr:col>3</xdr:col>
      <xdr:colOff>200025</xdr:colOff>
      <xdr:row>308</xdr:row>
      <xdr:rowOff>38100</xdr:rowOff>
    </xdr:from>
    <xdr:to>
      <xdr:col>4</xdr:col>
      <xdr:colOff>390525</xdr:colOff>
      <xdr:row>310</xdr:row>
      <xdr:rowOff>142875</xdr:rowOff>
    </xdr:to>
    <xdr:grpSp>
      <xdr:nvGrpSpPr>
        <xdr:cNvPr id="37203" name="Group 1236"/>
        <xdr:cNvGrpSpPr>
          <a:grpSpLocks/>
        </xdr:cNvGrpSpPr>
      </xdr:nvGrpSpPr>
      <xdr:grpSpPr bwMode="auto">
        <a:xfrm>
          <a:off x="2043573" y="59973906"/>
          <a:ext cx="805017" cy="493969"/>
          <a:chOff x="213" y="5595"/>
          <a:chExt cx="84" cy="51"/>
        </a:xfrm>
      </xdr:grpSpPr>
      <xdr:sp macro="" textlink="">
        <xdr:nvSpPr>
          <xdr:cNvPr id="16564" name="Text Box 1204"/>
          <xdr:cNvSpPr txBox="1">
            <a:spLocks noChangeArrowheads="1"/>
          </xdr:cNvSpPr>
        </xdr:nvSpPr>
        <xdr:spPr bwMode="auto">
          <a:xfrm>
            <a:off x="261" y="5626"/>
            <a:ext cx="26"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6565" name="Text Box 1205"/>
          <xdr:cNvSpPr txBox="1">
            <a:spLocks noChangeArrowheads="1"/>
          </xdr:cNvSpPr>
        </xdr:nvSpPr>
        <xdr:spPr bwMode="auto">
          <a:xfrm>
            <a:off x="213" y="559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566" name="Text Box 1206"/>
          <xdr:cNvSpPr txBox="1">
            <a:spLocks noChangeArrowheads="1"/>
          </xdr:cNvSpPr>
        </xdr:nvSpPr>
        <xdr:spPr bwMode="auto">
          <a:xfrm>
            <a:off x="261" y="559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7451" name="Group 1207"/>
          <xdr:cNvGrpSpPr>
            <a:grpSpLocks/>
          </xdr:cNvGrpSpPr>
        </xdr:nvGrpSpPr>
        <xdr:grpSpPr bwMode="auto">
          <a:xfrm flipV="1">
            <a:off x="249" y="5603"/>
            <a:ext cx="14" cy="4"/>
            <a:chOff x="698" y="1451"/>
            <a:chExt cx="14" cy="4"/>
          </a:xfrm>
        </xdr:grpSpPr>
        <xdr:sp macro="" textlink="">
          <xdr:nvSpPr>
            <xdr:cNvPr id="37453" name="Line 1208"/>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37454" name="Line 1209"/>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37452" name="Line 1210"/>
          <xdr:cNvSpPr>
            <a:spLocks noChangeShapeType="1"/>
          </xdr:cNvSpPr>
        </xdr:nvSpPr>
        <xdr:spPr bwMode="auto">
          <a:xfrm rot="5400000">
            <a:off x="264" y="5621"/>
            <a:ext cx="14" cy="0"/>
          </a:xfrm>
          <a:prstGeom prst="line">
            <a:avLst/>
          </a:prstGeom>
          <a:noFill/>
          <a:ln w="9525">
            <a:solidFill>
              <a:srgbClr val="FFFF99"/>
            </a:solidFill>
            <a:round/>
            <a:headEnd/>
            <a:tailEnd/>
          </a:ln>
        </xdr:spPr>
      </xdr:sp>
    </xdr:grpSp>
    <xdr:clientData/>
  </xdr:twoCellAnchor>
  <xdr:twoCellAnchor>
    <xdr:from>
      <xdr:col>3</xdr:col>
      <xdr:colOff>200025</xdr:colOff>
      <xdr:row>312</xdr:row>
      <xdr:rowOff>57150</xdr:rowOff>
    </xdr:from>
    <xdr:to>
      <xdr:col>4</xdr:col>
      <xdr:colOff>390525</xdr:colOff>
      <xdr:row>314</xdr:row>
      <xdr:rowOff>161925</xdr:rowOff>
    </xdr:to>
    <xdr:grpSp>
      <xdr:nvGrpSpPr>
        <xdr:cNvPr id="37204" name="Group 1237"/>
        <xdr:cNvGrpSpPr>
          <a:grpSpLocks/>
        </xdr:cNvGrpSpPr>
      </xdr:nvGrpSpPr>
      <xdr:grpSpPr bwMode="auto">
        <a:xfrm>
          <a:off x="2043573" y="60771344"/>
          <a:ext cx="805017" cy="493968"/>
          <a:chOff x="213" y="5675"/>
          <a:chExt cx="84" cy="51"/>
        </a:xfrm>
      </xdr:grpSpPr>
      <xdr:sp macro="" textlink="">
        <xdr:nvSpPr>
          <xdr:cNvPr id="16581" name="Text Box 1221"/>
          <xdr:cNvSpPr txBox="1">
            <a:spLocks noChangeArrowheads="1"/>
          </xdr:cNvSpPr>
        </xdr:nvSpPr>
        <xdr:spPr bwMode="auto">
          <a:xfrm>
            <a:off x="261" y="5706"/>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CN</a:t>
            </a:r>
          </a:p>
        </xdr:txBody>
      </xdr:sp>
      <xdr:sp macro="" textlink="">
        <xdr:nvSpPr>
          <xdr:cNvPr id="16582" name="Text Box 1222"/>
          <xdr:cNvSpPr txBox="1">
            <a:spLocks noChangeArrowheads="1"/>
          </xdr:cNvSpPr>
        </xdr:nvSpPr>
        <xdr:spPr bwMode="auto">
          <a:xfrm>
            <a:off x="213" y="567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583" name="Text Box 1223"/>
          <xdr:cNvSpPr txBox="1">
            <a:spLocks noChangeArrowheads="1"/>
          </xdr:cNvSpPr>
        </xdr:nvSpPr>
        <xdr:spPr bwMode="auto">
          <a:xfrm>
            <a:off x="261" y="567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7444" name="Group 1224"/>
          <xdr:cNvGrpSpPr>
            <a:grpSpLocks/>
          </xdr:cNvGrpSpPr>
        </xdr:nvGrpSpPr>
        <xdr:grpSpPr bwMode="auto">
          <a:xfrm flipV="1">
            <a:off x="249" y="5683"/>
            <a:ext cx="14" cy="4"/>
            <a:chOff x="698" y="1451"/>
            <a:chExt cx="14" cy="4"/>
          </a:xfrm>
        </xdr:grpSpPr>
        <xdr:sp macro="" textlink="">
          <xdr:nvSpPr>
            <xdr:cNvPr id="37446" name="Line 1225"/>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37447" name="Line 1226"/>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37445" name="Line 1227"/>
          <xdr:cNvSpPr>
            <a:spLocks noChangeShapeType="1"/>
          </xdr:cNvSpPr>
        </xdr:nvSpPr>
        <xdr:spPr bwMode="auto">
          <a:xfrm rot="5400000">
            <a:off x="264" y="5701"/>
            <a:ext cx="14" cy="0"/>
          </a:xfrm>
          <a:prstGeom prst="line">
            <a:avLst/>
          </a:prstGeom>
          <a:noFill/>
          <a:ln w="9525">
            <a:solidFill>
              <a:srgbClr val="FFFF99"/>
            </a:solidFill>
            <a:round/>
            <a:headEnd/>
            <a:tailEnd/>
          </a:ln>
        </xdr:spPr>
      </xdr:sp>
    </xdr:grpSp>
    <xdr:clientData/>
  </xdr:twoCellAnchor>
  <xdr:twoCellAnchor>
    <xdr:from>
      <xdr:col>1</xdr:col>
      <xdr:colOff>466725</xdr:colOff>
      <xdr:row>309</xdr:row>
      <xdr:rowOff>0</xdr:rowOff>
    </xdr:from>
    <xdr:to>
      <xdr:col>2</xdr:col>
      <xdr:colOff>209550</xdr:colOff>
      <xdr:row>310</xdr:row>
      <xdr:rowOff>9525</xdr:rowOff>
    </xdr:to>
    <xdr:grpSp>
      <xdr:nvGrpSpPr>
        <xdr:cNvPr id="37205" name="Group 1242"/>
        <xdr:cNvGrpSpPr>
          <a:grpSpLocks/>
        </xdr:cNvGrpSpPr>
      </xdr:nvGrpSpPr>
      <xdr:grpSpPr bwMode="auto">
        <a:xfrm>
          <a:off x="1081241" y="60130403"/>
          <a:ext cx="357341" cy="204122"/>
          <a:chOff x="397" y="5852"/>
          <a:chExt cx="37" cy="21"/>
        </a:xfrm>
      </xdr:grpSpPr>
      <xdr:sp macro="" textlink="">
        <xdr:nvSpPr>
          <xdr:cNvPr id="16601" name="Text Box 1241"/>
          <xdr:cNvSpPr txBox="1">
            <a:spLocks noChangeArrowheads="1"/>
          </xdr:cNvSpPr>
        </xdr:nvSpPr>
        <xdr:spPr bwMode="auto">
          <a:xfrm>
            <a:off x="410" y="5852"/>
            <a:ext cx="24"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37440" name="Line 1238"/>
          <xdr:cNvSpPr>
            <a:spLocks noChangeShapeType="1"/>
          </xdr:cNvSpPr>
        </xdr:nvSpPr>
        <xdr:spPr bwMode="auto">
          <a:xfrm>
            <a:off x="397" y="5863"/>
            <a:ext cx="14" cy="0"/>
          </a:xfrm>
          <a:prstGeom prst="line">
            <a:avLst/>
          </a:prstGeom>
          <a:noFill/>
          <a:ln w="9525">
            <a:solidFill>
              <a:srgbClr val="FFFF99"/>
            </a:solidFill>
            <a:round/>
            <a:headEnd/>
            <a:tailEnd/>
          </a:ln>
        </xdr:spPr>
      </xdr:sp>
    </xdr:grpSp>
    <xdr:clientData/>
  </xdr:twoCellAnchor>
  <xdr:twoCellAnchor>
    <xdr:from>
      <xdr:col>1</xdr:col>
      <xdr:colOff>476250</xdr:colOff>
      <xdr:row>301</xdr:row>
      <xdr:rowOff>85725</xdr:rowOff>
    </xdr:from>
    <xdr:to>
      <xdr:col>2</xdr:col>
      <xdr:colOff>161925</xdr:colOff>
      <xdr:row>302</xdr:row>
      <xdr:rowOff>104775</xdr:rowOff>
    </xdr:to>
    <xdr:grpSp>
      <xdr:nvGrpSpPr>
        <xdr:cNvPr id="37206" name="Group 1252"/>
        <xdr:cNvGrpSpPr>
          <a:grpSpLocks/>
        </xdr:cNvGrpSpPr>
      </xdr:nvGrpSpPr>
      <xdr:grpSpPr bwMode="auto">
        <a:xfrm>
          <a:off x="1090766" y="58659354"/>
          <a:ext cx="300191" cy="213647"/>
          <a:chOff x="413" y="5868"/>
          <a:chExt cx="31" cy="22"/>
        </a:xfrm>
      </xdr:grpSpPr>
      <xdr:sp macro="" textlink="">
        <xdr:nvSpPr>
          <xdr:cNvPr id="16604" name="Text Box 1244"/>
          <xdr:cNvSpPr txBox="1">
            <a:spLocks noChangeArrowheads="1"/>
          </xdr:cNvSpPr>
        </xdr:nvSpPr>
        <xdr:spPr bwMode="auto">
          <a:xfrm>
            <a:off x="426" y="5868"/>
            <a:ext cx="18"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37438" name="Line 1245"/>
          <xdr:cNvSpPr>
            <a:spLocks noChangeShapeType="1"/>
          </xdr:cNvSpPr>
        </xdr:nvSpPr>
        <xdr:spPr bwMode="auto">
          <a:xfrm>
            <a:off x="413" y="5879"/>
            <a:ext cx="14" cy="0"/>
          </a:xfrm>
          <a:prstGeom prst="line">
            <a:avLst/>
          </a:prstGeom>
          <a:noFill/>
          <a:ln w="9525">
            <a:solidFill>
              <a:srgbClr val="FFFF99"/>
            </a:solidFill>
            <a:round/>
            <a:headEnd/>
            <a:tailEnd/>
          </a:ln>
        </xdr:spPr>
      </xdr:sp>
    </xdr:grpSp>
    <xdr:clientData/>
  </xdr:twoCellAnchor>
  <xdr:twoCellAnchor>
    <xdr:from>
      <xdr:col>1</xdr:col>
      <xdr:colOff>419100</xdr:colOff>
      <xdr:row>313</xdr:row>
      <xdr:rowOff>0</xdr:rowOff>
    </xdr:from>
    <xdr:to>
      <xdr:col>2</xdr:col>
      <xdr:colOff>219075</xdr:colOff>
      <xdr:row>314</xdr:row>
      <xdr:rowOff>9525</xdr:rowOff>
    </xdr:to>
    <xdr:grpSp>
      <xdr:nvGrpSpPr>
        <xdr:cNvPr id="37207" name="Group 1249"/>
        <xdr:cNvGrpSpPr>
          <a:grpSpLocks/>
        </xdr:cNvGrpSpPr>
      </xdr:nvGrpSpPr>
      <xdr:grpSpPr bwMode="auto">
        <a:xfrm>
          <a:off x="1033616" y="60908790"/>
          <a:ext cx="414491" cy="204122"/>
          <a:chOff x="109" y="5691"/>
          <a:chExt cx="43" cy="21"/>
        </a:xfrm>
      </xdr:grpSpPr>
      <xdr:sp macro="" textlink="">
        <xdr:nvSpPr>
          <xdr:cNvPr id="16607" name="Text Box 1247"/>
          <xdr:cNvSpPr txBox="1">
            <a:spLocks noChangeArrowheads="1"/>
          </xdr:cNvSpPr>
        </xdr:nvSpPr>
        <xdr:spPr bwMode="auto">
          <a:xfrm>
            <a:off x="122" y="5691"/>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CN</a:t>
            </a:r>
          </a:p>
        </xdr:txBody>
      </xdr:sp>
      <xdr:sp macro="" textlink="">
        <xdr:nvSpPr>
          <xdr:cNvPr id="37436" name="Line 1248"/>
          <xdr:cNvSpPr>
            <a:spLocks noChangeShapeType="1"/>
          </xdr:cNvSpPr>
        </xdr:nvSpPr>
        <xdr:spPr bwMode="auto">
          <a:xfrm>
            <a:off x="109" y="5702"/>
            <a:ext cx="14" cy="0"/>
          </a:xfrm>
          <a:prstGeom prst="line">
            <a:avLst/>
          </a:prstGeom>
          <a:noFill/>
          <a:ln w="9525">
            <a:solidFill>
              <a:srgbClr val="FFFF99"/>
            </a:solidFill>
            <a:round/>
            <a:headEnd/>
            <a:tailEnd/>
          </a:ln>
        </xdr:spPr>
      </xdr:sp>
    </xdr:grpSp>
    <xdr:clientData/>
  </xdr:twoCellAnchor>
  <xdr:twoCellAnchor>
    <xdr:from>
      <xdr:col>1</xdr:col>
      <xdr:colOff>381000</xdr:colOff>
      <xdr:row>304</xdr:row>
      <xdr:rowOff>180975</xdr:rowOff>
    </xdr:from>
    <xdr:to>
      <xdr:col>2</xdr:col>
      <xdr:colOff>238125</xdr:colOff>
      <xdr:row>306</xdr:row>
      <xdr:rowOff>47625</xdr:rowOff>
    </xdr:to>
    <xdr:grpSp>
      <xdr:nvGrpSpPr>
        <xdr:cNvPr id="37208" name="Group 1253"/>
        <xdr:cNvGrpSpPr>
          <a:grpSpLocks/>
        </xdr:cNvGrpSpPr>
      </xdr:nvGrpSpPr>
      <xdr:grpSpPr bwMode="auto">
        <a:xfrm>
          <a:off x="995516" y="59338394"/>
          <a:ext cx="471641" cy="255844"/>
          <a:chOff x="511" y="5865"/>
          <a:chExt cx="49" cy="26"/>
        </a:xfrm>
      </xdr:grpSpPr>
      <xdr:sp macro="" textlink="">
        <xdr:nvSpPr>
          <xdr:cNvPr id="16611" name="Text Box 1251"/>
          <xdr:cNvSpPr txBox="1">
            <a:spLocks noChangeArrowheads="1"/>
          </xdr:cNvSpPr>
        </xdr:nvSpPr>
        <xdr:spPr bwMode="auto">
          <a:xfrm>
            <a:off x="524" y="586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7434" name="Line 1239"/>
          <xdr:cNvSpPr>
            <a:spLocks noChangeShapeType="1"/>
          </xdr:cNvSpPr>
        </xdr:nvSpPr>
        <xdr:spPr bwMode="auto">
          <a:xfrm>
            <a:off x="511" y="5876"/>
            <a:ext cx="14" cy="0"/>
          </a:xfrm>
          <a:prstGeom prst="line">
            <a:avLst/>
          </a:prstGeom>
          <a:noFill/>
          <a:ln w="9525">
            <a:solidFill>
              <a:srgbClr val="FFFF99"/>
            </a:solidFill>
            <a:round/>
            <a:headEnd/>
            <a:tailEnd/>
          </a:ln>
        </xdr:spPr>
      </xdr:sp>
    </xdr:grpSp>
    <xdr:clientData/>
  </xdr:twoCellAnchor>
  <xdr:twoCellAnchor>
    <xdr:from>
      <xdr:col>1</xdr:col>
      <xdr:colOff>447675</xdr:colOff>
      <xdr:row>316</xdr:row>
      <xdr:rowOff>152400</xdr:rowOff>
    </xdr:from>
    <xdr:to>
      <xdr:col>2</xdr:col>
      <xdr:colOff>190500</xdr:colOff>
      <xdr:row>319</xdr:row>
      <xdr:rowOff>57150</xdr:rowOff>
    </xdr:to>
    <xdr:grpSp>
      <xdr:nvGrpSpPr>
        <xdr:cNvPr id="37209" name="Group 1291"/>
        <xdr:cNvGrpSpPr>
          <a:grpSpLocks/>
        </xdr:cNvGrpSpPr>
      </xdr:nvGrpSpPr>
      <xdr:grpSpPr bwMode="auto">
        <a:xfrm>
          <a:off x="1062191" y="61644981"/>
          <a:ext cx="357341" cy="488540"/>
          <a:chOff x="111" y="5756"/>
          <a:chExt cx="37" cy="50"/>
        </a:xfrm>
      </xdr:grpSpPr>
      <xdr:grpSp>
        <xdr:nvGrpSpPr>
          <xdr:cNvPr id="37424" name="Group 1282"/>
          <xdr:cNvGrpSpPr>
            <a:grpSpLocks/>
          </xdr:cNvGrpSpPr>
        </xdr:nvGrpSpPr>
        <xdr:grpSpPr bwMode="auto">
          <a:xfrm>
            <a:off x="111" y="5771"/>
            <a:ext cx="37" cy="35"/>
            <a:chOff x="814" y="5711"/>
            <a:chExt cx="61" cy="59"/>
          </a:xfrm>
        </xdr:grpSpPr>
        <xdr:sp macro="" textlink="">
          <xdr:nvSpPr>
            <xdr:cNvPr id="37426" name="Oval 1283"/>
            <xdr:cNvSpPr>
              <a:spLocks noChangeArrowheads="1"/>
            </xdr:cNvSpPr>
          </xdr:nvSpPr>
          <xdr:spPr bwMode="auto">
            <a:xfrm>
              <a:off x="824" y="5720"/>
              <a:ext cx="41" cy="41"/>
            </a:xfrm>
            <a:prstGeom prst="ellipse">
              <a:avLst/>
            </a:prstGeom>
            <a:solidFill>
              <a:srgbClr val="000000"/>
            </a:solidFill>
            <a:ln w="9525">
              <a:solidFill>
                <a:srgbClr val="FF6600"/>
              </a:solidFill>
              <a:round/>
              <a:headEnd/>
              <a:tailEnd/>
            </a:ln>
          </xdr:spPr>
        </xdr:sp>
        <xdr:sp macro="" textlink="">
          <xdr:nvSpPr>
            <xdr:cNvPr id="37427" name="Line 1284"/>
            <xdr:cNvSpPr>
              <a:spLocks noChangeShapeType="1"/>
            </xdr:cNvSpPr>
          </xdr:nvSpPr>
          <xdr:spPr bwMode="auto">
            <a:xfrm>
              <a:off x="814" y="5725"/>
              <a:ext cx="0" cy="30"/>
            </a:xfrm>
            <a:prstGeom prst="line">
              <a:avLst/>
            </a:prstGeom>
            <a:noFill/>
            <a:ln w="9525">
              <a:solidFill>
                <a:srgbClr val="FFFF99"/>
              </a:solidFill>
              <a:round/>
              <a:headEnd/>
              <a:tailEnd/>
            </a:ln>
          </xdr:spPr>
        </xdr:sp>
        <xdr:sp macro="" textlink="">
          <xdr:nvSpPr>
            <xdr:cNvPr id="37428" name="Line 1285"/>
            <xdr:cNvSpPr>
              <a:spLocks noChangeShapeType="1"/>
            </xdr:cNvSpPr>
          </xdr:nvSpPr>
          <xdr:spPr bwMode="auto">
            <a:xfrm flipV="1">
              <a:off x="814" y="5711"/>
              <a:ext cx="30" cy="14"/>
            </a:xfrm>
            <a:prstGeom prst="line">
              <a:avLst/>
            </a:prstGeom>
            <a:noFill/>
            <a:ln w="9525">
              <a:solidFill>
                <a:srgbClr val="FFFF99"/>
              </a:solidFill>
              <a:round/>
              <a:headEnd/>
              <a:tailEnd/>
            </a:ln>
          </xdr:spPr>
        </xdr:sp>
        <xdr:sp macro="" textlink="">
          <xdr:nvSpPr>
            <xdr:cNvPr id="37429" name="Line 1286"/>
            <xdr:cNvSpPr>
              <a:spLocks noChangeShapeType="1"/>
            </xdr:cNvSpPr>
          </xdr:nvSpPr>
          <xdr:spPr bwMode="auto">
            <a:xfrm>
              <a:off x="815" y="5756"/>
              <a:ext cx="30" cy="14"/>
            </a:xfrm>
            <a:prstGeom prst="line">
              <a:avLst/>
            </a:prstGeom>
            <a:noFill/>
            <a:ln w="9525">
              <a:solidFill>
                <a:srgbClr val="FFFF99"/>
              </a:solidFill>
              <a:round/>
              <a:headEnd/>
              <a:tailEnd/>
            </a:ln>
          </xdr:spPr>
        </xdr:sp>
        <xdr:sp macro="" textlink="">
          <xdr:nvSpPr>
            <xdr:cNvPr id="37430" name="Line 1287"/>
            <xdr:cNvSpPr>
              <a:spLocks noChangeShapeType="1"/>
            </xdr:cNvSpPr>
          </xdr:nvSpPr>
          <xdr:spPr bwMode="auto">
            <a:xfrm flipV="1">
              <a:off x="845" y="5756"/>
              <a:ext cx="30" cy="14"/>
            </a:xfrm>
            <a:prstGeom prst="line">
              <a:avLst/>
            </a:prstGeom>
            <a:noFill/>
            <a:ln w="9525">
              <a:solidFill>
                <a:srgbClr val="FFFF99"/>
              </a:solidFill>
              <a:round/>
              <a:headEnd/>
              <a:tailEnd/>
            </a:ln>
          </xdr:spPr>
        </xdr:sp>
        <xdr:sp macro="" textlink="">
          <xdr:nvSpPr>
            <xdr:cNvPr id="37431" name="Line 1288"/>
            <xdr:cNvSpPr>
              <a:spLocks noChangeShapeType="1"/>
            </xdr:cNvSpPr>
          </xdr:nvSpPr>
          <xdr:spPr bwMode="auto">
            <a:xfrm>
              <a:off x="844" y="5711"/>
              <a:ext cx="30" cy="14"/>
            </a:xfrm>
            <a:prstGeom prst="line">
              <a:avLst/>
            </a:prstGeom>
            <a:noFill/>
            <a:ln w="9525">
              <a:solidFill>
                <a:srgbClr val="FFFF99"/>
              </a:solidFill>
              <a:round/>
              <a:headEnd/>
              <a:tailEnd/>
            </a:ln>
          </xdr:spPr>
        </xdr:sp>
        <xdr:sp macro="" textlink="">
          <xdr:nvSpPr>
            <xdr:cNvPr id="37432" name="Line 1289"/>
            <xdr:cNvSpPr>
              <a:spLocks noChangeShapeType="1"/>
            </xdr:cNvSpPr>
          </xdr:nvSpPr>
          <xdr:spPr bwMode="auto">
            <a:xfrm>
              <a:off x="874" y="5725"/>
              <a:ext cx="0" cy="30"/>
            </a:xfrm>
            <a:prstGeom prst="line">
              <a:avLst/>
            </a:prstGeom>
            <a:noFill/>
            <a:ln w="9525">
              <a:solidFill>
                <a:srgbClr val="FFFF99"/>
              </a:solidFill>
              <a:round/>
              <a:headEnd/>
              <a:tailEnd/>
            </a:ln>
          </xdr:spPr>
        </xdr:sp>
      </xdr:grpSp>
      <xdr:sp macro="" textlink="">
        <xdr:nvSpPr>
          <xdr:cNvPr id="37425" name="Line 1290"/>
          <xdr:cNvSpPr>
            <a:spLocks noChangeShapeType="1"/>
          </xdr:cNvSpPr>
        </xdr:nvSpPr>
        <xdr:spPr bwMode="auto">
          <a:xfrm rot="5400000">
            <a:off x="122" y="5763"/>
            <a:ext cx="14" cy="0"/>
          </a:xfrm>
          <a:prstGeom prst="line">
            <a:avLst/>
          </a:prstGeom>
          <a:noFill/>
          <a:ln w="9525">
            <a:solidFill>
              <a:srgbClr val="FFFF99"/>
            </a:solidFill>
            <a:round/>
            <a:headEnd/>
            <a:tailEnd/>
          </a:ln>
        </xdr:spPr>
      </xdr:sp>
    </xdr:grpSp>
    <xdr:clientData/>
  </xdr:twoCellAnchor>
  <xdr:twoCellAnchor>
    <xdr:from>
      <xdr:col>3</xdr:col>
      <xdr:colOff>209550</xdr:colOff>
      <xdr:row>316</xdr:row>
      <xdr:rowOff>47625</xdr:rowOff>
    </xdr:from>
    <xdr:to>
      <xdr:col>4</xdr:col>
      <xdr:colOff>390525</xdr:colOff>
      <xdr:row>319</xdr:row>
      <xdr:rowOff>133350</xdr:rowOff>
    </xdr:to>
    <xdr:grpSp>
      <xdr:nvGrpSpPr>
        <xdr:cNvPr id="37210" name="Group 1302"/>
        <xdr:cNvGrpSpPr>
          <a:grpSpLocks/>
        </xdr:cNvGrpSpPr>
      </xdr:nvGrpSpPr>
      <xdr:grpSpPr bwMode="auto">
        <a:xfrm>
          <a:off x="2053098" y="61540206"/>
          <a:ext cx="795492" cy="669515"/>
          <a:chOff x="214" y="5757"/>
          <a:chExt cx="83" cy="69"/>
        </a:xfrm>
      </xdr:grpSpPr>
      <xdr:sp macro="" textlink="">
        <xdr:nvSpPr>
          <xdr:cNvPr id="16616" name="Text Box 1256"/>
          <xdr:cNvSpPr txBox="1">
            <a:spLocks noChangeArrowheads="1"/>
          </xdr:cNvSpPr>
        </xdr:nvSpPr>
        <xdr:spPr bwMode="auto">
          <a:xfrm>
            <a:off x="214" y="575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617" name="Text Box 1257"/>
          <xdr:cNvSpPr txBox="1">
            <a:spLocks noChangeArrowheads="1"/>
          </xdr:cNvSpPr>
        </xdr:nvSpPr>
        <xdr:spPr bwMode="auto">
          <a:xfrm>
            <a:off x="261" y="575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7411" name="Group 1258"/>
          <xdr:cNvGrpSpPr>
            <a:grpSpLocks/>
          </xdr:cNvGrpSpPr>
        </xdr:nvGrpSpPr>
        <xdr:grpSpPr bwMode="auto">
          <a:xfrm flipV="1">
            <a:off x="249" y="5766"/>
            <a:ext cx="14" cy="4"/>
            <a:chOff x="698" y="1450"/>
            <a:chExt cx="14" cy="4"/>
          </a:xfrm>
        </xdr:grpSpPr>
        <xdr:sp macro="" textlink="">
          <xdr:nvSpPr>
            <xdr:cNvPr id="37422" name="Line 1259"/>
            <xdr:cNvSpPr>
              <a:spLocks noChangeShapeType="1"/>
            </xdr:cNvSpPr>
          </xdr:nvSpPr>
          <xdr:spPr bwMode="auto">
            <a:xfrm>
              <a:off x="698" y="1454"/>
              <a:ext cx="14" cy="0"/>
            </a:xfrm>
            <a:prstGeom prst="line">
              <a:avLst/>
            </a:prstGeom>
            <a:noFill/>
            <a:ln w="9525">
              <a:solidFill>
                <a:srgbClr val="FF6600"/>
              </a:solidFill>
              <a:round/>
              <a:headEnd/>
              <a:tailEnd/>
            </a:ln>
          </xdr:spPr>
        </xdr:sp>
        <xdr:sp macro="" textlink="">
          <xdr:nvSpPr>
            <xdr:cNvPr id="37423" name="Line 1260"/>
            <xdr:cNvSpPr>
              <a:spLocks noChangeShapeType="1"/>
            </xdr:cNvSpPr>
          </xdr:nvSpPr>
          <xdr:spPr bwMode="auto">
            <a:xfrm>
              <a:off x="698" y="1450"/>
              <a:ext cx="14" cy="0"/>
            </a:xfrm>
            <a:prstGeom prst="line">
              <a:avLst/>
            </a:prstGeom>
            <a:noFill/>
            <a:ln w="9525">
              <a:solidFill>
                <a:srgbClr val="FFFF99"/>
              </a:solidFill>
              <a:round/>
              <a:headEnd/>
              <a:tailEnd/>
            </a:ln>
          </xdr:spPr>
        </xdr:sp>
      </xdr:grpSp>
      <xdr:grpSp>
        <xdr:nvGrpSpPr>
          <xdr:cNvPr id="37412" name="Group 1292"/>
          <xdr:cNvGrpSpPr>
            <a:grpSpLocks/>
          </xdr:cNvGrpSpPr>
        </xdr:nvGrpSpPr>
        <xdr:grpSpPr bwMode="auto">
          <a:xfrm>
            <a:off x="253" y="5776"/>
            <a:ext cx="37" cy="50"/>
            <a:chOff x="111" y="5756"/>
            <a:chExt cx="37" cy="50"/>
          </a:xfrm>
        </xdr:grpSpPr>
        <xdr:grpSp>
          <xdr:nvGrpSpPr>
            <xdr:cNvPr id="37413" name="Group 1293"/>
            <xdr:cNvGrpSpPr>
              <a:grpSpLocks/>
            </xdr:cNvGrpSpPr>
          </xdr:nvGrpSpPr>
          <xdr:grpSpPr bwMode="auto">
            <a:xfrm>
              <a:off x="111" y="5771"/>
              <a:ext cx="37" cy="35"/>
              <a:chOff x="814" y="5711"/>
              <a:chExt cx="61" cy="59"/>
            </a:xfrm>
          </xdr:grpSpPr>
          <xdr:sp macro="" textlink="">
            <xdr:nvSpPr>
              <xdr:cNvPr id="37415" name="Oval 1294"/>
              <xdr:cNvSpPr>
                <a:spLocks noChangeArrowheads="1"/>
              </xdr:cNvSpPr>
            </xdr:nvSpPr>
            <xdr:spPr bwMode="auto">
              <a:xfrm>
                <a:off x="824" y="5720"/>
                <a:ext cx="41" cy="41"/>
              </a:xfrm>
              <a:prstGeom prst="ellipse">
                <a:avLst/>
              </a:prstGeom>
              <a:solidFill>
                <a:srgbClr val="000000"/>
              </a:solidFill>
              <a:ln w="9525">
                <a:solidFill>
                  <a:srgbClr val="FF6600"/>
                </a:solidFill>
                <a:round/>
                <a:headEnd/>
                <a:tailEnd/>
              </a:ln>
            </xdr:spPr>
          </xdr:sp>
          <xdr:sp macro="" textlink="">
            <xdr:nvSpPr>
              <xdr:cNvPr id="37416" name="Line 1295"/>
              <xdr:cNvSpPr>
                <a:spLocks noChangeShapeType="1"/>
              </xdr:cNvSpPr>
            </xdr:nvSpPr>
            <xdr:spPr bwMode="auto">
              <a:xfrm>
                <a:off x="814" y="5725"/>
                <a:ext cx="0" cy="30"/>
              </a:xfrm>
              <a:prstGeom prst="line">
                <a:avLst/>
              </a:prstGeom>
              <a:noFill/>
              <a:ln w="9525">
                <a:solidFill>
                  <a:srgbClr val="FFFF99"/>
                </a:solidFill>
                <a:round/>
                <a:headEnd/>
                <a:tailEnd/>
              </a:ln>
            </xdr:spPr>
          </xdr:sp>
          <xdr:sp macro="" textlink="">
            <xdr:nvSpPr>
              <xdr:cNvPr id="37417" name="Line 1296"/>
              <xdr:cNvSpPr>
                <a:spLocks noChangeShapeType="1"/>
              </xdr:cNvSpPr>
            </xdr:nvSpPr>
            <xdr:spPr bwMode="auto">
              <a:xfrm flipV="1">
                <a:off x="814" y="5711"/>
                <a:ext cx="30" cy="14"/>
              </a:xfrm>
              <a:prstGeom prst="line">
                <a:avLst/>
              </a:prstGeom>
              <a:noFill/>
              <a:ln w="9525">
                <a:solidFill>
                  <a:srgbClr val="FFFF99"/>
                </a:solidFill>
                <a:round/>
                <a:headEnd/>
                <a:tailEnd/>
              </a:ln>
            </xdr:spPr>
          </xdr:sp>
          <xdr:sp macro="" textlink="">
            <xdr:nvSpPr>
              <xdr:cNvPr id="37418" name="Line 1297"/>
              <xdr:cNvSpPr>
                <a:spLocks noChangeShapeType="1"/>
              </xdr:cNvSpPr>
            </xdr:nvSpPr>
            <xdr:spPr bwMode="auto">
              <a:xfrm>
                <a:off x="815" y="5756"/>
                <a:ext cx="30" cy="14"/>
              </a:xfrm>
              <a:prstGeom prst="line">
                <a:avLst/>
              </a:prstGeom>
              <a:noFill/>
              <a:ln w="9525">
                <a:solidFill>
                  <a:srgbClr val="FFFF99"/>
                </a:solidFill>
                <a:round/>
                <a:headEnd/>
                <a:tailEnd/>
              </a:ln>
            </xdr:spPr>
          </xdr:sp>
          <xdr:sp macro="" textlink="">
            <xdr:nvSpPr>
              <xdr:cNvPr id="37419" name="Line 1298"/>
              <xdr:cNvSpPr>
                <a:spLocks noChangeShapeType="1"/>
              </xdr:cNvSpPr>
            </xdr:nvSpPr>
            <xdr:spPr bwMode="auto">
              <a:xfrm flipV="1">
                <a:off x="845" y="5756"/>
                <a:ext cx="30" cy="14"/>
              </a:xfrm>
              <a:prstGeom prst="line">
                <a:avLst/>
              </a:prstGeom>
              <a:noFill/>
              <a:ln w="9525">
                <a:solidFill>
                  <a:srgbClr val="FFFF99"/>
                </a:solidFill>
                <a:round/>
                <a:headEnd/>
                <a:tailEnd/>
              </a:ln>
            </xdr:spPr>
          </xdr:sp>
          <xdr:sp macro="" textlink="">
            <xdr:nvSpPr>
              <xdr:cNvPr id="37420" name="Line 1299"/>
              <xdr:cNvSpPr>
                <a:spLocks noChangeShapeType="1"/>
              </xdr:cNvSpPr>
            </xdr:nvSpPr>
            <xdr:spPr bwMode="auto">
              <a:xfrm>
                <a:off x="844" y="5711"/>
                <a:ext cx="30" cy="14"/>
              </a:xfrm>
              <a:prstGeom prst="line">
                <a:avLst/>
              </a:prstGeom>
              <a:noFill/>
              <a:ln w="9525">
                <a:solidFill>
                  <a:srgbClr val="FFFF99"/>
                </a:solidFill>
                <a:round/>
                <a:headEnd/>
                <a:tailEnd/>
              </a:ln>
            </xdr:spPr>
          </xdr:sp>
          <xdr:sp macro="" textlink="">
            <xdr:nvSpPr>
              <xdr:cNvPr id="37421" name="Line 1300"/>
              <xdr:cNvSpPr>
                <a:spLocks noChangeShapeType="1"/>
              </xdr:cNvSpPr>
            </xdr:nvSpPr>
            <xdr:spPr bwMode="auto">
              <a:xfrm>
                <a:off x="874" y="5725"/>
                <a:ext cx="0" cy="30"/>
              </a:xfrm>
              <a:prstGeom prst="line">
                <a:avLst/>
              </a:prstGeom>
              <a:noFill/>
              <a:ln w="9525">
                <a:solidFill>
                  <a:srgbClr val="FFFF99"/>
                </a:solidFill>
                <a:round/>
                <a:headEnd/>
                <a:tailEnd/>
              </a:ln>
            </xdr:spPr>
          </xdr:sp>
        </xdr:grpSp>
        <xdr:sp macro="" textlink="">
          <xdr:nvSpPr>
            <xdr:cNvPr id="37414" name="Line 1301"/>
            <xdr:cNvSpPr>
              <a:spLocks noChangeShapeType="1"/>
            </xdr:cNvSpPr>
          </xdr:nvSpPr>
          <xdr:spPr bwMode="auto">
            <a:xfrm rot="5400000">
              <a:off x="122" y="5763"/>
              <a:ext cx="14" cy="0"/>
            </a:xfrm>
            <a:prstGeom prst="line">
              <a:avLst/>
            </a:prstGeom>
            <a:noFill/>
            <a:ln w="9525">
              <a:solidFill>
                <a:srgbClr val="FFFF99"/>
              </a:solidFill>
              <a:round/>
              <a:headEnd/>
              <a:tailEnd/>
            </a:ln>
          </xdr:spPr>
        </xdr:sp>
      </xdr:grpSp>
    </xdr:grpSp>
    <xdr:clientData/>
  </xdr:twoCellAnchor>
  <xdr:twoCellAnchor>
    <xdr:from>
      <xdr:col>11</xdr:col>
      <xdr:colOff>447675</xdr:colOff>
      <xdr:row>311</xdr:row>
      <xdr:rowOff>93099</xdr:rowOff>
    </xdr:from>
    <xdr:to>
      <xdr:col>15</xdr:col>
      <xdr:colOff>200025</xdr:colOff>
      <xdr:row>312</xdr:row>
      <xdr:rowOff>150249</xdr:rowOff>
    </xdr:to>
    <xdr:grpSp>
      <xdr:nvGrpSpPr>
        <xdr:cNvPr id="37211" name="Group 1323"/>
        <xdr:cNvGrpSpPr>
          <a:grpSpLocks/>
        </xdr:cNvGrpSpPr>
      </xdr:nvGrpSpPr>
      <xdr:grpSpPr bwMode="auto">
        <a:xfrm>
          <a:off x="7207352" y="60612696"/>
          <a:ext cx="2210415" cy="251747"/>
          <a:chOff x="562" y="7874"/>
          <a:chExt cx="230" cy="26"/>
        </a:xfrm>
      </xdr:grpSpPr>
      <xdr:grpSp>
        <xdr:nvGrpSpPr>
          <xdr:cNvPr id="37401" name="Group 1321"/>
          <xdr:cNvGrpSpPr>
            <a:grpSpLocks/>
          </xdr:cNvGrpSpPr>
        </xdr:nvGrpSpPr>
        <xdr:grpSpPr bwMode="auto">
          <a:xfrm>
            <a:off x="562" y="7874"/>
            <a:ext cx="91" cy="26"/>
            <a:chOff x="755" y="5833"/>
            <a:chExt cx="91" cy="26"/>
          </a:xfrm>
        </xdr:grpSpPr>
        <xdr:sp macro="" textlink="">
          <xdr:nvSpPr>
            <xdr:cNvPr id="16676" name="Text Box 1316"/>
            <xdr:cNvSpPr txBox="1">
              <a:spLocks noChangeArrowheads="1"/>
            </xdr:cNvSpPr>
          </xdr:nvSpPr>
          <xdr:spPr bwMode="auto">
            <a:xfrm>
              <a:off x="802" y="583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7404" name="Line 445"/>
            <xdr:cNvSpPr>
              <a:spLocks noChangeShapeType="1"/>
            </xdr:cNvSpPr>
          </xdr:nvSpPr>
          <xdr:spPr bwMode="auto">
            <a:xfrm>
              <a:off x="832" y="5843"/>
              <a:ext cx="14" cy="0"/>
            </a:xfrm>
            <a:prstGeom prst="line">
              <a:avLst/>
            </a:prstGeom>
            <a:noFill/>
            <a:ln w="9525">
              <a:solidFill>
                <a:srgbClr val="FFFF99"/>
              </a:solidFill>
              <a:round/>
              <a:headEnd/>
              <a:tailEnd/>
            </a:ln>
          </xdr:spPr>
        </xdr:sp>
        <xdr:sp macro="" textlink="">
          <xdr:nvSpPr>
            <xdr:cNvPr id="16675" name="Text Box 1315"/>
            <xdr:cNvSpPr txBox="1">
              <a:spLocks noChangeArrowheads="1"/>
            </xdr:cNvSpPr>
          </xdr:nvSpPr>
          <xdr:spPr bwMode="auto">
            <a:xfrm>
              <a:off x="755" y="583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37406" name="Group 1317"/>
            <xdr:cNvGrpSpPr>
              <a:grpSpLocks/>
            </xdr:cNvGrpSpPr>
          </xdr:nvGrpSpPr>
          <xdr:grpSpPr bwMode="auto">
            <a:xfrm flipV="1">
              <a:off x="791" y="5841"/>
              <a:ext cx="14" cy="4"/>
              <a:chOff x="698" y="1451"/>
              <a:chExt cx="14" cy="4"/>
            </a:xfrm>
          </xdr:grpSpPr>
          <xdr:sp macro="" textlink="">
            <xdr:nvSpPr>
              <xdr:cNvPr id="37407" name="Line 1318"/>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37408" name="Line 1319"/>
              <xdr:cNvSpPr>
                <a:spLocks noChangeShapeType="1"/>
              </xdr:cNvSpPr>
            </xdr:nvSpPr>
            <xdr:spPr bwMode="auto">
              <a:xfrm>
                <a:off x="698" y="1451"/>
                <a:ext cx="14" cy="0"/>
              </a:xfrm>
              <a:prstGeom prst="line">
                <a:avLst/>
              </a:prstGeom>
              <a:noFill/>
              <a:ln w="9525">
                <a:solidFill>
                  <a:srgbClr val="FFFF99"/>
                </a:solidFill>
                <a:round/>
                <a:headEnd/>
                <a:tailEnd/>
              </a:ln>
            </xdr:spPr>
          </xdr:sp>
        </xdr:grpSp>
      </xdr:grpSp>
      <xdr:sp macro="" textlink="">
        <xdr:nvSpPr>
          <xdr:cNvPr id="16682" name="Text Box 1322"/>
          <xdr:cNvSpPr txBox="1">
            <a:spLocks noChangeArrowheads="1"/>
          </xdr:cNvSpPr>
        </xdr:nvSpPr>
        <xdr:spPr bwMode="auto">
          <a:xfrm>
            <a:off x="662" y="7874"/>
            <a:ext cx="130"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αιθενύλιο ή βινύλιο</a:t>
            </a:r>
          </a:p>
        </xdr:txBody>
      </xdr:sp>
    </xdr:grpSp>
    <xdr:clientData/>
  </xdr:twoCellAnchor>
  <xdr:twoCellAnchor>
    <xdr:from>
      <xdr:col>5</xdr:col>
      <xdr:colOff>257175</xdr:colOff>
      <xdr:row>435</xdr:row>
      <xdr:rowOff>28490</xdr:rowOff>
    </xdr:from>
    <xdr:to>
      <xdr:col>6</xdr:col>
      <xdr:colOff>200025</xdr:colOff>
      <xdr:row>436</xdr:row>
      <xdr:rowOff>28382</xdr:rowOff>
    </xdr:to>
    <xdr:grpSp>
      <xdr:nvGrpSpPr>
        <xdr:cNvPr id="37212" name="Group 1375"/>
        <xdr:cNvGrpSpPr>
          <a:grpSpLocks/>
        </xdr:cNvGrpSpPr>
      </xdr:nvGrpSpPr>
      <xdr:grpSpPr bwMode="auto">
        <a:xfrm>
          <a:off x="3329756" y="84678087"/>
          <a:ext cx="557366" cy="194489"/>
          <a:chOff x="347" y="8088"/>
          <a:chExt cx="58" cy="20"/>
        </a:xfrm>
      </xdr:grpSpPr>
      <xdr:sp macro="" textlink="">
        <xdr:nvSpPr>
          <xdr:cNvPr id="16734" name="Text Box 1374"/>
          <xdr:cNvSpPr txBox="1">
            <a:spLocks noChangeArrowheads="1"/>
          </xdr:cNvSpPr>
        </xdr:nvSpPr>
        <xdr:spPr bwMode="auto">
          <a:xfrm>
            <a:off x="363" y="8088"/>
            <a:ext cx="21" cy="19"/>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n-US" sz="1100" b="1" i="0" strike="noStrike">
                <a:solidFill>
                  <a:srgbClr val="FF6600"/>
                </a:solidFill>
                <a:latin typeface="Arial"/>
                <a:cs typeface="Arial"/>
              </a:rPr>
              <a:t>Ni</a:t>
            </a:r>
          </a:p>
        </xdr:txBody>
      </xdr:sp>
      <xdr:sp macro="" textlink="">
        <xdr:nvSpPr>
          <xdr:cNvPr id="37400" name="Line 1373"/>
          <xdr:cNvSpPr>
            <a:spLocks noChangeShapeType="1"/>
          </xdr:cNvSpPr>
        </xdr:nvSpPr>
        <xdr:spPr bwMode="auto">
          <a:xfrm>
            <a:off x="347" y="8108"/>
            <a:ext cx="58" cy="0"/>
          </a:xfrm>
          <a:prstGeom prst="line">
            <a:avLst/>
          </a:prstGeom>
          <a:noFill/>
          <a:ln w="19050">
            <a:solidFill>
              <a:srgbClr val="800000"/>
            </a:solidFill>
            <a:round/>
            <a:headEnd/>
            <a:tailEnd type="triangle" w="med" len="med"/>
          </a:ln>
        </xdr:spPr>
      </xdr:sp>
    </xdr:grpSp>
    <xdr:clientData/>
  </xdr:twoCellAnchor>
  <xdr:twoCellAnchor>
    <xdr:from>
      <xdr:col>0</xdr:col>
      <xdr:colOff>419100</xdr:colOff>
      <xdr:row>467</xdr:row>
      <xdr:rowOff>24374</xdr:rowOff>
    </xdr:from>
    <xdr:to>
      <xdr:col>1</xdr:col>
      <xdr:colOff>0</xdr:colOff>
      <xdr:row>468</xdr:row>
      <xdr:rowOff>43424</xdr:rowOff>
    </xdr:to>
    <xdr:sp macro="" textlink="">
      <xdr:nvSpPr>
        <xdr:cNvPr id="16776" name="Text Box 1416"/>
        <xdr:cNvSpPr txBox="1">
          <a:spLocks noChangeArrowheads="1"/>
        </xdr:cNvSpPr>
      </xdr:nvSpPr>
      <xdr:spPr bwMode="auto">
        <a:xfrm>
          <a:off x="419100" y="87842826"/>
          <a:ext cx="203610" cy="20750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7.</a:t>
          </a:r>
        </a:p>
      </xdr:txBody>
    </xdr:sp>
    <xdr:clientData/>
  </xdr:twoCellAnchor>
  <xdr:twoCellAnchor>
    <xdr:from>
      <xdr:col>0</xdr:col>
      <xdr:colOff>419100</xdr:colOff>
      <xdr:row>495</xdr:row>
      <xdr:rowOff>47625</xdr:rowOff>
    </xdr:from>
    <xdr:to>
      <xdr:col>1</xdr:col>
      <xdr:colOff>0</xdr:colOff>
      <xdr:row>496</xdr:row>
      <xdr:rowOff>66675</xdr:rowOff>
    </xdr:to>
    <xdr:sp macro="" textlink="">
      <xdr:nvSpPr>
        <xdr:cNvPr id="16813" name="Text Box 1453"/>
        <xdr:cNvSpPr txBox="1">
          <a:spLocks noChangeArrowheads="1"/>
        </xdr:cNvSpPr>
      </xdr:nvSpPr>
      <xdr:spPr bwMode="auto">
        <a:xfrm>
          <a:off x="419100" y="90335100"/>
          <a:ext cx="190500"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8.</a:t>
          </a:r>
        </a:p>
      </xdr:txBody>
    </xdr:sp>
    <xdr:clientData/>
  </xdr:twoCellAnchor>
  <xdr:twoCellAnchor>
    <xdr:from>
      <xdr:col>1</xdr:col>
      <xdr:colOff>457200</xdr:colOff>
      <xdr:row>449</xdr:row>
      <xdr:rowOff>9525</xdr:rowOff>
    </xdr:from>
    <xdr:to>
      <xdr:col>6</xdr:col>
      <xdr:colOff>561975</xdr:colOff>
      <xdr:row>455</xdr:row>
      <xdr:rowOff>95250</xdr:rowOff>
    </xdr:to>
    <xdr:grpSp>
      <xdr:nvGrpSpPr>
        <xdr:cNvPr id="37215" name="Group 1476"/>
        <xdr:cNvGrpSpPr>
          <a:grpSpLocks/>
        </xdr:cNvGrpSpPr>
      </xdr:nvGrpSpPr>
      <xdr:grpSpPr bwMode="auto">
        <a:xfrm>
          <a:off x="1071716" y="87383477"/>
          <a:ext cx="3177356" cy="1253305"/>
          <a:chOff x="112" y="8384"/>
          <a:chExt cx="331" cy="129"/>
        </a:xfrm>
      </xdr:grpSpPr>
      <xdr:grpSp>
        <xdr:nvGrpSpPr>
          <xdr:cNvPr id="37379" name="Group 1471"/>
          <xdr:cNvGrpSpPr>
            <a:grpSpLocks/>
          </xdr:cNvGrpSpPr>
        </xdr:nvGrpSpPr>
        <xdr:grpSpPr bwMode="auto">
          <a:xfrm>
            <a:off x="230" y="8392"/>
            <a:ext cx="213" cy="121"/>
            <a:chOff x="230" y="8392"/>
            <a:chExt cx="213" cy="121"/>
          </a:xfrm>
        </xdr:grpSpPr>
        <xdr:sp macro="" textlink="">
          <xdr:nvSpPr>
            <xdr:cNvPr id="16737" name="Text Box 1377"/>
            <xdr:cNvSpPr txBox="1">
              <a:spLocks noChangeArrowheads="1"/>
            </xdr:cNvSpPr>
          </xdr:nvSpPr>
          <xdr:spPr bwMode="auto">
            <a:xfrm>
              <a:off x="302" y="8490"/>
              <a:ext cx="77"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θέρμανση</a:t>
              </a:r>
            </a:p>
          </xdr:txBody>
        </xdr:sp>
        <xdr:sp macro="" textlink="">
          <xdr:nvSpPr>
            <xdr:cNvPr id="16748" name="Text Box 1388"/>
            <xdr:cNvSpPr txBox="1">
              <a:spLocks noChangeArrowheads="1"/>
            </xdr:cNvSpPr>
          </xdr:nvSpPr>
          <xdr:spPr bwMode="auto">
            <a:xfrm>
              <a:off x="230" y="8392"/>
              <a:ext cx="5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είσοδος</a:t>
              </a:r>
            </a:p>
          </xdr:txBody>
        </xdr:sp>
        <xdr:sp macro="" textlink="">
          <xdr:nvSpPr>
            <xdr:cNvPr id="16749" name="Text Box 1389"/>
            <xdr:cNvSpPr txBox="1">
              <a:spLocks noChangeArrowheads="1"/>
            </xdr:cNvSpPr>
          </xdr:nvSpPr>
          <xdr:spPr bwMode="auto">
            <a:xfrm>
              <a:off x="397" y="8392"/>
              <a:ext cx="46"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έξοδος</a:t>
              </a:r>
            </a:p>
          </xdr:txBody>
        </xdr:sp>
        <xdr:sp macro="" textlink="">
          <xdr:nvSpPr>
            <xdr:cNvPr id="16750" name="Text Box 1390"/>
            <xdr:cNvSpPr txBox="1">
              <a:spLocks noChangeArrowheads="1"/>
            </xdr:cNvSpPr>
          </xdr:nvSpPr>
          <xdr:spPr bwMode="auto">
            <a:xfrm>
              <a:off x="300" y="8395"/>
              <a:ext cx="23"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pic>
          <xdr:nvPicPr>
            <xdr:cNvPr id="37388" name="Picture 1463"/>
            <xdr:cNvPicPr>
              <a:picLocks noChangeAspect="1" noChangeArrowheads="1"/>
            </xdr:cNvPicPr>
          </xdr:nvPicPr>
          <xdr:blipFill>
            <a:blip xmlns:r="http://schemas.openxmlformats.org/officeDocument/2006/relationships" r:embed="rId3"/>
            <a:srcRect/>
            <a:stretch>
              <a:fillRect/>
            </a:stretch>
          </xdr:blipFill>
          <xdr:spPr bwMode="auto">
            <a:xfrm>
              <a:off x="257" y="8413"/>
              <a:ext cx="172" cy="61"/>
            </a:xfrm>
            <a:prstGeom prst="rect">
              <a:avLst/>
            </a:prstGeom>
            <a:noFill/>
            <a:ln w="9525">
              <a:noFill/>
              <a:miter lim="800000"/>
              <a:headEnd/>
              <a:tailEnd/>
            </a:ln>
          </xdr:spPr>
        </xdr:pic>
        <xdr:sp macro="" textlink="">
          <xdr:nvSpPr>
            <xdr:cNvPr id="37389" name="Line 1391"/>
            <xdr:cNvSpPr>
              <a:spLocks noChangeShapeType="1"/>
            </xdr:cNvSpPr>
          </xdr:nvSpPr>
          <xdr:spPr bwMode="auto">
            <a:xfrm>
              <a:off x="408" y="8442"/>
              <a:ext cx="32" cy="0"/>
            </a:xfrm>
            <a:prstGeom prst="line">
              <a:avLst/>
            </a:prstGeom>
            <a:noFill/>
            <a:ln w="28575">
              <a:solidFill>
                <a:srgbClr val="800000"/>
              </a:solidFill>
              <a:round/>
              <a:headEnd/>
              <a:tailEnd type="triangle" w="med" len="med"/>
            </a:ln>
          </xdr:spPr>
        </xdr:sp>
        <xdr:grpSp>
          <xdr:nvGrpSpPr>
            <xdr:cNvPr id="37390" name="Group 1379"/>
            <xdr:cNvGrpSpPr>
              <a:grpSpLocks/>
            </xdr:cNvGrpSpPr>
          </xdr:nvGrpSpPr>
          <xdr:grpSpPr bwMode="auto">
            <a:xfrm>
              <a:off x="285" y="8471"/>
              <a:ext cx="111" cy="20"/>
              <a:chOff x="277" y="8167"/>
              <a:chExt cx="111" cy="20"/>
            </a:xfrm>
          </xdr:grpSpPr>
          <xdr:sp macro="" textlink="">
            <xdr:nvSpPr>
              <xdr:cNvPr id="37391" name="Line 1380"/>
              <xdr:cNvSpPr>
                <a:spLocks noChangeShapeType="1"/>
              </xdr:cNvSpPr>
            </xdr:nvSpPr>
            <xdr:spPr bwMode="auto">
              <a:xfrm flipV="1">
                <a:off x="277" y="8167"/>
                <a:ext cx="0" cy="20"/>
              </a:xfrm>
              <a:prstGeom prst="line">
                <a:avLst/>
              </a:prstGeom>
              <a:noFill/>
              <a:ln w="9525">
                <a:solidFill>
                  <a:srgbClr val="800000"/>
                </a:solidFill>
                <a:round/>
                <a:headEnd/>
                <a:tailEnd type="triangle" w="med" len="med"/>
              </a:ln>
            </xdr:spPr>
          </xdr:sp>
          <xdr:sp macro="" textlink="">
            <xdr:nvSpPr>
              <xdr:cNvPr id="37392" name="Line 1381"/>
              <xdr:cNvSpPr>
                <a:spLocks noChangeShapeType="1"/>
              </xdr:cNvSpPr>
            </xdr:nvSpPr>
            <xdr:spPr bwMode="auto">
              <a:xfrm flipV="1">
                <a:off x="293" y="8167"/>
                <a:ext cx="0" cy="20"/>
              </a:xfrm>
              <a:prstGeom prst="line">
                <a:avLst/>
              </a:prstGeom>
              <a:noFill/>
              <a:ln w="9525">
                <a:solidFill>
                  <a:srgbClr val="800000"/>
                </a:solidFill>
                <a:round/>
                <a:headEnd/>
                <a:tailEnd type="triangle" w="med" len="med"/>
              </a:ln>
            </xdr:spPr>
          </xdr:sp>
          <xdr:sp macro="" textlink="">
            <xdr:nvSpPr>
              <xdr:cNvPr id="37393" name="Line 1382"/>
              <xdr:cNvSpPr>
                <a:spLocks noChangeShapeType="1"/>
              </xdr:cNvSpPr>
            </xdr:nvSpPr>
            <xdr:spPr bwMode="auto">
              <a:xfrm flipV="1">
                <a:off x="309" y="8167"/>
                <a:ext cx="0" cy="20"/>
              </a:xfrm>
              <a:prstGeom prst="line">
                <a:avLst/>
              </a:prstGeom>
              <a:noFill/>
              <a:ln w="9525">
                <a:solidFill>
                  <a:srgbClr val="800000"/>
                </a:solidFill>
                <a:round/>
                <a:headEnd/>
                <a:tailEnd type="triangle" w="med" len="med"/>
              </a:ln>
            </xdr:spPr>
          </xdr:sp>
          <xdr:sp macro="" textlink="">
            <xdr:nvSpPr>
              <xdr:cNvPr id="37394" name="Line 1383"/>
              <xdr:cNvSpPr>
                <a:spLocks noChangeShapeType="1"/>
              </xdr:cNvSpPr>
            </xdr:nvSpPr>
            <xdr:spPr bwMode="auto">
              <a:xfrm flipV="1">
                <a:off x="325" y="8167"/>
                <a:ext cx="0" cy="20"/>
              </a:xfrm>
              <a:prstGeom prst="line">
                <a:avLst/>
              </a:prstGeom>
              <a:noFill/>
              <a:ln w="9525">
                <a:solidFill>
                  <a:srgbClr val="800000"/>
                </a:solidFill>
                <a:round/>
                <a:headEnd/>
                <a:tailEnd type="triangle" w="med" len="med"/>
              </a:ln>
            </xdr:spPr>
          </xdr:sp>
          <xdr:sp macro="" textlink="">
            <xdr:nvSpPr>
              <xdr:cNvPr id="37395" name="Line 1384"/>
              <xdr:cNvSpPr>
                <a:spLocks noChangeShapeType="1"/>
              </xdr:cNvSpPr>
            </xdr:nvSpPr>
            <xdr:spPr bwMode="auto">
              <a:xfrm flipV="1">
                <a:off x="340" y="8167"/>
                <a:ext cx="0" cy="20"/>
              </a:xfrm>
              <a:prstGeom prst="line">
                <a:avLst/>
              </a:prstGeom>
              <a:noFill/>
              <a:ln w="9525">
                <a:solidFill>
                  <a:srgbClr val="800000"/>
                </a:solidFill>
                <a:round/>
                <a:headEnd/>
                <a:tailEnd type="triangle" w="med" len="med"/>
              </a:ln>
            </xdr:spPr>
          </xdr:sp>
          <xdr:sp macro="" textlink="">
            <xdr:nvSpPr>
              <xdr:cNvPr id="37396" name="Line 1385"/>
              <xdr:cNvSpPr>
                <a:spLocks noChangeShapeType="1"/>
              </xdr:cNvSpPr>
            </xdr:nvSpPr>
            <xdr:spPr bwMode="auto">
              <a:xfrm flipV="1">
                <a:off x="356" y="8167"/>
                <a:ext cx="0" cy="20"/>
              </a:xfrm>
              <a:prstGeom prst="line">
                <a:avLst/>
              </a:prstGeom>
              <a:noFill/>
              <a:ln w="9525">
                <a:solidFill>
                  <a:srgbClr val="800000"/>
                </a:solidFill>
                <a:round/>
                <a:headEnd/>
                <a:tailEnd type="triangle" w="med" len="med"/>
              </a:ln>
            </xdr:spPr>
          </xdr:sp>
          <xdr:sp macro="" textlink="">
            <xdr:nvSpPr>
              <xdr:cNvPr id="37397" name="Line 1386"/>
              <xdr:cNvSpPr>
                <a:spLocks noChangeShapeType="1"/>
              </xdr:cNvSpPr>
            </xdr:nvSpPr>
            <xdr:spPr bwMode="auto">
              <a:xfrm flipV="1">
                <a:off x="372" y="8167"/>
                <a:ext cx="0" cy="20"/>
              </a:xfrm>
              <a:prstGeom prst="line">
                <a:avLst/>
              </a:prstGeom>
              <a:noFill/>
              <a:ln w="9525">
                <a:solidFill>
                  <a:srgbClr val="800000"/>
                </a:solidFill>
                <a:round/>
                <a:headEnd/>
                <a:tailEnd type="triangle" w="med" len="med"/>
              </a:ln>
            </xdr:spPr>
          </xdr:sp>
          <xdr:sp macro="" textlink="">
            <xdr:nvSpPr>
              <xdr:cNvPr id="37398" name="Line 1387"/>
              <xdr:cNvSpPr>
                <a:spLocks noChangeShapeType="1"/>
              </xdr:cNvSpPr>
            </xdr:nvSpPr>
            <xdr:spPr bwMode="auto">
              <a:xfrm flipV="1">
                <a:off x="388" y="8167"/>
                <a:ext cx="0" cy="20"/>
              </a:xfrm>
              <a:prstGeom prst="line">
                <a:avLst/>
              </a:prstGeom>
              <a:noFill/>
              <a:ln w="9525">
                <a:solidFill>
                  <a:srgbClr val="800000"/>
                </a:solidFill>
                <a:round/>
                <a:headEnd/>
                <a:tailEnd type="triangle" w="med" len="med"/>
              </a:ln>
            </xdr:spPr>
          </xdr:sp>
        </xdr:grpSp>
      </xdr:grpSp>
      <xdr:grpSp>
        <xdr:nvGrpSpPr>
          <xdr:cNvPr id="37380" name="Group 1474"/>
          <xdr:cNvGrpSpPr>
            <a:grpSpLocks/>
          </xdr:cNvGrpSpPr>
        </xdr:nvGrpSpPr>
        <xdr:grpSpPr bwMode="auto">
          <a:xfrm>
            <a:off x="112" y="8384"/>
            <a:ext cx="147" cy="116"/>
            <a:chOff x="112" y="8384"/>
            <a:chExt cx="147" cy="116"/>
          </a:xfrm>
        </xdr:grpSpPr>
        <xdr:sp macro="" textlink="">
          <xdr:nvSpPr>
            <xdr:cNvPr id="37381" name="Oval 1392"/>
            <xdr:cNvSpPr>
              <a:spLocks noChangeArrowheads="1"/>
            </xdr:cNvSpPr>
          </xdr:nvSpPr>
          <xdr:spPr bwMode="auto">
            <a:xfrm>
              <a:off x="112" y="8384"/>
              <a:ext cx="116" cy="116"/>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6753" name="Text Box 1393"/>
            <xdr:cNvSpPr txBox="1">
              <a:spLocks noChangeArrowheads="1"/>
            </xdr:cNvSpPr>
          </xdr:nvSpPr>
          <xdr:spPr bwMode="auto">
            <a:xfrm>
              <a:off x="122" y="8410"/>
              <a:ext cx="96" cy="63"/>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200mL C</a:t>
              </a:r>
              <a:r>
                <a:rPr lang="en-US" sz="1100" b="0" i="0" strike="noStrike" baseline="-25000">
                  <a:solidFill>
                    <a:srgbClr val="FFFF99"/>
                  </a:solidFill>
                  <a:latin typeface="Arial"/>
                  <a:cs typeface="Arial"/>
                </a:rPr>
                <a:t>2</a:t>
              </a:r>
              <a:r>
                <a:rPr lang="en-US" sz="1100" b="0" i="0" strike="noStrike">
                  <a:solidFill>
                    <a:srgbClr val="FFFF99"/>
                  </a:solidFill>
                  <a:latin typeface="Arial"/>
                  <a:cs typeface="Arial"/>
                </a:rPr>
                <a:t>H</a:t>
              </a:r>
              <a:r>
                <a:rPr lang="en-US" sz="1100" b="0" i="0" strike="noStrike" baseline="-25000">
                  <a:solidFill>
                    <a:srgbClr val="FFFF99"/>
                  </a:solidFill>
                  <a:latin typeface="Arial"/>
                  <a:cs typeface="Arial"/>
                </a:rPr>
                <a:t>4</a:t>
              </a:r>
            </a:p>
            <a:p>
              <a:pPr algn="ctr" rtl="1">
                <a:defRPr sz="1000"/>
              </a:pPr>
              <a:r>
                <a:rPr lang="en-US" sz="1100" b="0" i="0" strike="noStrike">
                  <a:solidFill>
                    <a:srgbClr val="FFFF99"/>
                  </a:solidFill>
                  <a:latin typeface="Arial"/>
                  <a:cs typeface="Arial"/>
                </a:rPr>
                <a:t>160mL H</a:t>
              </a:r>
              <a:r>
                <a:rPr lang="en-US" sz="1100" b="0" i="0" strike="noStrike" baseline="-25000">
                  <a:solidFill>
                    <a:srgbClr val="FFFF99"/>
                  </a:solidFill>
                  <a:latin typeface="Arial"/>
                  <a:cs typeface="Arial"/>
                </a:rPr>
                <a:t>2</a:t>
              </a:r>
            </a:p>
          </xdr:txBody>
        </xdr:sp>
        <xdr:sp macro="" textlink="">
          <xdr:nvSpPr>
            <xdr:cNvPr id="37383" name="Line 1394"/>
            <xdr:cNvSpPr>
              <a:spLocks noChangeShapeType="1"/>
            </xdr:cNvSpPr>
          </xdr:nvSpPr>
          <xdr:spPr bwMode="auto">
            <a:xfrm>
              <a:off x="226" y="8442"/>
              <a:ext cx="33" cy="0"/>
            </a:xfrm>
            <a:prstGeom prst="line">
              <a:avLst/>
            </a:prstGeom>
            <a:noFill/>
            <a:ln w="28575">
              <a:solidFill>
                <a:srgbClr val="800000"/>
              </a:solidFill>
              <a:round/>
              <a:headEnd/>
              <a:tailEnd type="triangle" w="med" len="med"/>
            </a:ln>
          </xdr:spPr>
        </xdr:sp>
      </xdr:grpSp>
    </xdr:grpSp>
    <xdr:clientData/>
  </xdr:twoCellAnchor>
  <xdr:twoCellAnchor>
    <xdr:from>
      <xdr:col>1</xdr:col>
      <xdr:colOff>457200</xdr:colOff>
      <xdr:row>439</xdr:row>
      <xdr:rowOff>9525</xdr:rowOff>
    </xdr:from>
    <xdr:to>
      <xdr:col>6</xdr:col>
      <xdr:colOff>561975</xdr:colOff>
      <xdr:row>445</xdr:row>
      <xdr:rowOff>95250</xdr:rowOff>
    </xdr:to>
    <xdr:grpSp>
      <xdr:nvGrpSpPr>
        <xdr:cNvPr id="37216" name="Group 1475"/>
        <xdr:cNvGrpSpPr>
          <a:grpSpLocks/>
        </xdr:cNvGrpSpPr>
      </xdr:nvGrpSpPr>
      <xdr:grpSpPr bwMode="auto">
        <a:xfrm>
          <a:off x="1071716" y="85437509"/>
          <a:ext cx="3177356" cy="1253306"/>
          <a:chOff x="112" y="8184"/>
          <a:chExt cx="331" cy="129"/>
        </a:xfrm>
      </xdr:grpSpPr>
      <xdr:grpSp>
        <xdr:nvGrpSpPr>
          <xdr:cNvPr id="37359" name="Group 1473"/>
          <xdr:cNvGrpSpPr>
            <a:grpSpLocks/>
          </xdr:cNvGrpSpPr>
        </xdr:nvGrpSpPr>
        <xdr:grpSpPr bwMode="auto">
          <a:xfrm>
            <a:off x="230" y="8192"/>
            <a:ext cx="213" cy="121"/>
            <a:chOff x="230" y="8192"/>
            <a:chExt cx="213" cy="121"/>
          </a:xfrm>
        </xdr:grpSpPr>
        <xdr:sp macro="" textlink="">
          <xdr:nvSpPr>
            <xdr:cNvPr id="16724" name="Text Box 1364"/>
            <xdr:cNvSpPr txBox="1">
              <a:spLocks noChangeArrowheads="1"/>
            </xdr:cNvSpPr>
          </xdr:nvSpPr>
          <xdr:spPr bwMode="auto">
            <a:xfrm>
              <a:off x="302" y="8290"/>
              <a:ext cx="77"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θέρμανση</a:t>
              </a:r>
            </a:p>
          </xdr:txBody>
        </xdr:sp>
        <xdr:sp macro="" textlink="">
          <xdr:nvSpPr>
            <xdr:cNvPr id="16725" name="Text Box 1365"/>
            <xdr:cNvSpPr txBox="1">
              <a:spLocks noChangeArrowheads="1"/>
            </xdr:cNvSpPr>
          </xdr:nvSpPr>
          <xdr:spPr bwMode="auto">
            <a:xfrm>
              <a:off x="230" y="8192"/>
              <a:ext cx="5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είσοδος</a:t>
              </a:r>
            </a:p>
          </xdr:txBody>
        </xdr:sp>
        <xdr:sp macro="" textlink="">
          <xdr:nvSpPr>
            <xdr:cNvPr id="16726" name="Text Box 1366"/>
            <xdr:cNvSpPr txBox="1">
              <a:spLocks noChangeArrowheads="1"/>
            </xdr:cNvSpPr>
          </xdr:nvSpPr>
          <xdr:spPr bwMode="auto">
            <a:xfrm>
              <a:off x="397" y="8192"/>
              <a:ext cx="46"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έξοδος</a:t>
              </a:r>
            </a:p>
          </xdr:txBody>
        </xdr:sp>
        <xdr:sp macro="" textlink="">
          <xdr:nvSpPr>
            <xdr:cNvPr id="16727" name="Text Box 1367"/>
            <xdr:cNvSpPr txBox="1">
              <a:spLocks noChangeArrowheads="1"/>
            </xdr:cNvSpPr>
          </xdr:nvSpPr>
          <xdr:spPr bwMode="auto">
            <a:xfrm>
              <a:off x="300" y="8194"/>
              <a:ext cx="23"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pic>
          <xdr:nvPicPr>
            <xdr:cNvPr id="37368" name="Picture 1460"/>
            <xdr:cNvPicPr>
              <a:picLocks noChangeAspect="1" noChangeArrowheads="1"/>
            </xdr:cNvPicPr>
          </xdr:nvPicPr>
          <xdr:blipFill>
            <a:blip xmlns:r="http://schemas.openxmlformats.org/officeDocument/2006/relationships" r:embed="rId3"/>
            <a:srcRect/>
            <a:stretch>
              <a:fillRect/>
            </a:stretch>
          </xdr:blipFill>
          <xdr:spPr bwMode="auto">
            <a:xfrm>
              <a:off x="257" y="8212"/>
              <a:ext cx="172" cy="61"/>
            </a:xfrm>
            <a:prstGeom prst="rect">
              <a:avLst/>
            </a:prstGeom>
            <a:noFill/>
            <a:ln w="9525">
              <a:noFill/>
              <a:miter lim="800000"/>
              <a:headEnd/>
              <a:tailEnd/>
            </a:ln>
          </xdr:spPr>
        </xdr:pic>
        <xdr:sp macro="" textlink="">
          <xdr:nvSpPr>
            <xdr:cNvPr id="37369" name="Line 1360"/>
            <xdr:cNvSpPr>
              <a:spLocks noChangeShapeType="1"/>
            </xdr:cNvSpPr>
          </xdr:nvSpPr>
          <xdr:spPr bwMode="auto">
            <a:xfrm>
              <a:off x="409" y="8243"/>
              <a:ext cx="32" cy="0"/>
            </a:xfrm>
            <a:prstGeom prst="line">
              <a:avLst/>
            </a:prstGeom>
            <a:noFill/>
            <a:ln w="28575">
              <a:solidFill>
                <a:srgbClr val="800000"/>
              </a:solidFill>
              <a:round/>
              <a:headEnd/>
              <a:tailEnd type="triangle" w="med" len="med"/>
            </a:ln>
          </xdr:spPr>
        </xdr:sp>
        <xdr:grpSp>
          <xdr:nvGrpSpPr>
            <xdr:cNvPr id="37370" name="Group 1359"/>
            <xdr:cNvGrpSpPr>
              <a:grpSpLocks/>
            </xdr:cNvGrpSpPr>
          </xdr:nvGrpSpPr>
          <xdr:grpSpPr bwMode="auto">
            <a:xfrm>
              <a:off x="285" y="8271"/>
              <a:ext cx="111" cy="20"/>
              <a:chOff x="277" y="8167"/>
              <a:chExt cx="111" cy="20"/>
            </a:xfrm>
          </xdr:grpSpPr>
          <xdr:sp macro="" textlink="">
            <xdr:nvSpPr>
              <xdr:cNvPr id="37371" name="Line 1350"/>
              <xdr:cNvSpPr>
                <a:spLocks noChangeShapeType="1"/>
              </xdr:cNvSpPr>
            </xdr:nvSpPr>
            <xdr:spPr bwMode="auto">
              <a:xfrm flipV="1">
                <a:off x="277" y="8167"/>
                <a:ext cx="0" cy="20"/>
              </a:xfrm>
              <a:prstGeom prst="line">
                <a:avLst/>
              </a:prstGeom>
              <a:noFill/>
              <a:ln w="9525">
                <a:solidFill>
                  <a:srgbClr val="800000"/>
                </a:solidFill>
                <a:round/>
                <a:headEnd/>
                <a:tailEnd type="triangle" w="med" len="med"/>
              </a:ln>
            </xdr:spPr>
          </xdr:sp>
          <xdr:sp macro="" textlink="">
            <xdr:nvSpPr>
              <xdr:cNvPr id="37372" name="Line 1351"/>
              <xdr:cNvSpPr>
                <a:spLocks noChangeShapeType="1"/>
              </xdr:cNvSpPr>
            </xdr:nvSpPr>
            <xdr:spPr bwMode="auto">
              <a:xfrm flipV="1">
                <a:off x="293" y="8167"/>
                <a:ext cx="0" cy="20"/>
              </a:xfrm>
              <a:prstGeom prst="line">
                <a:avLst/>
              </a:prstGeom>
              <a:noFill/>
              <a:ln w="9525">
                <a:solidFill>
                  <a:srgbClr val="800000"/>
                </a:solidFill>
                <a:round/>
                <a:headEnd/>
                <a:tailEnd type="triangle" w="med" len="med"/>
              </a:ln>
            </xdr:spPr>
          </xdr:sp>
          <xdr:sp macro="" textlink="">
            <xdr:nvSpPr>
              <xdr:cNvPr id="37373" name="Line 1352"/>
              <xdr:cNvSpPr>
                <a:spLocks noChangeShapeType="1"/>
              </xdr:cNvSpPr>
            </xdr:nvSpPr>
            <xdr:spPr bwMode="auto">
              <a:xfrm flipV="1">
                <a:off x="309" y="8167"/>
                <a:ext cx="0" cy="20"/>
              </a:xfrm>
              <a:prstGeom prst="line">
                <a:avLst/>
              </a:prstGeom>
              <a:noFill/>
              <a:ln w="9525">
                <a:solidFill>
                  <a:srgbClr val="800000"/>
                </a:solidFill>
                <a:round/>
                <a:headEnd/>
                <a:tailEnd type="triangle" w="med" len="med"/>
              </a:ln>
            </xdr:spPr>
          </xdr:sp>
          <xdr:sp macro="" textlink="">
            <xdr:nvSpPr>
              <xdr:cNvPr id="37374" name="Line 1353"/>
              <xdr:cNvSpPr>
                <a:spLocks noChangeShapeType="1"/>
              </xdr:cNvSpPr>
            </xdr:nvSpPr>
            <xdr:spPr bwMode="auto">
              <a:xfrm flipV="1">
                <a:off x="325" y="8167"/>
                <a:ext cx="0" cy="20"/>
              </a:xfrm>
              <a:prstGeom prst="line">
                <a:avLst/>
              </a:prstGeom>
              <a:noFill/>
              <a:ln w="9525">
                <a:solidFill>
                  <a:srgbClr val="800000"/>
                </a:solidFill>
                <a:round/>
                <a:headEnd/>
                <a:tailEnd type="triangle" w="med" len="med"/>
              </a:ln>
            </xdr:spPr>
          </xdr:sp>
          <xdr:sp macro="" textlink="">
            <xdr:nvSpPr>
              <xdr:cNvPr id="37375" name="Line 1354"/>
              <xdr:cNvSpPr>
                <a:spLocks noChangeShapeType="1"/>
              </xdr:cNvSpPr>
            </xdr:nvSpPr>
            <xdr:spPr bwMode="auto">
              <a:xfrm flipV="1">
                <a:off x="340" y="8167"/>
                <a:ext cx="0" cy="20"/>
              </a:xfrm>
              <a:prstGeom prst="line">
                <a:avLst/>
              </a:prstGeom>
              <a:noFill/>
              <a:ln w="9525">
                <a:solidFill>
                  <a:srgbClr val="800000"/>
                </a:solidFill>
                <a:round/>
                <a:headEnd/>
                <a:tailEnd type="triangle" w="med" len="med"/>
              </a:ln>
            </xdr:spPr>
          </xdr:sp>
          <xdr:sp macro="" textlink="">
            <xdr:nvSpPr>
              <xdr:cNvPr id="37376" name="Line 1355"/>
              <xdr:cNvSpPr>
                <a:spLocks noChangeShapeType="1"/>
              </xdr:cNvSpPr>
            </xdr:nvSpPr>
            <xdr:spPr bwMode="auto">
              <a:xfrm flipV="1">
                <a:off x="356" y="8167"/>
                <a:ext cx="0" cy="20"/>
              </a:xfrm>
              <a:prstGeom prst="line">
                <a:avLst/>
              </a:prstGeom>
              <a:noFill/>
              <a:ln w="9525">
                <a:solidFill>
                  <a:srgbClr val="800000"/>
                </a:solidFill>
                <a:round/>
                <a:headEnd/>
                <a:tailEnd type="triangle" w="med" len="med"/>
              </a:ln>
            </xdr:spPr>
          </xdr:sp>
          <xdr:sp macro="" textlink="">
            <xdr:nvSpPr>
              <xdr:cNvPr id="37377" name="Line 1356"/>
              <xdr:cNvSpPr>
                <a:spLocks noChangeShapeType="1"/>
              </xdr:cNvSpPr>
            </xdr:nvSpPr>
            <xdr:spPr bwMode="auto">
              <a:xfrm flipV="1">
                <a:off x="372" y="8167"/>
                <a:ext cx="0" cy="20"/>
              </a:xfrm>
              <a:prstGeom prst="line">
                <a:avLst/>
              </a:prstGeom>
              <a:noFill/>
              <a:ln w="9525">
                <a:solidFill>
                  <a:srgbClr val="800000"/>
                </a:solidFill>
                <a:round/>
                <a:headEnd/>
                <a:tailEnd type="triangle" w="med" len="med"/>
              </a:ln>
            </xdr:spPr>
          </xdr:sp>
          <xdr:sp macro="" textlink="">
            <xdr:nvSpPr>
              <xdr:cNvPr id="37378" name="Line 1357"/>
              <xdr:cNvSpPr>
                <a:spLocks noChangeShapeType="1"/>
              </xdr:cNvSpPr>
            </xdr:nvSpPr>
            <xdr:spPr bwMode="auto">
              <a:xfrm flipV="1">
                <a:off x="388" y="8167"/>
                <a:ext cx="0" cy="20"/>
              </a:xfrm>
              <a:prstGeom prst="line">
                <a:avLst/>
              </a:prstGeom>
              <a:noFill/>
              <a:ln w="9525">
                <a:solidFill>
                  <a:srgbClr val="800000"/>
                </a:solidFill>
                <a:round/>
                <a:headEnd/>
                <a:tailEnd type="triangle" w="med" len="med"/>
              </a:ln>
            </xdr:spPr>
          </xdr:sp>
        </xdr:grpSp>
      </xdr:grpSp>
      <xdr:grpSp>
        <xdr:nvGrpSpPr>
          <xdr:cNvPr id="37360" name="Group 1472"/>
          <xdr:cNvGrpSpPr>
            <a:grpSpLocks/>
          </xdr:cNvGrpSpPr>
        </xdr:nvGrpSpPr>
        <xdr:grpSpPr bwMode="auto">
          <a:xfrm>
            <a:off x="112" y="8184"/>
            <a:ext cx="147" cy="116"/>
            <a:chOff x="112" y="8184"/>
            <a:chExt cx="147" cy="116"/>
          </a:xfrm>
        </xdr:grpSpPr>
        <xdr:sp macro="" textlink="">
          <xdr:nvSpPr>
            <xdr:cNvPr id="37361" name="Oval 1345"/>
            <xdr:cNvSpPr>
              <a:spLocks noChangeArrowheads="1"/>
            </xdr:cNvSpPr>
          </xdr:nvSpPr>
          <xdr:spPr bwMode="auto">
            <a:xfrm>
              <a:off x="112" y="8184"/>
              <a:ext cx="116" cy="116"/>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6706" name="Text Box 1346"/>
            <xdr:cNvSpPr txBox="1">
              <a:spLocks noChangeArrowheads="1"/>
            </xdr:cNvSpPr>
          </xdr:nvSpPr>
          <xdr:spPr bwMode="auto">
            <a:xfrm>
              <a:off x="122" y="8210"/>
              <a:ext cx="96" cy="63"/>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200mL C</a:t>
              </a:r>
              <a:r>
                <a:rPr lang="en-US" sz="1100" b="0" i="0" strike="noStrike" baseline="-25000">
                  <a:solidFill>
                    <a:srgbClr val="FFFF99"/>
                  </a:solidFill>
                  <a:latin typeface="Arial"/>
                  <a:cs typeface="Arial"/>
                </a:rPr>
                <a:t>2</a:t>
              </a:r>
              <a:r>
                <a:rPr lang="en-US" sz="1100" b="0" i="0" strike="noStrike">
                  <a:solidFill>
                    <a:srgbClr val="FFFF99"/>
                  </a:solidFill>
                  <a:latin typeface="Arial"/>
                  <a:cs typeface="Arial"/>
                </a:rPr>
                <a:t>H</a:t>
              </a:r>
              <a:r>
                <a:rPr lang="en-US" sz="1100" b="0" i="0" strike="noStrike" baseline="-25000">
                  <a:solidFill>
                    <a:srgbClr val="FFFF99"/>
                  </a:solidFill>
                  <a:latin typeface="Arial"/>
                  <a:cs typeface="Arial"/>
                </a:rPr>
                <a:t>4</a:t>
              </a:r>
            </a:p>
            <a:p>
              <a:pPr algn="ctr" rtl="1">
                <a:defRPr sz="1000"/>
              </a:pPr>
              <a:r>
                <a:rPr lang="en-US" sz="1100" b="0" i="0" strike="noStrike">
                  <a:solidFill>
                    <a:srgbClr val="FFFF99"/>
                  </a:solidFill>
                  <a:latin typeface="Arial"/>
                  <a:cs typeface="Arial"/>
                </a:rPr>
                <a:t>200mL H</a:t>
              </a:r>
              <a:r>
                <a:rPr lang="en-US" sz="1100" b="0" i="0" strike="noStrike" baseline="-25000">
                  <a:solidFill>
                    <a:srgbClr val="FFFF99"/>
                  </a:solidFill>
                  <a:latin typeface="Arial"/>
                  <a:cs typeface="Arial"/>
                </a:rPr>
                <a:t>2</a:t>
              </a:r>
            </a:p>
          </xdr:txBody>
        </xdr:sp>
        <xdr:sp macro="" textlink="">
          <xdr:nvSpPr>
            <xdr:cNvPr id="37363" name="Line 1348"/>
            <xdr:cNvSpPr>
              <a:spLocks noChangeShapeType="1"/>
            </xdr:cNvSpPr>
          </xdr:nvSpPr>
          <xdr:spPr bwMode="auto">
            <a:xfrm>
              <a:off x="226" y="8242"/>
              <a:ext cx="33" cy="0"/>
            </a:xfrm>
            <a:prstGeom prst="line">
              <a:avLst/>
            </a:prstGeom>
            <a:noFill/>
            <a:ln w="28575">
              <a:solidFill>
                <a:srgbClr val="800000"/>
              </a:solidFill>
              <a:round/>
              <a:headEnd/>
              <a:tailEnd type="triangle" w="med" len="med"/>
            </a:ln>
          </xdr:spPr>
        </xdr:sp>
      </xdr:grpSp>
    </xdr:grpSp>
    <xdr:clientData/>
  </xdr:twoCellAnchor>
  <xdr:twoCellAnchor>
    <xdr:from>
      <xdr:col>1</xdr:col>
      <xdr:colOff>457200</xdr:colOff>
      <xdr:row>459</xdr:row>
      <xdr:rowOff>9525</xdr:rowOff>
    </xdr:from>
    <xdr:to>
      <xdr:col>6</xdr:col>
      <xdr:colOff>561975</xdr:colOff>
      <xdr:row>465</xdr:row>
      <xdr:rowOff>95250</xdr:rowOff>
    </xdr:to>
    <xdr:grpSp>
      <xdr:nvGrpSpPr>
        <xdr:cNvPr id="37217" name="Group 1479"/>
        <xdr:cNvGrpSpPr>
          <a:grpSpLocks/>
        </xdr:cNvGrpSpPr>
      </xdr:nvGrpSpPr>
      <xdr:grpSpPr bwMode="auto">
        <a:xfrm>
          <a:off x="1071716" y="89329444"/>
          <a:ext cx="3177356" cy="1253306"/>
          <a:chOff x="112" y="8584"/>
          <a:chExt cx="331" cy="129"/>
        </a:xfrm>
      </xdr:grpSpPr>
      <xdr:grpSp>
        <xdr:nvGrpSpPr>
          <xdr:cNvPr id="37339" name="Group 1477"/>
          <xdr:cNvGrpSpPr>
            <a:grpSpLocks/>
          </xdr:cNvGrpSpPr>
        </xdr:nvGrpSpPr>
        <xdr:grpSpPr bwMode="auto">
          <a:xfrm>
            <a:off x="230" y="8592"/>
            <a:ext cx="213" cy="121"/>
            <a:chOff x="230" y="8592"/>
            <a:chExt cx="213" cy="121"/>
          </a:xfrm>
        </xdr:grpSpPr>
        <xdr:sp macro="" textlink="">
          <xdr:nvSpPr>
            <xdr:cNvPr id="16757" name="Text Box 1397"/>
            <xdr:cNvSpPr txBox="1">
              <a:spLocks noChangeArrowheads="1"/>
            </xdr:cNvSpPr>
          </xdr:nvSpPr>
          <xdr:spPr bwMode="auto">
            <a:xfrm>
              <a:off x="302" y="8690"/>
              <a:ext cx="77"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θέρμανση</a:t>
              </a:r>
            </a:p>
          </xdr:txBody>
        </xdr:sp>
        <xdr:sp macro="" textlink="">
          <xdr:nvSpPr>
            <xdr:cNvPr id="16768" name="Text Box 1408"/>
            <xdr:cNvSpPr txBox="1">
              <a:spLocks noChangeArrowheads="1"/>
            </xdr:cNvSpPr>
          </xdr:nvSpPr>
          <xdr:spPr bwMode="auto">
            <a:xfrm>
              <a:off x="230" y="8592"/>
              <a:ext cx="5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είσοδος</a:t>
              </a:r>
            </a:p>
          </xdr:txBody>
        </xdr:sp>
        <xdr:sp macro="" textlink="">
          <xdr:nvSpPr>
            <xdr:cNvPr id="16769" name="Text Box 1409"/>
            <xdr:cNvSpPr txBox="1">
              <a:spLocks noChangeArrowheads="1"/>
            </xdr:cNvSpPr>
          </xdr:nvSpPr>
          <xdr:spPr bwMode="auto">
            <a:xfrm>
              <a:off x="397" y="8592"/>
              <a:ext cx="46"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έξοδος</a:t>
              </a:r>
            </a:p>
          </xdr:txBody>
        </xdr:sp>
        <xdr:sp macro="" textlink="">
          <xdr:nvSpPr>
            <xdr:cNvPr id="16770" name="Text Box 1410"/>
            <xdr:cNvSpPr txBox="1">
              <a:spLocks noChangeArrowheads="1"/>
            </xdr:cNvSpPr>
          </xdr:nvSpPr>
          <xdr:spPr bwMode="auto">
            <a:xfrm>
              <a:off x="300" y="8595"/>
              <a:ext cx="23"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pic>
          <xdr:nvPicPr>
            <xdr:cNvPr id="37348" name="Picture 1465"/>
            <xdr:cNvPicPr>
              <a:picLocks noChangeAspect="1" noChangeArrowheads="1"/>
            </xdr:cNvPicPr>
          </xdr:nvPicPr>
          <xdr:blipFill>
            <a:blip xmlns:r="http://schemas.openxmlformats.org/officeDocument/2006/relationships" r:embed="rId4"/>
            <a:srcRect/>
            <a:stretch>
              <a:fillRect/>
            </a:stretch>
          </xdr:blipFill>
          <xdr:spPr bwMode="auto">
            <a:xfrm>
              <a:off x="257" y="8613"/>
              <a:ext cx="172" cy="61"/>
            </a:xfrm>
            <a:prstGeom prst="rect">
              <a:avLst/>
            </a:prstGeom>
            <a:noFill/>
            <a:ln w="9525">
              <a:noFill/>
              <a:miter lim="800000"/>
              <a:headEnd/>
              <a:tailEnd/>
            </a:ln>
          </xdr:spPr>
        </xdr:pic>
        <xdr:sp macro="" textlink="">
          <xdr:nvSpPr>
            <xdr:cNvPr id="37349" name="Line 1411"/>
            <xdr:cNvSpPr>
              <a:spLocks noChangeShapeType="1"/>
            </xdr:cNvSpPr>
          </xdr:nvSpPr>
          <xdr:spPr bwMode="auto">
            <a:xfrm>
              <a:off x="408" y="8642"/>
              <a:ext cx="32" cy="0"/>
            </a:xfrm>
            <a:prstGeom prst="line">
              <a:avLst/>
            </a:prstGeom>
            <a:noFill/>
            <a:ln w="28575">
              <a:solidFill>
                <a:srgbClr val="800000"/>
              </a:solidFill>
              <a:round/>
              <a:headEnd/>
              <a:tailEnd type="triangle" w="med" len="med"/>
            </a:ln>
          </xdr:spPr>
        </xdr:sp>
        <xdr:grpSp>
          <xdr:nvGrpSpPr>
            <xdr:cNvPr id="37350" name="Group 1399"/>
            <xdr:cNvGrpSpPr>
              <a:grpSpLocks/>
            </xdr:cNvGrpSpPr>
          </xdr:nvGrpSpPr>
          <xdr:grpSpPr bwMode="auto">
            <a:xfrm>
              <a:off x="285" y="8671"/>
              <a:ext cx="111" cy="20"/>
              <a:chOff x="277" y="8167"/>
              <a:chExt cx="111" cy="20"/>
            </a:xfrm>
          </xdr:grpSpPr>
          <xdr:sp macro="" textlink="">
            <xdr:nvSpPr>
              <xdr:cNvPr id="37351" name="Line 1400"/>
              <xdr:cNvSpPr>
                <a:spLocks noChangeShapeType="1"/>
              </xdr:cNvSpPr>
            </xdr:nvSpPr>
            <xdr:spPr bwMode="auto">
              <a:xfrm flipV="1">
                <a:off x="277" y="8167"/>
                <a:ext cx="0" cy="20"/>
              </a:xfrm>
              <a:prstGeom prst="line">
                <a:avLst/>
              </a:prstGeom>
              <a:noFill/>
              <a:ln w="9525">
                <a:solidFill>
                  <a:srgbClr val="800000"/>
                </a:solidFill>
                <a:round/>
                <a:headEnd/>
                <a:tailEnd type="triangle" w="med" len="med"/>
              </a:ln>
            </xdr:spPr>
          </xdr:sp>
          <xdr:sp macro="" textlink="">
            <xdr:nvSpPr>
              <xdr:cNvPr id="37352" name="Line 1401"/>
              <xdr:cNvSpPr>
                <a:spLocks noChangeShapeType="1"/>
              </xdr:cNvSpPr>
            </xdr:nvSpPr>
            <xdr:spPr bwMode="auto">
              <a:xfrm flipV="1">
                <a:off x="293" y="8167"/>
                <a:ext cx="0" cy="20"/>
              </a:xfrm>
              <a:prstGeom prst="line">
                <a:avLst/>
              </a:prstGeom>
              <a:noFill/>
              <a:ln w="9525">
                <a:solidFill>
                  <a:srgbClr val="800000"/>
                </a:solidFill>
                <a:round/>
                <a:headEnd/>
                <a:tailEnd type="triangle" w="med" len="med"/>
              </a:ln>
            </xdr:spPr>
          </xdr:sp>
          <xdr:sp macro="" textlink="">
            <xdr:nvSpPr>
              <xdr:cNvPr id="37353" name="Line 1402"/>
              <xdr:cNvSpPr>
                <a:spLocks noChangeShapeType="1"/>
              </xdr:cNvSpPr>
            </xdr:nvSpPr>
            <xdr:spPr bwMode="auto">
              <a:xfrm flipV="1">
                <a:off x="309" y="8167"/>
                <a:ext cx="0" cy="20"/>
              </a:xfrm>
              <a:prstGeom prst="line">
                <a:avLst/>
              </a:prstGeom>
              <a:noFill/>
              <a:ln w="9525">
                <a:solidFill>
                  <a:srgbClr val="800000"/>
                </a:solidFill>
                <a:round/>
                <a:headEnd/>
                <a:tailEnd type="triangle" w="med" len="med"/>
              </a:ln>
            </xdr:spPr>
          </xdr:sp>
          <xdr:sp macro="" textlink="">
            <xdr:nvSpPr>
              <xdr:cNvPr id="37354" name="Line 1403"/>
              <xdr:cNvSpPr>
                <a:spLocks noChangeShapeType="1"/>
              </xdr:cNvSpPr>
            </xdr:nvSpPr>
            <xdr:spPr bwMode="auto">
              <a:xfrm flipV="1">
                <a:off x="325" y="8167"/>
                <a:ext cx="0" cy="20"/>
              </a:xfrm>
              <a:prstGeom prst="line">
                <a:avLst/>
              </a:prstGeom>
              <a:noFill/>
              <a:ln w="9525">
                <a:solidFill>
                  <a:srgbClr val="800000"/>
                </a:solidFill>
                <a:round/>
                <a:headEnd/>
                <a:tailEnd type="triangle" w="med" len="med"/>
              </a:ln>
            </xdr:spPr>
          </xdr:sp>
          <xdr:sp macro="" textlink="">
            <xdr:nvSpPr>
              <xdr:cNvPr id="37355" name="Line 1404"/>
              <xdr:cNvSpPr>
                <a:spLocks noChangeShapeType="1"/>
              </xdr:cNvSpPr>
            </xdr:nvSpPr>
            <xdr:spPr bwMode="auto">
              <a:xfrm flipV="1">
                <a:off x="340" y="8167"/>
                <a:ext cx="0" cy="20"/>
              </a:xfrm>
              <a:prstGeom prst="line">
                <a:avLst/>
              </a:prstGeom>
              <a:noFill/>
              <a:ln w="9525">
                <a:solidFill>
                  <a:srgbClr val="800000"/>
                </a:solidFill>
                <a:round/>
                <a:headEnd/>
                <a:tailEnd type="triangle" w="med" len="med"/>
              </a:ln>
            </xdr:spPr>
          </xdr:sp>
          <xdr:sp macro="" textlink="">
            <xdr:nvSpPr>
              <xdr:cNvPr id="37356" name="Line 1405"/>
              <xdr:cNvSpPr>
                <a:spLocks noChangeShapeType="1"/>
              </xdr:cNvSpPr>
            </xdr:nvSpPr>
            <xdr:spPr bwMode="auto">
              <a:xfrm flipV="1">
                <a:off x="356" y="8167"/>
                <a:ext cx="0" cy="20"/>
              </a:xfrm>
              <a:prstGeom prst="line">
                <a:avLst/>
              </a:prstGeom>
              <a:noFill/>
              <a:ln w="9525">
                <a:solidFill>
                  <a:srgbClr val="800000"/>
                </a:solidFill>
                <a:round/>
                <a:headEnd/>
                <a:tailEnd type="triangle" w="med" len="med"/>
              </a:ln>
            </xdr:spPr>
          </xdr:sp>
          <xdr:sp macro="" textlink="">
            <xdr:nvSpPr>
              <xdr:cNvPr id="37357" name="Line 1406"/>
              <xdr:cNvSpPr>
                <a:spLocks noChangeShapeType="1"/>
              </xdr:cNvSpPr>
            </xdr:nvSpPr>
            <xdr:spPr bwMode="auto">
              <a:xfrm flipV="1">
                <a:off x="372" y="8167"/>
                <a:ext cx="0" cy="20"/>
              </a:xfrm>
              <a:prstGeom prst="line">
                <a:avLst/>
              </a:prstGeom>
              <a:noFill/>
              <a:ln w="9525">
                <a:solidFill>
                  <a:srgbClr val="800000"/>
                </a:solidFill>
                <a:round/>
                <a:headEnd/>
                <a:tailEnd type="triangle" w="med" len="med"/>
              </a:ln>
            </xdr:spPr>
          </xdr:sp>
          <xdr:sp macro="" textlink="">
            <xdr:nvSpPr>
              <xdr:cNvPr id="37358" name="Line 1407"/>
              <xdr:cNvSpPr>
                <a:spLocks noChangeShapeType="1"/>
              </xdr:cNvSpPr>
            </xdr:nvSpPr>
            <xdr:spPr bwMode="auto">
              <a:xfrm flipV="1">
                <a:off x="388" y="8167"/>
                <a:ext cx="0" cy="20"/>
              </a:xfrm>
              <a:prstGeom prst="line">
                <a:avLst/>
              </a:prstGeom>
              <a:noFill/>
              <a:ln w="9525">
                <a:solidFill>
                  <a:srgbClr val="800000"/>
                </a:solidFill>
                <a:round/>
                <a:headEnd/>
                <a:tailEnd type="triangle" w="med" len="med"/>
              </a:ln>
            </xdr:spPr>
          </xdr:sp>
        </xdr:grpSp>
      </xdr:grpSp>
      <xdr:grpSp>
        <xdr:nvGrpSpPr>
          <xdr:cNvPr id="37340" name="Group 1478"/>
          <xdr:cNvGrpSpPr>
            <a:grpSpLocks/>
          </xdr:cNvGrpSpPr>
        </xdr:nvGrpSpPr>
        <xdr:grpSpPr bwMode="auto">
          <a:xfrm>
            <a:off x="112" y="8584"/>
            <a:ext cx="147" cy="116"/>
            <a:chOff x="112" y="8584"/>
            <a:chExt cx="147" cy="116"/>
          </a:xfrm>
        </xdr:grpSpPr>
        <xdr:sp macro="" textlink="">
          <xdr:nvSpPr>
            <xdr:cNvPr id="37341" name="Oval 1412"/>
            <xdr:cNvSpPr>
              <a:spLocks noChangeArrowheads="1"/>
            </xdr:cNvSpPr>
          </xdr:nvSpPr>
          <xdr:spPr bwMode="auto">
            <a:xfrm>
              <a:off x="112" y="8584"/>
              <a:ext cx="116" cy="116"/>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6773" name="Text Box 1413"/>
            <xdr:cNvSpPr txBox="1">
              <a:spLocks noChangeArrowheads="1"/>
            </xdr:cNvSpPr>
          </xdr:nvSpPr>
          <xdr:spPr bwMode="auto">
            <a:xfrm>
              <a:off x="122" y="8610"/>
              <a:ext cx="96" cy="63"/>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200mL C</a:t>
              </a:r>
              <a:r>
                <a:rPr lang="en-US" sz="1100" b="0" i="0" strike="noStrike" baseline="-25000">
                  <a:solidFill>
                    <a:srgbClr val="FFFF99"/>
                  </a:solidFill>
                  <a:latin typeface="Arial"/>
                  <a:cs typeface="Arial"/>
                </a:rPr>
                <a:t>2</a:t>
              </a:r>
              <a:r>
                <a:rPr lang="en-US" sz="1100" b="0" i="0" strike="noStrike">
                  <a:solidFill>
                    <a:srgbClr val="FFFF99"/>
                  </a:solidFill>
                  <a:latin typeface="Arial"/>
                  <a:cs typeface="Arial"/>
                </a:rPr>
                <a:t>H</a:t>
              </a:r>
              <a:r>
                <a:rPr lang="en-US" sz="1100" b="0" i="0" strike="noStrike" baseline="-25000">
                  <a:solidFill>
                    <a:srgbClr val="FFFF99"/>
                  </a:solidFill>
                  <a:latin typeface="Arial"/>
                  <a:cs typeface="Arial"/>
                </a:rPr>
                <a:t>4</a:t>
              </a:r>
            </a:p>
            <a:p>
              <a:pPr algn="ctr" rtl="1">
                <a:defRPr sz="1000"/>
              </a:pPr>
              <a:r>
                <a:rPr lang="en-US" sz="1100" b="0" i="0" strike="noStrike">
                  <a:solidFill>
                    <a:srgbClr val="FFFF99"/>
                  </a:solidFill>
                  <a:latin typeface="Arial"/>
                  <a:cs typeface="Arial"/>
                </a:rPr>
                <a:t>280mL H</a:t>
              </a:r>
              <a:r>
                <a:rPr lang="en-US" sz="1100" b="0" i="0" strike="noStrike" baseline="-25000">
                  <a:solidFill>
                    <a:srgbClr val="FFFF99"/>
                  </a:solidFill>
                  <a:latin typeface="Arial"/>
                  <a:cs typeface="Arial"/>
                </a:rPr>
                <a:t>2</a:t>
              </a:r>
            </a:p>
          </xdr:txBody>
        </xdr:sp>
        <xdr:sp macro="" textlink="">
          <xdr:nvSpPr>
            <xdr:cNvPr id="37343" name="Line 1414"/>
            <xdr:cNvSpPr>
              <a:spLocks noChangeShapeType="1"/>
            </xdr:cNvSpPr>
          </xdr:nvSpPr>
          <xdr:spPr bwMode="auto">
            <a:xfrm>
              <a:off x="226" y="8642"/>
              <a:ext cx="33" cy="0"/>
            </a:xfrm>
            <a:prstGeom prst="line">
              <a:avLst/>
            </a:prstGeom>
            <a:noFill/>
            <a:ln w="28575">
              <a:solidFill>
                <a:srgbClr val="800000"/>
              </a:solidFill>
              <a:round/>
              <a:headEnd/>
              <a:tailEnd type="triangle" w="med" len="med"/>
            </a:ln>
          </xdr:spPr>
        </xdr:sp>
      </xdr:grpSp>
    </xdr:grpSp>
    <xdr:clientData/>
  </xdr:twoCellAnchor>
  <xdr:twoCellAnchor>
    <xdr:from>
      <xdr:col>1</xdr:col>
      <xdr:colOff>571500</xdr:colOff>
      <xdr:row>474</xdr:row>
      <xdr:rowOff>85725</xdr:rowOff>
    </xdr:from>
    <xdr:to>
      <xdr:col>9</xdr:col>
      <xdr:colOff>38100</xdr:colOff>
      <xdr:row>481</xdr:row>
      <xdr:rowOff>0</xdr:rowOff>
    </xdr:to>
    <xdr:grpSp>
      <xdr:nvGrpSpPr>
        <xdr:cNvPr id="37218" name="Group 1482"/>
        <xdr:cNvGrpSpPr>
          <a:grpSpLocks/>
        </xdr:cNvGrpSpPr>
      </xdr:nvGrpSpPr>
      <xdr:grpSpPr bwMode="auto">
        <a:xfrm>
          <a:off x="1186016" y="92324596"/>
          <a:ext cx="4382729" cy="1276452"/>
          <a:chOff x="106" y="8885"/>
          <a:chExt cx="456" cy="131"/>
        </a:xfrm>
      </xdr:grpSpPr>
      <xdr:grpSp>
        <xdr:nvGrpSpPr>
          <xdr:cNvPr id="37314" name="Group 1468"/>
          <xdr:cNvGrpSpPr>
            <a:grpSpLocks/>
          </xdr:cNvGrpSpPr>
        </xdr:nvGrpSpPr>
        <xdr:grpSpPr bwMode="auto">
          <a:xfrm>
            <a:off x="440" y="8885"/>
            <a:ext cx="122" cy="122"/>
            <a:chOff x="440" y="8882"/>
            <a:chExt cx="122" cy="122"/>
          </a:xfrm>
        </xdr:grpSpPr>
        <xdr:sp macro="" textlink="">
          <xdr:nvSpPr>
            <xdr:cNvPr id="37337" name="Oval 1450"/>
            <xdr:cNvSpPr>
              <a:spLocks noChangeArrowheads="1"/>
            </xdr:cNvSpPr>
          </xdr:nvSpPr>
          <xdr:spPr bwMode="auto">
            <a:xfrm>
              <a:off x="440" y="8882"/>
              <a:ext cx="122" cy="122"/>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6811" name="Text Box 1451"/>
            <xdr:cNvSpPr txBox="1">
              <a:spLocks noChangeArrowheads="1"/>
            </xdr:cNvSpPr>
          </xdr:nvSpPr>
          <xdr:spPr bwMode="auto">
            <a:xfrm>
              <a:off x="454" y="8906"/>
              <a:ext cx="96" cy="74"/>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57L </a:t>
              </a:r>
              <a:r>
                <a:rPr lang="el-GR" sz="1100" b="0" i="0" strike="noStrike">
                  <a:solidFill>
                    <a:srgbClr val="FFFF99"/>
                  </a:solidFill>
                  <a:latin typeface="Arial"/>
                  <a:cs typeface="Arial"/>
                </a:rPr>
                <a:t>καθαρής αέριας ουσίας Θ</a:t>
              </a:r>
            </a:p>
          </xdr:txBody>
        </xdr:sp>
      </xdr:grpSp>
      <xdr:grpSp>
        <xdr:nvGrpSpPr>
          <xdr:cNvPr id="37315" name="Group 1481"/>
          <xdr:cNvGrpSpPr>
            <a:grpSpLocks/>
          </xdr:cNvGrpSpPr>
        </xdr:nvGrpSpPr>
        <xdr:grpSpPr bwMode="auto">
          <a:xfrm>
            <a:off x="106" y="8885"/>
            <a:ext cx="337" cy="131"/>
            <a:chOff x="106" y="8885"/>
            <a:chExt cx="337" cy="131"/>
          </a:xfrm>
        </xdr:grpSpPr>
        <xdr:grpSp>
          <xdr:nvGrpSpPr>
            <xdr:cNvPr id="37316" name="Group 1480"/>
            <xdr:cNvGrpSpPr>
              <a:grpSpLocks/>
            </xdr:cNvGrpSpPr>
          </xdr:nvGrpSpPr>
          <xdr:grpSpPr bwMode="auto">
            <a:xfrm>
              <a:off x="230" y="8895"/>
              <a:ext cx="213" cy="121"/>
              <a:chOff x="230" y="8895"/>
              <a:chExt cx="213" cy="121"/>
            </a:xfrm>
          </xdr:grpSpPr>
          <xdr:sp macro="" textlink="">
            <xdr:nvSpPr>
              <xdr:cNvPr id="16779" name="Text Box 1419"/>
              <xdr:cNvSpPr txBox="1">
                <a:spLocks noChangeArrowheads="1"/>
              </xdr:cNvSpPr>
            </xdr:nvSpPr>
            <xdr:spPr bwMode="auto">
              <a:xfrm>
                <a:off x="302" y="8993"/>
                <a:ext cx="77"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θέρμανση</a:t>
                </a:r>
              </a:p>
            </xdr:txBody>
          </xdr:sp>
          <xdr:sp macro="" textlink="">
            <xdr:nvSpPr>
              <xdr:cNvPr id="16790" name="Text Box 1430"/>
              <xdr:cNvSpPr txBox="1">
                <a:spLocks noChangeArrowheads="1"/>
              </xdr:cNvSpPr>
            </xdr:nvSpPr>
            <xdr:spPr bwMode="auto">
              <a:xfrm>
                <a:off x="230" y="8895"/>
                <a:ext cx="5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είσοδος</a:t>
                </a:r>
              </a:p>
            </xdr:txBody>
          </xdr:sp>
          <xdr:sp macro="" textlink="">
            <xdr:nvSpPr>
              <xdr:cNvPr id="16791" name="Text Box 1431"/>
              <xdr:cNvSpPr txBox="1">
                <a:spLocks noChangeArrowheads="1"/>
              </xdr:cNvSpPr>
            </xdr:nvSpPr>
            <xdr:spPr bwMode="auto">
              <a:xfrm>
                <a:off x="397" y="8895"/>
                <a:ext cx="46"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έξοδος</a:t>
                </a:r>
              </a:p>
            </xdr:txBody>
          </xdr:sp>
          <xdr:sp macro="" textlink="">
            <xdr:nvSpPr>
              <xdr:cNvPr id="16792" name="Text Box 1432"/>
              <xdr:cNvSpPr txBox="1">
                <a:spLocks noChangeArrowheads="1"/>
              </xdr:cNvSpPr>
            </xdr:nvSpPr>
            <xdr:spPr bwMode="auto">
              <a:xfrm>
                <a:off x="300" y="8898"/>
                <a:ext cx="23"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pic>
            <xdr:nvPicPr>
              <xdr:cNvPr id="37326" name="Picture 1464"/>
              <xdr:cNvPicPr>
                <a:picLocks noChangeAspect="1" noChangeArrowheads="1"/>
              </xdr:cNvPicPr>
            </xdr:nvPicPr>
            <xdr:blipFill>
              <a:blip xmlns:r="http://schemas.openxmlformats.org/officeDocument/2006/relationships" r:embed="rId4"/>
              <a:srcRect/>
              <a:stretch>
                <a:fillRect/>
              </a:stretch>
            </xdr:blipFill>
            <xdr:spPr bwMode="auto">
              <a:xfrm>
                <a:off x="256" y="8915"/>
                <a:ext cx="172" cy="61"/>
              </a:xfrm>
              <a:prstGeom prst="rect">
                <a:avLst/>
              </a:prstGeom>
              <a:noFill/>
              <a:ln w="9525">
                <a:noFill/>
                <a:miter lim="800000"/>
                <a:headEnd/>
                <a:tailEnd/>
              </a:ln>
            </xdr:spPr>
          </xdr:pic>
          <xdr:sp macro="" textlink="">
            <xdr:nvSpPr>
              <xdr:cNvPr id="37327" name="Line 1447"/>
              <xdr:cNvSpPr>
                <a:spLocks noChangeShapeType="1"/>
              </xdr:cNvSpPr>
            </xdr:nvSpPr>
            <xdr:spPr bwMode="auto">
              <a:xfrm>
                <a:off x="408" y="8946"/>
                <a:ext cx="32" cy="0"/>
              </a:xfrm>
              <a:prstGeom prst="line">
                <a:avLst/>
              </a:prstGeom>
              <a:noFill/>
              <a:ln w="28575">
                <a:solidFill>
                  <a:srgbClr val="800000"/>
                </a:solidFill>
                <a:round/>
                <a:headEnd/>
                <a:tailEnd type="triangle" w="med" len="med"/>
              </a:ln>
            </xdr:spPr>
          </xdr:sp>
          <xdr:grpSp>
            <xdr:nvGrpSpPr>
              <xdr:cNvPr id="37328" name="Group 1421"/>
              <xdr:cNvGrpSpPr>
                <a:grpSpLocks/>
              </xdr:cNvGrpSpPr>
            </xdr:nvGrpSpPr>
            <xdr:grpSpPr bwMode="auto">
              <a:xfrm>
                <a:off x="285" y="8974"/>
                <a:ext cx="111" cy="20"/>
                <a:chOff x="277" y="8167"/>
                <a:chExt cx="111" cy="20"/>
              </a:xfrm>
            </xdr:grpSpPr>
            <xdr:sp macro="" textlink="">
              <xdr:nvSpPr>
                <xdr:cNvPr id="37329" name="Line 1422"/>
                <xdr:cNvSpPr>
                  <a:spLocks noChangeShapeType="1"/>
                </xdr:cNvSpPr>
              </xdr:nvSpPr>
              <xdr:spPr bwMode="auto">
                <a:xfrm flipV="1">
                  <a:off x="277" y="8167"/>
                  <a:ext cx="0" cy="20"/>
                </a:xfrm>
                <a:prstGeom prst="line">
                  <a:avLst/>
                </a:prstGeom>
                <a:noFill/>
                <a:ln w="9525">
                  <a:solidFill>
                    <a:srgbClr val="800000"/>
                  </a:solidFill>
                  <a:round/>
                  <a:headEnd/>
                  <a:tailEnd type="triangle" w="med" len="med"/>
                </a:ln>
              </xdr:spPr>
            </xdr:sp>
            <xdr:sp macro="" textlink="">
              <xdr:nvSpPr>
                <xdr:cNvPr id="37330" name="Line 1423"/>
                <xdr:cNvSpPr>
                  <a:spLocks noChangeShapeType="1"/>
                </xdr:cNvSpPr>
              </xdr:nvSpPr>
              <xdr:spPr bwMode="auto">
                <a:xfrm flipV="1">
                  <a:off x="293" y="8167"/>
                  <a:ext cx="0" cy="20"/>
                </a:xfrm>
                <a:prstGeom prst="line">
                  <a:avLst/>
                </a:prstGeom>
                <a:noFill/>
                <a:ln w="9525">
                  <a:solidFill>
                    <a:srgbClr val="800000"/>
                  </a:solidFill>
                  <a:round/>
                  <a:headEnd/>
                  <a:tailEnd type="triangle" w="med" len="med"/>
                </a:ln>
              </xdr:spPr>
            </xdr:sp>
            <xdr:sp macro="" textlink="">
              <xdr:nvSpPr>
                <xdr:cNvPr id="37331" name="Line 1424"/>
                <xdr:cNvSpPr>
                  <a:spLocks noChangeShapeType="1"/>
                </xdr:cNvSpPr>
              </xdr:nvSpPr>
              <xdr:spPr bwMode="auto">
                <a:xfrm flipV="1">
                  <a:off x="309" y="8167"/>
                  <a:ext cx="0" cy="20"/>
                </a:xfrm>
                <a:prstGeom prst="line">
                  <a:avLst/>
                </a:prstGeom>
                <a:noFill/>
                <a:ln w="9525">
                  <a:solidFill>
                    <a:srgbClr val="800000"/>
                  </a:solidFill>
                  <a:round/>
                  <a:headEnd/>
                  <a:tailEnd type="triangle" w="med" len="med"/>
                </a:ln>
              </xdr:spPr>
            </xdr:sp>
            <xdr:sp macro="" textlink="">
              <xdr:nvSpPr>
                <xdr:cNvPr id="37332" name="Line 1425"/>
                <xdr:cNvSpPr>
                  <a:spLocks noChangeShapeType="1"/>
                </xdr:cNvSpPr>
              </xdr:nvSpPr>
              <xdr:spPr bwMode="auto">
                <a:xfrm flipV="1">
                  <a:off x="325" y="8167"/>
                  <a:ext cx="0" cy="20"/>
                </a:xfrm>
                <a:prstGeom prst="line">
                  <a:avLst/>
                </a:prstGeom>
                <a:noFill/>
                <a:ln w="9525">
                  <a:solidFill>
                    <a:srgbClr val="800000"/>
                  </a:solidFill>
                  <a:round/>
                  <a:headEnd/>
                  <a:tailEnd type="triangle" w="med" len="med"/>
                </a:ln>
              </xdr:spPr>
            </xdr:sp>
            <xdr:sp macro="" textlink="">
              <xdr:nvSpPr>
                <xdr:cNvPr id="37333" name="Line 1426"/>
                <xdr:cNvSpPr>
                  <a:spLocks noChangeShapeType="1"/>
                </xdr:cNvSpPr>
              </xdr:nvSpPr>
              <xdr:spPr bwMode="auto">
                <a:xfrm flipV="1">
                  <a:off x="340" y="8167"/>
                  <a:ext cx="0" cy="20"/>
                </a:xfrm>
                <a:prstGeom prst="line">
                  <a:avLst/>
                </a:prstGeom>
                <a:noFill/>
                <a:ln w="9525">
                  <a:solidFill>
                    <a:srgbClr val="800000"/>
                  </a:solidFill>
                  <a:round/>
                  <a:headEnd/>
                  <a:tailEnd type="triangle" w="med" len="med"/>
                </a:ln>
              </xdr:spPr>
            </xdr:sp>
            <xdr:sp macro="" textlink="">
              <xdr:nvSpPr>
                <xdr:cNvPr id="37334" name="Line 1427"/>
                <xdr:cNvSpPr>
                  <a:spLocks noChangeShapeType="1"/>
                </xdr:cNvSpPr>
              </xdr:nvSpPr>
              <xdr:spPr bwMode="auto">
                <a:xfrm flipV="1">
                  <a:off x="356" y="8167"/>
                  <a:ext cx="0" cy="20"/>
                </a:xfrm>
                <a:prstGeom prst="line">
                  <a:avLst/>
                </a:prstGeom>
                <a:noFill/>
                <a:ln w="9525">
                  <a:solidFill>
                    <a:srgbClr val="800000"/>
                  </a:solidFill>
                  <a:round/>
                  <a:headEnd/>
                  <a:tailEnd type="triangle" w="med" len="med"/>
                </a:ln>
              </xdr:spPr>
            </xdr:sp>
            <xdr:sp macro="" textlink="">
              <xdr:nvSpPr>
                <xdr:cNvPr id="37335" name="Line 1428"/>
                <xdr:cNvSpPr>
                  <a:spLocks noChangeShapeType="1"/>
                </xdr:cNvSpPr>
              </xdr:nvSpPr>
              <xdr:spPr bwMode="auto">
                <a:xfrm flipV="1">
                  <a:off x="372" y="8167"/>
                  <a:ext cx="0" cy="20"/>
                </a:xfrm>
                <a:prstGeom prst="line">
                  <a:avLst/>
                </a:prstGeom>
                <a:noFill/>
                <a:ln w="9525">
                  <a:solidFill>
                    <a:srgbClr val="800000"/>
                  </a:solidFill>
                  <a:round/>
                  <a:headEnd/>
                  <a:tailEnd type="triangle" w="med" len="med"/>
                </a:ln>
              </xdr:spPr>
            </xdr:sp>
            <xdr:sp macro="" textlink="">
              <xdr:nvSpPr>
                <xdr:cNvPr id="37336" name="Line 1429"/>
                <xdr:cNvSpPr>
                  <a:spLocks noChangeShapeType="1"/>
                </xdr:cNvSpPr>
              </xdr:nvSpPr>
              <xdr:spPr bwMode="auto">
                <a:xfrm flipV="1">
                  <a:off x="388" y="8167"/>
                  <a:ext cx="0" cy="20"/>
                </a:xfrm>
                <a:prstGeom prst="line">
                  <a:avLst/>
                </a:prstGeom>
                <a:noFill/>
                <a:ln w="9525">
                  <a:solidFill>
                    <a:srgbClr val="800000"/>
                  </a:solidFill>
                  <a:round/>
                  <a:headEnd/>
                  <a:tailEnd type="triangle" w="med" len="med"/>
                </a:ln>
              </xdr:spPr>
            </xdr:sp>
          </xdr:grpSp>
        </xdr:grpSp>
        <xdr:grpSp>
          <xdr:nvGrpSpPr>
            <xdr:cNvPr id="37317" name="Group 1466"/>
            <xdr:cNvGrpSpPr>
              <a:grpSpLocks/>
            </xdr:cNvGrpSpPr>
          </xdr:nvGrpSpPr>
          <xdr:grpSpPr bwMode="auto">
            <a:xfrm>
              <a:off x="106" y="8885"/>
              <a:ext cx="152" cy="122"/>
              <a:chOff x="106" y="8882"/>
              <a:chExt cx="152" cy="122"/>
            </a:xfrm>
          </xdr:grpSpPr>
          <xdr:grpSp>
            <xdr:nvGrpSpPr>
              <xdr:cNvPr id="37318" name="Group 1435"/>
              <xdr:cNvGrpSpPr>
                <a:grpSpLocks/>
              </xdr:cNvGrpSpPr>
            </xdr:nvGrpSpPr>
            <xdr:grpSpPr bwMode="auto">
              <a:xfrm>
                <a:off x="106" y="8882"/>
                <a:ext cx="122" cy="122"/>
                <a:chOff x="109" y="8825"/>
                <a:chExt cx="122" cy="122"/>
              </a:xfrm>
            </xdr:grpSpPr>
            <xdr:sp macro="" textlink="">
              <xdr:nvSpPr>
                <xdr:cNvPr id="37320" name="Oval 1433"/>
                <xdr:cNvSpPr>
                  <a:spLocks noChangeArrowheads="1"/>
                </xdr:cNvSpPr>
              </xdr:nvSpPr>
              <xdr:spPr bwMode="auto">
                <a:xfrm>
                  <a:off x="109" y="8825"/>
                  <a:ext cx="122" cy="122"/>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6794" name="Text Box 1434"/>
                <xdr:cNvSpPr txBox="1">
                  <a:spLocks noChangeArrowheads="1"/>
                </xdr:cNvSpPr>
              </xdr:nvSpPr>
              <xdr:spPr bwMode="auto">
                <a:xfrm>
                  <a:off x="123" y="8849"/>
                  <a:ext cx="95" cy="74"/>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40L </a:t>
                  </a:r>
                  <a:r>
                    <a:rPr lang="el-GR" sz="1100" b="0" i="0" strike="noStrike">
                      <a:solidFill>
                        <a:srgbClr val="FFFF99"/>
                      </a:solidFill>
                      <a:latin typeface="Arial"/>
                      <a:cs typeface="Arial"/>
                    </a:rPr>
                    <a:t>προπένιο</a:t>
                  </a:r>
                  <a:endParaRPr lang="el-GR" sz="1100" b="0" i="0" strike="noStrike" baseline="-25000">
                    <a:solidFill>
                      <a:srgbClr val="FFFF99"/>
                    </a:solidFill>
                    <a:latin typeface="Arial"/>
                    <a:cs typeface="Arial"/>
                  </a:endParaRPr>
                </a:p>
                <a:p>
                  <a:pPr algn="ctr" rtl="1">
                    <a:defRPr sz="1000"/>
                  </a:pPr>
                  <a:r>
                    <a:rPr lang="en-US" sz="1100" b="0" i="0" strike="noStrike">
                      <a:solidFill>
                        <a:srgbClr val="FFFF99"/>
                      </a:solidFill>
                      <a:latin typeface="Arial"/>
                      <a:cs typeface="Arial"/>
                    </a:rPr>
                    <a:t>xL H</a:t>
                  </a:r>
                  <a:r>
                    <a:rPr lang="en-US" sz="1100" b="0" i="0" strike="noStrike" baseline="-25000">
                      <a:solidFill>
                        <a:srgbClr val="FFFF99"/>
                      </a:solidFill>
                      <a:latin typeface="Arial"/>
                      <a:cs typeface="Arial"/>
                    </a:rPr>
                    <a:t>2</a:t>
                  </a:r>
                </a:p>
                <a:p>
                  <a:pPr algn="ctr" rtl="1">
                    <a:defRPr sz="1000"/>
                  </a:pPr>
                  <a:r>
                    <a:rPr lang="en-US" sz="1100" b="0" i="0" strike="noStrike">
                      <a:solidFill>
                        <a:srgbClr val="FFFF99"/>
                      </a:solidFill>
                      <a:latin typeface="Arial"/>
                      <a:cs typeface="Arial"/>
                    </a:rPr>
                    <a:t>yL </a:t>
                  </a:r>
                  <a:r>
                    <a:rPr lang="el-GR" sz="1100" b="0" i="0" strike="noStrike">
                      <a:solidFill>
                        <a:srgbClr val="FFFF99"/>
                      </a:solidFill>
                      <a:latin typeface="Arial"/>
                      <a:cs typeface="Arial"/>
                    </a:rPr>
                    <a:t>αλκάνιο</a:t>
                  </a:r>
                </a:p>
              </xdr:txBody>
            </xdr:sp>
          </xdr:grpSp>
          <xdr:sp macro="" textlink="">
            <xdr:nvSpPr>
              <xdr:cNvPr id="37319" name="Line 1442"/>
              <xdr:cNvSpPr>
                <a:spLocks noChangeShapeType="1"/>
              </xdr:cNvSpPr>
            </xdr:nvSpPr>
            <xdr:spPr bwMode="auto">
              <a:xfrm>
                <a:off x="225" y="8943"/>
                <a:ext cx="33" cy="0"/>
              </a:xfrm>
              <a:prstGeom prst="line">
                <a:avLst/>
              </a:prstGeom>
              <a:noFill/>
              <a:ln w="28575">
                <a:solidFill>
                  <a:srgbClr val="800000"/>
                </a:solidFill>
                <a:round/>
                <a:headEnd/>
                <a:tailEnd type="triangle" w="med" len="med"/>
              </a:ln>
            </xdr:spPr>
          </xdr:sp>
        </xdr:grpSp>
      </xdr:grpSp>
    </xdr:grpSp>
    <xdr:clientData/>
  </xdr:twoCellAnchor>
  <xdr:twoCellAnchor>
    <xdr:from>
      <xdr:col>5</xdr:col>
      <xdr:colOff>114300</xdr:colOff>
      <xdr:row>301</xdr:row>
      <xdr:rowOff>104775</xdr:rowOff>
    </xdr:from>
    <xdr:to>
      <xdr:col>6</xdr:col>
      <xdr:colOff>523875</xdr:colOff>
      <xdr:row>303</xdr:row>
      <xdr:rowOff>104775</xdr:rowOff>
    </xdr:to>
    <xdr:grpSp>
      <xdr:nvGrpSpPr>
        <xdr:cNvPr id="37219" name="Group 1503"/>
        <xdr:cNvGrpSpPr>
          <a:grpSpLocks/>
        </xdr:cNvGrpSpPr>
      </xdr:nvGrpSpPr>
      <xdr:grpSpPr bwMode="auto">
        <a:xfrm>
          <a:off x="3186881" y="58678404"/>
          <a:ext cx="1024091" cy="389194"/>
          <a:chOff x="332" y="5436"/>
          <a:chExt cx="107" cy="40"/>
        </a:xfrm>
      </xdr:grpSpPr>
      <xdr:grpSp>
        <xdr:nvGrpSpPr>
          <xdr:cNvPr id="37304" name="Group 1176"/>
          <xdr:cNvGrpSpPr>
            <a:grpSpLocks/>
          </xdr:cNvGrpSpPr>
        </xdr:nvGrpSpPr>
        <xdr:grpSpPr bwMode="auto">
          <a:xfrm>
            <a:off x="332" y="5445"/>
            <a:ext cx="105" cy="26"/>
            <a:chOff x="327" y="5460"/>
            <a:chExt cx="105" cy="26"/>
          </a:xfrm>
        </xdr:grpSpPr>
        <xdr:sp macro="" textlink="">
          <xdr:nvSpPr>
            <xdr:cNvPr id="16524" name="Text Box 1164"/>
            <xdr:cNvSpPr txBox="1">
              <a:spLocks noChangeArrowheads="1"/>
            </xdr:cNvSpPr>
          </xdr:nvSpPr>
          <xdr:spPr bwMode="auto">
            <a:xfrm>
              <a:off x="338" y="546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525" name="Text Box 1165"/>
            <xdr:cNvSpPr txBox="1">
              <a:spLocks noChangeArrowheads="1"/>
            </xdr:cNvSpPr>
          </xdr:nvSpPr>
          <xdr:spPr bwMode="auto">
            <a:xfrm>
              <a:off x="384" y="546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7311" name="Line 1168"/>
            <xdr:cNvSpPr>
              <a:spLocks noChangeShapeType="1"/>
            </xdr:cNvSpPr>
          </xdr:nvSpPr>
          <xdr:spPr bwMode="auto">
            <a:xfrm flipV="1">
              <a:off x="373" y="5470"/>
              <a:ext cx="14" cy="0"/>
            </a:xfrm>
            <a:prstGeom prst="line">
              <a:avLst/>
            </a:prstGeom>
            <a:noFill/>
            <a:ln w="9525">
              <a:solidFill>
                <a:srgbClr val="FFFF99"/>
              </a:solidFill>
              <a:round/>
              <a:headEnd/>
              <a:tailEnd/>
            </a:ln>
          </xdr:spPr>
        </xdr:sp>
        <xdr:sp macro="" textlink="">
          <xdr:nvSpPr>
            <xdr:cNvPr id="37312" name="Line 1167"/>
            <xdr:cNvSpPr>
              <a:spLocks noChangeShapeType="1"/>
            </xdr:cNvSpPr>
          </xdr:nvSpPr>
          <xdr:spPr bwMode="auto">
            <a:xfrm flipV="1">
              <a:off x="327" y="5470"/>
              <a:ext cx="14" cy="0"/>
            </a:xfrm>
            <a:prstGeom prst="line">
              <a:avLst/>
            </a:prstGeom>
            <a:noFill/>
            <a:ln w="9525">
              <a:solidFill>
                <a:srgbClr val="FF6600"/>
              </a:solidFill>
              <a:round/>
              <a:headEnd/>
              <a:tailEnd/>
            </a:ln>
          </xdr:spPr>
        </xdr:sp>
        <xdr:sp macro="" textlink="">
          <xdr:nvSpPr>
            <xdr:cNvPr id="37313" name="Line 1175"/>
            <xdr:cNvSpPr>
              <a:spLocks noChangeShapeType="1"/>
            </xdr:cNvSpPr>
          </xdr:nvSpPr>
          <xdr:spPr bwMode="auto">
            <a:xfrm flipV="1">
              <a:off x="418" y="5470"/>
              <a:ext cx="14" cy="0"/>
            </a:xfrm>
            <a:prstGeom prst="line">
              <a:avLst/>
            </a:prstGeom>
            <a:noFill/>
            <a:ln w="9525">
              <a:solidFill>
                <a:srgbClr val="FF6600"/>
              </a:solidFill>
              <a:round/>
              <a:headEnd/>
              <a:tailEnd/>
            </a:ln>
          </xdr:spPr>
        </xdr:sp>
      </xdr:grpSp>
      <xdr:grpSp>
        <xdr:nvGrpSpPr>
          <xdr:cNvPr id="37305" name="Group 1486"/>
          <xdr:cNvGrpSpPr>
            <a:grpSpLocks/>
          </xdr:cNvGrpSpPr>
        </xdr:nvGrpSpPr>
        <xdr:grpSpPr bwMode="auto">
          <a:xfrm>
            <a:off x="343" y="5436"/>
            <a:ext cx="96" cy="40"/>
            <a:chOff x="343" y="5436"/>
            <a:chExt cx="96" cy="40"/>
          </a:xfrm>
        </xdr:grpSpPr>
        <xdr:sp macro="" textlink="">
          <xdr:nvSpPr>
            <xdr:cNvPr id="16845" name="Text Box 1485"/>
            <xdr:cNvSpPr txBox="1">
              <a:spLocks noChangeArrowheads="1"/>
            </xdr:cNvSpPr>
          </xdr:nvSpPr>
          <xdr:spPr bwMode="auto">
            <a:xfrm>
              <a:off x="426" y="5459"/>
              <a:ext cx="13"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FF99"/>
                  </a:solidFill>
                  <a:latin typeface="Arial"/>
                  <a:cs typeface="Arial"/>
                </a:rPr>
                <a:t>ν</a:t>
              </a:r>
            </a:p>
          </xdr:txBody>
        </xdr:sp>
        <xdr:sp macro="" textlink="">
          <xdr:nvSpPr>
            <xdr:cNvPr id="37307" name="AutoShape 1483"/>
            <xdr:cNvSpPr>
              <a:spLocks/>
            </xdr:cNvSpPr>
          </xdr:nvSpPr>
          <xdr:spPr bwMode="auto">
            <a:xfrm>
              <a:off x="343" y="5436"/>
              <a:ext cx="4" cy="38"/>
            </a:xfrm>
            <a:prstGeom prst="leftBracket">
              <a:avLst>
                <a:gd name="adj" fmla="val 79167"/>
              </a:avLst>
            </a:prstGeom>
            <a:noFill/>
            <a:ln w="9525">
              <a:solidFill>
                <a:srgbClr val="800000"/>
              </a:solidFill>
              <a:round/>
              <a:headEnd/>
              <a:tailEnd/>
            </a:ln>
          </xdr:spPr>
        </xdr:sp>
        <xdr:sp macro="" textlink="">
          <xdr:nvSpPr>
            <xdr:cNvPr id="37308" name="AutoShape 1484"/>
            <xdr:cNvSpPr>
              <a:spLocks/>
            </xdr:cNvSpPr>
          </xdr:nvSpPr>
          <xdr:spPr bwMode="auto">
            <a:xfrm flipH="1">
              <a:off x="422" y="5436"/>
              <a:ext cx="4" cy="38"/>
            </a:xfrm>
            <a:prstGeom prst="leftBracket">
              <a:avLst>
                <a:gd name="adj" fmla="val 79167"/>
              </a:avLst>
            </a:prstGeom>
            <a:noFill/>
            <a:ln w="9525">
              <a:solidFill>
                <a:srgbClr val="800000"/>
              </a:solidFill>
              <a:round/>
              <a:headEnd/>
              <a:tailEnd/>
            </a:ln>
          </xdr:spPr>
        </xdr:sp>
      </xdr:grpSp>
    </xdr:grpSp>
    <xdr:clientData/>
  </xdr:twoCellAnchor>
  <xdr:twoCellAnchor>
    <xdr:from>
      <xdr:col>5</xdr:col>
      <xdr:colOff>114300</xdr:colOff>
      <xdr:row>308</xdr:row>
      <xdr:rowOff>66675</xdr:rowOff>
    </xdr:from>
    <xdr:to>
      <xdr:col>6</xdr:col>
      <xdr:colOff>514350</xdr:colOff>
      <xdr:row>311</xdr:row>
      <xdr:rowOff>133350</xdr:rowOff>
    </xdr:to>
    <xdr:grpSp>
      <xdr:nvGrpSpPr>
        <xdr:cNvPr id="37220" name="Group 1505"/>
        <xdr:cNvGrpSpPr>
          <a:grpSpLocks/>
        </xdr:cNvGrpSpPr>
      </xdr:nvGrpSpPr>
      <xdr:grpSpPr bwMode="auto">
        <a:xfrm>
          <a:off x="3186881" y="60002481"/>
          <a:ext cx="1014566" cy="650466"/>
          <a:chOff x="332" y="5571"/>
          <a:chExt cx="106" cy="67"/>
        </a:xfrm>
      </xdr:grpSpPr>
      <xdr:grpSp>
        <xdr:nvGrpSpPr>
          <xdr:cNvPr id="37292" name="Group 1220"/>
          <xdr:cNvGrpSpPr>
            <a:grpSpLocks/>
          </xdr:cNvGrpSpPr>
        </xdr:nvGrpSpPr>
        <xdr:grpSpPr bwMode="auto">
          <a:xfrm>
            <a:off x="332" y="5581"/>
            <a:ext cx="101" cy="57"/>
            <a:chOff x="332" y="5606"/>
            <a:chExt cx="101" cy="57"/>
          </a:xfrm>
        </xdr:grpSpPr>
        <xdr:sp macro="" textlink="">
          <xdr:nvSpPr>
            <xdr:cNvPr id="16572" name="Text Box 1212"/>
            <xdr:cNvSpPr txBox="1">
              <a:spLocks noChangeArrowheads="1"/>
            </xdr:cNvSpPr>
          </xdr:nvSpPr>
          <xdr:spPr bwMode="auto">
            <a:xfrm>
              <a:off x="390" y="563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6573" name="Text Box 1213"/>
            <xdr:cNvSpPr txBox="1">
              <a:spLocks noChangeArrowheads="1"/>
            </xdr:cNvSpPr>
          </xdr:nvSpPr>
          <xdr:spPr bwMode="auto">
            <a:xfrm>
              <a:off x="344" y="560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574" name="Text Box 1214"/>
            <xdr:cNvSpPr txBox="1">
              <a:spLocks noChangeArrowheads="1"/>
            </xdr:cNvSpPr>
          </xdr:nvSpPr>
          <xdr:spPr bwMode="auto">
            <a:xfrm>
              <a:off x="390" y="560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7300" name="Line 1215"/>
            <xdr:cNvSpPr>
              <a:spLocks noChangeShapeType="1"/>
            </xdr:cNvSpPr>
          </xdr:nvSpPr>
          <xdr:spPr bwMode="auto">
            <a:xfrm flipV="1">
              <a:off x="379" y="5616"/>
              <a:ext cx="14" cy="0"/>
            </a:xfrm>
            <a:prstGeom prst="line">
              <a:avLst/>
            </a:prstGeom>
            <a:noFill/>
            <a:ln w="9525">
              <a:solidFill>
                <a:srgbClr val="FFFF99"/>
              </a:solidFill>
              <a:round/>
              <a:headEnd/>
              <a:tailEnd/>
            </a:ln>
          </xdr:spPr>
        </xdr:sp>
        <xdr:sp macro="" textlink="">
          <xdr:nvSpPr>
            <xdr:cNvPr id="37301" name="Line 1216"/>
            <xdr:cNvSpPr>
              <a:spLocks noChangeShapeType="1"/>
            </xdr:cNvSpPr>
          </xdr:nvSpPr>
          <xdr:spPr bwMode="auto">
            <a:xfrm flipV="1">
              <a:off x="332" y="5616"/>
              <a:ext cx="14" cy="0"/>
            </a:xfrm>
            <a:prstGeom prst="line">
              <a:avLst/>
            </a:prstGeom>
            <a:noFill/>
            <a:ln w="9525">
              <a:solidFill>
                <a:srgbClr val="FF6600"/>
              </a:solidFill>
              <a:round/>
              <a:headEnd/>
              <a:tailEnd/>
            </a:ln>
          </xdr:spPr>
        </xdr:sp>
        <xdr:sp macro="" textlink="">
          <xdr:nvSpPr>
            <xdr:cNvPr id="37302" name="Line 1217"/>
            <xdr:cNvSpPr>
              <a:spLocks noChangeShapeType="1"/>
            </xdr:cNvSpPr>
          </xdr:nvSpPr>
          <xdr:spPr bwMode="auto">
            <a:xfrm flipV="1">
              <a:off x="419" y="5616"/>
              <a:ext cx="14" cy="0"/>
            </a:xfrm>
            <a:prstGeom prst="line">
              <a:avLst/>
            </a:prstGeom>
            <a:noFill/>
            <a:ln w="9525">
              <a:solidFill>
                <a:srgbClr val="FF6600"/>
              </a:solidFill>
              <a:round/>
              <a:headEnd/>
              <a:tailEnd/>
            </a:ln>
          </xdr:spPr>
        </xdr:sp>
        <xdr:sp macro="" textlink="">
          <xdr:nvSpPr>
            <xdr:cNvPr id="37303" name="Line 1218"/>
            <xdr:cNvSpPr>
              <a:spLocks noChangeShapeType="1"/>
            </xdr:cNvSpPr>
          </xdr:nvSpPr>
          <xdr:spPr bwMode="auto">
            <a:xfrm rot="5400000">
              <a:off x="393" y="5632"/>
              <a:ext cx="14" cy="0"/>
            </a:xfrm>
            <a:prstGeom prst="line">
              <a:avLst/>
            </a:prstGeom>
            <a:noFill/>
            <a:ln w="9525">
              <a:solidFill>
                <a:srgbClr val="FFFF99"/>
              </a:solidFill>
              <a:round/>
              <a:headEnd/>
              <a:tailEnd/>
            </a:ln>
          </xdr:spPr>
        </xdr:sp>
      </xdr:grpSp>
      <xdr:grpSp>
        <xdr:nvGrpSpPr>
          <xdr:cNvPr id="37293" name="Group 1487"/>
          <xdr:cNvGrpSpPr>
            <a:grpSpLocks/>
          </xdr:cNvGrpSpPr>
        </xdr:nvGrpSpPr>
        <xdr:grpSpPr bwMode="auto">
          <a:xfrm>
            <a:off x="342" y="5571"/>
            <a:ext cx="96" cy="40"/>
            <a:chOff x="343" y="5436"/>
            <a:chExt cx="96" cy="40"/>
          </a:xfrm>
        </xdr:grpSpPr>
        <xdr:sp macro="" textlink="">
          <xdr:nvSpPr>
            <xdr:cNvPr id="16848" name="Text Box 1488"/>
            <xdr:cNvSpPr txBox="1">
              <a:spLocks noChangeArrowheads="1"/>
            </xdr:cNvSpPr>
          </xdr:nvSpPr>
          <xdr:spPr bwMode="auto">
            <a:xfrm>
              <a:off x="426" y="5459"/>
              <a:ext cx="13"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FF99"/>
                  </a:solidFill>
                  <a:latin typeface="Arial"/>
                  <a:cs typeface="Arial"/>
                </a:rPr>
                <a:t>ν</a:t>
              </a:r>
            </a:p>
          </xdr:txBody>
        </xdr:sp>
        <xdr:sp macro="" textlink="">
          <xdr:nvSpPr>
            <xdr:cNvPr id="37295" name="AutoShape 1489"/>
            <xdr:cNvSpPr>
              <a:spLocks/>
            </xdr:cNvSpPr>
          </xdr:nvSpPr>
          <xdr:spPr bwMode="auto">
            <a:xfrm>
              <a:off x="343" y="5436"/>
              <a:ext cx="4" cy="38"/>
            </a:xfrm>
            <a:prstGeom prst="leftBracket">
              <a:avLst>
                <a:gd name="adj" fmla="val 79167"/>
              </a:avLst>
            </a:prstGeom>
            <a:noFill/>
            <a:ln w="9525">
              <a:solidFill>
                <a:srgbClr val="800000"/>
              </a:solidFill>
              <a:round/>
              <a:headEnd/>
              <a:tailEnd/>
            </a:ln>
          </xdr:spPr>
        </xdr:sp>
        <xdr:sp macro="" textlink="">
          <xdr:nvSpPr>
            <xdr:cNvPr id="37296" name="AutoShape 1490"/>
            <xdr:cNvSpPr>
              <a:spLocks/>
            </xdr:cNvSpPr>
          </xdr:nvSpPr>
          <xdr:spPr bwMode="auto">
            <a:xfrm flipH="1">
              <a:off x="421" y="5436"/>
              <a:ext cx="4" cy="38"/>
            </a:xfrm>
            <a:prstGeom prst="leftBracket">
              <a:avLst>
                <a:gd name="adj" fmla="val 79167"/>
              </a:avLst>
            </a:prstGeom>
            <a:noFill/>
            <a:ln w="9525">
              <a:solidFill>
                <a:srgbClr val="800000"/>
              </a:solidFill>
              <a:round/>
              <a:headEnd/>
              <a:tailEnd/>
            </a:ln>
          </xdr:spPr>
        </xdr:sp>
      </xdr:grpSp>
    </xdr:grpSp>
    <xdr:clientData/>
  </xdr:twoCellAnchor>
  <xdr:twoCellAnchor>
    <xdr:from>
      <xdr:col>5</xdr:col>
      <xdr:colOff>114300</xdr:colOff>
      <xdr:row>304</xdr:row>
      <xdr:rowOff>76200</xdr:rowOff>
    </xdr:from>
    <xdr:to>
      <xdr:col>6</xdr:col>
      <xdr:colOff>514350</xdr:colOff>
      <xdr:row>307</xdr:row>
      <xdr:rowOff>142875</xdr:rowOff>
    </xdr:to>
    <xdr:grpSp>
      <xdr:nvGrpSpPr>
        <xdr:cNvPr id="37221" name="Group 1504"/>
        <xdr:cNvGrpSpPr>
          <a:grpSpLocks/>
        </xdr:cNvGrpSpPr>
      </xdr:nvGrpSpPr>
      <xdr:grpSpPr bwMode="auto">
        <a:xfrm>
          <a:off x="3186881" y="59233619"/>
          <a:ext cx="1014566" cy="650466"/>
          <a:chOff x="332" y="5491"/>
          <a:chExt cx="106" cy="67"/>
        </a:xfrm>
      </xdr:grpSpPr>
      <xdr:grpSp>
        <xdr:nvGrpSpPr>
          <xdr:cNvPr id="37280" name="Group 1219"/>
          <xdr:cNvGrpSpPr>
            <a:grpSpLocks/>
          </xdr:cNvGrpSpPr>
        </xdr:nvGrpSpPr>
        <xdr:grpSpPr bwMode="auto">
          <a:xfrm>
            <a:off x="332" y="5501"/>
            <a:ext cx="102" cy="57"/>
            <a:chOff x="332" y="5526"/>
            <a:chExt cx="102" cy="57"/>
          </a:xfrm>
        </xdr:grpSpPr>
        <xdr:sp macro="" textlink="">
          <xdr:nvSpPr>
            <xdr:cNvPr id="16560" name="Text Box 1200"/>
            <xdr:cNvSpPr txBox="1">
              <a:spLocks noChangeArrowheads="1"/>
            </xdr:cNvSpPr>
          </xdr:nvSpPr>
          <xdr:spPr bwMode="auto">
            <a:xfrm>
              <a:off x="389" y="555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554" name="Text Box 1194"/>
            <xdr:cNvSpPr txBox="1">
              <a:spLocks noChangeArrowheads="1"/>
            </xdr:cNvSpPr>
          </xdr:nvSpPr>
          <xdr:spPr bwMode="auto">
            <a:xfrm>
              <a:off x="344" y="552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555" name="Text Box 1195"/>
            <xdr:cNvSpPr txBox="1">
              <a:spLocks noChangeArrowheads="1"/>
            </xdr:cNvSpPr>
          </xdr:nvSpPr>
          <xdr:spPr bwMode="auto">
            <a:xfrm>
              <a:off x="390" y="552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7288" name="Line 1196"/>
            <xdr:cNvSpPr>
              <a:spLocks noChangeShapeType="1"/>
            </xdr:cNvSpPr>
          </xdr:nvSpPr>
          <xdr:spPr bwMode="auto">
            <a:xfrm flipV="1">
              <a:off x="379" y="5536"/>
              <a:ext cx="14" cy="0"/>
            </a:xfrm>
            <a:prstGeom prst="line">
              <a:avLst/>
            </a:prstGeom>
            <a:noFill/>
            <a:ln w="9525">
              <a:solidFill>
                <a:srgbClr val="FFFF99"/>
              </a:solidFill>
              <a:round/>
              <a:headEnd/>
              <a:tailEnd/>
            </a:ln>
          </xdr:spPr>
        </xdr:sp>
        <xdr:sp macro="" textlink="">
          <xdr:nvSpPr>
            <xdr:cNvPr id="37289" name="Line 1197"/>
            <xdr:cNvSpPr>
              <a:spLocks noChangeShapeType="1"/>
            </xdr:cNvSpPr>
          </xdr:nvSpPr>
          <xdr:spPr bwMode="auto">
            <a:xfrm flipV="1">
              <a:off x="332" y="5536"/>
              <a:ext cx="14" cy="0"/>
            </a:xfrm>
            <a:prstGeom prst="line">
              <a:avLst/>
            </a:prstGeom>
            <a:noFill/>
            <a:ln w="9525">
              <a:solidFill>
                <a:srgbClr val="FF6600"/>
              </a:solidFill>
              <a:round/>
              <a:headEnd/>
              <a:tailEnd/>
            </a:ln>
          </xdr:spPr>
        </xdr:sp>
        <xdr:sp macro="" textlink="">
          <xdr:nvSpPr>
            <xdr:cNvPr id="37290" name="Line 1198"/>
            <xdr:cNvSpPr>
              <a:spLocks noChangeShapeType="1"/>
            </xdr:cNvSpPr>
          </xdr:nvSpPr>
          <xdr:spPr bwMode="auto">
            <a:xfrm flipV="1">
              <a:off x="420" y="5536"/>
              <a:ext cx="14" cy="0"/>
            </a:xfrm>
            <a:prstGeom prst="line">
              <a:avLst/>
            </a:prstGeom>
            <a:noFill/>
            <a:ln w="9525">
              <a:solidFill>
                <a:srgbClr val="FF6600"/>
              </a:solidFill>
              <a:round/>
              <a:headEnd/>
              <a:tailEnd/>
            </a:ln>
          </xdr:spPr>
        </xdr:sp>
        <xdr:sp macro="" textlink="">
          <xdr:nvSpPr>
            <xdr:cNvPr id="37291" name="Line 1199"/>
            <xdr:cNvSpPr>
              <a:spLocks noChangeShapeType="1"/>
            </xdr:cNvSpPr>
          </xdr:nvSpPr>
          <xdr:spPr bwMode="auto">
            <a:xfrm rot="5400000">
              <a:off x="393" y="5552"/>
              <a:ext cx="14" cy="0"/>
            </a:xfrm>
            <a:prstGeom prst="line">
              <a:avLst/>
            </a:prstGeom>
            <a:noFill/>
            <a:ln w="9525">
              <a:solidFill>
                <a:srgbClr val="FFFF99"/>
              </a:solidFill>
              <a:round/>
              <a:headEnd/>
              <a:tailEnd/>
            </a:ln>
          </xdr:spPr>
        </xdr:sp>
      </xdr:grpSp>
      <xdr:grpSp>
        <xdr:nvGrpSpPr>
          <xdr:cNvPr id="37281" name="Group 1491"/>
          <xdr:cNvGrpSpPr>
            <a:grpSpLocks/>
          </xdr:cNvGrpSpPr>
        </xdr:nvGrpSpPr>
        <xdr:grpSpPr bwMode="auto">
          <a:xfrm>
            <a:off x="342" y="5491"/>
            <a:ext cx="96" cy="40"/>
            <a:chOff x="343" y="5436"/>
            <a:chExt cx="96" cy="40"/>
          </a:xfrm>
        </xdr:grpSpPr>
        <xdr:sp macro="" textlink="">
          <xdr:nvSpPr>
            <xdr:cNvPr id="16852" name="Text Box 1492"/>
            <xdr:cNvSpPr txBox="1">
              <a:spLocks noChangeArrowheads="1"/>
            </xdr:cNvSpPr>
          </xdr:nvSpPr>
          <xdr:spPr bwMode="auto">
            <a:xfrm>
              <a:off x="426" y="5459"/>
              <a:ext cx="13"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FF99"/>
                  </a:solidFill>
                  <a:latin typeface="Arial"/>
                  <a:cs typeface="Arial"/>
                </a:rPr>
                <a:t>ν</a:t>
              </a:r>
            </a:p>
          </xdr:txBody>
        </xdr:sp>
        <xdr:sp macro="" textlink="">
          <xdr:nvSpPr>
            <xdr:cNvPr id="37283" name="AutoShape 1493"/>
            <xdr:cNvSpPr>
              <a:spLocks/>
            </xdr:cNvSpPr>
          </xdr:nvSpPr>
          <xdr:spPr bwMode="auto">
            <a:xfrm>
              <a:off x="343" y="5436"/>
              <a:ext cx="4" cy="38"/>
            </a:xfrm>
            <a:prstGeom prst="leftBracket">
              <a:avLst>
                <a:gd name="adj" fmla="val 79167"/>
              </a:avLst>
            </a:prstGeom>
            <a:noFill/>
            <a:ln w="9525">
              <a:solidFill>
                <a:srgbClr val="800000"/>
              </a:solidFill>
              <a:round/>
              <a:headEnd/>
              <a:tailEnd/>
            </a:ln>
          </xdr:spPr>
        </xdr:sp>
        <xdr:sp macro="" textlink="">
          <xdr:nvSpPr>
            <xdr:cNvPr id="37284" name="AutoShape 1494"/>
            <xdr:cNvSpPr>
              <a:spLocks/>
            </xdr:cNvSpPr>
          </xdr:nvSpPr>
          <xdr:spPr bwMode="auto">
            <a:xfrm flipH="1">
              <a:off x="421" y="5436"/>
              <a:ext cx="4" cy="38"/>
            </a:xfrm>
            <a:prstGeom prst="leftBracket">
              <a:avLst>
                <a:gd name="adj" fmla="val 79167"/>
              </a:avLst>
            </a:prstGeom>
            <a:noFill/>
            <a:ln w="9525">
              <a:solidFill>
                <a:srgbClr val="800000"/>
              </a:solidFill>
              <a:round/>
              <a:headEnd/>
              <a:tailEnd/>
            </a:ln>
          </xdr:spPr>
        </xdr:sp>
      </xdr:grpSp>
    </xdr:grpSp>
    <xdr:clientData/>
  </xdr:twoCellAnchor>
  <xdr:twoCellAnchor>
    <xdr:from>
      <xdr:col>5</xdr:col>
      <xdr:colOff>114300</xdr:colOff>
      <xdr:row>312</xdr:row>
      <xdr:rowOff>57150</xdr:rowOff>
    </xdr:from>
    <xdr:to>
      <xdr:col>6</xdr:col>
      <xdr:colOff>514350</xdr:colOff>
      <xdr:row>315</xdr:row>
      <xdr:rowOff>123825</xdr:rowOff>
    </xdr:to>
    <xdr:grpSp>
      <xdr:nvGrpSpPr>
        <xdr:cNvPr id="37222" name="Group 1506"/>
        <xdr:cNvGrpSpPr>
          <a:grpSpLocks/>
        </xdr:cNvGrpSpPr>
      </xdr:nvGrpSpPr>
      <xdr:grpSpPr bwMode="auto">
        <a:xfrm>
          <a:off x="3186881" y="60771344"/>
          <a:ext cx="1014566" cy="650465"/>
          <a:chOff x="332" y="5651"/>
          <a:chExt cx="106" cy="67"/>
        </a:xfrm>
      </xdr:grpSpPr>
      <xdr:grpSp>
        <xdr:nvGrpSpPr>
          <xdr:cNvPr id="37268" name="Group 1228"/>
          <xdr:cNvGrpSpPr>
            <a:grpSpLocks/>
          </xdr:cNvGrpSpPr>
        </xdr:nvGrpSpPr>
        <xdr:grpSpPr bwMode="auto">
          <a:xfrm>
            <a:off x="332" y="5661"/>
            <a:ext cx="101" cy="57"/>
            <a:chOff x="332" y="5606"/>
            <a:chExt cx="101" cy="57"/>
          </a:xfrm>
        </xdr:grpSpPr>
        <xdr:sp macro="" textlink="">
          <xdr:nvSpPr>
            <xdr:cNvPr id="16589" name="Text Box 1229"/>
            <xdr:cNvSpPr txBox="1">
              <a:spLocks noChangeArrowheads="1"/>
            </xdr:cNvSpPr>
          </xdr:nvSpPr>
          <xdr:spPr bwMode="auto">
            <a:xfrm>
              <a:off x="390" y="563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CN</a:t>
              </a:r>
            </a:p>
          </xdr:txBody>
        </xdr:sp>
        <xdr:sp macro="" textlink="">
          <xdr:nvSpPr>
            <xdr:cNvPr id="16590" name="Text Box 1230"/>
            <xdr:cNvSpPr txBox="1">
              <a:spLocks noChangeArrowheads="1"/>
            </xdr:cNvSpPr>
          </xdr:nvSpPr>
          <xdr:spPr bwMode="auto">
            <a:xfrm>
              <a:off x="344" y="560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591" name="Text Box 1231"/>
            <xdr:cNvSpPr txBox="1">
              <a:spLocks noChangeArrowheads="1"/>
            </xdr:cNvSpPr>
          </xdr:nvSpPr>
          <xdr:spPr bwMode="auto">
            <a:xfrm>
              <a:off x="390" y="560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7276" name="Line 1232"/>
            <xdr:cNvSpPr>
              <a:spLocks noChangeShapeType="1"/>
            </xdr:cNvSpPr>
          </xdr:nvSpPr>
          <xdr:spPr bwMode="auto">
            <a:xfrm flipV="1">
              <a:off x="378" y="5616"/>
              <a:ext cx="14" cy="0"/>
            </a:xfrm>
            <a:prstGeom prst="line">
              <a:avLst/>
            </a:prstGeom>
            <a:noFill/>
            <a:ln w="9525">
              <a:solidFill>
                <a:srgbClr val="FFFF99"/>
              </a:solidFill>
              <a:round/>
              <a:headEnd/>
              <a:tailEnd/>
            </a:ln>
          </xdr:spPr>
        </xdr:sp>
        <xdr:sp macro="" textlink="">
          <xdr:nvSpPr>
            <xdr:cNvPr id="37277" name="Line 1233"/>
            <xdr:cNvSpPr>
              <a:spLocks noChangeShapeType="1"/>
            </xdr:cNvSpPr>
          </xdr:nvSpPr>
          <xdr:spPr bwMode="auto">
            <a:xfrm flipV="1">
              <a:off x="332" y="5616"/>
              <a:ext cx="14" cy="0"/>
            </a:xfrm>
            <a:prstGeom prst="line">
              <a:avLst/>
            </a:prstGeom>
            <a:noFill/>
            <a:ln w="9525">
              <a:solidFill>
                <a:srgbClr val="FF6600"/>
              </a:solidFill>
              <a:round/>
              <a:headEnd/>
              <a:tailEnd/>
            </a:ln>
          </xdr:spPr>
        </xdr:sp>
        <xdr:sp macro="" textlink="">
          <xdr:nvSpPr>
            <xdr:cNvPr id="37278" name="Line 1234"/>
            <xdr:cNvSpPr>
              <a:spLocks noChangeShapeType="1"/>
            </xdr:cNvSpPr>
          </xdr:nvSpPr>
          <xdr:spPr bwMode="auto">
            <a:xfrm flipV="1">
              <a:off x="419" y="5616"/>
              <a:ext cx="14" cy="0"/>
            </a:xfrm>
            <a:prstGeom prst="line">
              <a:avLst/>
            </a:prstGeom>
            <a:noFill/>
            <a:ln w="9525">
              <a:solidFill>
                <a:srgbClr val="FF6600"/>
              </a:solidFill>
              <a:round/>
              <a:headEnd/>
              <a:tailEnd/>
            </a:ln>
          </xdr:spPr>
        </xdr:sp>
        <xdr:sp macro="" textlink="">
          <xdr:nvSpPr>
            <xdr:cNvPr id="37279" name="Line 1235"/>
            <xdr:cNvSpPr>
              <a:spLocks noChangeShapeType="1"/>
            </xdr:cNvSpPr>
          </xdr:nvSpPr>
          <xdr:spPr bwMode="auto">
            <a:xfrm rot="5400000">
              <a:off x="393" y="5632"/>
              <a:ext cx="14" cy="0"/>
            </a:xfrm>
            <a:prstGeom prst="line">
              <a:avLst/>
            </a:prstGeom>
            <a:noFill/>
            <a:ln w="9525">
              <a:solidFill>
                <a:srgbClr val="FFFF99"/>
              </a:solidFill>
              <a:round/>
              <a:headEnd/>
              <a:tailEnd/>
            </a:ln>
          </xdr:spPr>
        </xdr:sp>
      </xdr:grpSp>
      <xdr:grpSp>
        <xdr:nvGrpSpPr>
          <xdr:cNvPr id="37269" name="Group 1495"/>
          <xdr:cNvGrpSpPr>
            <a:grpSpLocks/>
          </xdr:cNvGrpSpPr>
        </xdr:nvGrpSpPr>
        <xdr:grpSpPr bwMode="auto">
          <a:xfrm>
            <a:off x="342" y="5651"/>
            <a:ext cx="96" cy="40"/>
            <a:chOff x="343" y="5436"/>
            <a:chExt cx="96" cy="40"/>
          </a:xfrm>
        </xdr:grpSpPr>
        <xdr:sp macro="" textlink="">
          <xdr:nvSpPr>
            <xdr:cNvPr id="16856" name="Text Box 1496"/>
            <xdr:cNvSpPr txBox="1">
              <a:spLocks noChangeArrowheads="1"/>
            </xdr:cNvSpPr>
          </xdr:nvSpPr>
          <xdr:spPr bwMode="auto">
            <a:xfrm>
              <a:off x="426" y="5459"/>
              <a:ext cx="13"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FF99"/>
                  </a:solidFill>
                  <a:latin typeface="Arial"/>
                  <a:cs typeface="Arial"/>
                </a:rPr>
                <a:t>ν</a:t>
              </a:r>
            </a:p>
          </xdr:txBody>
        </xdr:sp>
        <xdr:sp macro="" textlink="">
          <xdr:nvSpPr>
            <xdr:cNvPr id="37271" name="AutoShape 1497"/>
            <xdr:cNvSpPr>
              <a:spLocks/>
            </xdr:cNvSpPr>
          </xdr:nvSpPr>
          <xdr:spPr bwMode="auto">
            <a:xfrm>
              <a:off x="343" y="5436"/>
              <a:ext cx="4" cy="38"/>
            </a:xfrm>
            <a:prstGeom prst="leftBracket">
              <a:avLst>
                <a:gd name="adj" fmla="val 79167"/>
              </a:avLst>
            </a:prstGeom>
            <a:noFill/>
            <a:ln w="9525">
              <a:solidFill>
                <a:srgbClr val="800000"/>
              </a:solidFill>
              <a:round/>
              <a:headEnd/>
              <a:tailEnd/>
            </a:ln>
          </xdr:spPr>
        </xdr:sp>
        <xdr:sp macro="" textlink="">
          <xdr:nvSpPr>
            <xdr:cNvPr id="37272" name="AutoShape 1498"/>
            <xdr:cNvSpPr>
              <a:spLocks/>
            </xdr:cNvSpPr>
          </xdr:nvSpPr>
          <xdr:spPr bwMode="auto">
            <a:xfrm flipH="1">
              <a:off x="421" y="5436"/>
              <a:ext cx="4" cy="38"/>
            </a:xfrm>
            <a:prstGeom prst="leftBracket">
              <a:avLst>
                <a:gd name="adj" fmla="val 79167"/>
              </a:avLst>
            </a:prstGeom>
            <a:noFill/>
            <a:ln w="9525">
              <a:solidFill>
                <a:srgbClr val="800000"/>
              </a:solidFill>
              <a:round/>
              <a:headEnd/>
              <a:tailEnd/>
            </a:ln>
          </xdr:spPr>
        </xdr:sp>
      </xdr:grpSp>
    </xdr:grpSp>
    <xdr:clientData/>
  </xdr:twoCellAnchor>
  <xdr:twoCellAnchor>
    <xdr:from>
      <xdr:col>5</xdr:col>
      <xdr:colOff>123825</xdr:colOff>
      <xdr:row>316</xdr:row>
      <xdr:rowOff>95250</xdr:rowOff>
    </xdr:from>
    <xdr:to>
      <xdr:col>6</xdr:col>
      <xdr:colOff>523875</xdr:colOff>
      <xdr:row>320</xdr:row>
      <xdr:rowOff>85725</xdr:rowOff>
    </xdr:to>
    <xdr:grpSp>
      <xdr:nvGrpSpPr>
        <xdr:cNvPr id="37223" name="Group 1507"/>
        <xdr:cNvGrpSpPr>
          <a:grpSpLocks/>
        </xdr:cNvGrpSpPr>
      </xdr:nvGrpSpPr>
      <xdr:grpSpPr bwMode="auto">
        <a:xfrm>
          <a:off x="3196406" y="61587831"/>
          <a:ext cx="1014566" cy="768862"/>
          <a:chOff x="333" y="5731"/>
          <a:chExt cx="106" cy="79"/>
        </a:xfrm>
      </xdr:grpSpPr>
      <xdr:grpSp>
        <xdr:nvGrpSpPr>
          <xdr:cNvPr id="37248" name="Group 1313"/>
          <xdr:cNvGrpSpPr>
            <a:grpSpLocks/>
          </xdr:cNvGrpSpPr>
        </xdr:nvGrpSpPr>
        <xdr:grpSpPr bwMode="auto">
          <a:xfrm>
            <a:off x="333" y="5741"/>
            <a:ext cx="101" cy="69"/>
            <a:chOff x="332" y="5766"/>
            <a:chExt cx="101" cy="69"/>
          </a:xfrm>
        </xdr:grpSpPr>
        <xdr:sp macro="" textlink="">
          <xdr:nvSpPr>
            <xdr:cNvPr id="16624" name="Text Box 1264"/>
            <xdr:cNvSpPr txBox="1">
              <a:spLocks noChangeArrowheads="1"/>
            </xdr:cNvSpPr>
          </xdr:nvSpPr>
          <xdr:spPr bwMode="auto">
            <a:xfrm>
              <a:off x="344" y="576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625" name="Text Box 1265"/>
            <xdr:cNvSpPr txBox="1">
              <a:spLocks noChangeArrowheads="1"/>
            </xdr:cNvSpPr>
          </xdr:nvSpPr>
          <xdr:spPr bwMode="auto">
            <a:xfrm>
              <a:off x="390" y="576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7255" name="Line 1266"/>
            <xdr:cNvSpPr>
              <a:spLocks noChangeShapeType="1"/>
            </xdr:cNvSpPr>
          </xdr:nvSpPr>
          <xdr:spPr bwMode="auto">
            <a:xfrm flipV="1">
              <a:off x="379" y="5776"/>
              <a:ext cx="14" cy="0"/>
            </a:xfrm>
            <a:prstGeom prst="line">
              <a:avLst/>
            </a:prstGeom>
            <a:noFill/>
            <a:ln w="9525">
              <a:solidFill>
                <a:srgbClr val="FFFF99"/>
              </a:solidFill>
              <a:round/>
              <a:headEnd/>
              <a:tailEnd/>
            </a:ln>
          </xdr:spPr>
        </xdr:sp>
        <xdr:sp macro="" textlink="">
          <xdr:nvSpPr>
            <xdr:cNvPr id="37256" name="Line 1267"/>
            <xdr:cNvSpPr>
              <a:spLocks noChangeShapeType="1"/>
            </xdr:cNvSpPr>
          </xdr:nvSpPr>
          <xdr:spPr bwMode="auto">
            <a:xfrm flipV="1">
              <a:off x="332" y="5776"/>
              <a:ext cx="14" cy="0"/>
            </a:xfrm>
            <a:prstGeom prst="line">
              <a:avLst/>
            </a:prstGeom>
            <a:noFill/>
            <a:ln w="9525">
              <a:solidFill>
                <a:srgbClr val="FF6600"/>
              </a:solidFill>
              <a:round/>
              <a:headEnd/>
              <a:tailEnd/>
            </a:ln>
          </xdr:spPr>
        </xdr:sp>
        <xdr:sp macro="" textlink="">
          <xdr:nvSpPr>
            <xdr:cNvPr id="37257" name="Line 1268"/>
            <xdr:cNvSpPr>
              <a:spLocks noChangeShapeType="1"/>
            </xdr:cNvSpPr>
          </xdr:nvSpPr>
          <xdr:spPr bwMode="auto">
            <a:xfrm flipV="1">
              <a:off x="419" y="5776"/>
              <a:ext cx="14" cy="0"/>
            </a:xfrm>
            <a:prstGeom prst="line">
              <a:avLst/>
            </a:prstGeom>
            <a:noFill/>
            <a:ln w="9525">
              <a:solidFill>
                <a:srgbClr val="FF6600"/>
              </a:solidFill>
              <a:round/>
              <a:headEnd/>
              <a:tailEnd/>
            </a:ln>
          </xdr:spPr>
        </xdr:sp>
        <xdr:grpSp>
          <xdr:nvGrpSpPr>
            <xdr:cNvPr id="37258" name="Group 1303"/>
            <xdr:cNvGrpSpPr>
              <a:grpSpLocks/>
            </xdr:cNvGrpSpPr>
          </xdr:nvGrpSpPr>
          <xdr:grpSpPr bwMode="auto">
            <a:xfrm>
              <a:off x="382" y="5785"/>
              <a:ext cx="37" cy="50"/>
              <a:chOff x="111" y="5756"/>
              <a:chExt cx="37" cy="50"/>
            </a:xfrm>
          </xdr:grpSpPr>
          <xdr:grpSp>
            <xdr:nvGrpSpPr>
              <xdr:cNvPr id="37259" name="Group 1304"/>
              <xdr:cNvGrpSpPr>
                <a:grpSpLocks/>
              </xdr:cNvGrpSpPr>
            </xdr:nvGrpSpPr>
            <xdr:grpSpPr bwMode="auto">
              <a:xfrm>
                <a:off x="111" y="5771"/>
                <a:ext cx="37" cy="35"/>
                <a:chOff x="814" y="5711"/>
                <a:chExt cx="61" cy="59"/>
              </a:xfrm>
            </xdr:grpSpPr>
            <xdr:sp macro="" textlink="">
              <xdr:nvSpPr>
                <xdr:cNvPr id="37261" name="Oval 1305"/>
                <xdr:cNvSpPr>
                  <a:spLocks noChangeArrowheads="1"/>
                </xdr:cNvSpPr>
              </xdr:nvSpPr>
              <xdr:spPr bwMode="auto">
                <a:xfrm>
                  <a:off x="824" y="5720"/>
                  <a:ext cx="41" cy="41"/>
                </a:xfrm>
                <a:prstGeom prst="ellipse">
                  <a:avLst/>
                </a:prstGeom>
                <a:solidFill>
                  <a:srgbClr val="000000"/>
                </a:solidFill>
                <a:ln w="9525">
                  <a:solidFill>
                    <a:srgbClr val="FF6600"/>
                  </a:solidFill>
                  <a:round/>
                  <a:headEnd/>
                  <a:tailEnd/>
                </a:ln>
              </xdr:spPr>
            </xdr:sp>
            <xdr:sp macro="" textlink="">
              <xdr:nvSpPr>
                <xdr:cNvPr id="37262" name="Line 1306"/>
                <xdr:cNvSpPr>
                  <a:spLocks noChangeShapeType="1"/>
                </xdr:cNvSpPr>
              </xdr:nvSpPr>
              <xdr:spPr bwMode="auto">
                <a:xfrm>
                  <a:off x="814" y="5725"/>
                  <a:ext cx="0" cy="30"/>
                </a:xfrm>
                <a:prstGeom prst="line">
                  <a:avLst/>
                </a:prstGeom>
                <a:noFill/>
                <a:ln w="9525">
                  <a:solidFill>
                    <a:srgbClr val="FFFF99"/>
                  </a:solidFill>
                  <a:round/>
                  <a:headEnd/>
                  <a:tailEnd/>
                </a:ln>
              </xdr:spPr>
            </xdr:sp>
            <xdr:sp macro="" textlink="">
              <xdr:nvSpPr>
                <xdr:cNvPr id="37263" name="Line 1307"/>
                <xdr:cNvSpPr>
                  <a:spLocks noChangeShapeType="1"/>
                </xdr:cNvSpPr>
              </xdr:nvSpPr>
              <xdr:spPr bwMode="auto">
                <a:xfrm flipV="1">
                  <a:off x="814" y="5711"/>
                  <a:ext cx="30" cy="14"/>
                </a:xfrm>
                <a:prstGeom prst="line">
                  <a:avLst/>
                </a:prstGeom>
                <a:noFill/>
                <a:ln w="9525">
                  <a:solidFill>
                    <a:srgbClr val="FFFF99"/>
                  </a:solidFill>
                  <a:round/>
                  <a:headEnd/>
                  <a:tailEnd/>
                </a:ln>
              </xdr:spPr>
            </xdr:sp>
            <xdr:sp macro="" textlink="">
              <xdr:nvSpPr>
                <xdr:cNvPr id="37264" name="Line 1308"/>
                <xdr:cNvSpPr>
                  <a:spLocks noChangeShapeType="1"/>
                </xdr:cNvSpPr>
              </xdr:nvSpPr>
              <xdr:spPr bwMode="auto">
                <a:xfrm>
                  <a:off x="815" y="5756"/>
                  <a:ext cx="30" cy="14"/>
                </a:xfrm>
                <a:prstGeom prst="line">
                  <a:avLst/>
                </a:prstGeom>
                <a:noFill/>
                <a:ln w="9525">
                  <a:solidFill>
                    <a:srgbClr val="FFFF99"/>
                  </a:solidFill>
                  <a:round/>
                  <a:headEnd/>
                  <a:tailEnd/>
                </a:ln>
              </xdr:spPr>
            </xdr:sp>
            <xdr:sp macro="" textlink="">
              <xdr:nvSpPr>
                <xdr:cNvPr id="37265" name="Line 1309"/>
                <xdr:cNvSpPr>
                  <a:spLocks noChangeShapeType="1"/>
                </xdr:cNvSpPr>
              </xdr:nvSpPr>
              <xdr:spPr bwMode="auto">
                <a:xfrm flipV="1">
                  <a:off x="845" y="5756"/>
                  <a:ext cx="30" cy="14"/>
                </a:xfrm>
                <a:prstGeom prst="line">
                  <a:avLst/>
                </a:prstGeom>
                <a:noFill/>
                <a:ln w="9525">
                  <a:solidFill>
                    <a:srgbClr val="FFFF99"/>
                  </a:solidFill>
                  <a:round/>
                  <a:headEnd/>
                  <a:tailEnd/>
                </a:ln>
              </xdr:spPr>
            </xdr:sp>
            <xdr:sp macro="" textlink="">
              <xdr:nvSpPr>
                <xdr:cNvPr id="37266" name="Line 1310"/>
                <xdr:cNvSpPr>
                  <a:spLocks noChangeShapeType="1"/>
                </xdr:cNvSpPr>
              </xdr:nvSpPr>
              <xdr:spPr bwMode="auto">
                <a:xfrm>
                  <a:off x="844" y="5711"/>
                  <a:ext cx="30" cy="14"/>
                </a:xfrm>
                <a:prstGeom prst="line">
                  <a:avLst/>
                </a:prstGeom>
                <a:noFill/>
                <a:ln w="9525">
                  <a:solidFill>
                    <a:srgbClr val="FFFF99"/>
                  </a:solidFill>
                  <a:round/>
                  <a:headEnd/>
                  <a:tailEnd/>
                </a:ln>
              </xdr:spPr>
            </xdr:sp>
            <xdr:sp macro="" textlink="">
              <xdr:nvSpPr>
                <xdr:cNvPr id="37267" name="Line 1311"/>
                <xdr:cNvSpPr>
                  <a:spLocks noChangeShapeType="1"/>
                </xdr:cNvSpPr>
              </xdr:nvSpPr>
              <xdr:spPr bwMode="auto">
                <a:xfrm>
                  <a:off x="874" y="5725"/>
                  <a:ext cx="0" cy="30"/>
                </a:xfrm>
                <a:prstGeom prst="line">
                  <a:avLst/>
                </a:prstGeom>
                <a:noFill/>
                <a:ln w="9525">
                  <a:solidFill>
                    <a:srgbClr val="FFFF99"/>
                  </a:solidFill>
                  <a:round/>
                  <a:headEnd/>
                  <a:tailEnd/>
                </a:ln>
              </xdr:spPr>
            </xdr:sp>
          </xdr:grpSp>
          <xdr:sp macro="" textlink="">
            <xdr:nvSpPr>
              <xdr:cNvPr id="37260" name="Line 1312"/>
              <xdr:cNvSpPr>
                <a:spLocks noChangeShapeType="1"/>
              </xdr:cNvSpPr>
            </xdr:nvSpPr>
            <xdr:spPr bwMode="auto">
              <a:xfrm rot="5400000">
                <a:off x="122" y="5763"/>
                <a:ext cx="14" cy="0"/>
              </a:xfrm>
              <a:prstGeom prst="line">
                <a:avLst/>
              </a:prstGeom>
              <a:noFill/>
              <a:ln w="9525">
                <a:solidFill>
                  <a:srgbClr val="FFFF99"/>
                </a:solidFill>
                <a:round/>
                <a:headEnd/>
                <a:tailEnd/>
              </a:ln>
            </xdr:spPr>
          </xdr:sp>
        </xdr:grpSp>
      </xdr:grpSp>
      <xdr:grpSp>
        <xdr:nvGrpSpPr>
          <xdr:cNvPr id="37249" name="Group 1499"/>
          <xdr:cNvGrpSpPr>
            <a:grpSpLocks/>
          </xdr:cNvGrpSpPr>
        </xdr:nvGrpSpPr>
        <xdr:grpSpPr bwMode="auto">
          <a:xfrm>
            <a:off x="343" y="5731"/>
            <a:ext cx="96" cy="40"/>
            <a:chOff x="343" y="5436"/>
            <a:chExt cx="96" cy="40"/>
          </a:xfrm>
        </xdr:grpSpPr>
        <xdr:sp macro="" textlink="">
          <xdr:nvSpPr>
            <xdr:cNvPr id="16860" name="Text Box 1500"/>
            <xdr:cNvSpPr txBox="1">
              <a:spLocks noChangeArrowheads="1"/>
            </xdr:cNvSpPr>
          </xdr:nvSpPr>
          <xdr:spPr bwMode="auto">
            <a:xfrm>
              <a:off x="426" y="5459"/>
              <a:ext cx="13"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FF99"/>
                  </a:solidFill>
                  <a:latin typeface="Arial"/>
                  <a:cs typeface="Arial"/>
                </a:rPr>
                <a:t>ν</a:t>
              </a:r>
            </a:p>
          </xdr:txBody>
        </xdr:sp>
        <xdr:sp macro="" textlink="">
          <xdr:nvSpPr>
            <xdr:cNvPr id="37251" name="AutoShape 1501"/>
            <xdr:cNvSpPr>
              <a:spLocks/>
            </xdr:cNvSpPr>
          </xdr:nvSpPr>
          <xdr:spPr bwMode="auto">
            <a:xfrm>
              <a:off x="343" y="5436"/>
              <a:ext cx="4" cy="38"/>
            </a:xfrm>
            <a:prstGeom prst="leftBracket">
              <a:avLst>
                <a:gd name="adj" fmla="val 79167"/>
              </a:avLst>
            </a:prstGeom>
            <a:noFill/>
            <a:ln w="9525">
              <a:solidFill>
                <a:srgbClr val="800000"/>
              </a:solidFill>
              <a:round/>
              <a:headEnd/>
              <a:tailEnd/>
            </a:ln>
          </xdr:spPr>
        </xdr:sp>
        <xdr:sp macro="" textlink="">
          <xdr:nvSpPr>
            <xdr:cNvPr id="37252" name="AutoShape 1502"/>
            <xdr:cNvSpPr>
              <a:spLocks/>
            </xdr:cNvSpPr>
          </xdr:nvSpPr>
          <xdr:spPr bwMode="auto">
            <a:xfrm flipH="1">
              <a:off x="421" y="5436"/>
              <a:ext cx="4" cy="38"/>
            </a:xfrm>
            <a:prstGeom prst="leftBracket">
              <a:avLst>
                <a:gd name="adj" fmla="val 79167"/>
              </a:avLst>
            </a:prstGeom>
            <a:noFill/>
            <a:ln w="9525">
              <a:solidFill>
                <a:srgbClr val="800000"/>
              </a:solidFill>
              <a:round/>
              <a:headEnd/>
              <a:tailEnd/>
            </a:ln>
          </xdr:spPr>
        </xdr:sp>
      </xdr:grpSp>
    </xdr:grpSp>
    <xdr:clientData/>
  </xdr:twoCellAnchor>
  <xdr:twoCellAnchor>
    <xdr:from>
      <xdr:col>10</xdr:col>
      <xdr:colOff>600075</xdr:colOff>
      <xdr:row>305</xdr:row>
      <xdr:rowOff>171450</xdr:rowOff>
    </xdr:from>
    <xdr:to>
      <xdr:col>13</xdr:col>
      <xdr:colOff>409575</xdr:colOff>
      <xdr:row>306</xdr:row>
      <xdr:rowOff>152400</xdr:rowOff>
    </xdr:to>
    <xdr:sp macro="" textlink="">
      <xdr:nvSpPr>
        <xdr:cNvPr id="16875" name="Text Box 1515"/>
        <xdr:cNvSpPr txBox="1">
          <a:spLocks noChangeArrowheads="1"/>
        </xdr:cNvSpPr>
      </xdr:nvSpPr>
      <xdr:spPr bwMode="auto">
        <a:xfrm>
          <a:off x="6696075" y="54483000"/>
          <a:ext cx="1638300" cy="171450"/>
        </a:xfrm>
        <a:prstGeom prst="rect">
          <a:avLst/>
        </a:prstGeom>
        <a:solidFill>
          <a:srgbClr val="808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000000"/>
              </a:solidFill>
              <a:latin typeface="Arial"/>
              <a:cs typeface="Arial"/>
            </a:rPr>
            <a:t>βινύλιο, βίνυλο-χλωρίδιο</a:t>
          </a:r>
        </a:p>
      </xdr:txBody>
    </xdr:sp>
    <xdr:clientData/>
  </xdr:twoCellAnchor>
  <xdr:twoCellAnchor>
    <xdr:from>
      <xdr:col>10</xdr:col>
      <xdr:colOff>600075</xdr:colOff>
      <xdr:row>316</xdr:row>
      <xdr:rowOff>161925</xdr:rowOff>
    </xdr:from>
    <xdr:to>
      <xdr:col>11</xdr:col>
      <xdr:colOff>542925</xdr:colOff>
      <xdr:row>317</xdr:row>
      <xdr:rowOff>142875</xdr:rowOff>
    </xdr:to>
    <xdr:sp macro="" textlink="">
      <xdr:nvSpPr>
        <xdr:cNvPr id="16876" name="Text Box 1516"/>
        <xdr:cNvSpPr txBox="1">
          <a:spLocks noChangeArrowheads="1"/>
        </xdr:cNvSpPr>
      </xdr:nvSpPr>
      <xdr:spPr bwMode="auto">
        <a:xfrm>
          <a:off x="6696075" y="56568975"/>
          <a:ext cx="552450" cy="171450"/>
        </a:xfrm>
        <a:prstGeom prst="rect">
          <a:avLst/>
        </a:prstGeom>
        <a:solidFill>
          <a:srgbClr val="808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000000"/>
              </a:solidFill>
              <a:latin typeface="Arial"/>
              <a:cs typeface="Arial"/>
            </a:rPr>
            <a:t>νιτρίλια</a:t>
          </a:r>
        </a:p>
      </xdr:txBody>
    </xdr:sp>
    <xdr:clientData/>
  </xdr:twoCellAnchor>
  <xdr:twoCellAnchor>
    <xdr:from>
      <xdr:col>2</xdr:col>
      <xdr:colOff>180975</xdr:colOff>
      <xdr:row>181</xdr:row>
      <xdr:rowOff>104611</xdr:rowOff>
    </xdr:from>
    <xdr:to>
      <xdr:col>8</xdr:col>
      <xdr:colOff>342900</xdr:colOff>
      <xdr:row>183</xdr:row>
      <xdr:rowOff>57208</xdr:rowOff>
    </xdr:to>
    <xdr:grpSp>
      <xdr:nvGrpSpPr>
        <xdr:cNvPr id="37226" name="Group 1521"/>
        <xdr:cNvGrpSpPr>
          <a:grpSpLocks/>
        </xdr:cNvGrpSpPr>
      </xdr:nvGrpSpPr>
      <xdr:grpSpPr bwMode="auto">
        <a:xfrm>
          <a:off x="1410007" y="35326627"/>
          <a:ext cx="3849022" cy="341791"/>
          <a:chOff x="147" y="3369"/>
          <a:chExt cx="401" cy="35"/>
        </a:xfrm>
      </xdr:grpSpPr>
      <xdr:sp macro="" textlink="">
        <xdr:nvSpPr>
          <xdr:cNvPr id="16092" name="Text Box 732"/>
          <xdr:cNvSpPr txBox="1">
            <a:spLocks noChangeArrowheads="1"/>
          </xdr:cNvSpPr>
        </xdr:nvSpPr>
        <xdr:spPr bwMode="auto">
          <a:xfrm>
            <a:off x="301" y="3376"/>
            <a:ext cx="24" cy="28"/>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grpSp>
        <xdr:nvGrpSpPr>
          <xdr:cNvPr id="37228" name="Group 733"/>
          <xdr:cNvGrpSpPr>
            <a:grpSpLocks/>
          </xdr:cNvGrpSpPr>
        </xdr:nvGrpSpPr>
        <xdr:grpSpPr bwMode="auto">
          <a:xfrm>
            <a:off x="147" y="3376"/>
            <a:ext cx="122" cy="26"/>
            <a:chOff x="59" y="3391"/>
            <a:chExt cx="122" cy="26"/>
          </a:xfrm>
        </xdr:grpSpPr>
        <xdr:sp macro="" textlink="">
          <xdr:nvSpPr>
            <xdr:cNvPr id="16094" name="Text Box 734"/>
            <xdr:cNvSpPr txBox="1">
              <a:spLocks noChangeArrowheads="1"/>
            </xdr:cNvSpPr>
          </xdr:nvSpPr>
          <xdr:spPr bwMode="auto">
            <a:xfrm>
              <a:off x="59"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095" name="Text Box 735"/>
            <xdr:cNvSpPr txBox="1">
              <a:spLocks noChangeArrowheads="1"/>
            </xdr:cNvSpPr>
          </xdr:nvSpPr>
          <xdr:spPr bwMode="auto">
            <a:xfrm>
              <a:off x="145"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096" name="Text Box 736"/>
            <xdr:cNvSpPr txBox="1">
              <a:spLocks noChangeArrowheads="1"/>
            </xdr:cNvSpPr>
          </xdr:nvSpPr>
          <xdr:spPr bwMode="auto">
            <a:xfrm>
              <a:off x="104" y="3391"/>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7244" name="Group 737"/>
            <xdr:cNvGrpSpPr>
              <a:grpSpLocks/>
            </xdr:cNvGrpSpPr>
          </xdr:nvGrpSpPr>
          <xdr:grpSpPr bwMode="auto">
            <a:xfrm>
              <a:off x="134" y="3402"/>
              <a:ext cx="14" cy="4"/>
              <a:chOff x="699" y="1454"/>
              <a:chExt cx="14" cy="4"/>
            </a:xfrm>
          </xdr:grpSpPr>
          <xdr:sp macro="" textlink="">
            <xdr:nvSpPr>
              <xdr:cNvPr id="37246" name="Line 738"/>
              <xdr:cNvSpPr>
                <a:spLocks noChangeShapeType="1"/>
              </xdr:cNvSpPr>
            </xdr:nvSpPr>
            <xdr:spPr bwMode="auto">
              <a:xfrm>
                <a:off x="699" y="1458"/>
                <a:ext cx="14" cy="0"/>
              </a:xfrm>
              <a:prstGeom prst="line">
                <a:avLst/>
              </a:prstGeom>
              <a:noFill/>
              <a:ln w="9525">
                <a:solidFill>
                  <a:srgbClr val="FF6600"/>
                </a:solidFill>
                <a:round/>
                <a:headEnd/>
                <a:tailEnd/>
              </a:ln>
            </xdr:spPr>
          </xdr:sp>
          <xdr:sp macro="" textlink="">
            <xdr:nvSpPr>
              <xdr:cNvPr id="37247" name="Line 739"/>
              <xdr:cNvSpPr>
                <a:spLocks noChangeShapeType="1"/>
              </xdr:cNvSpPr>
            </xdr:nvSpPr>
            <xdr:spPr bwMode="auto">
              <a:xfrm>
                <a:off x="699" y="1454"/>
                <a:ext cx="14" cy="0"/>
              </a:xfrm>
              <a:prstGeom prst="line">
                <a:avLst/>
              </a:prstGeom>
              <a:noFill/>
              <a:ln w="9525">
                <a:solidFill>
                  <a:srgbClr val="FFFF99"/>
                </a:solidFill>
                <a:round/>
                <a:headEnd/>
                <a:tailEnd/>
              </a:ln>
            </xdr:spPr>
          </xdr:sp>
        </xdr:grpSp>
        <xdr:sp macro="" textlink="">
          <xdr:nvSpPr>
            <xdr:cNvPr id="37245" name="Line 740"/>
            <xdr:cNvSpPr>
              <a:spLocks noChangeShapeType="1"/>
            </xdr:cNvSpPr>
          </xdr:nvSpPr>
          <xdr:spPr bwMode="auto">
            <a:xfrm>
              <a:off x="93" y="3404"/>
              <a:ext cx="14" cy="0"/>
            </a:xfrm>
            <a:prstGeom prst="line">
              <a:avLst/>
            </a:prstGeom>
            <a:noFill/>
            <a:ln w="9525">
              <a:solidFill>
                <a:srgbClr val="FFFF99"/>
              </a:solidFill>
              <a:round/>
              <a:headEnd/>
              <a:tailEnd/>
            </a:ln>
          </xdr:spPr>
        </xdr:sp>
      </xdr:grpSp>
      <xdr:grpSp>
        <xdr:nvGrpSpPr>
          <xdr:cNvPr id="37229" name="Group 756"/>
          <xdr:cNvGrpSpPr>
            <a:grpSpLocks/>
          </xdr:cNvGrpSpPr>
        </xdr:nvGrpSpPr>
        <xdr:grpSpPr bwMode="auto">
          <a:xfrm>
            <a:off x="418" y="3376"/>
            <a:ext cx="130" cy="26"/>
            <a:chOff x="418" y="3242"/>
            <a:chExt cx="130" cy="26"/>
          </a:xfrm>
        </xdr:grpSpPr>
        <xdr:sp macro="" textlink="">
          <xdr:nvSpPr>
            <xdr:cNvPr id="16115" name="Text Box 755"/>
            <xdr:cNvSpPr txBox="1">
              <a:spLocks noChangeArrowheads="1"/>
            </xdr:cNvSpPr>
          </xdr:nvSpPr>
          <xdr:spPr bwMode="auto">
            <a:xfrm>
              <a:off x="465" y="324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104" name="Text Box 744"/>
            <xdr:cNvSpPr txBox="1">
              <a:spLocks noChangeArrowheads="1"/>
            </xdr:cNvSpPr>
          </xdr:nvSpPr>
          <xdr:spPr bwMode="auto">
            <a:xfrm>
              <a:off x="418" y="324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105" name="Text Box 745"/>
            <xdr:cNvSpPr txBox="1">
              <a:spLocks noChangeArrowheads="1"/>
            </xdr:cNvSpPr>
          </xdr:nvSpPr>
          <xdr:spPr bwMode="auto">
            <a:xfrm>
              <a:off x="512" y="324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7239" name="Line 748"/>
            <xdr:cNvSpPr>
              <a:spLocks noChangeShapeType="1"/>
            </xdr:cNvSpPr>
          </xdr:nvSpPr>
          <xdr:spPr bwMode="auto">
            <a:xfrm>
              <a:off x="453" y="3255"/>
              <a:ext cx="14" cy="0"/>
            </a:xfrm>
            <a:prstGeom prst="line">
              <a:avLst/>
            </a:prstGeom>
            <a:noFill/>
            <a:ln w="9525">
              <a:solidFill>
                <a:srgbClr val="FFFF99"/>
              </a:solidFill>
              <a:round/>
              <a:headEnd/>
              <a:tailEnd/>
            </a:ln>
          </xdr:spPr>
        </xdr:sp>
        <xdr:sp macro="" textlink="">
          <xdr:nvSpPr>
            <xdr:cNvPr id="37240" name="Line 749"/>
            <xdr:cNvSpPr>
              <a:spLocks noChangeShapeType="1"/>
            </xdr:cNvSpPr>
          </xdr:nvSpPr>
          <xdr:spPr bwMode="auto">
            <a:xfrm>
              <a:off x="500" y="3255"/>
              <a:ext cx="14" cy="0"/>
            </a:xfrm>
            <a:prstGeom prst="line">
              <a:avLst/>
            </a:prstGeom>
            <a:noFill/>
            <a:ln w="9525">
              <a:solidFill>
                <a:srgbClr val="FFFF99"/>
              </a:solidFill>
              <a:round/>
              <a:headEnd/>
              <a:tailEnd/>
            </a:ln>
          </xdr:spPr>
        </xdr:sp>
      </xdr:grpSp>
      <xdr:grpSp>
        <xdr:nvGrpSpPr>
          <xdr:cNvPr id="37230" name="Group 752"/>
          <xdr:cNvGrpSpPr>
            <a:grpSpLocks/>
          </xdr:cNvGrpSpPr>
        </xdr:nvGrpSpPr>
        <xdr:grpSpPr bwMode="auto">
          <a:xfrm>
            <a:off x="281" y="3381"/>
            <a:ext cx="12" cy="12"/>
            <a:chOff x="495" y="1422"/>
            <a:chExt cx="14" cy="14"/>
          </a:xfrm>
        </xdr:grpSpPr>
        <xdr:sp macro="" textlink="">
          <xdr:nvSpPr>
            <xdr:cNvPr id="37234" name="Line 753"/>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7235" name="Line 754"/>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7231" name="Group 1518"/>
          <xdr:cNvGrpSpPr>
            <a:grpSpLocks/>
          </xdr:cNvGrpSpPr>
        </xdr:nvGrpSpPr>
        <xdr:grpSpPr bwMode="auto">
          <a:xfrm>
            <a:off x="334" y="3369"/>
            <a:ext cx="74" cy="20"/>
            <a:chOff x="334" y="3369"/>
            <a:chExt cx="74" cy="20"/>
          </a:xfrm>
        </xdr:grpSpPr>
        <xdr:sp macro="" textlink="">
          <xdr:nvSpPr>
            <xdr:cNvPr id="16877" name="Text Box 1517"/>
            <xdr:cNvSpPr txBox="1">
              <a:spLocks noChangeArrowheads="1"/>
            </xdr:cNvSpPr>
          </xdr:nvSpPr>
          <xdr:spPr bwMode="auto">
            <a:xfrm>
              <a:off x="358" y="3369"/>
              <a:ext cx="22" cy="19"/>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n-US" sz="1100" b="1" i="0" strike="noStrike">
                  <a:solidFill>
                    <a:srgbClr val="FF6600"/>
                  </a:solidFill>
                  <a:latin typeface="Arial"/>
                  <a:cs typeface="Arial"/>
                </a:rPr>
                <a:t>Ni</a:t>
              </a:r>
            </a:p>
          </xdr:txBody>
        </xdr:sp>
        <xdr:sp macro="" textlink="">
          <xdr:nvSpPr>
            <xdr:cNvPr id="37233" name="Line 741"/>
            <xdr:cNvSpPr>
              <a:spLocks noChangeShapeType="1"/>
            </xdr:cNvSpPr>
          </xdr:nvSpPr>
          <xdr:spPr bwMode="auto">
            <a:xfrm>
              <a:off x="334" y="3389"/>
              <a:ext cx="74" cy="0"/>
            </a:xfrm>
            <a:prstGeom prst="line">
              <a:avLst/>
            </a:prstGeom>
            <a:noFill/>
            <a:ln w="12700">
              <a:solidFill>
                <a:srgbClr val="FF0000"/>
              </a:solidFill>
              <a:round/>
              <a:headEnd/>
              <a:tailEnd type="triangle" w="med" len="med"/>
            </a:ln>
          </xdr:spPr>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417874</xdr:colOff>
      <xdr:row>352</xdr:row>
      <xdr:rowOff>147497</xdr:rowOff>
    </xdr:from>
    <xdr:to>
      <xdr:col>7</xdr:col>
      <xdr:colOff>288358</xdr:colOff>
      <xdr:row>353</xdr:row>
      <xdr:rowOff>163166</xdr:rowOff>
    </xdr:to>
    <xdr:sp macro="" textlink="">
      <xdr:nvSpPr>
        <xdr:cNvPr id="1024" name="Text Box 1040"/>
        <xdr:cNvSpPr txBox="1">
          <a:spLocks noChangeArrowheads="1"/>
        </xdr:cNvSpPr>
      </xdr:nvSpPr>
      <xdr:spPr bwMode="auto">
        <a:xfrm>
          <a:off x="4154132" y="66597174"/>
          <a:ext cx="493194" cy="204121"/>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1100" b="0" i="0" strike="noStrike">
              <a:solidFill>
                <a:srgbClr val="FF0000"/>
              </a:solidFill>
              <a:latin typeface="Arial"/>
              <a:cs typeface="Arial"/>
            </a:rPr>
            <a:t>+</a:t>
          </a:r>
          <a:r>
            <a:rPr lang="en-US" sz="1100" b="0" i="0" strike="noStrike">
              <a:solidFill>
                <a:srgbClr val="FF6600"/>
              </a:solidFill>
              <a:latin typeface="Arial"/>
              <a:cs typeface="Arial"/>
            </a:rPr>
            <a:t>H</a:t>
          </a:r>
          <a:r>
            <a:rPr lang="en-US" sz="1100" b="0" i="0" strike="noStrike" baseline="-25000">
              <a:solidFill>
                <a:srgbClr val="FF6600"/>
              </a:solidFill>
              <a:latin typeface="Arial"/>
              <a:cs typeface="Arial"/>
            </a:rPr>
            <a:t>2</a:t>
          </a:r>
          <a:r>
            <a:rPr lang="en-US" sz="1100" b="0" i="0" strike="noStrike" baseline="0">
              <a:solidFill>
                <a:srgbClr val="FF6600"/>
              </a:solidFill>
              <a:latin typeface="Arial"/>
              <a:cs typeface="Arial"/>
            </a:rPr>
            <a:t>O</a:t>
          </a:r>
          <a:endParaRPr lang="en-US" sz="1000" b="0" i="0" strike="noStrike" baseline="0">
            <a:solidFill>
              <a:srgbClr val="3366FF"/>
            </a:solidFill>
            <a:latin typeface="Arial"/>
            <a:cs typeface="Arial"/>
          </a:endParaRPr>
        </a:p>
      </xdr:txBody>
    </xdr:sp>
    <xdr:clientData/>
  </xdr:twoCellAnchor>
  <xdr:twoCellAnchor>
    <xdr:from>
      <xdr:col>3</xdr:col>
      <xdr:colOff>24580</xdr:colOff>
      <xdr:row>348</xdr:row>
      <xdr:rowOff>32760</xdr:rowOff>
    </xdr:from>
    <xdr:to>
      <xdr:col>4</xdr:col>
      <xdr:colOff>24182</xdr:colOff>
      <xdr:row>349</xdr:row>
      <xdr:rowOff>70380</xdr:rowOff>
    </xdr:to>
    <xdr:sp macro="" textlink="">
      <xdr:nvSpPr>
        <xdr:cNvPr id="1023" name="Text Box 983"/>
        <xdr:cNvSpPr txBox="1">
          <a:spLocks noChangeArrowheads="1"/>
        </xdr:cNvSpPr>
      </xdr:nvSpPr>
      <xdr:spPr bwMode="auto">
        <a:xfrm>
          <a:off x="1892709" y="65728631"/>
          <a:ext cx="622312" cy="226072"/>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1000" b="0" i="0" strike="noStrike">
              <a:solidFill>
                <a:srgbClr val="3366FF"/>
              </a:solidFill>
              <a:latin typeface="Arial"/>
              <a:cs typeface="Arial"/>
            </a:rPr>
            <a:t>H</a:t>
          </a:r>
          <a:r>
            <a:rPr lang="en-US" sz="1000" b="0" i="0" strike="noStrike" baseline="-25000">
              <a:solidFill>
                <a:srgbClr val="3366FF"/>
              </a:solidFill>
              <a:latin typeface="Arial"/>
              <a:cs typeface="Arial"/>
            </a:rPr>
            <a:t>2</a:t>
          </a:r>
          <a:r>
            <a:rPr lang="en-US" sz="1000" b="0" i="0" strike="noStrike">
              <a:solidFill>
                <a:srgbClr val="3366FF"/>
              </a:solidFill>
              <a:latin typeface="Arial"/>
              <a:cs typeface="Arial"/>
            </a:rPr>
            <a:t>SO</a:t>
          </a:r>
          <a:r>
            <a:rPr lang="en-US" sz="1000" b="0" i="0" strike="noStrike" baseline="-25000">
              <a:solidFill>
                <a:srgbClr val="3366FF"/>
              </a:solidFill>
              <a:latin typeface="Arial"/>
              <a:cs typeface="Arial"/>
            </a:rPr>
            <a:t>4</a:t>
          </a:r>
          <a:r>
            <a:rPr lang="en-US" sz="1000" b="0" i="0" strike="noStrike">
              <a:solidFill>
                <a:srgbClr val="3366FF"/>
              </a:solidFill>
              <a:latin typeface="Arial"/>
              <a:cs typeface="Arial"/>
            </a:rPr>
            <a:t> </a:t>
          </a:r>
        </a:p>
      </xdr:txBody>
    </xdr:sp>
    <xdr:clientData/>
  </xdr:twoCellAnchor>
  <xdr:twoCellAnchor>
    <xdr:from>
      <xdr:col>4</xdr:col>
      <xdr:colOff>409575</xdr:colOff>
      <xdr:row>157</xdr:row>
      <xdr:rowOff>123825</xdr:rowOff>
    </xdr:from>
    <xdr:to>
      <xdr:col>6</xdr:col>
      <xdr:colOff>190500</xdr:colOff>
      <xdr:row>158</xdr:row>
      <xdr:rowOff>114300</xdr:rowOff>
    </xdr:to>
    <xdr:sp macro="" textlink="">
      <xdr:nvSpPr>
        <xdr:cNvPr id="17770" name="Text Box 362"/>
        <xdr:cNvSpPr txBox="1">
          <a:spLocks noChangeArrowheads="1"/>
        </xdr:cNvSpPr>
      </xdr:nvSpPr>
      <xdr:spPr bwMode="auto">
        <a:xfrm>
          <a:off x="2847975" y="28813125"/>
          <a:ext cx="1000125" cy="18097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άκρυλο-νιτρίλιο</a:t>
          </a:r>
        </a:p>
      </xdr:txBody>
    </xdr:sp>
    <xdr:clientData/>
  </xdr:twoCellAnchor>
  <xdr:twoCellAnchor>
    <xdr:from>
      <xdr:col>3</xdr:col>
      <xdr:colOff>85725</xdr:colOff>
      <xdr:row>9</xdr:row>
      <xdr:rowOff>140213</xdr:rowOff>
    </xdr:from>
    <xdr:to>
      <xdr:col>7</xdr:col>
      <xdr:colOff>123825</xdr:colOff>
      <xdr:row>11</xdr:row>
      <xdr:rowOff>92588</xdr:rowOff>
    </xdr:to>
    <xdr:sp macro="" textlink="">
      <xdr:nvSpPr>
        <xdr:cNvPr id="17409" name="Text Box 1"/>
        <xdr:cNvSpPr txBox="1">
          <a:spLocks noChangeArrowheads="1"/>
        </xdr:cNvSpPr>
      </xdr:nvSpPr>
      <xdr:spPr bwMode="auto">
        <a:xfrm>
          <a:off x="1953854" y="1844471"/>
          <a:ext cx="2528939" cy="329278"/>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αλκινίων: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2v–2  </a:t>
          </a:r>
          <a:r>
            <a:rPr lang="en-US" sz="1400" b="0" i="0" strike="noStrike">
              <a:solidFill>
                <a:srgbClr val="FFFF99"/>
              </a:solidFill>
              <a:latin typeface="Arial"/>
              <a:cs typeface="Arial"/>
            </a:rPr>
            <a:t>(</a:t>
          </a:r>
          <a:r>
            <a:rPr lang="el-GR" sz="1400" b="0" i="0" strike="noStrike">
              <a:solidFill>
                <a:srgbClr val="FFFF99"/>
              </a:solidFill>
              <a:latin typeface="Arial"/>
              <a:cs typeface="Arial"/>
            </a:rPr>
            <a:t>ν≥2)</a:t>
          </a:r>
        </a:p>
      </xdr:txBody>
    </xdr:sp>
    <xdr:clientData/>
  </xdr:twoCellAnchor>
  <xdr:twoCellAnchor>
    <xdr:from>
      <xdr:col>1</xdr:col>
      <xdr:colOff>504825</xdr:colOff>
      <xdr:row>27</xdr:row>
      <xdr:rowOff>76200</xdr:rowOff>
    </xdr:from>
    <xdr:to>
      <xdr:col>4</xdr:col>
      <xdr:colOff>581025</xdr:colOff>
      <xdr:row>34</xdr:row>
      <xdr:rowOff>76200</xdr:rowOff>
    </xdr:to>
    <xdr:grpSp>
      <xdr:nvGrpSpPr>
        <xdr:cNvPr id="38269" name="Group 13"/>
        <xdr:cNvGrpSpPr>
          <a:grpSpLocks/>
        </xdr:cNvGrpSpPr>
      </xdr:nvGrpSpPr>
      <xdr:grpSpPr bwMode="auto">
        <a:xfrm>
          <a:off x="1119341" y="5381523"/>
          <a:ext cx="1919749" cy="1372419"/>
          <a:chOff x="92" y="562"/>
          <a:chExt cx="200" cy="141"/>
        </a:xfrm>
      </xdr:grpSpPr>
      <xdr:pic>
        <xdr:nvPicPr>
          <xdr:cNvPr id="44403" name="Picture 3"/>
          <xdr:cNvPicPr>
            <a:picLocks noChangeAspect="1" noChangeArrowheads="1"/>
          </xdr:cNvPicPr>
        </xdr:nvPicPr>
        <xdr:blipFill>
          <a:blip xmlns:r="http://schemas.openxmlformats.org/officeDocument/2006/relationships" r:embed="rId1"/>
          <a:srcRect/>
          <a:stretch>
            <a:fillRect/>
          </a:stretch>
        </xdr:blipFill>
        <xdr:spPr bwMode="auto">
          <a:xfrm>
            <a:off x="92" y="562"/>
            <a:ext cx="200" cy="141"/>
          </a:xfrm>
          <a:prstGeom prst="rect">
            <a:avLst/>
          </a:prstGeom>
          <a:noFill/>
          <a:ln w="9525">
            <a:noFill/>
            <a:miter lim="800000"/>
            <a:headEnd/>
            <a:tailEnd/>
          </a:ln>
        </xdr:spPr>
      </xdr:pic>
      <xdr:sp macro="" textlink="">
        <xdr:nvSpPr>
          <xdr:cNvPr id="17418" name="Text Box 10"/>
          <xdr:cNvSpPr txBox="1">
            <a:spLocks noChangeArrowheads="1"/>
          </xdr:cNvSpPr>
        </xdr:nvSpPr>
        <xdr:spPr bwMode="auto">
          <a:xfrm>
            <a:off x="125" y="582"/>
            <a:ext cx="53" cy="2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αιθίνιο</a:t>
            </a:r>
          </a:p>
        </xdr:txBody>
      </xdr:sp>
    </xdr:grpSp>
    <xdr:clientData/>
  </xdr:twoCellAnchor>
  <xdr:twoCellAnchor>
    <xdr:from>
      <xdr:col>5</xdr:col>
      <xdr:colOff>390525</xdr:colOff>
      <xdr:row>27</xdr:row>
      <xdr:rowOff>28575</xdr:rowOff>
    </xdr:from>
    <xdr:to>
      <xdr:col>9</xdr:col>
      <xdr:colOff>66675</xdr:colOff>
      <xdr:row>34</xdr:row>
      <xdr:rowOff>47625</xdr:rowOff>
    </xdr:to>
    <xdr:grpSp>
      <xdr:nvGrpSpPr>
        <xdr:cNvPr id="38270" name="Group 12"/>
        <xdr:cNvGrpSpPr>
          <a:grpSpLocks/>
        </xdr:cNvGrpSpPr>
      </xdr:nvGrpSpPr>
      <xdr:grpSpPr bwMode="auto">
        <a:xfrm>
          <a:off x="3463106" y="5333898"/>
          <a:ext cx="2134214" cy="1391469"/>
          <a:chOff x="330" y="560"/>
          <a:chExt cx="222" cy="143"/>
        </a:xfrm>
      </xdr:grpSpPr>
      <xdr:pic>
        <xdr:nvPicPr>
          <xdr:cNvPr id="44401" name="Picture 5"/>
          <xdr:cNvPicPr>
            <a:picLocks noChangeAspect="1" noChangeArrowheads="1"/>
          </xdr:cNvPicPr>
        </xdr:nvPicPr>
        <xdr:blipFill>
          <a:blip xmlns:r="http://schemas.openxmlformats.org/officeDocument/2006/relationships" r:embed="rId2"/>
          <a:srcRect/>
          <a:stretch>
            <a:fillRect/>
          </a:stretch>
        </xdr:blipFill>
        <xdr:spPr bwMode="auto">
          <a:xfrm>
            <a:off x="330" y="560"/>
            <a:ext cx="222" cy="143"/>
          </a:xfrm>
          <a:prstGeom prst="rect">
            <a:avLst/>
          </a:prstGeom>
          <a:noFill/>
          <a:ln w="9525">
            <a:noFill/>
            <a:miter lim="800000"/>
            <a:headEnd/>
            <a:tailEnd/>
          </a:ln>
        </xdr:spPr>
      </xdr:pic>
      <xdr:sp macro="" textlink="">
        <xdr:nvSpPr>
          <xdr:cNvPr id="17419" name="Text Box 11"/>
          <xdr:cNvSpPr txBox="1">
            <a:spLocks noChangeArrowheads="1"/>
          </xdr:cNvSpPr>
        </xdr:nvSpPr>
        <xdr:spPr bwMode="auto">
          <a:xfrm>
            <a:off x="452" y="660"/>
            <a:ext cx="72" cy="21"/>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προπίνιο</a:t>
            </a:r>
          </a:p>
        </xdr:txBody>
      </xdr:sp>
    </xdr:grpSp>
    <xdr:clientData/>
  </xdr:twoCellAnchor>
  <xdr:twoCellAnchor>
    <xdr:from>
      <xdr:col>11</xdr:col>
      <xdr:colOff>247650</xdr:colOff>
      <xdr:row>15</xdr:row>
      <xdr:rowOff>180975</xdr:rowOff>
    </xdr:from>
    <xdr:to>
      <xdr:col>14</xdr:col>
      <xdr:colOff>276225</xdr:colOff>
      <xdr:row>27</xdr:row>
      <xdr:rowOff>76200</xdr:rowOff>
    </xdr:to>
    <xdr:grpSp>
      <xdr:nvGrpSpPr>
        <xdr:cNvPr id="38271" name="Group 16"/>
        <xdr:cNvGrpSpPr>
          <a:grpSpLocks/>
        </xdr:cNvGrpSpPr>
      </xdr:nvGrpSpPr>
      <xdr:grpSpPr bwMode="auto">
        <a:xfrm>
          <a:off x="7007327" y="3151136"/>
          <a:ext cx="1872124" cy="2230387"/>
          <a:chOff x="718" y="337"/>
          <a:chExt cx="195" cy="229"/>
        </a:xfrm>
      </xdr:grpSpPr>
      <xdr:pic>
        <xdr:nvPicPr>
          <xdr:cNvPr id="44399" name="Picture 7"/>
          <xdr:cNvPicPr>
            <a:picLocks noChangeAspect="1" noChangeArrowheads="1"/>
          </xdr:cNvPicPr>
        </xdr:nvPicPr>
        <xdr:blipFill>
          <a:blip xmlns:r="http://schemas.openxmlformats.org/officeDocument/2006/relationships" r:embed="rId3"/>
          <a:srcRect/>
          <a:stretch>
            <a:fillRect/>
          </a:stretch>
        </xdr:blipFill>
        <xdr:spPr bwMode="auto">
          <a:xfrm>
            <a:off x="718" y="337"/>
            <a:ext cx="195" cy="229"/>
          </a:xfrm>
          <a:prstGeom prst="rect">
            <a:avLst/>
          </a:prstGeom>
          <a:noFill/>
          <a:ln w="9525">
            <a:noFill/>
            <a:miter lim="800000"/>
            <a:headEnd/>
            <a:tailEnd/>
          </a:ln>
        </xdr:spPr>
      </xdr:pic>
      <xdr:sp macro="" textlink="">
        <xdr:nvSpPr>
          <xdr:cNvPr id="17422" name="Text Box 14"/>
          <xdr:cNvSpPr txBox="1">
            <a:spLocks noChangeArrowheads="1"/>
          </xdr:cNvSpPr>
        </xdr:nvSpPr>
        <xdr:spPr bwMode="auto">
          <a:xfrm>
            <a:off x="808" y="497"/>
            <a:ext cx="78" cy="21"/>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2-βουτίνιο</a:t>
            </a:r>
          </a:p>
        </xdr:txBody>
      </xdr:sp>
    </xdr:grpSp>
    <xdr:clientData/>
  </xdr:twoCellAnchor>
  <xdr:twoCellAnchor>
    <xdr:from>
      <xdr:col>11</xdr:col>
      <xdr:colOff>47625</xdr:colOff>
      <xdr:row>28</xdr:row>
      <xdr:rowOff>66675</xdr:rowOff>
    </xdr:from>
    <xdr:to>
      <xdr:col>14</xdr:col>
      <xdr:colOff>542925</xdr:colOff>
      <xdr:row>35</xdr:row>
      <xdr:rowOff>152400</xdr:rowOff>
    </xdr:to>
    <xdr:grpSp>
      <xdr:nvGrpSpPr>
        <xdr:cNvPr id="38272" name="Group 17"/>
        <xdr:cNvGrpSpPr>
          <a:grpSpLocks/>
        </xdr:cNvGrpSpPr>
      </xdr:nvGrpSpPr>
      <xdr:grpSpPr bwMode="auto">
        <a:xfrm>
          <a:off x="6807302" y="5576836"/>
          <a:ext cx="2338849" cy="1447903"/>
          <a:chOff x="699" y="565"/>
          <a:chExt cx="244" cy="149"/>
        </a:xfrm>
      </xdr:grpSpPr>
      <xdr:pic>
        <xdr:nvPicPr>
          <xdr:cNvPr id="44397" name="Picture 9"/>
          <xdr:cNvPicPr>
            <a:picLocks noChangeAspect="1" noChangeArrowheads="1"/>
          </xdr:cNvPicPr>
        </xdr:nvPicPr>
        <xdr:blipFill>
          <a:blip xmlns:r="http://schemas.openxmlformats.org/officeDocument/2006/relationships" r:embed="rId4"/>
          <a:srcRect/>
          <a:stretch>
            <a:fillRect/>
          </a:stretch>
        </xdr:blipFill>
        <xdr:spPr bwMode="auto">
          <a:xfrm>
            <a:off x="699" y="565"/>
            <a:ext cx="244" cy="149"/>
          </a:xfrm>
          <a:prstGeom prst="rect">
            <a:avLst/>
          </a:prstGeom>
          <a:noFill/>
          <a:ln w="9525">
            <a:noFill/>
            <a:miter lim="800000"/>
            <a:headEnd/>
            <a:tailEnd/>
          </a:ln>
        </xdr:spPr>
      </xdr:pic>
      <xdr:sp macro="" textlink="">
        <xdr:nvSpPr>
          <xdr:cNvPr id="17423" name="Text Box 15"/>
          <xdr:cNvSpPr txBox="1">
            <a:spLocks noChangeArrowheads="1"/>
          </xdr:cNvSpPr>
        </xdr:nvSpPr>
        <xdr:spPr bwMode="auto">
          <a:xfrm>
            <a:off x="770" y="692"/>
            <a:ext cx="78" cy="21"/>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1-βουτίνιο</a:t>
            </a:r>
          </a:p>
        </xdr:txBody>
      </xdr:sp>
    </xdr:grpSp>
    <xdr:clientData/>
  </xdr:twoCellAnchor>
  <xdr:twoCellAnchor>
    <xdr:from>
      <xdr:col>1</xdr:col>
      <xdr:colOff>19050</xdr:colOff>
      <xdr:row>49</xdr:row>
      <xdr:rowOff>126487</xdr:rowOff>
    </xdr:from>
    <xdr:to>
      <xdr:col>7</xdr:col>
      <xdr:colOff>114300</xdr:colOff>
      <xdr:row>50</xdr:row>
      <xdr:rowOff>172063</xdr:rowOff>
    </xdr:to>
    <xdr:sp macro="" textlink="">
      <xdr:nvSpPr>
        <xdr:cNvPr id="17426" name="Text Box 18"/>
        <xdr:cNvSpPr txBox="1">
          <a:spLocks noChangeArrowheads="1"/>
        </xdr:cNvSpPr>
      </xdr:nvSpPr>
      <xdr:spPr bwMode="auto">
        <a:xfrm>
          <a:off x="641760" y="9467132"/>
          <a:ext cx="3831508" cy="234028"/>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Μια αξιοσημείωτη μέθοδος  παρασκευής αλκινίων</a:t>
          </a:r>
        </a:p>
      </xdr:txBody>
    </xdr:sp>
    <xdr:clientData/>
  </xdr:twoCellAnchor>
  <xdr:twoCellAnchor>
    <xdr:from>
      <xdr:col>1</xdr:col>
      <xdr:colOff>438150</xdr:colOff>
      <xdr:row>62</xdr:row>
      <xdr:rowOff>180975</xdr:rowOff>
    </xdr:from>
    <xdr:to>
      <xdr:col>9</xdr:col>
      <xdr:colOff>38100</xdr:colOff>
      <xdr:row>67</xdr:row>
      <xdr:rowOff>38100</xdr:rowOff>
    </xdr:to>
    <xdr:grpSp>
      <xdr:nvGrpSpPr>
        <xdr:cNvPr id="38274" name="Group 104"/>
        <xdr:cNvGrpSpPr>
          <a:grpSpLocks/>
        </xdr:cNvGrpSpPr>
      </xdr:nvGrpSpPr>
      <xdr:grpSpPr bwMode="auto">
        <a:xfrm>
          <a:off x="1052666" y="12338152"/>
          <a:ext cx="4516079" cy="840351"/>
          <a:chOff x="110" y="1210"/>
          <a:chExt cx="470" cy="86"/>
        </a:xfrm>
      </xdr:grpSpPr>
      <xdr:grpSp>
        <xdr:nvGrpSpPr>
          <xdr:cNvPr id="44352" name="Group 103"/>
          <xdr:cNvGrpSpPr>
            <a:grpSpLocks/>
          </xdr:cNvGrpSpPr>
        </xdr:nvGrpSpPr>
        <xdr:grpSpPr bwMode="auto">
          <a:xfrm>
            <a:off x="359" y="1244"/>
            <a:ext cx="71" cy="20"/>
            <a:chOff x="414" y="1244"/>
            <a:chExt cx="71" cy="20"/>
          </a:xfrm>
        </xdr:grpSpPr>
        <xdr:sp macro="" textlink="">
          <xdr:nvSpPr>
            <xdr:cNvPr id="17429" name="Text Box 21"/>
            <xdr:cNvSpPr txBox="1">
              <a:spLocks noChangeArrowheads="1"/>
            </xdr:cNvSpPr>
          </xdr:nvSpPr>
          <xdr:spPr bwMode="auto">
            <a:xfrm>
              <a:off x="454" y="1244"/>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432" name="Text Box 24"/>
            <xdr:cNvSpPr txBox="1">
              <a:spLocks noChangeArrowheads="1"/>
            </xdr:cNvSpPr>
          </xdr:nvSpPr>
          <xdr:spPr bwMode="auto">
            <a:xfrm>
              <a:off x="414" y="1244"/>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4392" name="Group 102"/>
            <xdr:cNvGrpSpPr>
              <a:grpSpLocks/>
            </xdr:cNvGrpSpPr>
          </xdr:nvGrpSpPr>
          <xdr:grpSpPr bwMode="auto">
            <a:xfrm>
              <a:off x="443" y="1250"/>
              <a:ext cx="14" cy="8"/>
              <a:chOff x="443" y="1291"/>
              <a:chExt cx="14" cy="8"/>
            </a:xfrm>
          </xdr:grpSpPr>
          <xdr:grpSp>
            <xdr:nvGrpSpPr>
              <xdr:cNvPr id="44393" name="Group 25"/>
              <xdr:cNvGrpSpPr>
                <a:grpSpLocks/>
              </xdr:cNvGrpSpPr>
            </xdr:nvGrpSpPr>
            <xdr:grpSpPr bwMode="auto">
              <a:xfrm>
                <a:off x="443" y="1295"/>
                <a:ext cx="14" cy="4"/>
                <a:chOff x="698" y="1451"/>
                <a:chExt cx="14" cy="4"/>
              </a:xfrm>
            </xdr:grpSpPr>
            <xdr:sp macro="" textlink="">
              <xdr:nvSpPr>
                <xdr:cNvPr id="44395" name="Line 26"/>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44396" name="Line 27"/>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44394" name="Line 28"/>
              <xdr:cNvSpPr>
                <a:spLocks noChangeShapeType="1"/>
              </xdr:cNvSpPr>
            </xdr:nvSpPr>
            <xdr:spPr bwMode="auto">
              <a:xfrm>
                <a:off x="443" y="1291"/>
                <a:ext cx="14" cy="0"/>
              </a:xfrm>
              <a:prstGeom prst="line">
                <a:avLst/>
              </a:prstGeom>
              <a:noFill/>
              <a:ln w="9525">
                <a:solidFill>
                  <a:srgbClr val="FF6600"/>
                </a:solidFill>
                <a:round/>
                <a:headEnd/>
                <a:tailEnd/>
              </a:ln>
            </xdr:spPr>
          </xdr:sp>
        </xdr:grpSp>
      </xdr:grpSp>
      <xdr:grpSp>
        <xdr:nvGrpSpPr>
          <xdr:cNvPr id="44353" name="Group 30"/>
          <xdr:cNvGrpSpPr>
            <a:grpSpLocks/>
          </xdr:cNvGrpSpPr>
        </xdr:nvGrpSpPr>
        <xdr:grpSpPr bwMode="auto">
          <a:xfrm>
            <a:off x="274" y="1235"/>
            <a:ext cx="79" cy="40"/>
            <a:chOff x="293" y="2335"/>
            <a:chExt cx="79" cy="40"/>
          </a:xfrm>
        </xdr:grpSpPr>
        <xdr:sp macro="" textlink="">
          <xdr:nvSpPr>
            <xdr:cNvPr id="17439" name="Text Box 31"/>
            <xdr:cNvSpPr txBox="1">
              <a:spLocks noChangeArrowheads="1"/>
            </xdr:cNvSpPr>
          </xdr:nvSpPr>
          <xdr:spPr bwMode="auto">
            <a:xfrm>
              <a:off x="293" y="2335"/>
              <a:ext cx="79" cy="40"/>
            </a:xfrm>
            <a:prstGeom prst="rect">
              <a:avLst/>
            </a:prstGeom>
            <a:solidFill>
              <a:srgbClr val="000000"/>
            </a:solidFill>
            <a:ln w="12700">
              <a:solidFill>
                <a:srgbClr val="000000"/>
              </a:solidFill>
              <a:miter lim="800000"/>
              <a:headEnd/>
              <a:tailEnd/>
            </a:ln>
          </xdr:spPr>
          <xdr:txBody>
            <a:bodyPr vertOverflow="clip" wrap="square" lIns="27432" tIns="22860" rIns="27432" bIns="22860" anchor="ctr" upright="1"/>
            <a:lstStyle/>
            <a:p>
              <a:pPr algn="ctr" rtl="1">
                <a:defRPr sz="1000"/>
              </a:pPr>
              <a:r>
                <a:rPr lang="el-GR" sz="900" b="1" i="0" strike="noStrike">
                  <a:solidFill>
                    <a:srgbClr val="808080"/>
                  </a:solidFill>
                  <a:latin typeface="Arial"/>
                  <a:cs typeface="Arial"/>
                </a:rPr>
                <a:t>αλκοολικό διάλυμα</a:t>
              </a:r>
            </a:p>
          </xdr:txBody>
        </xdr:sp>
        <xdr:sp macro="" textlink="">
          <xdr:nvSpPr>
            <xdr:cNvPr id="44389" name="Line 32"/>
            <xdr:cNvSpPr>
              <a:spLocks noChangeShapeType="1"/>
            </xdr:cNvSpPr>
          </xdr:nvSpPr>
          <xdr:spPr bwMode="auto">
            <a:xfrm>
              <a:off x="297" y="2355"/>
              <a:ext cx="74" cy="0"/>
            </a:xfrm>
            <a:prstGeom prst="line">
              <a:avLst/>
            </a:prstGeom>
            <a:noFill/>
            <a:ln w="12700">
              <a:solidFill>
                <a:srgbClr val="FF0000"/>
              </a:solidFill>
              <a:round/>
              <a:headEnd/>
              <a:tailEnd type="triangle" w="med" len="med"/>
            </a:ln>
          </xdr:spPr>
        </xdr:sp>
      </xdr:grpSp>
      <xdr:grpSp>
        <xdr:nvGrpSpPr>
          <xdr:cNvPr id="44354" name="Group 33"/>
          <xdr:cNvGrpSpPr>
            <a:grpSpLocks/>
          </xdr:cNvGrpSpPr>
        </xdr:nvGrpSpPr>
        <xdr:grpSpPr bwMode="auto">
          <a:xfrm>
            <a:off x="437" y="1248"/>
            <a:ext cx="12" cy="12"/>
            <a:chOff x="495" y="1422"/>
            <a:chExt cx="14" cy="14"/>
          </a:xfrm>
        </xdr:grpSpPr>
        <xdr:sp macro="" textlink="">
          <xdr:nvSpPr>
            <xdr:cNvPr id="44386" name="Line 3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387" name="Line 3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17444" name="Text Box 36"/>
          <xdr:cNvSpPr txBox="1">
            <a:spLocks noChangeArrowheads="1"/>
          </xdr:cNvSpPr>
        </xdr:nvSpPr>
        <xdr:spPr bwMode="auto">
          <a:xfrm>
            <a:off x="453" y="1243"/>
            <a:ext cx="56"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NaCl</a:t>
            </a:r>
          </a:p>
        </xdr:txBody>
      </xdr:sp>
      <xdr:sp macro="" textlink="">
        <xdr:nvSpPr>
          <xdr:cNvPr id="17445" name="Text Box 37"/>
          <xdr:cNvSpPr txBox="1">
            <a:spLocks noChangeArrowheads="1"/>
          </xdr:cNvSpPr>
        </xdr:nvSpPr>
        <xdr:spPr bwMode="auto">
          <a:xfrm>
            <a:off x="206" y="1243"/>
            <a:ext cx="65"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NaOH</a:t>
            </a:r>
          </a:p>
        </xdr:txBody>
      </xdr:sp>
      <xdr:grpSp>
        <xdr:nvGrpSpPr>
          <xdr:cNvPr id="44357" name="Group 56"/>
          <xdr:cNvGrpSpPr>
            <a:grpSpLocks/>
          </xdr:cNvGrpSpPr>
        </xdr:nvGrpSpPr>
        <xdr:grpSpPr bwMode="auto">
          <a:xfrm>
            <a:off x="190" y="1248"/>
            <a:ext cx="12" cy="12"/>
            <a:chOff x="495" y="1422"/>
            <a:chExt cx="14" cy="14"/>
          </a:xfrm>
        </xdr:grpSpPr>
        <xdr:sp macro="" textlink="">
          <xdr:nvSpPr>
            <xdr:cNvPr id="44384" name="Line 57"/>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385" name="Line 58"/>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4358" name="Group 59"/>
          <xdr:cNvGrpSpPr>
            <a:grpSpLocks/>
          </xdr:cNvGrpSpPr>
        </xdr:nvGrpSpPr>
        <xdr:grpSpPr bwMode="auto">
          <a:xfrm>
            <a:off x="515" y="1248"/>
            <a:ext cx="12" cy="12"/>
            <a:chOff x="495" y="1422"/>
            <a:chExt cx="14" cy="14"/>
          </a:xfrm>
        </xdr:grpSpPr>
        <xdr:sp macro="" textlink="">
          <xdr:nvSpPr>
            <xdr:cNvPr id="44382" name="Line 60"/>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383" name="Line 61"/>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17470" name="Text Box 62"/>
          <xdr:cNvSpPr txBox="1">
            <a:spLocks noChangeArrowheads="1"/>
          </xdr:cNvSpPr>
        </xdr:nvSpPr>
        <xdr:spPr bwMode="auto">
          <a:xfrm>
            <a:off x="531" y="1243"/>
            <a:ext cx="49" cy="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a:t>
            </a:r>
          </a:p>
        </xdr:txBody>
      </xdr:sp>
      <xdr:grpSp>
        <xdr:nvGrpSpPr>
          <xdr:cNvPr id="44360" name="Group 91"/>
          <xdr:cNvGrpSpPr>
            <a:grpSpLocks/>
          </xdr:cNvGrpSpPr>
        </xdr:nvGrpSpPr>
        <xdr:grpSpPr bwMode="auto">
          <a:xfrm>
            <a:off x="110" y="1210"/>
            <a:ext cx="72" cy="86"/>
            <a:chOff x="110" y="1210"/>
            <a:chExt cx="72" cy="86"/>
          </a:xfrm>
        </xdr:grpSpPr>
        <xdr:sp macro="" textlink="">
          <xdr:nvSpPr>
            <xdr:cNvPr id="17472" name="Text Box 64"/>
            <xdr:cNvSpPr txBox="1">
              <a:spLocks noChangeArrowheads="1"/>
            </xdr:cNvSpPr>
          </xdr:nvSpPr>
          <xdr:spPr bwMode="auto">
            <a:xfrm>
              <a:off x="111" y="1211"/>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17471" name="Text Box 63"/>
            <xdr:cNvSpPr txBox="1">
              <a:spLocks noChangeArrowheads="1"/>
            </xdr:cNvSpPr>
          </xdr:nvSpPr>
          <xdr:spPr bwMode="auto">
            <a:xfrm>
              <a:off x="150" y="1211"/>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Cl</a:t>
              </a:r>
            </a:p>
          </xdr:txBody>
        </xdr:sp>
        <xdr:sp macro="" textlink="">
          <xdr:nvSpPr>
            <xdr:cNvPr id="17448" name="Text Box 40"/>
            <xdr:cNvSpPr txBox="1">
              <a:spLocks noChangeArrowheads="1"/>
            </xdr:cNvSpPr>
          </xdr:nvSpPr>
          <xdr:spPr bwMode="auto">
            <a:xfrm>
              <a:off x="151" y="1244"/>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449" name="Text Box 41"/>
            <xdr:cNvSpPr txBox="1">
              <a:spLocks noChangeArrowheads="1"/>
            </xdr:cNvSpPr>
          </xdr:nvSpPr>
          <xdr:spPr bwMode="auto">
            <a:xfrm>
              <a:off x="110" y="1275"/>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17452" name="Text Box 44"/>
            <xdr:cNvSpPr txBox="1">
              <a:spLocks noChangeArrowheads="1"/>
            </xdr:cNvSpPr>
          </xdr:nvSpPr>
          <xdr:spPr bwMode="auto">
            <a:xfrm>
              <a:off x="111" y="1244"/>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453" name="Text Box 45"/>
            <xdr:cNvSpPr txBox="1">
              <a:spLocks noChangeArrowheads="1"/>
            </xdr:cNvSpPr>
          </xdr:nvSpPr>
          <xdr:spPr bwMode="auto">
            <a:xfrm>
              <a:off x="151" y="1275"/>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Cl</a:t>
              </a:r>
            </a:p>
          </xdr:txBody>
        </xdr:sp>
        <xdr:sp macro="" textlink="">
          <xdr:nvSpPr>
            <xdr:cNvPr id="44367" name="Line 46"/>
            <xdr:cNvSpPr>
              <a:spLocks noChangeShapeType="1"/>
            </xdr:cNvSpPr>
          </xdr:nvSpPr>
          <xdr:spPr bwMode="auto">
            <a:xfrm rot="5400000">
              <a:off x="114" y="1237"/>
              <a:ext cx="14" cy="0"/>
            </a:xfrm>
            <a:prstGeom prst="line">
              <a:avLst/>
            </a:prstGeom>
            <a:noFill/>
            <a:ln w="9525">
              <a:solidFill>
                <a:srgbClr val="FFFF99"/>
              </a:solidFill>
              <a:round/>
              <a:headEnd/>
              <a:tailEnd/>
            </a:ln>
          </xdr:spPr>
        </xdr:sp>
        <xdr:sp macro="" textlink="">
          <xdr:nvSpPr>
            <xdr:cNvPr id="44368" name="Line 47"/>
            <xdr:cNvSpPr>
              <a:spLocks noChangeShapeType="1"/>
            </xdr:cNvSpPr>
          </xdr:nvSpPr>
          <xdr:spPr bwMode="auto">
            <a:xfrm>
              <a:off x="139" y="1253"/>
              <a:ext cx="14" cy="0"/>
            </a:xfrm>
            <a:prstGeom prst="line">
              <a:avLst/>
            </a:prstGeom>
            <a:noFill/>
            <a:ln w="9525">
              <a:solidFill>
                <a:srgbClr val="FFFF99"/>
              </a:solidFill>
              <a:round/>
              <a:headEnd/>
              <a:tailEnd/>
            </a:ln>
          </xdr:spPr>
        </xdr:sp>
        <xdr:sp macro="" textlink="">
          <xdr:nvSpPr>
            <xdr:cNvPr id="44369" name="Line 48"/>
            <xdr:cNvSpPr>
              <a:spLocks noChangeShapeType="1"/>
            </xdr:cNvSpPr>
          </xdr:nvSpPr>
          <xdr:spPr bwMode="auto">
            <a:xfrm rot="5400000">
              <a:off x="154" y="1270"/>
              <a:ext cx="14" cy="0"/>
            </a:xfrm>
            <a:prstGeom prst="line">
              <a:avLst/>
            </a:prstGeom>
            <a:noFill/>
            <a:ln w="9525">
              <a:solidFill>
                <a:srgbClr val="FFFF99"/>
              </a:solidFill>
              <a:round/>
              <a:headEnd/>
              <a:tailEnd/>
            </a:ln>
          </xdr:spPr>
        </xdr:sp>
        <xdr:sp macro="" textlink="">
          <xdr:nvSpPr>
            <xdr:cNvPr id="44370" name="Line 49"/>
            <xdr:cNvSpPr>
              <a:spLocks noChangeShapeType="1"/>
            </xdr:cNvSpPr>
          </xdr:nvSpPr>
          <xdr:spPr bwMode="auto">
            <a:xfrm rot="5400000">
              <a:off x="114" y="1270"/>
              <a:ext cx="14" cy="0"/>
            </a:xfrm>
            <a:prstGeom prst="line">
              <a:avLst/>
            </a:prstGeom>
            <a:noFill/>
            <a:ln w="9525">
              <a:solidFill>
                <a:srgbClr val="FFFF99"/>
              </a:solidFill>
              <a:round/>
              <a:headEnd/>
              <a:tailEnd/>
            </a:ln>
          </xdr:spPr>
        </xdr:sp>
        <xdr:sp macro="" textlink="">
          <xdr:nvSpPr>
            <xdr:cNvPr id="44371" name="Line 50"/>
            <xdr:cNvSpPr>
              <a:spLocks noChangeShapeType="1"/>
            </xdr:cNvSpPr>
          </xdr:nvSpPr>
          <xdr:spPr bwMode="auto">
            <a:xfrm rot="5400000">
              <a:off x="154" y="1237"/>
              <a:ext cx="14" cy="0"/>
            </a:xfrm>
            <a:prstGeom prst="line">
              <a:avLst/>
            </a:prstGeom>
            <a:noFill/>
            <a:ln w="9525">
              <a:solidFill>
                <a:srgbClr val="FFFF99"/>
              </a:solidFill>
              <a:round/>
              <a:headEnd/>
              <a:tailEnd/>
            </a:ln>
          </xdr:spPr>
        </xdr:sp>
        <xdr:grpSp>
          <xdr:nvGrpSpPr>
            <xdr:cNvPr id="44372" name="Group 51"/>
            <xdr:cNvGrpSpPr>
              <a:grpSpLocks/>
            </xdr:cNvGrpSpPr>
          </xdr:nvGrpSpPr>
          <xdr:grpSpPr bwMode="auto">
            <a:xfrm>
              <a:off x="112" y="1273"/>
              <a:ext cx="62" cy="23"/>
              <a:chOff x="169" y="1412"/>
              <a:chExt cx="85" cy="23"/>
            </a:xfrm>
          </xdr:grpSpPr>
          <xdr:sp macro="" textlink="">
            <xdr:nvSpPr>
              <xdr:cNvPr id="44378" name="Line 52"/>
              <xdr:cNvSpPr>
                <a:spLocks noChangeShapeType="1"/>
              </xdr:cNvSpPr>
            </xdr:nvSpPr>
            <xdr:spPr bwMode="auto">
              <a:xfrm>
                <a:off x="170" y="1435"/>
                <a:ext cx="84" cy="0"/>
              </a:xfrm>
              <a:prstGeom prst="line">
                <a:avLst/>
              </a:prstGeom>
              <a:noFill/>
              <a:ln w="9525">
                <a:solidFill>
                  <a:srgbClr val="FF6600"/>
                </a:solidFill>
                <a:round/>
                <a:headEnd/>
                <a:tailEnd/>
              </a:ln>
            </xdr:spPr>
          </xdr:sp>
          <xdr:sp macro="" textlink="">
            <xdr:nvSpPr>
              <xdr:cNvPr id="44379" name="Line 53"/>
              <xdr:cNvSpPr>
                <a:spLocks noChangeShapeType="1"/>
              </xdr:cNvSpPr>
            </xdr:nvSpPr>
            <xdr:spPr bwMode="auto">
              <a:xfrm>
                <a:off x="170" y="1412"/>
                <a:ext cx="84" cy="0"/>
              </a:xfrm>
              <a:prstGeom prst="line">
                <a:avLst/>
              </a:prstGeom>
              <a:noFill/>
              <a:ln w="9525">
                <a:solidFill>
                  <a:srgbClr val="FF6600"/>
                </a:solidFill>
                <a:round/>
                <a:headEnd/>
                <a:tailEnd/>
              </a:ln>
            </xdr:spPr>
          </xdr:sp>
          <xdr:sp macro="" textlink="">
            <xdr:nvSpPr>
              <xdr:cNvPr id="44380" name="Line 54"/>
              <xdr:cNvSpPr>
                <a:spLocks noChangeShapeType="1"/>
              </xdr:cNvSpPr>
            </xdr:nvSpPr>
            <xdr:spPr bwMode="auto">
              <a:xfrm>
                <a:off x="169" y="1412"/>
                <a:ext cx="0" cy="23"/>
              </a:xfrm>
              <a:prstGeom prst="line">
                <a:avLst/>
              </a:prstGeom>
              <a:noFill/>
              <a:ln w="9525">
                <a:solidFill>
                  <a:srgbClr val="FF6600"/>
                </a:solidFill>
                <a:round/>
                <a:headEnd/>
                <a:tailEnd/>
              </a:ln>
            </xdr:spPr>
          </xdr:sp>
          <xdr:sp macro="" textlink="">
            <xdr:nvSpPr>
              <xdr:cNvPr id="44381" name="Line 55"/>
              <xdr:cNvSpPr>
                <a:spLocks noChangeShapeType="1"/>
              </xdr:cNvSpPr>
            </xdr:nvSpPr>
            <xdr:spPr bwMode="auto">
              <a:xfrm>
                <a:off x="254" y="1412"/>
                <a:ext cx="0" cy="23"/>
              </a:xfrm>
              <a:prstGeom prst="line">
                <a:avLst/>
              </a:prstGeom>
              <a:noFill/>
              <a:ln w="9525">
                <a:solidFill>
                  <a:srgbClr val="FF6600"/>
                </a:solidFill>
                <a:round/>
                <a:headEnd/>
                <a:tailEnd/>
              </a:ln>
            </xdr:spPr>
          </xdr:sp>
        </xdr:grpSp>
        <xdr:grpSp>
          <xdr:nvGrpSpPr>
            <xdr:cNvPr id="44373" name="Group 66"/>
            <xdr:cNvGrpSpPr>
              <a:grpSpLocks/>
            </xdr:cNvGrpSpPr>
          </xdr:nvGrpSpPr>
          <xdr:grpSpPr bwMode="auto">
            <a:xfrm>
              <a:off x="112" y="1210"/>
              <a:ext cx="62" cy="23"/>
              <a:chOff x="169" y="1412"/>
              <a:chExt cx="85" cy="23"/>
            </a:xfrm>
          </xdr:grpSpPr>
          <xdr:sp macro="" textlink="">
            <xdr:nvSpPr>
              <xdr:cNvPr id="44374" name="Line 67"/>
              <xdr:cNvSpPr>
                <a:spLocks noChangeShapeType="1"/>
              </xdr:cNvSpPr>
            </xdr:nvSpPr>
            <xdr:spPr bwMode="auto">
              <a:xfrm>
                <a:off x="170" y="1435"/>
                <a:ext cx="84" cy="0"/>
              </a:xfrm>
              <a:prstGeom prst="line">
                <a:avLst/>
              </a:prstGeom>
              <a:noFill/>
              <a:ln w="9525">
                <a:solidFill>
                  <a:srgbClr val="FF6600"/>
                </a:solidFill>
                <a:round/>
                <a:headEnd/>
                <a:tailEnd/>
              </a:ln>
            </xdr:spPr>
          </xdr:sp>
          <xdr:sp macro="" textlink="">
            <xdr:nvSpPr>
              <xdr:cNvPr id="44375" name="Line 68"/>
              <xdr:cNvSpPr>
                <a:spLocks noChangeShapeType="1"/>
              </xdr:cNvSpPr>
            </xdr:nvSpPr>
            <xdr:spPr bwMode="auto">
              <a:xfrm>
                <a:off x="170" y="1412"/>
                <a:ext cx="84" cy="0"/>
              </a:xfrm>
              <a:prstGeom prst="line">
                <a:avLst/>
              </a:prstGeom>
              <a:noFill/>
              <a:ln w="9525">
                <a:solidFill>
                  <a:srgbClr val="FF6600"/>
                </a:solidFill>
                <a:round/>
                <a:headEnd/>
                <a:tailEnd/>
              </a:ln>
            </xdr:spPr>
          </xdr:sp>
          <xdr:sp macro="" textlink="">
            <xdr:nvSpPr>
              <xdr:cNvPr id="44376" name="Line 69"/>
              <xdr:cNvSpPr>
                <a:spLocks noChangeShapeType="1"/>
              </xdr:cNvSpPr>
            </xdr:nvSpPr>
            <xdr:spPr bwMode="auto">
              <a:xfrm>
                <a:off x="169" y="1412"/>
                <a:ext cx="0" cy="23"/>
              </a:xfrm>
              <a:prstGeom prst="line">
                <a:avLst/>
              </a:prstGeom>
              <a:noFill/>
              <a:ln w="9525">
                <a:solidFill>
                  <a:srgbClr val="FF6600"/>
                </a:solidFill>
                <a:round/>
                <a:headEnd/>
                <a:tailEnd/>
              </a:ln>
            </xdr:spPr>
          </xdr:sp>
          <xdr:sp macro="" textlink="">
            <xdr:nvSpPr>
              <xdr:cNvPr id="44377" name="Line 70"/>
              <xdr:cNvSpPr>
                <a:spLocks noChangeShapeType="1"/>
              </xdr:cNvSpPr>
            </xdr:nvSpPr>
            <xdr:spPr bwMode="auto">
              <a:xfrm>
                <a:off x="254" y="1412"/>
                <a:ext cx="0" cy="23"/>
              </a:xfrm>
              <a:prstGeom prst="line">
                <a:avLst/>
              </a:prstGeom>
              <a:noFill/>
              <a:ln w="9525">
                <a:solidFill>
                  <a:srgbClr val="FF6600"/>
                </a:solidFill>
                <a:round/>
                <a:headEnd/>
                <a:tailEnd/>
              </a:ln>
            </xdr:spPr>
          </xdr:sp>
        </xdr:grpSp>
      </xdr:grpSp>
    </xdr:grpSp>
    <xdr:clientData/>
  </xdr:twoCellAnchor>
  <xdr:twoCellAnchor>
    <xdr:from>
      <xdr:col>1</xdr:col>
      <xdr:colOff>438150</xdr:colOff>
      <xdr:row>68</xdr:row>
      <xdr:rowOff>180975</xdr:rowOff>
    </xdr:from>
    <xdr:to>
      <xdr:col>9</xdr:col>
      <xdr:colOff>38100</xdr:colOff>
      <xdr:row>73</xdr:row>
      <xdr:rowOff>47625</xdr:rowOff>
    </xdr:to>
    <xdr:grpSp>
      <xdr:nvGrpSpPr>
        <xdr:cNvPr id="38275" name="Group 153"/>
        <xdr:cNvGrpSpPr>
          <a:grpSpLocks/>
        </xdr:cNvGrpSpPr>
      </xdr:nvGrpSpPr>
      <xdr:grpSpPr bwMode="auto">
        <a:xfrm>
          <a:off x="1052666" y="13515975"/>
          <a:ext cx="4516079" cy="839634"/>
          <a:chOff x="110" y="1351"/>
          <a:chExt cx="470" cy="86"/>
        </a:xfrm>
      </xdr:grpSpPr>
      <xdr:grpSp>
        <xdr:nvGrpSpPr>
          <xdr:cNvPr id="44307" name="Group 105"/>
          <xdr:cNvGrpSpPr>
            <a:grpSpLocks/>
          </xdr:cNvGrpSpPr>
        </xdr:nvGrpSpPr>
        <xdr:grpSpPr bwMode="auto">
          <a:xfrm>
            <a:off x="110" y="1351"/>
            <a:ext cx="72" cy="86"/>
            <a:chOff x="217" y="1379"/>
            <a:chExt cx="72" cy="86"/>
          </a:xfrm>
        </xdr:grpSpPr>
        <xdr:sp macro="" textlink="">
          <xdr:nvSpPr>
            <xdr:cNvPr id="17479" name="Text Box 71"/>
            <xdr:cNvSpPr txBox="1">
              <a:spLocks noChangeArrowheads="1"/>
            </xdr:cNvSpPr>
          </xdr:nvSpPr>
          <xdr:spPr bwMode="auto">
            <a:xfrm>
              <a:off x="257" y="1380"/>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17480" name="Text Box 72"/>
            <xdr:cNvSpPr txBox="1">
              <a:spLocks noChangeArrowheads="1"/>
            </xdr:cNvSpPr>
          </xdr:nvSpPr>
          <xdr:spPr bwMode="auto">
            <a:xfrm>
              <a:off x="218" y="1380"/>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Cl</a:t>
              </a:r>
            </a:p>
          </xdr:txBody>
        </xdr:sp>
        <xdr:sp macro="" textlink="">
          <xdr:nvSpPr>
            <xdr:cNvPr id="17481" name="Text Box 73"/>
            <xdr:cNvSpPr txBox="1">
              <a:spLocks noChangeArrowheads="1"/>
            </xdr:cNvSpPr>
          </xdr:nvSpPr>
          <xdr:spPr bwMode="auto">
            <a:xfrm>
              <a:off x="258" y="1412"/>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482" name="Text Box 74"/>
            <xdr:cNvSpPr txBox="1">
              <a:spLocks noChangeArrowheads="1"/>
            </xdr:cNvSpPr>
          </xdr:nvSpPr>
          <xdr:spPr bwMode="auto">
            <a:xfrm>
              <a:off x="217" y="1444"/>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17483" name="Text Box 75"/>
            <xdr:cNvSpPr txBox="1">
              <a:spLocks noChangeArrowheads="1"/>
            </xdr:cNvSpPr>
          </xdr:nvSpPr>
          <xdr:spPr bwMode="auto">
            <a:xfrm>
              <a:off x="218" y="1412"/>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484" name="Text Box 76"/>
            <xdr:cNvSpPr txBox="1">
              <a:spLocks noChangeArrowheads="1"/>
            </xdr:cNvSpPr>
          </xdr:nvSpPr>
          <xdr:spPr bwMode="auto">
            <a:xfrm>
              <a:off x="257" y="1444"/>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Cl</a:t>
              </a:r>
            </a:p>
          </xdr:txBody>
        </xdr:sp>
        <xdr:sp macro="" textlink="">
          <xdr:nvSpPr>
            <xdr:cNvPr id="44337" name="Line 77"/>
            <xdr:cNvSpPr>
              <a:spLocks noChangeShapeType="1"/>
            </xdr:cNvSpPr>
          </xdr:nvSpPr>
          <xdr:spPr bwMode="auto">
            <a:xfrm rot="5400000">
              <a:off x="221" y="1406"/>
              <a:ext cx="14" cy="0"/>
            </a:xfrm>
            <a:prstGeom prst="line">
              <a:avLst/>
            </a:prstGeom>
            <a:noFill/>
            <a:ln w="9525">
              <a:solidFill>
                <a:srgbClr val="FFFF99"/>
              </a:solidFill>
              <a:round/>
              <a:headEnd/>
              <a:tailEnd/>
            </a:ln>
          </xdr:spPr>
        </xdr:sp>
        <xdr:sp macro="" textlink="">
          <xdr:nvSpPr>
            <xdr:cNvPr id="44338" name="Line 78"/>
            <xdr:cNvSpPr>
              <a:spLocks noChangeShapeType="1"/>
            </xdr:cNvSpPr>
          </xdr:nvSpPr>
          <xdr:spPr bwMode="auto">
            <a:xfrm rot="5400000">
              <a:off x="261" y="1439"/>
              <a:ext cx="14" cy="0"/>
            </a:xfrm>
            <a:prstGeom prst="line">
              <a:avLst/>
            </a:prstGeom>
            <a:noFill/>
            <a:ln w="9525">
              <a:solidFill>
                <a:srgbClr val="FFFF99"/>
              </a:solidFill>
              <a:round/>
              <a:headEnd/>
              <a:tailEnd/>
            </a:ln>
          </xdr:spPr>
        </xdr:sp>
        <xdr:sp macro="" textlink="">
          <xdr:nvSpPr>
            <xdr:cNvPr id="44339" name="Line 79"/>
            <xdr:cNvSpPr>
              <a:spLocks noChangeShapeType="1"/>
            </xdr:cNvSpPr>
          </xdr:nvSpPr>
          <xdr:spPr bwMode="auto">
            <a:xfrm rot="5400000">
              <a:off x="221" y="1439"/>
              <a:ext cx="14" cy="0"/>
            </a:xfrm>
            <a:prstGeom prst="line">
              <a:avLst/>
            </a:prstGeom>
            <a:noFill/>
            <a:ln w="9525">
              <a:solidFill>
                <a:srgbClr val="FFFF99"/>
              </a:solidFill>
              <a:round/>
              <a:headEnd/>
              <a:tailEnd/>
            </a:ln>
          </xdr:spPr>
        </xdr:sp>
        <xdr:sp macro="" textlink="">
          <xdr:nvSpPr>
            <xdr:cNvPr id="44340" name="Line 80"/>
            <xdr:cNvSpPr>
              <a:spLocks noChangeShapeType="1"/>
            </xdr:cNvSpPr>
          </xdr:nvSpPr>
          <xdr:spPr bwMode="auto">
            <a:xfrm rot="5400000">
              <a:off x="261" y="1406"/>
              <a:ext cx="14" cy="0"/>
            </a:xfrm>
            <a:prstGeom prst="line">
              <a:avLst/>
            </a:prstGeom>
            <a:noFill/>
            <a:ln w="9525">
              <a:solidFill>
                <a:srgbClr val="FFFF99"/>
              </a:solidFill>
              <a:round/>
              <a:headEnd/>
              <a:tailEnd/>
            </a:ln>
          </xdr:spPr>
        </xdr:sp>
        <xdr:grpSp>
          <xdr:nvGrpSpPr>
            <xdr:cNvPr id="44341" name="Group 81"/>
            <xdr:cNvGrpSpPr>
              <a:grpSpLocks/>
            </xdr:cNvGrpSpPr>
          </xdr:nvGrpSpPr>
          <xdr:grpSpPr bwMode="auto">
            <a:xfrm>
              <a:off x="219" y="1442"/>
              <a:ext cx="62" cy="23"/>
              <a:chOff x="169" y="1412"/>
              <a:chExt cx="85" cy="23"/>
            </a:xfrm>
          </xdr:grpSpPr>
          <xdr:sp macro="" textlink="">
            <xdr:nvSpPr>
              <xdr:cNvPr id="44348" name="Line 82"/>
              <xdr:cNvSpPr>
                <a:spLocks noChangeShapeType="1"/>
              </xdr:cNvSpPr>
            </xdr:nvSpPr>
            <xdr:spPr bwMode="auto">
              <a:xfrm>
                <a:off x="170" y="1435"/>
                <a:ext cx="84" cy="0"/>
              </a:xfrm>
              <a:prstGeom prst="line">
                <a:avLst/>
              </a:prstGeom>
              <a:noFill/>
              <a:ln w="9525">
                <a:solidFill>
                  <a:srgbClr val="FF6600"/>
                </a:solidFill>
                <a:round/>
                <a:headEnd/>
                <a:tailEnd/>
              </a:ln>
            </xdr:spPr>
          </xdr:sp>
          <xdr:sp macro="" textlink="">
            <xdr:nvSpPr>
              <xdr:cNvPr id="44349" name="Line 83"/>
              <xdr:cNvSpPr>
                <a:spLocks noChangeShapeType="1"/>
              </xdr:cNvSpPr>
            </xdr:nvSpPr>
            <xdr:spPr bwMode="auto">
              <a:xfrm>
                <a:off x="170" y="1412"/>
                <a:ext cx="84" cy="0"/>
              </a:xfrm>
              <a:prstGeom prst="line">
                <a:avLst/>
              </a:prstGeom>
              <a:noFill/>
              <a:ln w="9525">
                <a:solidFill>
                  <a:srgbClr val="FF6600"/>
                </a:solidFill>
                <a:round/>
                <a:headEnd/>
                <a:tailEnd/>
              </a:ln>
            </xdr:spPr>
          </xdr:sp>
          <xdr:sp macro="" textlink="">
            <xdr:nvSpPr>
              <xdr:cNvPr id="44350" name="Line 84"/>
              <xdr:cNvSpPr>
                <a:spLocks noChangeShapeType="1"/>
              </xdr:cNvSpPr>
            </xdr:nvSpPr>
            <xdr:spPr bwMode="auto">
              <a:xfrm>
                <a:off x="169" y="1412"/>
                <a:ext cx="0" cy="23"/>
              </a:xfrm>
              <a:prstGeom prst="line">
                <a:avLst/>
              </a:prstGeom>
              <a:noFill/>
              <a:ln w="9525">
                <a:solidFill>
                  <a:srgbClr val="FF6600"/>
                </a:solidFill>
                <a:round/>
                <a:headEnd/>
                <a:tailEnd/>
              </a:ln>
            </xdr:spPr>
          </xdr:sp>
          <xdr:sp macro="" textlink="">
            <xdr:nvSpPr>
              <xdr:cNvPr id="44351" name="Line 85"/>
              <xdr:cNvSpPr>
                <a:spLocks noChangeShapeType="1"/>
              </xdr:cNvSpPr>
            </xdr:nvSpPr>
            <xdr:spPr bwMode="auto">
              <a:xfrm>
                <a:off x="254" y="1412"/>
                <a:ext cx="0" cy="23"/>
              </a:xfrm>
              <a:prstGeom prst="line">
                <a:avLst/>
              </a:prstGeom>
              <a:noFill/>
              <a:ln w="9525">
                <a:solidFill>
                  <a:srgbClr val="FF6600"/>
                </a:solidFill>
                <a:round/>
                <a:headEnd/>
                <a:tailEnd/>
              </a:ln>
            </xdr:spPr>
          </xdr:sp>
        </xdr:grpSp>
        <xdr:grpSp>
          <xdr:nvGrpSpPr>
            <xdr:cNvPr id="44342" name="Group 86"/>
            <xdr:cNvGrpSpPr>
              <a:grpSpLocks/>
            </xdr:cNvGrpSpPr>
          </xdr:nvGrpSpPr>
          <xdr:grpSpPr bwMode="auto">
            <a:xfrm>
              <a:off x="219" y="1379"/>
              <a:ext cx="62" cy="23"/>
              <a:chOff x="169" y="1412"/>
              <a:chExt cx="85" cy="23"/>
            </a:xfrm>
          </xdr:grpSpPr>
          <xdr:sp macro="" textlink="">
            <xdr:nvSpPr>
              <xdr:cNvPr id="44344" name="Line 87"/>
              <xdr:cNvSpPr>
                <a:spLocks noChangeShapeType="1"/>
              </xdr:cNvSpPr>
            </xdr:nvSpPr>
            <xdr:spPr bwMode="auto">
              <a:xfrm>
                <a:off x="170" y="1435"/>
                <a:ext cx="84" cy="0"/>
              </a:xfrm>
              <a:prstGeom prst="line">
                <a:avLst/>
              </a:prstGeom>
              <a:noFill/>
              <a:ln w="9525">
                <a:solidFill>
                  <a:srgbClr val="FF6600"/>
                </a:solidFill>
                <a:round/>
                <a:headEnd/>
                <a:tailEnd/>
              </a:ln>
            </xdr:spPr>
          </xdr:sp>
          <xdr:sp macro="" textlink="">
            <xdr:nvSpPr>
              <xdr:cNvPr id="44345" name="Line 88"/>
              <xdr:cNvSpPr>
                <a:spLocks noChangeShapeType="1"/>
              </xdr:cNvSpPr>
            </xdr:nvSpPr>
            <xdr:spPr bwMode="auto">
              <a:xfrm>
                <a:off x="170" y="1412"/>
                <a:ext cx="84" cy="0"/>
              </a:xfrm>
              <a:prstGeom prst="line">
                <a:avLst/>
              </a:prstGeom>
              <a:noFill/>
              <a:ln w="9525">
                <a:solidFill>
                  <a:srgbClr val="FF6600"/>
                </a:solidFill>
                <a:round/>
                <a:headEnd/>
                <a:tailEnd/>
              </a:ln>
            </xdr:spPr>
          </xdr:sp>
          <xdr:sp macro="" textlink="">
            <xdr:nvSpPr>
              <xdr:cNvPr id="44346" name="Line 89"/>
              <xdr:cNvSpPr>
                <a:spLocks noChangeShapeType="1"/>
              </xdr:cNvSpPr>
            </xdr:nvSpPr>
            <xdr:spPr bwMode="auto">
              <a:xfrm>
                <a:off x="169" y="1412"/>
                <a:ext cx="0" cy="23"/>
              </a:xfrm>
              <a:prstGeom prst="line">
                <a:avLst/>
              </a:prstGeom>
              <a:noFill/>
              <a:ln w="9525">
                <a:solidFill>
                  <a:srgbClr val="FF6600"/>
                </a:solidFill>
                <a:round/>
                <a:headEnd/>
                <a:tailEnd/>
              </a:ln>
            </xdr:spPr>
          </xdr:sp>
          <xdr:sp macro="" textlink="">
            <xdr:nvSpPr>
              <xdr:cNvPr id="44347" name="Line 90"/>
              <xdr:cNvSpPr>
                <a:spLocks noChangeShapeType="1"/>
              </xdr:cNvSpPr>
            </xdr:nvSpPr>
            <xdr:spPr bwMode="auto">
              <a:xfrm>
                <a:off x="254" y="1412"/>
                <a:ext cx="0" cy="23"/>
              </a:xfrm>
              <a:prstGeom prst="line">
                <a:avLst/>
              </a:prstGeom>
              <a:noFill/>
              <a:ln w="9525">
                <a:solidFill>
                  <a:srgbClr val="FF6600"/>
                </a:solidFill>
                <a:round/>
                <a:headEnd/>
                <a:tailEnd/>
              </a:ln>
            </xdr:spPr>
          </xdr:sp>
        </xdr:grpSp>
        <xdr:sp macro="" textlink="">
          <xdr:nvSpPr>
            <xdr:cNvPr id="44343" name="Line 29"/>
            <xdr:cNvSpPr>
              <a:spLocks noChangeShapeType="1"/>
            </xdr:cNvSpPr>
          </xdr:nvSpPr>
          <xdr:spPr bwMode="auto">
            <a:xfrm>
              <a:off x="246" y="1423"/>
              <a:ext cx="14" cy="0"/>
            </a:xfrm>
            <a:prstGeom prst="line">
              <a:avLst/>
            </a:prstGeom>
            <a:noFill/>
            <a:ln w="9525">
              <a:solidFill>
                <a:srgbClr val="FFFF99"/>
              </a:solidFill>
              <a:round/>
              <a:headEnd/>
              <a:tailEnd/>
            </a:ln>
          </xdr:spPr>
        </xdr:sp>
      </xdr:grpSp>
      <xdr:grpSp>
        <xdr:nvGrpSpPr>
          <xdr:cNvPr id="44308" name="Group 107"/>
          <xdr:cNvGrpSpPr>
            <a:grpSpLocks/>
          </xdr:cNvGrpSpPr>
        </xdr:nvGrpSpPr>
        <xdr:grpSpPr bwMode="auto">
          <a:xfrm>
            <a:off x="359" y="1384"/>
            <a:ext cx="71" cy="20"/>
            <a:chOff x="414" y="1243"/>
            <a:chExt cx="71" cy="20"/>
          </a:xfrm>
        </xdr:grpSpPr>
        <xdr:sp macro="" textlink="">
          <xdr:nvSpPr>
            <xdr:cNvPr id="17516" name="Text Box 108"/>
            <xdr:cNvSpPr txBox="1">
              <a:spLocks noChangeArrowheads="1"/>
            </xdr:cNvSpPr>
          </xdr:nvSpPr>
          <xdr:spPr bwMode="auto">
            <a:xfrm>
              <a:off x="454" y="1243"/>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517" name="Text Box 109"/>
            <xdr:cNvSpPr txBox="1">
              <a:spLocks noChangeArrowheads="1"/>
            </xdr:cNvSpPr>
          </xdr:nvSpPr>
          <xdr:spPr bwMode="auto">
            <a:xfrm>
              <a:off x="414" y="1243"/>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4326" name="Group 110"/>
            <xdr:cNvGrpSpPr>
              <a:grpSpLocks/>
            </xdr:cNvGrpSpPr>
          </xdr:nvGrpSpPr>
          <xdr:grpSpPr bwMode="auto">
            <a:xfrm>
              <a:off x="442" y="1250"/>
              <a:ext cx="14" cy="8"/>
              <a:chOff x="442" y="1291"/>
              <a:chExt cx="14" cy="8"/>
            </a:xfrm>
          </xdr:grpSpPr>
          <xdr:grpSp>
            <xdr:nvGrpSpPr>
              <xdr:cNvPr id="44327" name="Group 111"/>
              <xdr:cNvGrpSpPr>
                <a:grpSpLocks/>
              </xdr:cNvGrpSpPr>
            </xdr:nvGrpSpPr>
            <xdr:grpSpPr bwMode="auto">
              <a:xfrm>
                <a:off x="442" y="1295"/>
                <a:ext cx="14" cy="4"/>
                <a:chOff x="697" y="1451"/>
                <a:chExt cx="14" cy="4"/>
              </a:xfrm>
            </xdr:grpSpPr>
            <xdr:sp macro="" textlink="">
              <xdr:nvSpPr>
                <xdr:cNvPr id="44329" name="Line 112"/>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4330" name="Line 113"/>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4328" name="Line 114"/>
              <xdr:cNvSpPr>
                <a:spLocks noChangeShapeType="1"/>
              </xdr:cNvSpPr>
            </xdr:nvSpPr>
            <xdr:spPr bwMode="auto">
              <a:xfrm>
                <a:off x="442" y="1291"/>
                <a:ext cx="14" cy="0"/>
              </a:xfrm>
              <a:prstGeom prst="line">
                <a:avLst/>
              </a:prstGeom>
              <a:noFill/>
              <a:ln w="9525">
                <a:solidFill>
                  <a:srgbClr val="FF6600"/>
                </a:solidFill>
                <a:round/>
                <a:headEnd/>
                <a:tailEnd/>
              </a:ln>
            </xdr:spPr>
          </xdr:sp>
        </xdr:grpSp>
      </xdr:grpSp>
      <xdr:grpSp>
        <xdr:nvGrpSpPr>
          <xdr:cNvPr id="44309" name="Group 115"/>
          <xdr:cNvGrpSpPr>
            <a:grpSpLocks/>
          </xdr:cNvGrpSpPr>
        </xdr:nvGrpSpPr>
        <xdr:grpSpPr bwMode="auto">
          <a:xfrm>
            <a:off x="274" y="1376"/>
            <a:ext cx="79" cy="40"/>
            <a:chOff x="293" y="2335"/>
            <a:chExt cx="79" cy="40"/>
          </a:xfrm>
        </xdr:grpSpPr>
        <xdr:sp macro="" textlink="">
          <xdr:nvSpPr>
            <xdr:cNvPr id="17524" name="Text Box 116"/>
            <xdr:cNvSpPr txBox="1">
              <a:spLocks noChangeArrowheads="1"/>
            </xdr:cNvSpPr>
          </xdr:nvSpPr>
          <xdr:spPr bwMode="auto">
            <a:xfrm>
              <a:off x="293" y="2335"/>
              <a:ext cx="79" cy="40"/>
            </a:xfrm>
            <a:prstGeom prst="rect">
              <a:avLst/>
            </a:prstGeom>
            <a:solidFill>
              <a:srgbClr val="000000"/>
            </a:solidFill>
            <a:ln w="12700">
              <a:solidFill>
                <a:srgbClr val="000000"/>
              </a:solidFill>
              <a:miter lim="800000"/>
              <a:headEnd/>
              <a:tailEnd/>
            </a:ln>
          </xdr:spPr>
          <xdr:txBody>
            <a:bodyPr vertOverflow="clip" wrap="square" lIns="27432" tIns="22860" rIns="27432" bIns="22860" anchor="ctr" upright="1"/>
            <a:lstStyle/>
            <a:p>
              <a:pPr algn="ctr" rtl="1">
                <a:defRPr sz="1000"/>
              </a:pPr>
              <a:r>
                <a:rPr lang="el-GR" sz="900" b="1" i="0" strike="noStrike">
                  <a:solidFill>
                    <a:srgbClr val="808080"/>
                  </a:solidFill>
                  <a:latin typeface="Arial"/>
                  <a:cs typeface="Arial"/>
                </a:rPr>
                <a:t>αλκοολικό διάλυμα</a:t>
              </a:r>
            </a:p>
          </xdr:txBody>
        </xdr:sp>
        <xdr:sp macro="" textlink="">
          <xdr:nvSpPr>
            <xdr:cNvPr id="44323" name="Line 117"/>
            <xdr:cNvSpPr>
              <a:spLocks noChangeShapeType="1"/>
            </xdr:cNvSpPr>
          </xdr:nvSpPr>
          <xdr:spPr bwMode="auto">
            <a:xfrm>
              <a:off x="297" y="2355"/>
              <a:ext cx="74" cy="0"/>
            </a:xfrm>
            <a:prstGeom prst="line">
              <a:avLst/>
            </a:prstGeom>
            <a:noFill/>
            <a:ln w="12700">
              <a:solidFill>
                <a:srgbClr val="FF0000"/>
              </a:solidFill>
              <a:round/>
              <a:headEnd/>
              <a:tailEnd type="triangle" w="med" len="med"/>
            </a:ln>
          </xdr:spPr>
        </xdr:sp>
      </xdr:grpSp>
      <xdr:grpSp>
        <xdr:nvGrpSpPr>
          <xdr:cNvPr id="44310" name="Group 118"/>
          <xdr:cNvGrpSpPr>
            <a:grpSpLocks/>
          </xdr:cNvGrpSpPr>
        </xdr:nvGrpSpPr>
        <xdr:grpSpPr bwMode="auto">
          <a:xfrm>
            <a:off x="437" y="1389"/>
            <a:ext cx="12" cy="12"/>
            <a:chOff x="495" y="1422"/>
            <a:chExt cx="14" cy="14"/>
          </a:xfrm>
        </xdr:grpSpPr>
        <xdr:sp macro="" textlink="">
          <xdr:nvSpPr>
            <xdr:cNvPr id="44320" name="Line 119"/>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321" name="Line 120"/>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17529" name="Text Box 121"/>
          <xdr:cNvSpPr txBox="1">
            <a:spLocks noChangeArrowheads="1"/>
          </xdr:cNvSpPr>
        </xdr:nvSpPr>
        <xdr:spPr bwMode="auto">
          <a:xfrm>
            <a:off x="453" y="1383"/>
            <a:ext cx="56"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NaCl</a:t>
            </a:r>
          </a:p>
        </xdr:txBody>
      </xdr:sp>
      <xdr:sp macro="" textlink="">
        <xdr:nvSpPr>
          <xdr:cNvPr id="17530" name="Text Box 122"/>
          <xdr:cNvSpPr txBox="1">
            <a:spLocks noChangeArrowheads="1"/>
          </xdr:cNvSpPr>
        </xdr:nvSpPr>
        <xdr:spPr bwMode="auto">
          <a:xfrm>
            <a:off x="206" y="1384"/>
            <a:ext cx="65"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NaOH</a:t>
            </a:r>
          </a:p>
        </xdr:txBody>
      </xdr:sp>
      <xdr:grpSp>
        <xdr:nvGrpSpPr>
          <xdr:cNvPr id="44313" name="Group 123"/>
          <xdr:cNvGrpSpPr>
            <a:grpSpLocks/>
          </xdr:cNvGrpSpPr>
        </xdr:nvGrpSpPr>
        <xdr:grpSpPr bwMode="auto">
          <a:xfrm>
            <a:off x="190" y="1389"/>
            <a:ext cx="12" cy="12"/>
            <a:chOff x="495" y="1422"/>
            <a:chExt cx="14" cy="14"/>
          </a:xfrm>
        </xdr:grpSpPr>
        <xdr:sp macro="" textlink="">
          <xdr:nvSpPr>
            <xdr:cNvPr id="44318" name="Line 12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319" name="Line 12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4314" name="Group 126"/>
          <xdr:cNvGrpSpPr>
            <a:grpSpLocks/>
          </xdr:cNvGrpSpPr>
        </xdr:nvGrpSpPr>
        <xdr:grpSpPr bwMode="auto">
          <a:xfrm>
            <a:off x="515" y="1389"/>
            <a:ext cx="12" cy="12"/>
            <a:chOff x="495" y="1422"/>
            <a:chExt cx="14" cy="14"/>
          </a:xfrm>
        </xdr:grpSpPr>
        <xdr:sp macro="" textlink="">
          <xdr:nvSpPr>
            <xdr:cNvPr id="44316" name="Line 127"/>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317" name="Line 128"/>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17537" name="Text Box 129"/>
          <xdr:cNvSpPr txBox="1">
            <a:spLocks noChangeArrowheads="1"/>
          </xdr:cNvSpPr>
        </xdr:nvSpPr>
        <xdr:spPr bwMode="auto">
          <a:xfrm>
            <a:off x="531" y="1383"/>
            <a:ext cx="49" cy="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a:t>
            </a:r>
          </a:p>
        </xdr:txBody>
      </xdr:sp>
    </xdr:grpSp>
    <xdr:clientData/>
  </xdr:twoCellAnchor>
  <xdr:twoCellAnchor>
    <xdr:from>
      <xdr:col>2</xdr:col>
      <xdr:colOff>533400</xdr:colOff>
      <xdr:row>66</xdr:row>
      <xdr:rowOff>142875</xdr:rowOff>
    </xdr:from>
    <xdr:to>
      <xdr:col>5</xdr:col>
      <xdr:colOff>0</xdr:colOff>
      <xdr:row>67</xdr:row>
      <xdr:rowOff>142875</xdr:rowOff>
    </xdr:to>
    <xdr:sp macro="" textlink="">
      <xdr:nvSpPr>
        <xdr:cNvPr id="17562" name="Text Box 154"/>
        <xdr:cNvSpPr txBox="1">
          <a:spLocks noChangeArrowheads="1"/>
        </xdr:cNvSpPr>
      </xdr:nvSpPr>
      <xdr:spPr bwMode="auto">
        <a:xfrm>
          <a:off x="1752600" y="12449175"/>
          <a:ext cx="1295400" cy="1905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1,1-δίχλωρο-αιθάνιο</a:t>
          </a:r>
        </a:p>
      </xdr:txBody>
    </xdr:sp>
    <xdr:clientData/>
  </xdr:twoCellAnchor>
  <xdr:twoCellAnchor>
    <xdr:from>
      <xdr:col>2</xdr:col>
      <xdr:colOff>523875</xdr:colOff>
      <xdr:row>72</xdr:row>
      <xdr:rowOff>142875</xdr:rowOff>
    </xdr:from>
    <xdr:to>
      <xdr:col>4</xdr:col>
      <xdr:colOff>600075</xdr:colOff>
      <xdr:row>73</xdr:row>
      <xdr:rowOff>142875</xdr:rowOff>
    </xdr:to>
    <xdr:sp macro="" textlink="">
      <xdr:nvSpPr>
        <xdr:cNvPr id="17563" name="Text Box 155"/>
        <xdr:cNvSpPr txBox="1">
          <a:spLocks noChangeArrowheads="1"/>
        </xdr:cNvSpPr>
      </xdr:nvSpPr>
      <xdr:spPr bwMode="auto">
        <a:xfrm>
          <a:off x="1743075" y="13592175"/>
          <a:ext cx="1295400" cy="1905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1,2-δίχλωρο-αιθάνιο</a:t>
          </a:r>
        </a:p>
      </xdr:txBody>
    </xdr:sp>
    <xdr:clientData/>
  </xdr:twoCellAnchor>
  <xdr:twoCellAnchor>
    <xdr:from>
      <xdr:col>1</xdr:col>
      <xdr:colOff>19050</xdr:colOff>
      <xdr:row>79</xdr:row>
      <xdr:rowOff>104668</xdr:rowOff>
    </xdr:from>
    <xdr:to>
      <xdr:col>6</xdr:col>
      <xdr:colOff>114300</xdr:colOff>
      <xdr:row>80</xdr:row>
      <xdr:rowOff>188344</xdr:rowOff>
    </xdr:to>
    <xdr:sp macro="" textlink="">
      <xdr:nvSpPr>
        <xdr:cNvPr id="17564" name="Text Box 156"/>
        <xdr:cNvSpPr txBox="1">
          <a:spLocks noChangeArrowheads="1"/>
        </xdr:cNvSpPr>
      </xdr:nvSpPr>
      <xdr:spPr bwMode="auto">
        <a:xfrm>
          <a:off x="633566" y="15580233"/>
          <a:ext cx="3167831" cy="278272"/>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Αξιοσημείωτες χημικές ιδιότητες αλκινίων</a:t>
          </a:r>
        </a:p>
      </xdr:txBody>
    </xdr:sp>
    <xdr:clientData/>
  </xdr:twoCellAnchor>
  <xdr:twoCellAnchor>
    <xdr:from>
      <xdr:col>1</xdr:col>
      <xdr:colOff>28575</xdr:colOff>
      <xdr:row>92</xdr:row>
      <xdr:rowOff>61452</xdr:rowOff>
    </xdr:from>
    <xdr:to>
      <xdr:col>4</xdr:col>
      <xdr:colOff>95250</xdr:colOff>
      <xdr:row>93</xdr:row>
      <xdr:rowOff>128127</xdr:rowOff>
    </xdr:to>
    <xdr:sp macro="" textlink="">
      <xdr:nvSpPr>
        <xdr:cNvPr id="17565" name="Text Box 157"/>
        <xdr:cNvSpPr txBox="1">
          <a:spLocks noChangeArrowheads="1"/>
        </xdr:cNvSpPr>
      </xdr:nvSpPr>
      <xdr:spPr bwMode="auto">
        <a:xfrm>
          <a:off x="643091" y="18066775"/>
          <a:ext cx="1910224" cy="261271"/>
        </a:xfrm>
        <a:prstGeom prst="rect">
          <a:avLst/>
        </a:prstGeom>
        <a:solidFill>
          <a:srgbClr val="3333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Αντιδράσεις προσθήκης</a:t>
          </a:r>
        </a:p>
      </xdr:txBody>
    </xdr:sp>
    <xdr:clientData/>
  </xdr:twoCellAnchor>
  <xdr:twoCellAnchor>
    <xdr:from>
      <xdr:col>0</xdr:col>
      <xdr:colOff>314325</xdr:colOff>
      <xdr:row>100</xdr:row>
      <xdr:rowOff>76200</xdr:rowOff>
    </xdr:from>
    <xdr:to>
      <xdr:col>0</xdr:col>
      <xdr:colOff>561975</xdr:colOff>
      <xdr:row>100</xdr:row>
      <xdr:rowOff>76200</xdr:rowOff>
    </xdr:to>
    <xdr:sp macro="" textlink="">
      <xdr:nvSpPr>
        <xdr:cNvPr id="38280" name="Line 178"/>
        <xdr:cNvSpPr>
          <a:spLocks noChangeShapeType="1"/>
        </xdr:cNvSpPr>
      </xdr:nvSpPr>
      <xdr:spPr bwMode="auto">
        <a:xfrm>
          <a:off x="314325" y="18859500"/>
          <a:ext cx="247650" cy="0"/>
        </a:xfrm>
        <a:prstGeom prst="line">
          <a:avLst/>
        </a:prstGeom>
        <a:noFill/>
        <a:ln w="57150">
          <a:solidFill>
            <a:srgbClr val="FF9900"/>
          </a:solidFill>
          <a:round/>
          <a:headEnd/>
          <a:tailEnd type="triangle" w="med" len="med"/>
        </a:ln>
      </xdr:spPr>
    </xdr:sp>
    <xdr:clientData/>
  </xdr:twoCellAnchor>
  <xdr:twoCellAnchor>
    <xdr:from>
      <xdr:col>1</xdr:col>
      <xdr:colOff>76200</xdr:colOff>
      <xdr:row>108</xdr:row>
      <xdr:rowOff>161925</xdr:rowOff>
    </xdr:from>
    <xdr:to>
      <xdr:col>9</xdr:col>
      <xdr:colOff>533400</xdr:colOff>
      <xdr:row>110</xdr:row>
      <xdr:rowOff>180975</xdr:rowOff>
    </xdr:to>
    <xdr:grpSp>
      <xdr:nvGrpSpPr>
        <xdr:cNvPr id="38281" name="Group 217"/>
        <xdr:cNvGrpSpPr>
          <a:grpSpLocks/>
        </xdr:cNvGrpSpPr>
      </xdr:nvGrpSpPr>
      <xdr:grpSpPr bwMode="auto">
        <a:xfrm>
          <a:off x="690716" y="21280796"/>
          <a:ext cx="5373329" cy="408244"/>
          <a:chOff x="74" y="2086"/>
          <a:chExt cx="560" cy="42"/>
        </a:xfrm>
      </xdr:grpSpPr>
      <xdr:sp macro="" textlink="">
        <xdr:nvSpPr>
          <xdr:cNvPr id="17567" name="Text Box 159"/>
          <xdr:cNvSpPr txBox="1">
            <a:spLocks noChangeArrowheads="1"/>
          </xdr:cNvSpPr>
        </xdr:nvSpPr>
        <xdr:spPr bwMode="auto">
          <a:xfrm>
            <a:off x="205" y="2100"/>
            <a:ext cx="24" cy="28"/>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grpSp>
        <xdr:nvGrpSpPr>
          <xdr:cNvPr id="44274" name="Group 204"/>
          <xdr:cNvGrpSpPr>
            <a:grpSpLocks/>
          </xdr:cNvGrpSpPr>
        </xdr:nvGrpSpPr>
        <xdr:grpSpPr bwMode="auto">
          <a:xfrm>
            <a:off x="235" y="2089"/>
            <a:ext cx="61" cy="21"/>
            <a:chOff x="311" y="2089"/>
            <a:chExt cx="61" cy="21"/>
          </a:xfrm>
        </xdr:grpSpPr>
        <xdr:sp macro="" textlink="">
          <xdr:nvSpPr>
            <xdr:cNvPr id="17606" name="Text Box 198"/>
            <xdr:cNvSpPr txBox="1">
              <a:spLocks noChangeArrowheads="1"/>
            </xdr:cNvSpPr>
          </xdr:nvSpPr>
          <xdr:spPr bwMode="auto">
            <a:xfrm>
              <a:off x="327" y="2089"/>
              <a:ext cx="25"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sp macro="" textlink="">
          <xdr:nvSpPr>
            <xdr:cNvPr id="44306" name="Line 168"/>
            <xdr:cNvSpPr>
              <a:spLocks noChangeShapeType="1"/>
            </xdr:cNvSpPr>
          </xdr:nvSpPr>
          <xdr:spPr bwMode="auto">
            <a:xfrm>
              <a:off x="311" y="2110"/>
              <a:ext cx="61" cy="0"/>
            </a:xfrm>
            <a:prstGeom prst="line">
              <a:avLst/>
            </a:prstGeom>
            <a:noFill/>
            <a:ln w="12700">
              <a:solidFill>
                <a:srgbClr val="FF0000"/>
              </a:solidFill>
              <a:round/>
              <a:headEnd/>
              <a:tailEnd type="triangle" w="med" len="med"/>
            </a:ln>
          </xdr:spPr>
        </xdr:sp>
      </xdr:grpSp>
      <xdr:grpSp>
        <xdr:nvGrpSpPr>
          <xdr:cNvPr id="44275" name="Group 175"/>
          <xdr:cNvGrpSpPr>
            <a:grpSpLocks/>
          </xdr:cNvGrpSpPr>
        </xdr:nvGrpSpPr>
        <xdr:grpSpPr bwMode="auto">
          <a:xfrm>
            <a:off x="186" y="2105"/>
            <a:ext cx="12" cy="12"/>
            <a:chOff x="495" y="1422"/>
            <a:chExt cx="14" cy="14"/>
          </a:xfrm>
        </xdr:grpSpPr>
        <xdr:sp macro="" textlink="">
          <xdr:nvSpPr>
            <xdr:cNvPr id="44303" name="Line 176"/>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304" name="Line 177"/>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4276" name="Group 203"/>
          <xdr:cNvGrpSpPr>
            <a:grpSpLocks/>
          </xdr:cNvGrpSpPr>
        </xdr:nvGrpSpPr>
        <xdr:grpSpPr bwMode="auto">
          <a:xfrm>
            <a:off x="74" y="2100"/>
            <a:ext cx="104" cy="26"/>
            <a:chOff x="147" y="2100"/>
            <a:chExt cx="104" cy="26"/>
          </a:xfrm>
        </xdr:grpSpPr>
        <xdr:sp macro="" textlink="">
          <xdr:nvSpPr>
            <xdr:cNvPr id="17569" name="Text Box 161"/>
            <xdr:cNvSpPr txBox="1">
              <a:spLocks noChangeArrowheads="1"/>
            </xdr:cNvSpPr>
          </xdr:nvSpPr>
          <xdr:spPr bwMode="auto">
            <a:xfrm>
              <a:off x="147" y="21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7570" name="Text Box 162"/>
            <xdr:cNvSpPr txBox="1">
              <a:spLocks noChangeArrowheads="1"/>
            </xdr:cNvSpPr>
          </xdr:nvSpPr>
          <xdr:spPr bwMode="auto">
            <a:xfrm>
              <a:off x="220" y="2100"/>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571" name="Text Box 163"/>
            <xdr:cNvSpPr txBox="1">
              <a:spLocks noChangeArrowheads="1"/>
            </xdr:cNvSpPr>
          </xdr:nvSpPr>
          <xdr:spPr bwMode="auto">
            <a:xfrm>
              <a:off x="192" y="2100"/>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4297" name="Line 167"/>
            <xdr:cNvSpPr>
              <a:spLocks noChangeShapeType="1"/>
            </xdr:cNvSpPr>
          </xdr:nvSpPr>
          <xdr:spPr bwMode="auto">
            <a:xfrm>
              <a:off x="181" y="2113"/>
              <a:ext cx="14" cy="0"/>
            </a:xfrm>
            <a:prstGeom prst="line">
              <a:avLst/>
            </a:prstGeom>
            <a:noFill/>
            <a:ln w="9525">
              <a:solidFill>
                <a:srgbClr val="FFFF99"/>
              </a:solidFill>
              <a:round/>
              <a:headEnd/>
              <a:tailEnd/>
            </a:ln>
          </xdr:spPr>
        </xdr:sp>
        <xdr:grpSp>
          <xdr:nvGrpSpPr>
            <xdr:cNvPr id="44298" name="Group 181"/>
            <xdr:cNvGrpSpPr>
              <a:grpSpLocks/>
            </xdr:cNvGrpSpPr>
          </xdr:nvGrpSpPr>
          <xdr:grpSpPr bwMode="auto">
            <a:xfrm>
              <a:off x="208" y="2109"/>
              <a:ext cx="14" cy="7"/>
              <a:chOff x="219" y="2179"/>
              <a:chExt cx="14" cy="7"/>
            </a:xfrm>
          </xdr:grpSpPr>
          <xdr:grpSp>
            <xdr:nvGrpSpPr>
              <xdr:cNvPr id="44299" name="Group 164"/>
              <xdr:cNvGrpSpPr>
                <a:grpSpLocks/>
              </xdr:cNvGrpSpPr>
            </xdr:nvGrpSpPr>
            <xdr:grpSpPr bwMode="auto">
              <a:xfrm>
                <a:off x="219" y="2183"/>
                <a:ext cx="14" cy="3"/>
                <a:chOff x="696" y="1454"/>
                <a:chExt cx="14" cy="3"/>
              </a:xfrm>
            </xdr:grpSpPr>
            <xdr:sp macro="" textlink="">
              <xdr:nvSpPr>
                <xdr:cNvPr id="44301" name="Line 165"/>
                <xdr:cNvSpPr>
                  <a:spLocks noChangeShapeType="1"/>
                </xdr:cNvSpPr>
              </xdr:nvSpPr>
              <xdr:spPr bwMode="auto">
                <a:xfrm>
                  <a:off x="696" y="1457"/>
                  <a:ext cx="14" cy="0"/>
                </a:xfrm>
                <a:prstGeom prst="line">
                  <a:avLst/>
                </a:prstGeom>
                <a:noFill/>
                <a:ln w="9525">
                  <a:solidFill>
                    <a:srgbClr val="FF6600"/>
                  </a:solidFill>
                  <a:round/>
                  <a:headEnd/>
                  <a:tailEnd/>
                </a:ln>
              </xdr:spPr>
            </xdr:sp>
            <xdr:sp macro="" textlink="">
              <xdr:nvSpPr>
                <xdr:cNvPr id="44302" name="Line 166"/>
                <xdr:cNvSpPr>
                  <a:spLocks noChangeShapeType="1"/>
                </xdr:cNvSpPr>
              </xdr:nvSpPr>
              <xdr:spPr bwMode="auto">
                <a:xfrm>
                  <a:off x="696" y="1454"/>
                  <a:ext cx="14" cy="0"/>
                </a:xfrm>
                <a:prstGeom prst="line">
                  <a:avLst/>
                </a:prstGeom>
                <a:noFill/>
                <a:ln w="9525">
                  <a:solidFill>
                    <a:srgbClr val="FFFF99"/>
                  </a:solidFill>
                  <a:round/>
                  <a:headEnd/>
                  <a:tailEnd/>
                </a:ln>
              </xdr:spPr>
            </xdr:sp>
          </xdr:grpSp>
          <xdr:sp macro="" textlink="">
            <xdr:nvSpPr>
              <xdr:cNvPr id="44300" name="Line 179"/>
              <xdr:cNvSpPr>
                <a:spLocks noChangeShapeType="1"/>
              </xdr:cNvSpPr>
            </xdr:nvSpPr>
            <xdr:spPr bwMode="auto">
              <a:xfrm>
                <a:off x="219" y="2179"/>
                <a:ext cx="14" cy="0"/>
              </a:xfrm>
              <a:prstGeom prst="line">
                <a:avLst/>
              </a:prstGeom>
              <a:noFill/>
              <a:ln w="9525">
                <a:solidFill>
                  <a:srgbClr val="FF6600"/>
                </a:solidFill>
                <a:round/>
                <a:headEnd/>
                <a:tailEnd/>
              </a:ln>
            </xdr:spPr>
          </xdr:sp>
        </xdr:grpSp>
      </xdr:grpSp>
      <xdr:grpSp>
        <xdr:nvGrpSpPr>
          <xdr:cNvPr id="44277" name="Group 205"/>
          <xdr:cNvGrpSpPr>
            <a:grpSpLocks/>
          </xdr:cNvGrpSpPr>
        </xdr:nvGrpSpPr>
        <xdr:grpSpPr bwMode="auto">
          <a:xfrm>
            <a:off x="301" y="2100"/>
            <a:ext cx="122" cy="26"/>
            <a:chOff x="393" y="2100"/>
            <a:chExt cx="122" cy="26"/>
          </a:xfrm>
        </xdr:grpSpPr>
        <xdr:sp macro="" textlink="">
          <xdr:nvSpPr>
            <xdr:cNvPr id="17578" name="Text Box 170"/>
            <xdr:cNvSpPr txBox="1">
              <a:spLocks noChangeArrowheads="1"/>
            </xdr:cNvSpPr>
          </xdr:nvSpPr>
          <xdr:spPr bwMode="auto">
            <a:xfrm>
              <a:off x="439" y="21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579" name="Text Box 171"/>
            <xdr:cNvSpPr txBox="1">
              <a:spLocks noChangeArrowheads="1"/>
            </xdr:cNvSpPr>
          </xdr:nvSpPr>
          <xdr:spPr bwMode="auto">
            <a:xfrm>
              <a:off x="393" y="21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7580" name="Text Box 172"/>
            <xdr:cNvSpPr txBox="1">
              <a:spLocks noChangeArrowheads="1"/>
            </xdr:cNvSpPr>
          </xdr:nvSpPr>
          <xdr:spPr bwMode="auto">
            <a:xfrm>
              <a:off x="479" y="21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44290" name="Line 173"/>
            <xdr:cNvSpPr>
              <a:spLocks noChangeShapeType="1"/>
            </xdr:cNvSpPr>
          </xdr:nvSpPr>
          <xdr:spPr bwMode="auto">
            <a:xfrm>
              <a:off x="427" y="2112"/>
              <a:ext cx="14" cy="0"/>
            </a:xfrm>
            <a:prstGeom prst="line">
              <a:avLst/>
            </a:prstGeom>
            <a:noFill/>
            <a:ln w="9525">
              <a:solidFill>
                <a:srgbClr val="FFFF99"/>
              </a:solidFill>
              <a:round/>
              <a:headEnd/>
              <a:tailEnd/>
            </a:ln>
          </xdr:spPr>
        </xdr:sp>
        <xdr:grpSp>
          <xdr:nvGrpSpPr>
            <xdr:cNvPr id="44291" name="Group 192"/>
            <xdr:cNvGrpSpPr>
              <a:grpSpLocks/>
            </xdr:cNvGrpSpPr>
          </xdr:nvGrpSpPr>
          <xdr:grpSpPr bwMode="auto">
            <a:xfrm>
              <a:off x="467" y="2109"/>
              <a:ext cx="14" cy="5"/>
              <a:chOff x="696" y="1452"/>
              <a:chExt cx="14" cy="5"/>
            </a:xfrm>
          </xdr:grpSpPr>
          <xdr:sp macro="" textlink="">
            <xdr:nvSpPr>
              <xdr:cNvPr id="44292" name="Line 193"/>
              <xdr:cNvSpPr>
                <a:spLocks noChangeShapeType="1"/>
              </xdr:cNvSpPr>
            </xdr:nvSpPr>
            <xdr:spPr bwMode="auto">
              <a:xfrm>
                <a:off x="696" y="1457"/>
                <a:ext cx="14" cy="0"/>
              </a:xfrm>
              <a:prstGeom prst="line">
                <a:avLst/>
              </a:prstGeom>
              <a:noFill/>
              <a:ln w="9525">
                <a:solidFill>
                  <a:srgbClr val="FF6600"/>
                </a:solidFill>
                <a:round/>
                <a:headEnd/>
                <a:tailEnd/>
              </a:ln>
            </xdr:spPr>
          </xdr:sp>
          <xdr:sp macro="" textlink="">
            <xdr:nvSpPr>
              <xdr:cNvPr id="44293" name="Line 194"/>
              <xdr:cNvSpPr>
                <a:spLocks noChangeShapeType="1"/>
              </xdr:cNvSpPr>
            </xdr:nvSpPr>
            <xdr:spPr bwMode="auto">
              <a:xfrm>
                <a:off x="696" y="1452"/>
                <a:ext cx="14" cy="0"/>
              </a:xfrm>
              <a:prstGeom prst="line">
                <a:avLst/>
              </a:prstGeom>
              <a:noFill/>
              <a:ln w="9525">
                <a:solidFill>
                  <a:srgbClr val="FFFF99"/>
                </a:solidFill>
                <a:round/>
                <a:headEnd/>
                <a:tailEnd/>
              </a:ln>
            </xdr:spPr>
          </xdr:sp>
        </xdr:grpSp>
      </xdr:grpSp>
      <xdr:grpSp>
        <xdr:nvGrpSpPr>
          <xdr:cNvPr id="44278" name="Group 202"/>
          <xdr:cNvGrpSpPr>
            <a:grpSpLocks/>
          </xdr:cNvGrpSpPr>
        </xdr:nvGrpSpPr>
        <xdr:grpSpPr bwMode="auto">
          <a:xfrm>
            <a:off x="430" y="2086"/>
            <a:ext cx="69" cy="25"/>
            <a:chOff x="370" y="2208"/>
            <a:chExt cx="69" cy="25"/>
          </a:xfrm>
        </xdr:grpSpPr>
        <xdr:sp macro="" textlink="">
          <xdr:nvSpPr>
            <xdr:cNvPr id="17609" name="Text Box 201"/>
            <xdr:cNvSpPr txBox="1">
              <a:spLocks noChangeArrowheads="1"/>
            </xdr:cNvSpPr>
          </xdr:nvSpPr>
          <xdr:spPr bwMode="auto">
            <a:xfrm>
              <a:off x="372" y="2208"/>
              <a:ext cx="61" cy="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0000"/>
                  </a:solidFill>
                  <a:latin typeface="Arial"/>
                  <a:cs typeface="Arial"/>
                </a:rPr>
                <a:t>+</a:t>
              </a:r>
              <a:r>
                <a:rPr lang="en-US" sz="1200" b="1" i="0" strike="noStrike">
                  <a:solidFill>
                    <a:srgbClr val="99CCFF"/>
                  </a:solidFill>
                  <a:latin typeface="Arial"/>
                  <a:cs typeface="Arial"/>
                </a:rPr>
                <a:t>H</a:t>
              </a:r>
              <a:r>
                <a:rPr lang="en-US" sz="1200" b="1" i="0" strike="noStrike" baseline="-25000">
                  <a:solidFill>
                    <a:srgbClr val="99CCFF"/>
                  </a:solidFill>
                  <a:latin typeface="Arial"/>
                  <a:cs typeface="Arial"/>
                </a:rPr>
                <a:t>2</a:t>
              </a:r>
              <a:r>
                <a:rPr lang="en-US" sz="1200" b="1" i="0" strike="noStrike">
                  <a:solidFill>
                    <a:srgbClr val="99CCFF"/>
                  </a:solidFill>
                  <a:latin typeface="Arial"/>
                  <a:cs typeface="Arial"/>
                </a:rPr>
                <a:t>,</a:t>
              </a:r>
              <a:r>
                <a:rPr lang="en-US" sz="1200" b="1" i="0" strike="noStrike">
                  <a:solidFill>
                    <a:srgbClr val="FF6600"/>
                  </a:solidFill>
                  <a:latin typeface="Arial"/>
                  <a:cs typeface="Arial"/>
                </a:rPr>
                <a:t> Ni</a:t>
              </a:r>
            </a:p>
          </xdr:txBody>
        </xdr:sp>
        <xdr:sp macro="" textlink="">
          <xdr:nvSpPr>
            <xdr:cNvPr id="44286" name="Line 200"/>
            <xdr:cNvSpPr>
              <a:spLocks noChangeShapeType="1"/>
            </xdr:cNvSpPr>
          </xdr:nvSpPr>
          <xdr:spPr bwMode="auto">
            <a:xfrm>
              <a:off x="370" y="2232"/>
              <a:ext cx="69" cy="0"/>
            </a:xfrm>
            <a:prstGeom prst="line">
              <a:avLst/>
            </a:prstGeom>
            <a:noFill/>
            <a:ln w="12700">
              <a:solidFill>
                <a:srgbClr val="FF0000"/>
              </a:solidFill>
              <a:round/>
              <a:headEnd/>
              <a:tailEnd type="triangle" w="med" len="med"/>
            </a:ln>
          </xdr:spPr>
        </xdr:sp>
      </xdr:grpSp>
      <xdr:grpSp>
        <xdr:nvGrpSpPr>
          <xdr:cNvPr id="44279" name="Group 215"/>
          <xdr:cNvGrpSpPr>
            <a:grpSpLocks/>
          </xdr:cNvGrpSpPr>
        </xdr:nvGrpSpPr>
        <xdr:grpSpPr bwMode="auto">
          <a:xfrm>
            <a:off x="505" y="2100"/>
            <a:ext cx="129" cy="26"/>
            <a:chOff x="515" y="2100"/>
            <a:chExt cx="129" cy="26"/>
          </a:xfrm>
        </xdr:grpSpPr>
        <xdr:sp macro="" textlink="">
          <xdr:nvSpPr>
            <xdr:cNvPr id="17622" name="Text Box 214"/>
            <xdr:cNvSpPr txBox="1">
              <a:spLocks noChangeArrowheads="1"/>
            </xdr:cNvSpPr>
          </xdr:nvSpPr>
          <xdr:spPr bwMode="auto">
            <a:xfrm>
              <a:off x="608" y="21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7616" name="Text Box 208"/>
            <xdr:cNvSpPr txBox="1">
              <a:spLocks noChangeArrowheads="1"/>
            </xdr:cNvSpPr>
          </xdr:nvSpPr>
          <xdr:spPr bwMode="auto">
            <a:xfrm>
              <a:off x="515" y="21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7617" name="Text Box 209"/>
            <xdr:cNvSpPr txBox="1">
              <a:spLocks noChangeArrowheads="1"/>
            </xdr:cNvSpPr>
          </xdr:nvSpPr>
          <xdr:spPr bwMode="auto">
            <a:xfrm>
              <a:off x="561" y="210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44283" name="Line 210"/>
            <xdr:cNvSpPr>
              <a:spLocks noChangeShapeType="1"/>
            </xdr:cNvSpPr>
          </xdr:nvSpPr>
          <xdr:spPr bwMode="auto">
            <a:xfrm>
              <a:off x="595" y="2112"/>
              <a:ext cx="14" cy="0"/>
            </a:xfrm>
            <a:prstGeom prst="line">
              <a:avLst/>
            </a:prstGeom>
            <a:noFill/>
            <a:ln w="9525">
              <a:solidFill>
                <a:srgbClr val="FFFF99"/>
              </a:solidFill>
              <a:round/>
              <a:headEnd/>
              <a:tailEnd/>
            </a:ln>
          </xdr:spPr>
        </xdr:sp>
        <xdr:sp macro="" textlink="">
          <xdr:nvSpPr>
            <xdr:cNvPr id="44284" name="Line 174"/>
            <xdr:cNvSpPr>
              <a:spLocks noChangeShapeType="1"/>
            </xdr:cNvSpPr>
          </xdr:nvSpPr>
          <xdr:spPr bwMode="auto">
            <a:xfrm>
              <a:off x="549" y="2112"/>
              <a:ext cx="14" cy="0"/>
            </a:xfrm>
            <a:prstGeom prst="line">
              <a:avLst/>
            </a:prstGeom>
            <a:noFill/>
            <a:ln w="9525">
              <a:solidFill>
                <a:srgbClr val="FFFF99"/>
              </a:solidFill>
              <a:round/>
              <a:headEnd/>
              <a:tailEnd/>
            </a:ln>
          </xdr:spPr>
        </xdr:sp>
      </xdr:grpSp>
    </xdr:grpSp>
    <xdr:clientData/>
  </xdr:twoCellAnchor>
  <xdr:twoCellAnchor>
    <xdr:from>
      <xdr:col>0</xdr:col>
      <xdr:colOff>314325</xdr:colOff>
      <xdr:row>112</xdr:row>
      <xdr:rowOff>76200</xdr:rowOff>
    </xdr:from>
    <xdr:to>
      <xdr:col>0</xdr:col>
      <xdr:colOff>561975</xdr:colOff>
      <xdr:row>112</xdr:row>
      <xdr:rowOff>76200</xdr:rowOff>
    </xdr:to>
    <xdr:sp macro="" textlink="">
      <xdr:nvSpPr>
        <xdr:cNvPr id="38282" name="Line 218"/>
        <xdr:cNvSpPr>
          <a:spLocks noChangeShapeType="1"/>
        </xdr:cNvSpPr>
      </xdr:nvSpPr>
      <xdr:spPr bwMode="auto">
        <a:xfrm>
          <a:off x="314325" y="21145500"/>
          <a:ext cx="247650" cy="0"/>
        </a:xfrm>
        <a:prstGeom prst="line">
          <a:avLst/>
        </a:prstGeom>
        <a:noFill/>
        <a:ln w="57150">
          <a:solidFill>
            <a:srgbClr val="FF9900"/>
          </a:solidFill>
          <a:round/>
          <a:headEnd/>
          <a:tailEnd type="triangle" w="med" len="med"/>
        </a:ln>
      </xdr:spPr>
    </xdr:sp>
    <xdr:clientData/>
  </xdr:twoCellAnchor>
  <xdr:twoCellAnchor>
    <xdr:from>
      <xdr:col>1</xdr:col>
      <xdr:colOff>485775</xdr:colOff>
      <xdr:row>118</xdr:row>
      <xdr:rowOff>57150</xdr:rowOff>
    </xdr:from>
    <xdr:to>
      <xdr:col>8</xdr:col>
      <xdr:colOff>409575</xdr:colOff>
      <xdr:row>122</xdr:row>
      <xdr:rowOff>95250</xdr:rowOff>
    </xdr:to>
    <xdr:grpSp>
      <xdr:nvGrpSpPr>
        <xdr:cNvPr id="38283" name="Group 262"/>
        <xdr:cNvGrpSpPr>
          <a:grpSpLocks/>
        </xdr:cNvGrpSpPr>
      </xdr:nvGrpSpPr>
      <xdr:grpSpPr bwMode="auto">
        <a:xfrm>
          <a:off x="1100291" y="23121989"/>
          <a:ext cx="4225413" cy="816487"/>
          <a:chOff x="127" y="2236"/>
          <a:chExt cx="440" cy="84"/>
        </a:xfrm>
      </xdr:grpSpPr>
      <xdr:grpSp>
        <xdr:nvGrpSpPr>
          <xdr:cNvPr id="44235" name="Group 258"/>
          <xdr:cNvGrpSpPr>
            <a:grpSpLocks/>
          </xdr:cNvGrpSpPr>
        </xdr:nvGrpSpPr>
        <xdr:grpSpPr bwMode="auto">
          <a:xfrm>
            <a:off x="127" y="2268"/>
            <a:ext cx="73" cy="21"/>
            <a:chOff x="127" y="2268"/>
            <a:chExt cx="73" cy="21"/>
          </a:xfrm>
        </xdr:grpSpPr>
        <xdr:sp macro="" textlink="">
          <xdr:nvSpPr>
            <xdr:cNvPr id="17631" name="Text Box 223"/>
            <xdr:cNvSpPr txBox="1">
              <a:spLocks noChangeArrowheads="1"/>
            </xdr:cNvSpPr>
          </xdr:nvSpPr>
          <xdr:spPr bwMode="auto">
            <a:xfrm>
              <a:off x="169" y="226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632" name="Text Box 224"/>
            <xdr:cNvSpPr txBox="1">
              <a:spLocks noChangeArrowheads="1"/>
            </xdr:cNvSpPr>
          </xdr:nvSpPr>
          <xdr:spPr bwMode="auto">
            <a:xfrm>
              <a:off x="127" y="226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4268" name="Group 182"/>
            <xdr:cNvGrpSpPr>
              <a:grpSpLocks/>
            </xdr:cNvGrpSpPr>
          </xdr:nvGrpSpPr>
          <xdr:grpSpPr bwMode="auto">
            <a:xfrm>
              <a:off x="157" y="2275"/>
              <a:ext cx="14" cy="8"/>
              <a:chOff x="220" y="2176"/>
              <a:chExt cx="14" cy="8"/>
            </a:xfrm>
          </xdr:grpSpPr>
          <xdr:grpSp>
            <xdr:nvGrpSpPr>
              <xdr:cNvPr id="44269" name="Group 183"/>
              <xdr:cNvGrpSpPr>
                <a:grpSpLocks/>
              </xdr:cNvGrpSpPr>
            </xdr:nvGrpSpPr>
            <xdr:grpSpPr bwMode="auto">
              <a:xfrm>
                <a:off x="220" y="2180"/>
                <a:ext cx="14" cy="4"/>
                <a:chOff x="697" y="1451"/>
                <a:chExt cx="14" cy="4"/>
              </a:xfrm>
            </xdr:grpSpPr>
            <xdr:sp macro="" textlink="">
              <xdr:nvSpPr>
                <xdr:cNvPr id="44271" name="Line 184"/>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4272" name="Line 185"/>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4270" name="Line 186"/>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sp macro="" textlink="">
        <xdr:nvSpPr>
          <xdr:cNvPr id="17628" name="Text Box 220"/>
          <xdr:cNvSpPr txBox="1">
            <a:spLocks noChangeArrowheads="1"/>
          </xdr:cNvSpPr>
        </xdr:nvSpPr>
        <xdr:spPr bwMode="auto">
          <a:xfrm>
            <a:off x="233" y="2268"/>
            <a:ext cx="28" cy="28"/>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r>
              <a:rPr lang="en-US" sz="1200" b="0" i="0" strike="noStrike" baseline="-25000">
                <a:solidFill>
                  <a:srgbClr val="FFFF99"/>
                </a:solidFill>
                <a:latin typeface="Arial"/>
                <a:cs typeface="Arial"/>
              </a:rPr>
              <a:t>2</a:t>
            </a:r>
          </a:p>
        </xdr:txBody>
      </xdr:sp>
      <xdr:sp macro="" textlink="">
        <xdr:nvSpPr>
          <xdr:cNvPr id="44237" name="Line 229"/>
          <xdr:cNvSpPr>
            <a:spLocks noChangeShapeType="1"/>
          </xdr:cNvSpPr>
        </xdr:nvSpPr>
        <xdr:spPr bwMode="auto">
          <a:xfrm>
            <a:off x="271" y="2278"/>
            <a:ext cx="62" cy="0"/>
          </a:xfrm>
          <a:prstGeom prst="line">
            <a:avLst/>
          </a:prstGeom>
          <a:noFill/>
          <a:ln w="12700">
            <a:solidFill>
              <a:srgbClr val="FF0000"/>
            </a:solidFill>
            <a:round/>
            <a:headEnd/>
            <a:tailEnd type="triangle" w="med" len="med"/>
          </a:ln>
        </xdr:spPr>
      </xdr:sp>
      <xdr:grpSp>
        <xdr:nvGrpSpPr>
          <xdr:cNvPr id="44238" name="Group 240"/>
          <xdr:cNvGrpSpPr>
            <a:grpSpLocks/>
          </xdr:cNvGrpSpPr>
        </xdr:nvGrpSpPr>
        <xdr:grpSpPr bwMode="auto">
          <a:xfrm>
            <a:off x="212" y="2273"/>
            <a:ext cx="12" cy="12"/>
            <a:chOff x="495" y="1422"/>
            <a:chExt cx="14" cy="14"/>
          </a:xfrm>
        </xdr:grpSpPr>
        <xdr:sp macro="" textlink="">
          <xdr:nvSpPr>
            <xdr:cNvPr id="44264" name="Line 241"/>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265" name="Line 242"/>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4239" name="Group 257"/>
          <xdr:cNvGrpSpPr>
            <a:grpSpLocks/>
          </xdr:cNvGrpSpPr>
        </xdr:nvGrpSpPr>
        <xdr:grpSpPr bwMode="auto">
          <a:xfrm>
            <a:off x="343" y="2268"/>
            <a:ext cx="71" cy="52"/>
            <a:chOff x="404" y="2268"/>
            <a:chExt cx="71" cy="52"/>
          </a:xfrm>
        </xdr:grpSpPr>
        <xdr:sp macro="" textlink="">
          <xdr:nvSpPr>
            <xdr:cNvPr id="17639" name="Text Box 231"/>
            <xdr:cNvSpPr txBox="1">
              <a:spLocks noChangeArrowheads="1"/>
            </xdr:cNvSpPr>
          </xdr:nvSpPr>
          <xdr:spPr bwMode="auto">
            <a:xfrm>
              <a:off x="404" y="2300"/>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7641" name="Text Box 233"/>
            <xdr:cNvSpPr txBox="1">
              <a:spLocks noChangeArrowheads="1"/>
            </xdr:cNvSpPr>
          </xdr:nvSpPr>
          <xdr:spPr bwMode="auto">
            <a:xfrm>
              <a:off x="444" y="2268"/>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642" name="Text Box 234"/>
            <xdr:cNvSpPr txBox="1">
              <a:spLocks noChangeArrowheads="1"/>
            </xdr:cNvSpPr>
          </xdr:nvSpPr>
          <xdr:spPr bwMode="auto">
            <a:xfrm>
              <a:off x="404" y="226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643" name="Text Box 235"/>
            <xdr:cNvSpPr txBox="1">
              <a:spLocks noChangeArrowheads="1"/>
            </xdr:cNvSpPr>
          </xdr:nvSpPr>
          <xdr:spPr bwMode="auto">
            <a:xfrm>
              <a:off x="444" y="2300"/>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44259" name="Line 238"/>
            <xdr:cNvSpPr>
              <a:spLocks noChangeShapeType="1"/>
            </xdr:cNvSpPr>
          </xdr:nvSpPr>
          <xdr:spPr bwMode="auto">
            <a:xfrm rot="5400000">
              <a:off x="447" y="2294"/>
              <a:ext cx="14" cy="0"/>
            </a:xfrm>
            <a:prstGeom prst="line">
              <a:avLst/>
            </a:prstGeom>
            <a:noFill/>
            <a:ln w="9525">
              <a:solidFill>
                <a:srgbClr val="FFFF99"/>
              </a:solidFill>
              <a:round/>
              <a:headEnd/>
              <a:tailEnd/>
            </a:ln>
          </xdr:spPr>
        </xdr:sp>
        <xdr:sp macro="" textlink="">
          <xdr:nvSpPr>
            <xdr:cNvPr id="44260" name="Line 239"/>
            <xdr:cNvSpPr>
              <a:spLocks noChangeShapeType="1"/>
            </xdr:cNvSpPr>
          </xdr:nvSpPr>
          <xdr:spPr bwMode="auto">
            <a:xfrm rot="5400000">
              <a:off x="407" y="2294"/>
              <a:ext cx="14" cy="0"/>
            </a:xfrm>
            <a:prstGeom prst="line">
              <a:avLst/>
            </a:prstGeom>
            <a:noFill/>
            <a:ln w="9525">
              <a:solidFill>
                <a:srgbClr val="FFFF99"/>
              </a:solidFill>
              <a:round/>
              <a:headEnd/>
              <a:tailEnd/>
            </a:ln>
          </xdr:spPr>
        </xdr:sp>
        <xdr:grpSp>
          <xdr:nvGrpSpPr>
            <xdr:cNvPr id="44261" name="Group 211"/>
            <xdr:cNvGrpSpPr>
              <a:grpSpLocks/>
            </xdr:cNvGrpSpPr>
          </xdr:nvGrpSpPr>
          <xdr:grpSpPr bwMode="auto">
            <a:xfrm>
              <a:off x="433" y="2277"/>
              <a:ext cx="14" cy="4"/>
              <a:chOff x="698" y="1451"/>
              <a:chExt cx="14" cy="4"/>
            </a:xfrm>
          </xdr:grpSpPr>
          <xdr:sp macro="" textlink="">
            <xdr:nvSpPr>
              <xdr:cNvPr id="44262" name="Line 212"/>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44263" name="Line 213"/>
              <xdr:cNvSpPr>
                <a:spLocks noChangeShapeType="1"/>
              </xdr:cNvSpPr>
            </xdr:nvSpPr>
            <xdr:spPr bwMode="auto">
              <a:xfrm>
                <a:off x="698" y="1451"/>
                <a:ext cx="14" cy="0"/>
              </a:xfrm>
              <a:prstGeom prst="line">
                <a:avLst/>
              </a:prstGeom>
              <a:noFill/>
              <a:ln w="9525">
                <a:solidFill>
                  <a:srgbClr val="FFFF99"/>
                </a:solidFill>
                <a:round/>
                <a:headEnd/>
                <a:tailEnd/>
              </a:ln>
            </xdr:spPr>
          </xdr:sp>
        </xdr:grpSp>
      </xdr:grpSp>
      <xdr:grpSp>
        <xdr:nvGrpSpPr>
          <xdr:cNvPr id="44240" name="Group 256"/>
          <xdr:cNvGrpSpPr>
            <a:grpSpLocks/>
          </xdr:cNvGrpSpPr>
        </xdr:nvGrpSpPr>
        <xdr:grpSpPr bwMode="auto">
          <a:xfrm>
            <a:off x="496" y="2236"/>
            <a:ext cx="71" cy="84"/>
            <a:chOff x="574" y="2330"/>
            <a:chExt cx="71" cy="84"/>
          </a:xfrm>
        </xdr:grpSpPr>
        <xdr:sp macro="" textlink="">
          <xdr:nvSpPr>
            <xdr:cNvPr id="17662" name="Text Box 254"/>
            <xdr:cNvSpPr txBox="1">
              <a:spLocks noChangeArrowheads="1"/>
            </xdr:cNvSpPr>
          </xdr:nvSpPr>
          <xdr:spPr bwMode="auto">
            <a:xfrm>
              <a:off x="574" y="2330"/>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7663" name="Text Box 255"/>
            <xdr:cNvSpPr txBox="1">
              <a:spLocks noChangeArrowheads="1"/>
            </xdr:cNvSpPr>
          </xdr:nvSpPr>
          <xdr:spPr bwMode="auto">
            <a:xfrm>
              <a:off x="614" y="2330"/>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7651" name="Text Box 243"/>
            <xdr:cNvSpPr txBox="1">
              <a:spLocks noChangeArrowheads="1"/>
            </xdr:cNvSpPr>
          </xdr:nvSpPr>
          <xdr:spPr bwMode="auto">
            <a:xfrm>
              <a:off x="574" y="2394"/>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7652" name="Text Box 244"/>
            <xdr:cNvSpPr txBox="1">
              <a:spLocks noChangeArrowheads="1"/>
            </xdr:cNvSpPr>
          </xdr:nvSpPr>
          <xdr:spPr bwMode="auto">
            <a:xfrm>
              <a:off x="614" y="2362"/>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653" name="Text Box 245"/>
            <xdr:cNvSpPr txBox="1">
              <a:spLocks noChangeArrowheads="1"/>
            </xdr:cNvSpPr>
          </xdr:nvSpPr>
          <xdr:spPr bwMode="auto">
            <a:xfrm>
              <a:off x="574" y="2362"/>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654" name="Text Box 246"/>
            <xdr:cNvSpPr txBox="1">
              <a:spLocks noChangeArrowheads="1"/>
            </xdr:cNvSpPr>
          </xdr:nvSpPr>
          <xdr:spPr bwMode="auto">
            <a:xfrm>
              <a:off x="614" y="2394"/>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44250" name="Line 247"/>
            <xdr:cNvSpPr>
              <a:spLocks noChangeShapeType="1"/>
            </xdr:cNvSpPr>
          </xdr:nvSpPr>
          <xdr:spPr bwMode="auto">
            <a:xfrm rot="5400000">
              <a:off x="617" y="2388"/>
              <a:ext cx="14" cy="0"/>
            </a:xfrm>
            <a:prstGeom prst="line">
              <a:avLst/>
            </a:prstGeom>
            <a:noFill/>
            <a:ln w="9525">
              <a:solidFill>
                <a:srgbClr val="FFFF99"/>
              </a:solidFill>
              <a:round/>
              <a:headEnd/>
              <a:tailEnd/>
            </a:ln>
          </xdr:spPr>
        </xdr:sp>
        <xdr:sp macro="" textlink="">
          <xdr:nvSpPr>
            <xdr:cNvPr id="44251" name="Line 248"/>
            <xdr:cNvSpPr>
              <a:spLocks noChangeShapeType="1"/>
            </xdr:cNvSpPr>
          </xdr:nvSpPr>
          <xdr:spPr bwMode="auto">
            <a:xfrm rot="5400000">
              <a:off x="577" y="2388"/>
              <a:ext cx="14" cy="0"/>
            </a:xfrm>
            <a:prstGeom prst="line">
              <a:avLst/>
            </a:prstGeom>
            <a:noFill/>
            <a:ln w="9525">
              <a:solidFill>
                <a:srgbClr val="FFFF99"/>
              </a:solidFill>
              <a:round/>
              <a:headEnd/>
              <a:tailEnd/>
            </a:ln>
          </xdr:spPr>
        </xdr:sp>
        <xdr:sp macro="" textlink="">
          <xdr:nvSpPr>
            <xdr:cNvPr id="44252" name="Line 252"/>
            <xdr:cNvSpPr>
              <a:spLocks noChangeShapeType="1"/>
            </xdr:cNvSpPr>
          </xdr:nvSpPr>
          <xdr:spPr bwMode="auto">
            <a:xfrm rot="5400000">
              <a:off x="577" y="2357"/>
              <a:ext cx="14" cy="0"/>
            </a:xfrm>
            <a:prstGeom prst="line">
              <a:avLst/>
            </a:prstGeom>
            <a:noFill/>
            <a:ln w="9525">
              <a:solidFill>
                <a:srgbClr val="FFFF99"/>
              </a:solidFill>
              <a:round/>
              <a:headEnd/>
              <a:tailEnd/>
            </a:ln>
          </xdr:spPr>
        </xdr:sp>
        <xdr:sp macro="" textlink="">
          <xdr:nvSpPr>
            <xdr:cNvPr id="44253" name="Line 253"/>
            <xdr:cNvSpPr>
              <a:spLocks noChangeShapeType="1"/>
            </xdr:cNvSpPr>
          </xdr:nvSpPr>
          <xdr:spPr bwMode="auto">
            <a:xfrm rot="5400000">
              <a:off x="617" y="2357"/>
              <a:ext cx="14" cy="0"/>
            </a:xfrm>
            <a:prstGeom prst="line">
              <a:avLst/>
            </a:prstGeom>
            <a:noFill/>
            <a:ln w="9525">
              <a:solidFill>
                <a:srgbClr val="FFFF99"/>
              </a:solidFill>
              <a:round/>
              <a:headEnd/>
              <a:tailEnd/>
            </a:ln>
          </xdr:spPr>
        </xdr:sp>
        <xdr:sp macro="" textlink="">
          <xdr:nvSpPr>
            <xdr:cNvPr id="44254" name="Line 236"/>
            <xdr:cNvSpPr>
              <a:spLocks noChangeShapeType="1"/>
            </xdr:cNvSpPr>
          </xdr:nvSpPr>
          <xdr:spPr bwMode="auto">
            <a:xfrm>
              <a:off x="603" y="2375"/>
              <a:ext cx="14" cy="0"/>
            </a:xfrm>
            <a:prstGeom prst="line">
              <a:avLst/>
            </a:prstGeom>
            <a:noFill/>
            <a:ln w="9525">
              <a:solidFill>
                <a:srgbClr val="FFFF99"/>
              </a:solidFill>
              <a:round/>
              <a:headEnd/>
              <a:tailEnd/>
            </a:ln>
          </xdr:spPr>
        </xdr:sp>
      </xdr:grpSp>
      <xdr:grpSp>
        <xdr:nvGrpSpPr>
          <xdr:cNvPr id="44241" name="Group 261"/>
          <xdr:cNvGrpSpPr>
            <a:grpSpLocks/>
          </xdr:cNvGrpSpPr>
        </xdr:nvGrpSpPr>
        <xdr:grpSpPr bwMode="auto">
          <a:xfrm>
            <a:off x="425" y="2254"/>
            <a:ext cx="62" cy="26"/>
            <a:chOff x="424" y="2254"/>
            <a:chExt cx="62" cy="26"/>
          </a:xfrm>
        </xdr:grpSpPr>
        <xdr:sp macro="" textlink="">
          <xdr:nvSpPr>
            <xdr:cNvPr id="17668" name="Text Box 260"/>
            <xdr:cNvSpPr txBox="1">
              <a:spLocks noChangeArrowheads="1"/>
            </xdr:cNvSpPr>
          </xdr:nvSpPr>
          <xdr:spPr bwMode="auto">
            <a:xfrm>
              <a:off x="434" y="2254"/>
              <a:ext cx="40"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0000"/>
                  </a:solidFill>
                  <a:latin typeface="Arial"/>
                  <a:cs typeface="Arial"/>
                </a:rPr>
                <a:t>+</a:t>
              </a:r>
              <a:r>
                <a:rPr lang="en-US" sz="1200" b="1" i="0" strike="noStrike">
                  <a:solidFill>
                    <a:srgbClr val="99CCFF"/>
                  </a:solidFill>
                  <a:latin typeface="Arial"/>
                  <a:cs typeface="Arial"/>
                </a:rPr>
                <a:t>Cl</a:t>
              </a:r>
              <a:r>
                <a:rPr lang="en-US" sz="1200" b="1" i="0" strike="noStrike" baseline="-25000">
                  <a:solidFill>
                    <a:srgbClr val="99CCFF"/>
                  </a:solidFill>
                  <a:latin typeface="Arial"/>
                  <a:cs typeface="Arial"/>
                </a:rPr>
                <a:t>2</a:t>
              </a:r>
            </a:p>
          </xdr:txBody>
        </xdr:sp>
        <xdr:sp macro="" textlink="">
          <xdr:nvSpPr>
            <xdr:cNvPr id="44243" name="Line 259"/>
            <xdr:cNvSpPr>
              <a:spLocks noChangeShapeType="1"/>
            </xdr:cNvSpPr>
          </xdr:nvSpPr>
          <xdr:spPr bwMode="auto">
            <a:xfrm>
              <a:off x="424" y="2278"/>
              <a:ext cx="62" cy="0"/>
            </a:xfrm>
            <a:prstGeom prst="line">
              <a:avLst/>
            </a:prstGeom>
            <a:noFill/>
            <a:ln w="12700">
              <a:solidFill>
                <a:srgbClr val="FF0000"/>
              </a:solidFill>
              <a:round/>
              <a:headEnd/>
              <a:tailEnd type="triangle" w="med" len="med"/>
            </a:ln>
          </xdr:spPr>
        </xdr:sp>
      </xdr:grpSp>
    </xdr:grpSp>
    <xdr:clientData/>
  </xdr:twoCellAnchor>
  <xdr:twoCellAnchor>
    <xdr:from>
      <xdr:col>4</xdr:col>
      <xdr:colOff>361950</xdr:colOff>
      <xdr:row>122</xdr:row>
      <xdr:rowOff>95250</xdr:rowOff>
    </xdr:from>
    <xdr:to>
      <xdr:col>6</xdr:col>
      <xdr:colOff>409575</xdr:colOff>
      <xdr:row>123</xdr:row>
      <xdr:rowOff>85725</xdr:rowOff>
    </xdr:to>
    <xdr:sp macro="" textlink="">
      <xdr:nvSpPr>
        <xdr:cNvPr id="17671" name="Text Box 263"/>
        <xdr:cNvSpPr txBox="1">
          <a:spLocks noChangeArrowheads="1"/>
        </xdr:cNvSpPr>
      </xdr:nvSpPr>
      <xdr:spPr bwMode="auto">
        <a:xfrm>
          <a:off x="2800350" y="22307550"/>
          <a:ext cx="1266825" cy="18097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1,2-δίχλωρο-αιθένιο</a:t>
          </a:r>
        </a:p>
      </xdr:txBody>
    </xdr:sp>
    <xdr:clientData/>
  </xdr:twoCellAnchor>
  <xdr:twoCellAnchor>
    <xdr:from>
      <xdr:col>6</xdr:col>
      <xdr:colOff>590550</xdr:colOff>
      <xdr:row>122</xdr:row>
      <xdr:rowOff>95250</xdr:rowOff>
    </xdr:from>
    <xdr:to>
      <xdr:col>9</xdr:col>
      <xdr:colOff>476250</xdr:colOff>
      <xdr:row>123</xdr:row>
      <xdr:rowOff>76200</xdr:rowOff>
    </xdr:to>
    <xdr:sp macro="" textlink="">
      <xdr:nvSpPr>
        <xdr:cNvPr id="17672" name="Text Box 264"/>
        <xdr:cNvSpPr txBox="1">
          <a:spLocks noChangeArrowheads="1"/>
        </xdr:cNvSpPr>
      </xdr:nvSpPr>
      <xdr:spPr bwMode="auto">
        <a:xfrm>
          <a:off x="4248150" y="22307550"/>
          <a:ext cx="1714500" cy="17145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1,1,2,2-τετράχλωρο-αιθάνιο</a:t>
          </a:r>
        </a:p>
      </xdr:txBody>
    </xdr:sp>
    <xdr:clientData/>
  </xdr:twoCellAnchor>
  <xdr:twoCellAnchor>
    <xdr:from>
      <xdr:col>0</xdr:col>
      <xdr:colOff>314325</xdr:colOff>
      <xdr:row>124</xdr:row>
      <xdr:rowOff>104775</xdr:rowOff>
    </xdr:from>
    <xdr:to>
      <xdr:col>0</xdr:col>
      <xdr:colOff>561975</xdr:colOff>
      <xdr:row>124</xdr:row>
      <xdr:rowOff>104775</xdr:rowOff>
    </xdr:to>
    <xdr:sp macro="" textlink="">
      <xdr:nvSpPr>
        <xdr:cNvPr id="38286" name="Line 265"/>
        <xdr:cNvSpPr>
          <a:spLocks noChangeShapeType="1"/>
        </xdr:cNvSpPr>
      </xdr:nvSpPr>
      <xdr:spPr bwMode="auto">
        <a:xfrm>
          <a:off x="314325" y="22698075"/>
          <a:ext cx="247650" cy="0"/>
        </a:xfrm>
        <a:prstGeom prst="line">
          <a:avLst/>
        </a:prstGeom>
        <a:noFill/>
        <a:ln w="57150">
          <a:solidFill>
            <a:srgbClr val="FF9900"/>
          </a:solidFill>
          <a:round/>
          <a:headEnd/>
          <a:tailEnd type="triangle" w="med" len="med"/>
        </a:ln>
      </xdr:spPr>
    </xdr:sp>
    <xdr:clientData/>
  </xdr:twoCellAnchor>
  <xdr:twoCellAnchor>
    <xdr:from>
      <xdr:col>2</xdr:col>
      <xdr:colOff>9525</xdr:colOff>
      <xdr:row>131</xdr:row>
      <xdr:rowOff>38100</xdr:rowOff>
    </xdr:from>
    <xdr:to>
      <xdr:col>8</xdr:col>
      <xdr:colOff>533400</xdr:colOff>
      <xdr:row>135</xdr:row>
      <xdr:rowOff>76200</xdr:rowOff>
    </xdr:to>
    <xdr:grpSp>
      <xdr:nvGrpSpPr>
        <xdr:cNvPr id="38287" name="Group 312"/>
        <xdr:cNvGrpSpPr>
          <a:grpSpLocks/>
        </xdr:cNvGrpSpPr>
      </xdr:nvGrpSpPr>
      <xdr:grpSpPr bwMode="auto">
        <a:xfrm>
          <a:off x="1238557" y="25632697"/>
          <a:ext cx="4210972" cy="816487"/>
          <a:chOff x="129" y="2516"/>
          <a:chExt cx="439" cy="84"/>
        </a:xfrm>
      </xdr:grpSpPr>
      <xdr:grpSp>
        <xdr:nvGrpSpPr>
          <xdr:cNvPr id="44203" name="Group 267"/>
          <xdr:cNvGrpSpPr>
            <a:grpSpLocks/>
          </xdr:cNvGrpSpPr>
        </xdr:nvGrpSpPr>
        <xdr:grpSpPr bwMode="auto">
          <a:xfrm>
            <a:off x="129" y="2548"/>
            <a:ext cx="71" cy="21"/>
            <a:chOff x="128" y="2268"/>
            <a:chExt cx="71" cy="21"/>
          </a:xfrm>
        </xdr:grpSpPr>
        <xdr:sp macro="" textlink="">
          <xdr:nvSpPr>
            <xdr:cNvPr id="17676" name="Text Box 268"/>
            <xdr:cNvSpPr txBox="1">
              <a:spLocks noChangeArrowheads="1"/>
            </xdr:cNvSpPr>
          </xdr:nvSpPr>
          <xdr:spPr bwMode="auto">
            <a:xfrm>
              <a:off x="168" y="226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677" name="Text Box 269"/>
            <xdr:cNvSpPr txBox="1">
              <a:spLocks noChangeArrowheads="1"/>
            </xdr:cNvSpPr>
          </xdr:nvSpPr>
          <xdr:spPr bwMode="auto">
            <a:xfrm>
              <a:off x="128" y="226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4230" name="Group 270"/>
            <xdr:cNvGrpSpPr>
              <a:grpSpLocks/>
            </xdr:cNvGrpSpPr>
          </xdr:nvGrpSpPr>
          <xdr:grpSpPr bwMode="auto">
            <a:xfrm>
              <a:off x="157" y="2275"/>
              <a:ext cx="14" cy="8"/>
              <a:chOff x="220" y="2176"/>
              <a:chExt cx="14" cy="8"/>
            </a:xfrm>
          </xdr:grpSpPr>
          <xdr:grpSp>
            <xdr:nvGrpSpPr>
              <xdr:cNvPr id="44231" name="Group 271"/>
              <xdr:cNvGrpSpPr>
                <a:grpSpLocks/>
              </xdr:cNvGrpSpPr>
            </xdr:nvGrpSpPr>
            <xdr:grpSpPr bwMode="auto">
              <a:xfrm>
                <a:off x="220" y="2180"/>
                <a:ext cx="14" cy="4"/>
                <a:chOff x="697" y="1451"/>
                <a:chExt cx="14" cy="4"/>
              </a:xfrm>
            </xdr:grpSpPr>
            <xdr:sp macro="" textlink="">
              <xdr:nvSpPr>
                <xdr:cNvPr id="44233" name="Line 272"/>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4234" name="Line 273"/>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4232" name="Line 274"/>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sp macro="" textlink="">
        <xdr:nvSpPr>
          <xdr:cNvPr id="17683" name="Text Box 275"/>
          <xdr:cNvSpPr txBox="1">
            <a:spLocks noChangeArrowheads="1"/>
          </xdr:cNvSpPr>
        </xdr:nvSpPr>
        <xdr:spPr bwMode="auto">
          <a:xfrm>
            <a:off x="231" y="2548"/>
            <a:ext cx="35"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HCl</a:t>
            </a:r>
          </a:p>
        </xdr:txBody>
      </xdr:sp>
      <xdr:sp macro="" textlink="">
        <xdr:nvSpPr>
          <xdr:cNvPr id="44205" name="Line 276"/>
          <xdr:cNvSpPr>
            <a:spLocks noChangeShapeType="1"/>
          </xdr:cNvSpPr>
        </xdr:nvSpPr>
        <xdr:spPr bwMode="auto">
          <a:xfrm>
            <a:off x="272" y="2558"/>
            <a:ext cx="62" cy="0"/>
          </a:xfrm>
          <a:prstGeom prst="line">
            <a:avLst/>
          </a:prstGeom>
          <a:noFill/>
          <a:ln w="12700">
            <a:solidFill>
              <a:srgbClr val="FF0000"/>
            </a:solidFill>
            <a:round/>
            <a:headEnd/>
            <a:tailEnd type="triangle" w="med" len="med"/>
          </a:ln>
        </xdr:spPr>
      </xdr:sp>
      <xdr:grpSp>
        <xdr:nvGrpSpPr>
          <xdr:cNvPr id="44206" name="Group 277"/>
          <xdr:cNvGrpSpPr>
            <a:grpSpLocks/>
          </xdr:cNvGrpSpPr>
        </xdr:nvGrpSpPr>
        <xdr:grpSpPr bwMode="auto">
          <a:xfrm>
            <a:off x="211" y="2553"/>
            <a:ext cx="12" cy="12"/>
            <a:chOff x="495" y="1422"/>
            <a:chExt cx="14" cy="14"/>
          </a:xfrm>
        </xdr:grpSpPr>
        <xdr:sp macro="" textlink="">
          <xdr:nvSpPr>
            <xdr:cNvPr id="44226" name="Line 278"/>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227" name="Line 279"/>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4207" name="Group 305"/>
          <xdr:cNvGrpSpPr>
            <a:grpSpLocks/>
          </xdr:cNvGrpSpPr>
        </xdr:nvGrpSpPr>
        <xdr:grpSpPr bwMode="auto">
          <a:xfrm>
            <a:off x="338" y="2548"/>
            <a:ext cx="79" cy="52"/>
            <a:chOff x="320" y="2557"/>
            <a:chExt cx="79" cy="52"/>
          </a:xfrm>
        </xdr:grpSpPr>
        <xdr:sp macro="" textlink="">
          <xdr:nvSpPr>
            <xdr:cNvPr id="17691" name="Text Box 283"/>
            <xdr:cNvSpPr txBox="1">
              <a:spLocks noChangeArrowheads="1"/>
            </xdr:cNvSpPr>
          </xdr:nvSpPr>
          <xdr:spPr bwMode="auto">
            <a:xfrm>
              <a:off x="320" y="2557"/>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7690" name="Text Box 282"/>
            <xdr:cNvSpPr txBox="1">
              <a:spLocks noChangeArrowheads="1"/>
            </xdr:cNvSpPr>
          </xdr:nvSpPr>
          <xdr:spPr bwMode="auto">
            <a:xfrm>
              <a:off x="368" y="2557"/>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692" name="Text Box 284"/>
            <xdr:cNvSpPr txBox="1">
              <a:spLocks noChangeArrowheads="1"/>
            </xdr:cNvSpPr>
          </xdr:nvSpPr>
          <xdr:spPr bwMode="auto">
            <a:xfrm>
              <a:off x="368" y="258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44222" name="Line 285"/>
            <xdr:cNvSpPr>
              <a:spLocks noChangeShapeType="1"/>
            </xdr:cNvSpPr>
          </xdr:nvSpPr>
          <xdr:spPr bwMode="auto">
            <a:xfrm rot="5400000">
              <a:off x="371" y="2583"/>
              <a:ext cx="14" cy="0"/>
            </a:xfrm>
            <a:prstGeom prst="line">
              <a:avLst/>
            </a:prstGeom>
            <a:noFill/>
            <a:ln w="9525">
              <a:solidFill>
                <a:srgbClr val="FFFF99"/>
              </a:solidFill>
              <a:round/>
              <a:headEnd/>
              <a:tailEnd/>
            </a:ln>
          </xdr:spPr>
        </xdr:sp>
        <xdr:grpSp>
          <xdr:nvGrpSpPr>
            <xdr:cNvPr id="44223" name="Group 287"/>
            <xdr:cNvGrpSpPr>
              <a:grpSpLocks/>
            </xdr:cNvGrpSpPr>
          </xdr:nvGrpSpPr>
          <xdr:grpSpPr bwMode="auto">
            <a:xfrm>
              <a:off x="356" y="2566"/>
              <a:ext cx="14" cy="4"/>
              <a:chOff x="697" y="1451"/>
              <a:chExt cx="14" cy="4"/>
            </a:xfrm>
          </xdr:grpSpPr>
          <xdr:sp macro="" textlink="">
            <xdr:nvSpPr>
              <xdr:cNvPr id="44224" name="Line 288"/>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4225" name="Line 289"/>
              <xdr:cNvSpPr>
                <a:spLocks noChangeShapeType="1"/>
              </xdr:cNvSpPr>
            </xdr:nvSpPr>
            <xdr:spPr bwMode="auto">
              <a:xfrm>
                <a:off x="697" y="1451"/>
                <a:ext cx="14" cy="0"/>
              </a:xfrm>
              <a:prstGeom prst="line">
                <a:avLst/>
              </a:prstGeom>
              <a:noFill/>
              <a:ln w="9525">
                <a:solidFill>
                  <a:srgbClr val="FFFF99"/>
                </a:solidFill>
                <a:round/>
                <a:headEnd/>
                <a:tailEnd/>
              </a:ln>
            </xdr:spPr>
          </xdr:sp>
        </xdr:grpSp>
      </xdr:grpSp>
      <xdr:grpSp>
        <xdr:nvGrpSpPr>
          <xdr:cNvPr id="44208" name="Group 307"/>
          <xdr:cNvGrpSpPr>
            <a:grpSpLocks/>
          </xdr:cNvGrpSpPr>
        </xdr:nvGrpSpPr>
        <xdr:grpSpPr bwMode="auto">
          <a:xfrm>
            <a:off x="490" y="2516"/>
            <a:ext cx="78" cy="84"/>
            <a:chOff x="474" y="2525"/>
            <a:chExt cx="78" cy="84"/>
          </a:xfrm>
        </xdr:grpSpPr>
        <xdr:sp macro="" textlink="">
          <xdr:nvSpPr>
            <xdr:cNvPr id="17640" name="Text Box 232"/>
            <xdr:cNvSpPr txBox="1">
              <a:spLocks noChangeArrowheads="1"/>
            </xdr:cNvSpPr>
          </xdr:nvSpPr>
          <xdr:spPr bwMode="auto">
            <a:xfrm>
              <a:off x="474" y="255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7700" name="Text Box 292"/>
            <xdr:cNvSpPr txBox="1">
              <a:spLocks noChangeArrowheads="1"/>
            </xdr:cNvSpPr>
          </xdr:nvSpPr>
          <xdr:spPr bwMode="auto">
            <a:xfrm>
              <a:off x="521" y="2525"/>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7702" name="Text Box 294"/>
            <xdr:cNvSpPr txBox="1">
              <a:spLocks noChangeArrowheads="1"/>
            </xdr:cNvSpPr>
          </xdr:nvSpPr>
          <xdr:spPr bwMode="auto">
            <a:xfrm>
              <a:off x="521" y="2557"/>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704" name="Text Box 296"/>
            <xdr:cNvSpPr txBox="1">
              <a:spLocks noChangeArrowheads="1"/>
            </xdr:cNvSpPr>
          </xdr:nvSpPr>
          <xdr:spPr bwMode="auto">
            <a:xfrm>
              <a:off x="521" y="258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44216" name="Line 297"/>
            <xdr:cNvSpPr>
              <a:spLocks noChangeShapeType="1"/>
            </xdr:cNvSpPr>
          </xdr:nvSpPr>
          <xdr:spPr bwMode="auto">
            <a:xfrm rot="5400000">
              <a:off x="524" y="2583"/>
              <a:ext cx="14" cy="0"/>
            </a:xfrm>
            <a:prstGeom prst="line">
              <a:avLst/>
            </a:prstGeom>
            <a:noFill/>
            <a:ln w="9525">
              <a:solidFill>
                <a:srgbClr val="FFFF99"/>
              </a:solidFill>
              <a:round/>
              <a:headEnd/>
              <a:tailEnd/>
            </a:ln>
          </xdr:spPr>
        </xdr:sp>
        <xdr:sp macro="" textlink="">
          <xdr:nvSpPr>
            <xdr:cNvPr id="44217" name="Line 300"/>
            <xdr:cNvSpPr>
              <a:spLocks noChangeShapeType="1"/>
            </xdr:cNvSpPr>
          </xdr:nvSpPr>
          <xdr:spPr bwMode="auto">
            <a:xfrm rot="5400000">
              <a:off x="524" y="2552"/>
              <a:ext cx="14" cy="0"/>
            </a:xfrm>
            <a:prstGeom prst="line">
              <a:avLst/>
            </a:prstGeom>
            <a:noFill/>
            <a:ln w="9525">
              <a:solidFill>
                <a:srgbClr val="FFFF99"/>
              </a:solidFill>
              <a:round/>
              <a:headEnd/>
              <a:tailEnd/>
            </a:ln>
          </xdr:spPr>
        </xdr:sp>
        <xdr:sp macro="" textlink="">
          <xdr:nvSpPr>
            <xdr:cNvPr id="44218" name="Line 301"/>
            <xdr:cNvSpPr>
              <a:spLocks noChangeShapeType="1"/>
            </xdr:cNvSpPr>
          </xdr:nvSpPr>
          <xdr:spPr bwMode="auto">
            <a:xfrm>
              <a:off x="509" y="2569"/>
              <a:ext cx="14" cy="0"/>
            </a:xfrm>
            <a:prstGeom prst="line">
              <a:avLst/>
            </a:prstGeom>
            <a:noFill/>
            <a:ln w="9525">
              <a:solidFill>
                <a:srgbClr val="FFFF99"/>
              </a:solidFill>
              <a:round/>
              <a:headEnd/>
              <a:tailEnd/>
            </a:ln>
          </xdr:spPr>
        </xdr:sp>
      </xdr:grpSp>
      <xdr:grpSp>
        <xdr:nvGrpSpPr>
          <xdr:cNvPr id="44209" name="Group 311"/>
          <xdr:cNvGrpSpPr>
            <a:grpSpLocks/>
          </xdr:cNvGrpSpPr>
        </xdr:nvGrpSpPr>
        <xdr:grpSpPr bwMode="auto">
          <a:xfrm>
            <a:off x="424" y="2538"/>
            <a:ext cx="62" cy="21"/>
            <a:chOff x="424" y="2538"/>
            <a:chExt cx="62" cy="21"/>
          </a:xfrm>
        </xdr:grpSpPr>
        <xdr:sp macro="" textlink="">
          <xdr:nvSpPr>
            <xdr:cNvPr id="17711" name="Text Box 303"/>
            <xdr:cNvSpPr txBox="1">
              <a:spLocks noChangeArrowheads="1"/>
            </xdr:cNvSpPr>
          </xdr:nvSpPr>
          <xdr:spPr bwMode="auto">
            <a:xfrm>
              <a:off x="430" y="2538"/>
              <a:ext cx="46"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0000"/>
                  </a:solidFill>
                  <a:latin typeface="Arial"/>
                  <a:cs typeface="Arial"/>
                </a:rPr>
                <a:t>+</a:t>
              </a:r>
              <a:r>
                <a:rPr lang="en-US" sz="1200" b="1" i="0" strike="noStrike">
                  <a:solidFill>
                    <a:srgbClr val="99CCFF"/>
                  </a:solidFill>
                  <a:latin typeface="Arial"/>
                  <a:cs typeface="Arial"/>
                </a:rPr>
                <a:t>HCl</a:t>
              </a:r>
            </a:p>
          </xdr:txBody>
        </xdr:sp>
        <xdr:sp macro="" textlink="">
          <xdr:nvSpPr>
            <xdr:cNvPr id="44211" name="Line 304"/>
            <xdr:cNvSpPr>
              <a:spLocks noChangeShapeType="1"/>
            </xdr:cNvSpPr>
          </xdr:nvSpPr>
          <xdr:spPr bwMode="auto">
            <a:xfrm>
              <a:off x="424" y="2558"/>
              <a:ext cx="62" cy="0"/>
            </a:xfrm>
            <a:prstGeom prst="line">
              <a:avLst/>
            </a:prstGeom>
            <a:noFill/>
            <a:ln w="12700">
              <a:solidFill>
                <a:srgbClr val="FF0000"/>
              </a:solidFill>
              <a:round/>
              <a:headEnd/>
              <a:tailEnd type="triangle" w="med" len="med"/>
            </a:ln>
          </xdr:spPr>
        </xdr:sp>
      </xdr:grpSp>
    </xdr:grpSp>
    <xdr:clientData/>
  </xdr:twoCellAnchor>
  <xdr:twoCellAnchor>
    <xdr:from>
      <xdr:col>4</xdr:col>
      <xdr:colOff>123825</xdr:colOff>
      <xdr:row>134</xdr:row>
      <xdr:rowOff>38100</xdr:rowOff>
    </xdr:from>
    <xdr:to>
      <xdr:col>5</xdr:col>
      <xdr:colOff>561975</xdr:colOff>
      <xdr:row>135</xdr:row>
      <xdr:rowOff>28575</xdr:rowOff>
    </xdr:to>
    <xdr:sp macro="" textlink="">
      <xdr:nvSpPr>
        <xdr:cNvPr id="17717" name="Text Box 309"/>
        <xdr:cNvSpPr txBox="1">
          <a:spLocks noChangeArrowheads="1"/>
        </xdr:cNvSpPr>
      </xdr:nvSpPr>
      <xdr:spPr bwMode="auto">
        <a:xfrm>
          <a:off x="2562225" y="25298400"/>
          <a:ext cx="1047750" cy="18097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1-χλωρο-αιθένιο</a:t>
          </a:r>
        </a:p>
      </xdr:txBody>
    </xdr:sp>
    <xdr:clientData/>
  </xdr:twoCellAnchor>
  <xdr:twoCellAnchor>
    <xdr:from>
      <xdr:col>7</xdr:col>
      <xdr:colOff>228600</xdr:colOff>
      <xdr:row>135</xdr:row>
      <xdr:rowOff>66675</xdr:rowOff>
    </xdr:from>
    <xdr:to>
      <xdr:col>9</xdr:col>
      <xdr:colOff>295275</xdr:colOff>
      <xdr:row>136</xdr:row>
      <xdr:rowOff>66675</xdr:rowOff>
    </xdr:to>
    <xdr:sp macro="" textlink="">
      <xdr:nvSpPr>
        <xdr:cNvPr id="17718" name="Text Box 310"/>
        <xdr:cNvSpPr txBox="1">
          <a:spLocks noChangeArrowheads="1"/>
        </xdr:cNvSpPr>
      </xdr:nvSpPr>
      <xdr:spPr bwMode="auto">
        <a:xfrm>
          <a:off x="4495800" y="24755475"/>
          <a:ext cx="1285875" cy="1905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1,1-δίχλωρο-αιθάνιο</a:t>
          </a:r>
        </a:p>
      </xdr:txBody>
    </xdr:sp>
    <xdr:clientData/>
  </xdr:twoCellAnchor>
  <xdr:twoCellAnchor>
    <xdr:from>
      <xdr:col>0</xdr:col>
      <xdr:colOff>314325</xdr:colOff>
      <xdr:row>147</xdr:row>
      <xdr:rowOff>104775</xdr:rowOff>
    </xdr:from>
    <xdr:to>
      <xdr:col>0</xdr:col>
      <xdr:colOff>561975</xdr:colOff>
      <xdr:row>147</xdr:row>
      <xdr:rowOff>104775</xdr:rowOff>
    </xdr:to>
    <xdr:sp macro="" textlink="">
      <xdr:nvSpPr>
        <xdr:cNvPr id="38290" name="Line 313"/>
        <xdr:cNvSpPr>
          <a:spLocks noChangeShapeType="1"/>
        </xdr:cNvSpPr>
      </xdr:nvSpPr>
      <xdr:spPr bwMode="auto">
        <a:xfrm>
          <a:off x="314325" y="26889075"/>
          <a:ext cx="247650" cy="0"/>
        </a:xfrm>
        <a:prstGeom prst="line">
          <a:avLst/>
        </a:prstGeom>
        <a:noFill/>
        <a:ln w="57150">
          <a:solidFill>
            <a:srgbClr val="FF9900"/>
          </a:solidFill>
          <a:round/>
          <a:headEnd/>
          <a:tailEnd type="triangle" w="med" len="med"/>
        </a:ln>
      </xdr:spPr>
    </xdr:sp>
    <xdr:clientData/>
  </xdr:twoCellAnchor>
  <xdr:twoCellAnchor>
    <xdr:from>
      <xdr:col>1</xdr:col>
      <xdr:colOff>219075</xdr:colOff>
      <xdr:row>154</xdr:row>
      <xdr:rowOff>95250</xdr:rowOff>
    </xdr:from>
    <xdr:to>
      <xdr:col>9</xdr:col>
      <xdr:colOff>304800</xdr:colOff>
      <xdr:row>157</xdr:row>
      <xdr:rowOff>161925</xdr:rowOff>
    </xdr:to>
    <xdr:grpSp>
      <xdr:nvGrpSpPr>
        <xdr:cNvPr id="38291" name="Group 365"/>
        <xdr:cNvGrpSpPr>
          <a:grpSpLocks/>
        </xdr:cNvGrpSpPr>
      </xdr:nvGrpSpPr>
      <xdr:grpSpPr bwMode="auto">
        <a:xfrm>
          <a:off x="833591" y="30165573"/>
          <a:ext cx="5001854" cy="650465"/>
          <a:chOff x="112" y="2842"/>
          <a:chExt cx="521" cy="67"/>
        </a:xfrm>
      </xdr:grpSpPr>
      <xdr:grpSp>
        <xdr:nvGrpSpPr>
          <xdr:cNvPr id="44166" name="Group 315"/>
          <xdr:cNvGrpSpPr>
            <a:grpSpLocks/>
          </xdr:cNvGrpSpPr>
        </xdr:nvGrpSpPr>
        <xdr:grpSpPr bwMode="auto">
          <a:xfrm>
            <a:off x="112" y="2852"/>
            <a:ext cx="72" cy="21"/>
            <a:chOff x="128" y="2268"/>
            <a:chExt cx="72" cy="21"/>
          </a:xfrm>
        </xdr:grpSpPr>
        <xdr:sp macro="" textlink="">
          <xdr:nvSpPr>
            <xdr:cNvPr id="17724" name="Text Box 316"/>
            <xdr:cNvSpPr txBox="1">
              <a:spLocks noChangeArrowheads="1"/>
            </xdr:cNvSpPr>
          </xdr:nvSpPr>
          <xdr:spPr bwMode="auto">
            <a:xfrm>
              <a:off x="169" y="226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725" name="Text Box 317"/>
            <xdr:cNvSpPr txBox="1">
              <a:spLocks noChangeArrowheads="1"/>
            </xdr:cNvSpPr>
          </xdr:nvSpPr>
          <xdr:spPr bwMode="auto">
            <a:xfrm>
              <a:off x="128" y="226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4198" name="Group 318"/>
            <xdr:cNvGrpSpPr>
              <a:grpSpLocks/>
            </xdr:cNvGrpSpPr>
          </xdr:nvGrpSpPr>
          <xdr:grpSpPr bwMode="auto">
            <a:xfrm>
              <a:off x="157" y="2275"/>
              <a:ext cx="14" cy="8"/>
              <a:chOff x="220" y="2176"/>
              <a:chExt cx="14" cy="8"/>
            </a:xfrm>
          </xdr:grpSpPr>
          <xdr:grpSp>
            <xdr:nvGrpSpPr>
              <xdr:cNvPr id="44199" name="Group 319"/>
              <xdr:cNvGrpSpPr>
                <a:grpSpLocks/>
              </xdr:cNvGrpSpPr>
            </xdr:nvGrpSpPr>
            <xdr:grpSpPr bwMode="auto">
              <a:xfrm>
                <a:off x="220" y="2180"/>
                <a:ext cx="14" cy="4"/>
                <a:chOff x="697" y="1451"/>
                <a:chExt cx="14" cy="4"/>
              </a:xfrm>
            </xdr:grpSpPr>
            <xdr:sp macro="" textlink="">
              <xdr:nvSpPr>
                <xdr:cNvPr id="44201" name="Line 320"/>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4202" name="Line 321"/>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4200" name="Line 322"/>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sp macro="" textlink="">
        <xdr:nvSpPr>
          <xdr:cNvPr id="17731" name="Text Box 323"/>
          <xdr:cNvSpPr txBox="1">
            <a:spLocks noChangeArrowheads="1"/>
          </xdr:cNvSpPr>
        </xdr:nvSpPr>
        <xdr:spPr bwMode="auto">
          <a:xfrm>
            <a:off x="214" y="2852"/>
            <a:ext cx="42"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HC</a:t>
            </a:r>
            <a:r>
              <a:rPr lang="el-GR" sz="1200" b="0" i="0" strike="noStrike">
                <a:solidFill>
                  <a:srgbClr val="FFFF99"/>
                </a:solidFill>
                <a:latin typeface="Arial"/>
                <a:cs typeface="Arial"/>
              </a:rPr>
              <a:t>Ν</a:t>
            </a:r>
          </a:p>
        </xdr:txBody>
      </xdr:sp>
      <xdr:sp macro="" textlink="">
        <xdr:nvSpPr>
          <xdr:cNvPr id="44168" name="Line 324"/>
          <xdr:cNvSpPr>
            <a:spLocks noChangeShapeType="1"/>
          </xdr:cNvSpPr>
        </xdr:nvSpPr>
        <xdr:spPr bwMode="auto">
          <a:xfrm>
            <a:off x="265" y="2862"/>
            <a:ext cx="62" cy="0"/>
          </a:xfrm>
          <a:prstGeom prst="line">
            <a:avLst/>
          </a:prstGeom>
          <a:noFill/>
          <a:ln w="12700">
            <a:solidFill>
              <a:srgbClr val="FF0000"/>
            </a:solidFill>
            <a:round/>
            <a:headEnd/>
            <a:tailEnd type="triangle" w="med" len="med"/>
          </a:ln>
        </xdr:spPr>
      </xdr:sp>
      <xdr:grpSp>
        <xdr:nvGrpSpPr>
          <xdr:cNvPr id="44169" name="Group 325"/>
          <xdr:cNvGrpSpPr>
            <a:grpSpLocks/>
          </xdr:cNvGrpSpPr>
        </xdr:nvGrpSpPr>
        <xdr:grpSpPr bwMode="auto">
          <a:xfrm>
            <a:off x="194" y="2857"/>
            <a:ext cx="12" cy="12"/>
            <a:chOff x="495" y="1422"/>
            <a:chExt cx="14" cy="14"/>
          </a:xfrm>
        </xdr:grpSpPr>
        <xdr:sp macro="" textlink="">
          <xdr:nvSpPr>
            <xdr:cNvPr id="44194" name="Line 326"/>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195" name="Line 327"/>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4170" name="Group 328"/>
          <xdr:cNvGrpSpPr>
            <a:grpSpLocks/>
          </xdr:cNvGrpSpPr>
        </xdr:nvGrpSpPr>
        <xdr:grpSpPr bwMode="auto">
          <a:xfrm>
            <a:off x="332" y="2852"/>
            <a:ext cx="78" cy="52"/>
            <a:chOff x="321" y="2557"/>
            <a:chExt cx="78" cy="52"/>
          </a:xfrm>
        </xdr:grpSpPr>
        <xdr:sp macro="" textlink="">
          <xdr:nvSpPr>
            <xdr:cNvPr id="17737" name="Text Box 329"/>
            <xdr:cNvSpPr txBox="1">
              <a:spLocks noChangeArrowheads="1"/>
            </xdr:cNvSpPr>
          </xdr:nvSpPr>
          <xdr:spPr bwMode="auto">
            <a:xfrm>
              <a:off x="321" y="2557"/>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7738" name="Text Box 330"/>
            <xdr:cNvSpPr txBox="1">
              <a:spLocks noChangeArrowheads="1"/>
            </xdr:cNvSpPr>
          </xdr:nvSpPr>
          <xdr:spPr bwMode="auto">
            <a:xfrm>
              <a:off x="368" y="2557"/>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739" name="Text Box 331"/>
            <xdr:cNvSpPr txBox="1">
              <a:spLocks noChangeArrowheads="1"/>
            </xdr:cNvSpPr>
          </xdr:nvSpPr>
          <xdr:spPr bwMode="auto">
            <a:xfrm>
              <a:off x="368" y="258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Ν</a:t>
              </a:r>
            </a:p>
          </xdr:txBody>
        </xdr:sp>
        <xdr:sp macro="" textlink="">
          <xdr:nvSpPr>
            <xdr:cNvPr id="44190" name="Line 332"/>
            <xdr:cNvSpPr>
              <a:spLocks noChangeShapeType="1"/>
            </xdr:cNvSpPr>
          </xdr:nvSpPr>
          <xdr:spPr bwMode="auto">
            <a:xfrm rot="5400000">
              <a:off x="370" y="2585"/>
              <a:ext cx="14" cy="0"/>
            </a:xfrm>
            <a:prstGeom prst="line">
              <a:avLst/>
            </a:prstGeom>
            <a:noFill/>
            <a:ln w="9525">
              <a:solidFill>
                <a:srgbClr val="FFFF99"/>
              </a:solidFill>
              <a:round/>
              <a:headEnd/>
              <a:tailEnd/>
            </a:ln>
          </xdr:spPr>
        </xdr:sp>
        <xdr:grpSp>
          <xdr:nvGrpSpPr>
            <xdr:cNvPr id="44191" name="Group 333"/>
            <xdr:cNvGrpSpPr>
              <a:grpSpLocks/>
            </xdr:cNvGrpSpPr>
          </xdr:nvGrpSpPr>
          <xdr:grpSpPr bwMode="auto">
            <a:xfrm>
              <a:off x="357" y="2566"/>
              <a:ext cx="14" cy="4"/>
              <a:chOff x="698" y="1451"/>
              <a:chExt cx="14" cy="4"/>
            </a:xfrm>
          </xdr:grpSpPr>
          <xdr:sp macro="" textlink="">
            <xdr:nvSpPr>
              <xdr:cNvPr id="44192" name="Line 334"/>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44193" name="Line 335"/>
              <xdr:cNvSpPr>
                <a:spLocks noChangeShapeType="1"/>
              </xdr:cNvSpPr>
            </xdr:nvSpPr>
            <xdr:spPr bwMode="auto">
              <a:xfrm>
                <a:off x="698" y="1451"/>
                <a:ext cx="14" cy="0"/>
              </a:xfrm>
              <a:prstGeom prst="line">
                <a:avLst/>
              </a:prstGeom>
              <a:noFill/>
              <a:ln w="9525">
                <a:solidFill>
                  <a:srgbClr val="FFFF99"/>
                </a:solidFill>
                <a:round/>
                <a:headEnd/>
                <a:tailEnd/>
              </a:ln>
            </xdr:spPr>
          </xdr:sp>
        </xdr:grpSp>
      </xdr:grpSp>
      <xdr:grpSp>
        <xdr:nvGrpSpPr>
          <xdr:cNvPr id="44171" name="Group 364"/>
          <xdr:cNvGrpSpPr>
            <a:grpSpLocks/>
          </xdr:cNvGrpSpPr>
        </xdr:nvGrpSpPr>
        <xdr:grpSpPr bwMode="auto">
          <a:xfrm>
            <a:off x="417" y="2843"/>
            <a:ext cx="102" cy="21"/>
            <a:chOff x="417" y="2843"/>
            <a:chExt cx="102" cy="21"/>
          </a:xfrm>
        </xdr:grpSpPr>
        <xdr:sp macro="" textlink="">
          <xdr:nvSpPr>
            <xdr:cNvPr id="17753" name="Text Box 345"/>
            <xdr:cNvSpPr txBox="1">
              <a:spLocks noChangeArrowheads="1"/>
            </xdr:cNvSpPr>
          </xdr:nvSpPr>
          <xdr:spPr bwMode="auto">
            <a:xfrm>
              <a:off x="420" y="2843"/>
              <a:ext cx="99"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3366FF"/>
                  </a:solidFill>
                  <a:latin typeface="Arial"/>
                  <a:cs typeface="Arial"/>
                </a:rPr>
                <a:t>πολυμερισμός</a:t>
              </a:r>
            </a:p>
          </xdr:txBody>
        </xdr:sp>
        <xdr:sp macro="" textlink="">
          <xdr:nvSpPr>
            <xdr:cNvPr id="44186" name="Line 346"/>
            <xdr:cNvSpPr>
              <a:spLocks noChangeShapeType="1"/>
            </xdr:cNvSpPr>
          </xdr:nvSpPr>
          <xdr:spPr bwMode="auto">
            <a:xfrm>
              <a:off x="417" y="2862"/>
              <a:ext cx="98" cy="0"/>
            </a:xfrm>
            <a:prstGeom prst="line">
              <a:avLst/>
            </a:prstGeom>
            <a:noFill/>
            <a:ln w="12700">
              <a:solidFill>
                <a:srgbClr val="FF0000"/>
              </a:solidFill>
              <a:round/>
              <a:headEnd/>
              <a:tailEnd type="triangle" w="med" len="med"/>
            </a:ln>
          </xdr:spPr>
        </xdr:sp>
      </xdr:grpSp>
      <xdr:grpSp>
        <xdr:nvGrpSpPr>
          <xdr:cNvPr id="44172" name="Group 348"/>
          <xdr:cNvGrpSpPr>
            <a:grpSpLocks/>
          </xdr:cNvGrpSpPr>
        </xdr:nvGrpSpPr>
        <xdr:grpSpPr bwMode="auto">
          <a:xfrm>
            <a:off x="527" y="2842"/>
            <a:ext cx="106" cy="67"/>
            <a:chOff x="332" y="5651"/>
            <a:chExt cx="106" cy="67"/>
          </a:xfrm>
        </xdr:grpSpPr>
        <xdr:grpSp>
          <xdr:nvGrpSpPr>
            <xdr:cNvPr id="44173" name="Group 349"/>
            <xdr:cNvGrpSpPr>
              <a:grpSpLocks/>
            </xdr:cNvGrpSpPr>
          </xdr:nvGrpSpPr>
          <xdr:grpSpPr bwMode="auto">
            <a:xfrm>
              <a:off x="332" y="5661"/>
              <a:ext cx="102" cy="57"/>
              <a:chOff x="332" y="5606"/>
              <a:chExt cx="102" cy="57"/>
            </a:xfrm>
          </xdr:grpSpPr>
          <xdr:sp macro="" textlink="">
            <xdr:nvSpPr>
              <xdr:cNvPr id="17758" name="Text Box 350"/>
              <xdr:cNvSpPr txBox="1">
                <a:spLocks noChangeArrowheads="1"/>
              </xdr:cNvSpPr>
            </xdr:nvSpPr>
            <xdr:spPr bwMode="auto">
              <a:xfrm>
                <a:off x="390" y="563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CN</a:t>
                </a:r>
              </a:p>
            </xdr:txBody>
          </xdr:sp>
          <xdr:sp macro="" textlink="">
            <xdr:nvSpPr>
              <xdr:cNvPr id="17759" name="Text Box 351"/>
              <xdr:cNvSpPr txBox="1">
                <a:spLocks noChangeArrowheads="1"/>
              </xdr:cNvSpPr>
            </xdr:nvSpPr>
            <xdr:spPr bwMode="auto">
              <a:xfrm>
                <a:off x="344" y="560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7760" name="Text Box 352"/>
              <xdr:cNvSpPr txBox="1">
                <a:spLocks noChangeArrowheads="1"/>
              </xdr:cNvSpPr>
            </xdr:nvSpPr>
            <xdr:spPr bwMode="auto">
              <a:xfrm>
                <a:off x="390" y="560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4181" name="Line 353"/>
              <xdr:cNvSpPr>
                <a:spLocks noChangeShapeType="1"/>
              </xdr:cNvSpPr>
            </xdr:nvSpPr>
            <xdr:spPr bwMode="auto">
              <a:xfrm flipV="1">
                <a:off x="377" y="5616"/>
                <a:ext cx="14" cy="0"/>
              </a:xfrm>
              <a:prstGeom prst="line">
                <a:avLst/>
              </a:prstGeom>
              <a:noFill/>
              <a:ln w="9525">
                <a:solidFill>
                  <a:srgbClr val="FFFF99"/>
                </a:solidFill>
                <a:round/>
                <a:headEnd/>
                <a:tailEnd/>
              </a:ln>
            </xdr:spPr>
          </xdr:sp>
          <xdr:sp macro="" textlink="">
            <xdr:nvSpPr>
              <xdr:cNvPr id="44182" name="Line 354"/>
              <xdr:cNvSpPr>
                <a:spLocks noChangeShapeType="1"/>
              </xdr:cNvSpPr>
            </xdr:nvSpPr>
            <xdr:spPr bwMode="auto">
              <a:xfrm flipV="1">
                <a:off x="332" y="5616"/>
                <a:ext cx="14" cy="0"/>
              </a:xfrm>
              <a:prstGeom prst="line">
                <a:avLst/>
              </a:prstGeom>
              <a:noFill/>
              <a:ln w="9525">
                <a:solidFill>
                  <a:srgbClr val="FF6600"/>
                </a:solidFill>
                <a:round/>
                <a:headEnd/>
                <a:tailEnd/>
              </a:ln>
            </xdr:spPr>
          </xdr:sp>
          <xdr:sp macro="" textlink="">
            <xdr:nvSpPr>
              <xdr:cNvPr id="44183" name="Line 355"/>
              <xdr:cNvSpPr>
                <a:spLocks noChangeShapeType="1"/>
              </xdr:cNvSpPr>
            </xdr:nvSpPr>
            <xdr:spPr bwMode="auto">
              <a:xfrm flipV="1">
                <a:off x="420" y="5616"/>
                <a:ext cx="14" cy="0"/>
              </a:xfrm>
              <a:prstGeom prst="line">
                <a:avLst/>
              </a:prstGeom>
              <a:noFill/>
              <a:ln w="9525">
                <a:solidFill>
                  <a:srgbClr val="FF6600"/>
                </a:solidFill>
                <a:round/>
                <a:headEnd/>
                <a:tailEnd/>
              </a:ln>
            </xdr:spPr>
          </xdr:sp>
          <xdr:sp macro="" textlink="">
            <xdr:nvSpPr>
              <xdr:cNvPr id="44184" name="Line 356"/>
              <xdr:cNvSpPr>
                <a:spLocks noChangeShapeType="1"/>
              </xdr:cNvSpPr>
            </xdr:nvSpPr>
            <xdr:spPr bwMode="auto">
              <a:xfrm rot="5400000">
                <a:off x="393" y="5632"/>
                <a:ext cx="14" cy="0"/>
              </a:xfrm>
              <a:prstGeom prst="line">
                <a:avLst/>
              </a:prstGeom>
              <a:noFill/>
              <a:ln w="9525">
                <a:solidFill>
                  <a:srgbClr val="FFFF99"/>
                </a:solidFill>
                <a:round/>
                <a:headEnd/>
                <a:tailEnd/>
              </a:ln>
            </xdr:spPr>
          </xdr:sp>
        </xdr:grpSp>
        <xdr:grpSp>
          <xdr:nvGrpSpPr>
            <xdr:cNvPr id="44174" name="Group 357"/>
            <xdr:cNvGrpSpPr>
              <a:grpSpLocks/>
            </xdr:cNvGrpSpPr>
          </xdr:nvGrpSpPr>
          <xdr:grpSpPr bwMode="auto">
            <a:xfrm>
              <a:off x="342" y="5651"/>
              <a:ext cx="96" cy="40"/>
              <a:chOff x="343" y="5436"/>
              <a:chExt cx="96" cy="40"/>
            </a:xfrm>
          </xdr:grpSpPr>
          <xdr:sp macro="" textlink="">
            <xdr:nvSpPr>
              <xdr:cNvPr id="17766" name="Text Box 358"/>
              <xdr:cNvSpPr txBox="1">
                <a:spLocks noChangeArrowheads="1"/>
              </xdr:cNvSpPr>
            </xdr:nvSpPr>
            <xdr:spPr bwMode="auto">
              <a:xfrm>
                <a:off x="426" y="5459"/>
                <a:ext cx="13"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FF99"/>
                    </a:solidFill>
                    <a:latin typeface="Arial"/>
                    <a:cs typeface="Arial"/>
                  </a:rPr>
                  <a:t>ν</a:t>
                </a:r>
              </a:p>
            </xdr:txBody>
          </xdr:sp>
          <xdr:sp macro="" textlink="">
            <xdr:nvSpPr>
              <xdr:cNvPr id="44176" name="AutoShape 359"/>
              <xdr:cNvSpPr>
                <a:spLocks/>
              </xdr:cNvSpPr>
            </xdr:nvSpPr>
            <xdr:spPr bwMode="auto">
              <a:xfrm>
                <a:off x="343" y="5436"/>
                <a:ext cx="4" cy="38"/>
              </a:xfrm>
              <a:prstGeom prst="leftBracket">
                <a:avLst>
                  <a:gd name="adj" fmla="val 79167"/>
                </a:avLst>
              </a:prstGeom>
              <a:noFill/>
              <a:ln w="9525">
                <a:solidFill>
                  <a:srgbClr val="800000"/>
                </a:solidFill>
                <a:round/>
                <a:headEnd/>
                <a:tailEnd/>
              </a:ln>
            </xdr:spPr>
          </xdr:sp>
          <xdr:sp macro="" textlink="">
            <xdr:nvSpPr>
              <xdr:cNvPr id="44177" name="AutoShape 360"/>
              <xdr:cNvSpPr>
                <a:spLocks/>
              </xdr:cNvSpPr>
            </xdr:nvSpPr>
            <xdr:spPr bwMode="auto">
              <a:xfrm flipH="1">
                <a:off x="421" y="5436"/>
                <a:ext cx="4" cy="38"/>
              </a:xfrm>
              <a:prstGeom prst="leftBracket">
                <a:avLst>
                  <a:gd name="adj" fmla="val 79167"/>
                </a:avLst>
              </a:prstGeom>
              <a:noFill/>
              <a:ln w="9525">
                <a:solidFill>
                  <a:srgbClr val="800000"/>
                </a:solidFill>
                <a:round/>
                <a:headEnd/>
                <a:tailEnd/>
              </a:ln>
            </xdr:spPr>
          </xdr:sp>
        </xdr:grpSp>
      </xdr:grpSp>
    </xdr:grpSp>
    <xdr:clientData/>
  </xdr:twoCellAnchor>
  <xdr:twoCellAnchor>
    <xdr:from>
      <xdr:col>7</xdr:col>
      <xdr:colOff>409575</xdr:colOff>
      <xdr:row>157</xdr:row>
      <xdr:rowOff>123825</xdr:rowOff>
    </xdr:from>
    <xdr:to>
      <xdr:col>9</xdr:col>
      <xdr:colOff>561975</xdr:colOff>
      <xdr:row>158</xdr:row>
      <xdr:rowOff>114300</xdr:rowOff>
    </xdr:to>
    <xdr:sp macro="" textlink="">
      <xdr:nvSpPr>
        <xdr:cNvPr id="17771" name="Text Box 363"/>
        <xdr:cNvSpPr txBox="1">
          <a:spLocks noChangeArrowheads="1"/>
        </xdr:cNvSpPr>
      </xdr:nvSpPr>
      <xdr:spPr bwMode="auto">
        <a:xfrm>
          <a:off x="4676775" y="28813125"/>
          <a:ext cx="1371600" cy="18097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πολυ-άκρυλο-νιτρίλιο</a:t>
          </a:r>
        </a:p>
      </xdr:txBody>
    </xdr:sp>
    <xdr:clientData/>
  </xdr:twoCellAnchor>
  <xdr:twoCellAnchor>
    <xdr:from>
      <xdr:col>5</xdr:col>
      <xdr:colOff>76200</xdr:colOff>
      <xdr:row>138</xdr:row>
      <xdr:rowOff>19050</xdr:rowOff>
    </xdr:from>
    <xdr:to>
      <xdr:col>6</xdr:col>
      <xdr:colOff>476250</xdr:colOff>
      <xdr:row>141</xdr:row>
      <xdr:rowOff>95250</xdr:rowOff>
    </xdr:to>
    <xdr:grpSp>
      <xdr:nvGrpSpPr>
        <xdr:cNvPr id="38293" name="Group 366"/>
        <xdr:cNvGrpSpPr>
          <a:grpSpLocks/>
        </xdr:cNvGrpSpPr>
      </xdr:nvGrpSpPr>
      <xdr:grpSpPr bwMode="auto">
        <a:xfrm>
          <a:off x="3148781" y="26975824"/>
          <a:ext cx="1014566" cy="659991"/>
          <a:chOff x="332" y="5571"/>
          <a:chExt cx="106" cy="68"/>
        </a:xfrm>
      </xdr:grpSpPr>
      <xdr:grpSp>
        <xdr:nvGrpSpPr>
          <xdr:cNvPr id="44154" name="Group 367"/>
          <xdr:cNvGrpSpPr>
            <a:grpSpLocks/>
          </xdr:cNvGrpSpPr>
        </xdr:nvGrpSpPr>
        <xdr:grpSpPr bwMode="auto">
          <a:xfrm>
            <a:off x="332" y="5581"/>
            <a:ext cx="102" cy="58"/>
            <a:chOff x="332" y="5606"/>
            <a:chExt cx="102" cy="58"/>
          </a:xfrm>
        </xdr:grpSpPr>
        <xdr:sp macro="" textlink="">
          <xdr:nvSpPr>
            <xdr:cNvPr id="17776" name="Text Box 368"/>
            <xdr:cNvSpPr txBox="1">
              <a:spLocks noChangeArrowheads="1"/>
            </xdr:cNvSpPr>
          </xdr:nvSpPr>
          <xdr:spPr bwMode="auto">
            <a:xfrm>
              <a:off x="390" y="563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7777" name="Text Box 369"/>
            <xdr:cNvSpPr txBox="1">
              <a:spLocks noChangeArrowheads="1"/>
            </xdr:cNvSpPr>
          </xdr:nvSpPr>
          <xdr:spPr bwMode="auto">
            <a:xfrm>
              <a:off x="344" y="560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7778" name="Text Box 370"/>
            <xdr:cNvSpPr txBox="1">
              <a:spLocks noChangeArrowheads="1"/>
            </xdr:cNvSpPr>
          </xdr:nvSpPr>
          <xdr:spPr bwMode="auto">
            <a:xfrm>
              <a:off x="390" y="560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4162" name="Line 371"/>
            <xdr:cNvSpPr>
              <a:spLocks noChangeShapeType="1"/>
            </xdr:cNvSpPr>
          </xdr:nvSpPr>
          <xdr:spPr bwMode="auto">
            <a:xfrm flipV="1">
              <a:off x="377" y="5616"/>
              <a:ext cx="14" cy="0"/>
            </a:xfrm>
            <a:prstGeom prst="line">
              <a:avLst/>
            </a:prstGeom>
            <a:noFill/>
            <a:ln w="9525">
              <a:solidFill>
                <a:srgbClr val="FFFF99"/>
              </a:solidFill>
              <a:round/>
              <a:headEnd/>
              <a:tailEnd/>
            </a:ln>
          </xdr:spPr>
        </xdr:sp>
        <xdr:sp macro="" textlink="">
          <xdr:nvSpPr>
            <xdr:cNvPr id="44163" name="Line 372"/>
            <xdr:cNvSpPr>
              <a:spLocks noChangeShapeType="1"/>
            </xdr:cNvSpPr>
          </xdr:nvSpPr>
          <xdr:spPr bwMode="auto">
            <a:xfrm flipV="1">
              <a:off x="332" y="5616"/>
              <a:ext cx="14" cy="0"/>
            </a:xfrm>
            <a:prstGeom prst="line">
              <a:avLst/>
            </a:prstGeom>
            <a:noFill/>
            <a:ln w="9525">
              <a:solidFill>
                <a:srgbClr val="FF6600"/>
              </a:solidFill>
              <a:round/>
              <a:headEnd/>
              <a:tailEnd/>
            </a:ln>
          </xdr:spPr>
        </xdr:sp>
        <xdr:sp macro="" textlink="">
          <xdr:nvSpPr>
            <xdr:cNvPr id="44164" name="Line 373"/>
            <xdr:cNvSpPr>
              <a:spLocks noChangeShapeType="1"/>
            </xdr:cNvSpPr>
          </xdr:nvSpPr>
          <xdr:spPr bwMode="auto">
            <a:xfrm flipV="1">
              <a:off x="420" y="5616"/>
              <a:ext cx="14" cy="0"/>
            </a:xfrm>
            <a:prstGeom prst="line">
              <a:avLst/>
            </a:prstGeom>
            <a:noFill/>
            <a:ln w="9525">
              <a:solidFill>
                <a:srgbClr val="FF6600"/>
              </a:solidFill>
              <a:round/>
              <a:headEnd/>
              <a:tailEnd/>
            </a:ln>
          </xdr:spPr>
        </xdr:sp>
        <xdr:sp macro="" textlink="">
          <xdr:nvSpPr>
            <xdr:cNvPr id="44165" name="Line 374"/>
            <xdr:cNvSpPr>
              <a:spLocks noChangeShapeType="1"/>
            </xdr:cNvSpPr>
          </xdr:nvSpPr>
          <xdr:spPr bwMode="auto">
            <a:xfrm rot="5400000">
              <a:off x="392" y="5633"/>
              <a:ext cx="14" cy="0"/>
            </a:xfrm>
            <a:prstGeom prst="line">
              <a:avLst/>
            </a:prstGeom>
            <a:noFill/>
            <a:ln w="9525">
              <a:solidFill>
                <a:srgbClr val="FFFF99"/>
              </a:solidFill>
              <a:round/>
              <a:headEnd/>
              <a:tailEnd/>
            </a:ln>
          </xdr:spPr>
        </xdr:sp>
      </xdr:grpSp>
      <xdr:grpSp>
        <xdr:nvGrpSpPr>
          <xdr:cNvPr id="44155" name="Group 375"/>
          <xdr:cNvGrpSpPr>
            <a:grpSpLocks/>
          </xdr:cNvGrpSpPr>
        </xdr:nvGrpSpPr>
        <xdr:grpSpPr bwMode="auto">
          <a:xfrm>
            <a:off x="342" y="5571"/>
            <a:ext cx="96" cy="40"/>
            <a:chOff x="343" y="5436"/>
            <a:chExt cx="96" cy="40"/>
          </a:xfrm>
        </xdr:grpSpPr>
        <xdr:sp macro="" textlink="">
          <xdr:nvSpPr>
            <xdr:cNvPr id="17784" name="Text Box 376"/>
            <xdr:cNvSpPr txBox="1">
              <a:spLocks noChangeArrowheads="1"/>
            </xdr:cNvSpPr>
          </xdr:nvSpPr>
          <xdr:spPr bwMode="auto">
            <a:xfrm>
              <a:off x="426" y="5459"/>
              <a:ext cx="13"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FF99"/>
                  </a:solidFill>
                  <a:latin typeface="Arial"/>
                  <a:cs typeface="Arial"/>
                </a:rPr>
                <a:t>ν</a:t>
              </a:r>
            </a:p>
          </xdr:txBody>
        </xdr:sp>
        <xdr:sp macro="" textlink="">
          <xdr:nvSpPr>
            <xdr:cNvPr id="44157" name="AutoShape 377"/>
            <xdr:cNvSpPr>
              <a:spLocks/>
            </xdr:cNvSpPr>
          </xdr:nvSpPr>
          <xdr:spPr bwMode="auto">
            <a:xfrm>
              <a:off x="343" y="5436"/>
              <a:ext cx="4" cy="38"/>
            </a:xfrm>
            <a:prstGeom prst="leftBracket">
              <a:avLst>
                <a:gd name="adj" fmla="val 79167"/>
              </a:avLst>
            </a:prstGeom>
            <a:noFill/>
            <a:ln w="9525">
              <a:solidFill>
                <a:srgbClr val="800000"/>
              </a:solidFill>
              <a:round/>
              <a:headEnd/>
              <a:tailEnd/>
            </a:ln>
          </xdr:spPr>
        </xdr:sp>
        <xdr:sp macro="" textlink="">
          <xdr:nvSpPr>
            <xdr:cNvPr id="44158" name="AutoShape 378"/>
            <xdr:cNvSpPr>
              <a:spLocks/>
            </xdr:cNvSpPr>
          </xdr:nvSpPr>
          <xdr:spPr bwMode="auto">
            <a:xfrm flipH="1">
              <a:off x="421" y="5436"/>
              <a:ext cx="4" cy="38"/>
            </a:xfrm>
            <a:prstGeom prst="leftBracket">
              <a:avLst>
                <a:gd name="adj" fmla="val 79167"/>
              </a:avLst>
            </a:prstGeom>
            <a:noFill/>
            <a:ln w="9525">
              <a:solidFill>
                <a:srgbClr val="800000"/>
              </a:solidFill>
              <a:round/>
              <a:headEnd/>
              <a:tailEnd/>
            </a:ln>
          </xdr:spPr>
        </xdr:sp>
      </xdr:grpSp>
    </xdr:grpSp>
    <xdr:clientData/>
  </xdr:twoCellAnchor>
  <xdr:twoCellAnchor>
    <xdr:from>
      <xdr:col>5</xdr:col>
      <xdr:colOff>581025</xdr:colOff>
      <xdr:row>135</xdr:row>
      <xdr:rowOff>133350</xdr:rowOff>
    </xdr:from>
    <xdr:to>
      <xdr:col>5</xdr:col>
      <xdr:colOff>581025</xdr:colOff>
      <xdr:row>137</xdr:row>
      <xdr:rowOff>133350</xdr:rowOff>
    </xdr:to>
    <xdr:sp macro="" textlink="">
      <xdr:nvSpPr>
        <xdr:cNvPr id="38294" name="Line 379"/>
        <xdr:cNvSpPr>
          <a:spLocks noChangeShapeType="1"/>
        </xdr:cNvSpPr>
      </xdr:nvSpPr>
      <xdr:spPr bwMode="auto">
        <a:xfrm>
          <a:off x="3629025" y="24822150"/>
          <a:ext cx="0" cy="381000"/>
        </a:xfrm>
        <a:prstGeom prst="line">
          <a:avLst/>
        </a:prstGeom>
        <a:noFill/>
        <a:ln w="19050">
          <a:solidFill>
            <a:srgbClr val="FF0000"/>
          </a:solidFill>
          <a:round/>
          <a:headEnd/>
          <a:tailEnd type="triangle" w="med" len="med"/>
        </a:ln>
      </xdr:spPr>
    </xdr:sp>
    <xdr:clientData/>
  </xdr:twoCellAnchor>
  <xdr:twoCellAnchor>
    <xdr:from>
      <xdr:col>4</xdr:col>
      <xdr:colOff>257175</xdr:colOff>
      <xdr:row>136</xdr:row>
      <xdr:rowOff>0</xdr:rowOff>
    </xdr:from>
    <xdr:to>
      <xdr:col>5</xdr:col>
      <xdr:colOff>552450</xdr:colOff>
      <xdr:row>137</xdr:row>
      <xdr:rowOff>0</xdr:rowOff>
    </xdr:to>
    <xdr:sp macro="" textlink="">
      <xdr:nvSpPr>
        <xdr:cNvPr id="17788" name="Text Box 380"/>
        <xdr:cNvSpPr txBox="1">
          <a:spLocks noChangeArrowheads="1"/>
        </xdr:cNvSpPr>
      </xdr:nvSpPr>
      <xdr:spPr bwMode="auto">
        <a:xfrm>
          <a:off x="2695575" y="25641300"/>
          <a:ext cx="904875" cy="1905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3366FF"/>
              </a:solidFill>
              <a:latin typeface="Arial"/>
              <a:cs typeface="Arial"/>
            </a:rPr>
            <a:t>πολυμερισμός</a:t>
          </a:r>
        </a:p>
      </xdr:txBody>
    </xdr:sp>
    <xdr:clientData/>
  </xdr:twoCellAnchor>
  <xdr:twoCellAnchor>
    <xdr:from>
      <xdr:col>5</xdr:col>
      <xdr:colOff>438150</xdr:colOff>
      <xdr:row>141</xdr:row>
      <xdr:rowOff>57150</xdr:rowOff>
    </xdr:from>
    <xdr:to>
      <xdr:col>6</xdr:col>
      <xdr:colOff>142875</xdr:colOff>
      <xdr:row>142</xdr:row>
      <xdr:rowOff>28575</xdr:rowOff>
    </xdr:to>
    <xdr:sp macro="" textlink="">
      <xdr:nvSpPr>
        <xdr:cNvPr id="17789" name="Text Box 381"/>
        <xdr:cNvSpPr txBox="1">
          <a:spLocks noChangeArrowheads="1"/>
        </xdr:cNvSpPr>
      </xdr:nvSpPr>
      <xdr:spPr bwMode="auto">
        <a:xfrm>
          <a:off x="3486150" y="25888950"/>
          <a:ext cx="314325" cy="1619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0000"/>
              </a:solidFill>
              <a:latin typeface="Arial"/>
              <a:cs typeface="Arial"/>
            </a:rPr>
            <a:t>PVC</a:t>
          </a:r>
        </a:p>
      </xdr:txBody>
    </xdr:sp>
    <xdr:clientData/>
  </xdr:twoCellAnchor>
  <xdr:twoCellAnchor>
    <xdr:from>
      <xdr:col>0</xdr:col>
      <xdr:colOff>314325</xdr:colOff>
      <xdr:row>159</xdr:row>
      <xdr:rowOff>104775</xdr:rowOff>
    </xdr:from>
    <xdr:to>
      <xdr:col>0</xdr:col>
      <xdr:colOff>561975</xdr:colOff>
      <xdr:row>159</xdr:row>
      <xdr:rowOff>104775</xdr:rowOff>
    </xdr:to>
    <xdr:sp macro="" textlink="">
      <xdr:nvSpPr>
        <xdr:cNvPr id="38297" name="Line 382"/>
        <xdr:cNvSpPr>
          <a:spLocks noChangeShapeType="1"/>
        </xdr:cNvSpPr>
      </xdr:nvSpPr>
      <xdr:spPr bwMode="auto">
        <a:xfrm>
          <a:off x="314325" y="29175075"/>
          <a:ext cx="247650" cy="0"/>
        </a:xfrm>
        <a:prstGeom prst="line">
          <a:avLst/>
        </a:prstGeom>
        <a:noFill/>
        <a:ln w="57150">
          <a:solidFill>
            <a:srgbClr val="FF9900"/>
          </a:solidFill>
          <a:round/>
          <a:headEnd/>
          <a:tailEnd type="triangle" w="med" len="med"/>
        </a:ln>
      </xdr:spPr>
    </xdr:sp>
    <xdr:clientData/>
  </xdr:twoCellAnchor>
  <xdr:twoCellAnchor>
    <xdr:from>
      <xdr:col>3</xdr:col>
      <xdr:colOff>219075</xdr:colOff>
      <xdr:row>174</xdr:row>
      <xdr:rowOff>104775</xdr:rowOff>
    </xdr:from>
    <xdr:to>
      <xdr:col>5</xdr:col>
      <xdr:colOff>295275</xdr:colOff>
      <xdr:row>177</xdr:row>
      <xdr:rowOff>133350</xdr:rowOff>
    </xdr:to>
    <xdr:grpSp>
      <xdr:nvGrpSpPr>
        <xdr:cNvPr id="38298" name="Group 475"/>
        <xdr:cNvGrpSpPr>
          <a:grpSpLocks/>
        </xdr:cNvGrpSpPr>
      </xdr:nvGrpSpPr>
      <xdr:grpSpPr bwMode="auto">
        <a:xfrm>
          <a:off x="2062623" y="34067033"/>
          <a:ext cx="1305233" cy="612365"/>
          <a:chOff x="199" y="3361"/>
          <a:chExt cx="129" cy="63"/>
        </a:xfrm>
      </xdr:grpSpPr>
      <xdr:sp macro="" textlink="">
        <xdr:nvSpPr>
          <xdr:cNvPr id="17880" name="Text Box 472"/>
          <xdr:cNvSpPr txBox="1">
            <a:spLocks noChangeArrowheads="1"/>
          </xdr:cNvSpPr>
        </xdr:nvSpPr>
        <xdr:spPr bwMode="auto">
          <a:xfrm>
            <a:off x="199" y="3382"/>
            <a:ext cx="107" cy="21"/>
          </a:xfrm>
          <a:prstGeom prst="rect">
            <a:avLst/>
          </a:prstGeom>
          <a:solidFill>
            <a:srgbClr val="000000"/>
          </a:solidFill>
          <a:ln w="9525">
            <a:solidFill>
              <a:srgbClr val="8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ασταθείς ενόλες</a:t>
            </a:r>
            <a:r>
              <a:rPr lang="el-GR" sz="1000" b="1" i="0" strike="noStrike">
                <a:solidFill>
                  <a:srgbClr val="00FF00"/>
                </a:solidFill>
                <a:latin typeface="Arial"/>
                <a:cs typeface="Arial"/>
              </a:rPr>
              <a:t>*</a:t>
            </a:r>
          </a:p>
        </xdr:txBody>
      </xdr:sp>
      <xdr:sp macro="" textlink="">
        <xdr:nvSpPr>
          <xdr:cNvPr id="44152" name="Line 473"/>
          <xdr:cNvSpPr>
            <a:spLocks noChangeShapeType="1"/>
          </xdr:cNvSpPr>
        </xdr:nvSpPr>
        <xdr:spPr bwMode="auto">
          <a:xfrm flipV="1">
            <a:off x="306" y="3361"/>
            <a:ext cx="22" cy="21"/>
          </a:xfrm>
          <a:prstGeom prst="line">
            <a:avLst/>
          </a:prstGeom>
          <a:noFill/>
          <a:ln w="19050">
            <a:solidFill>
              <a:srgbClr val="800000"/>
            </a:solidFill>
            <a:round/>
            <a:headEnd/>
            <a:tailEnd type="triangle" w="med" len="med"/>
          </a:ln>
        </xdr:spPr>
      </xdr:sp>
      <xdr:sp macro="" textlink="">
        <xdr:nvSpPr>
          <xdr:cNvPr id="44153" name="Line 474"/>
          <xdr:cNvSpPr>
            <a:spLocks noChangeShapeType="1"/>
          </xdr:cNvSpPr>
        </xdr:nvSpPr>
        <xdr:spPr bwMode="auto">
          <a:xfrm>
            <a:off x="306" y="3403"/>
            <a:ext cx="22" cy="21"/>
          </a:xfrm>
          <a:prstGeom prst="line">
            <a:avLst/>
          </a:prstGeom>
          <a:noFill/>
          <a:ln w="19050">
            <a:solidFill>
              <a:srgbClr val="800000"/>
            </a:solidFill>
            <a:round/>
            <a:headEnd/>
            <a:tailEnd type="triangle" w="med" len="med"/>
          </a:ln>
        </xdr:spPr>
      </xdr:sp>
    </xdr:grpSp>
    <xdr:clientData/>
  </xdr:twoCellAnchor>
  <xdr:twoCellAnchor>
    <xdr:from>
      <xdr:col>1</xdr:col>
      <xdr:colOff>257175</xdr:colOff>
      <xdr:row>172</xdr:row>
      <xdr:rowOff>76200</xdr:rowOff>
    </xdr:from>
    <xdr:to>
      <xdr:col>9</xdr:col>
      <xdr:colOff>581025</xdr:colOff>
      <xdr:row>176</xdr:row>
      <xdr:rowOff>142875</xdr:rowOff>
    </xdr:to>
    <xdr:grpSp>
      <xdr:nvGrpSpPr>
        <xdr:cNvPr id="38299" name="Group 1004"/>
        <xdr:cNvGrpSpPr>
          <a:grpSpLocks/>
        </xdr:cNvGrpSpPr>
      </xdr:nvGrpSpPr>
      <xdr:grpSpPr bwMode="auto">
        <a:xfrm>
          <a:off x="871691" y="33649265"/>
          <a:ext cx="5239979" cy="845062"/>
          <a:chOff x="91" y="3320"/>
          <a:chExt cx="546" cy="87"/>
        </a:xfrm>
      </xdr:grpSpPr>
      <xdr:grpSp>
        <xdr:nvGrpSpPr>
          <xdr:cNvPr id="44111" name="Group 1003"/>
          <xdr:cNvGrpSpPr>
            <a:grpSpLocks/>
          </xdr:cNvGrpSpPr>
        </xdr:nvGrpSpPr>
        <xdr:grpSpPr bwMode="auto">
          <a:xfrm>
            <a:off x="91" y="3320"/>
            <a:ext cx="519" cy="62"/>
            <a:chOff x="91" y="3320"/>
            <a:chExt cx="519" cy="62"/>
          </a:xfrm>
        </xdr:grpSpPr>
        <xdr:grpSp>
          <xdr:nvGrpSpPr>
            <xdr:cNvPr id="44113" name="Group 1002"/>
            <xdr:cNvGrpSpPr>
              <a:grpSpLocks/>
            </xdr:cNvGrpSpPr>
          </xdr:nvGrpSpPr>
          <xdr:grpSpPr bwMode="auto">
            <a:xfrm>
              <a:off x="516" y="3326"/>
              <a:ext cx="94" cy="56"/>
              <a:chOff x="516" y="3326"/>
              <a:chExt cx="94" cy="56"/>
            </a:xfrm>
          </xdr:grpSpPr>
          <xdr:grpSp>
            <xdr:nvGrpSpPr>
              <xdr:cNvPr id="44142" name="Group 427"/>
              <xdr:cNvGrpSpPr>
                <a:grpSpLocks/>
              </xdr:cNvGrpSpPr>
            </xdr:nvGrpSpPr>
            <xdr:grpSpPr bwMode="auto">
              <a:xfrm>
                <a:off x="516" y="3330"/>
                <a:ext cx="82" cy="52"/>
                <a:chOff x="514" y="3337"/>
                <a:chExt cx="82" cy="52"/>
              </a:xfrm>
            </xdr:grpSpPr>
            <xdr:sp macro="" textlink="">
              <xdr:nvSpPr>
                <xdr:cNvPr id="17818" name="Text Box 410"/>
                <xdr:cNvSpPr txBox="1">
                  <a:spLocks noChangeArrowheads="1"/>
                </xdr:cNvSpPr>
              </xdr:nvSpPr>
              <xdr:spPr bwMode="auto">
                <a:xfrm>
                  <a:off x="560" y="3368"/>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7819" name="Text Box 411"/>
                <xdr:cNvSpPr txBox="1">
                  <a:spLocks noChangeArrowheads="1"/>
                </xdr:cNvSpPr>
              </xdr:nvSpPr>
              <xdr:spPr bwMode="auto">
                <a:xfrm>
                  <a:off x="514" y="333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7820" name="Text Box 412"/>
                <xdr:cNvSpPr txBox="1">
                  <a:spLocks noChangeArrowheads="1"/>
                </xdr:cNvSpPr>
              </xdr:nvSpPr>
              <xdr:spPr bwMode="auto">
                <a:xfrm>
                  <a:off x="560" y="333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4147" name="Line 413"/>
                <xdr:cNvSpPr>
                  <a:spLocks noChangeShapeType="1"/>
                </xdr:cNvSpPr>
              </xdr:nvSpPr>
              <xdr:spPr bwMode="auto">
                <a:xfrm flipV="1">
                  <a:off x="548" y="3347"/>
                  <a:ext cx="14" cy="0"/>
                </a:xfrm>
                <a:prstGeom prst="line">
                  <a:avLst/>
                </a:prstGeom>
                <a:noFill/>
                <a:ln w="9525">
                  <a:solidFill>
                    <a:srgbClr val="FFFF99"/>
                  </a:solidFill>
                  <a:round/>
                  <a:headEnd/>
                  <a:tailEnd/>
                </a:ln>
              </xdr:spPr>
            </xdr:sp>
            <xdr:grpSp>
              <xdr:nvGrpSpPr>
                <xdr:cNvPr id="44148" name="Group 422"/>
                <xdr:cNvGrpSpPr>
                  <a:grpSpLocks/>
                </xdr:cNvGrpSpPr>
              </xdr:nvGrpSpPr>
              <xdr:grpSpPr bwMode="auto">
                <a:xfrm rot="-5400000">
                  <a:off x="563" y="3361"/>
                  <a:ext cx="14" cy="4"/>
                  <a:chOff x="697" y="1451"/>
                  <a:chExt cx="14" cy="4"/>
                </a:xfrm>
              </xdr:grpSpPr>
              <xdr:sp macro="" textlink="">
                <xdr:nvSpPr>
                  <xdr:cNvPr id="44149" name="Line 423"/>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4150" name="Line 424"/>
                  <xdr:cNvSpPr>
                    <a:spLocks noChangeShapeType="1"/>
                  </xdr:cNvSpPr>
                </xdr:nvSpPr>
                <xdr:spPr bwMode="auto">
                  <a:xfrm>
                    <a:off x="697" y="1451"/>
                    <a:ext cx="14" cy="0"/>
                  </a:xfrm>
                  <a:prstGeom prst="line">
                    <a:avLst/>
                  </a:prstGeom>
                  <a:noFill/>
                  <a:ln w="9525">
                    <a:solidFill>
                      <a:srgbClr val="FFFF99"/>
                    </a:solidFill>
                    <a:round/>
                    <a:headEnd/>
                    <a:tailEnd/>
                  </a:ln>
                </xdr:spPr>
              </xdr:sp>
            </xdr:grpSp>
          </xdr:grpSp>
          <xdr:sp macro="" textlink="">
            <xdr:nvSpPr>
              <xdr:cNvPr id="18409" name="Text Box 1001"/>
              <xdr:cNvSpPr txBox="1">
                <a:spLocks noChangeArrowheads="1"/>
              </xdr:cNvSpPr>
            </xdr:nvSpPr>
            <xdr:spPr bwMode="auto">
              <a:xfrm>
                <a:off x="590" y="3326"/>
                <a:ext cx="20" cy="1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00FF00"/>
                    </a:solidFill>
                    <a:latin typeface="Arial"/>
                    <a:cs typeface="Arial"/>
                  </a:rPr>
                  <a:t>**</a:t>
                </a:r>
              </a:p>
            </xdr:txBody>
          </xdr:sp>
        </xdr:grpSp>
        <xdr:grpSp>
          <xdr:nvGrpSpPr>
            <xdr:cNvPr id="44114" name="Group 384"/>
            <xdr:cNvGrpSpPr>
              <a:grpSpLocks/>
            </xdr:cNvGrpSpPr>
          </xdr:nvGrpSpPr>
          <xdr:grpSpPr bwMode="auto">
            <a:xfrm>
              <a:off x="91" y="3330"/>
              <a:ext cx="72" cy="21"/>
              <a:chOff x="128" y="2268"/>
              <a:chExt cx="72" cy="21"/>
            </a:xfrm>
          </xdr:grpSpPr>
          <xdr:sp macro="" textlink="">
            <xdr:nvSpPr>
              <xdr:cNvPr id="17793" name="Text Box 385"/>
              <xdr:cNvSpPr txBox="1">
                <a:spLocks noChangeArrowheads="1"/>
              </xdr:cNvSpPr>
            </xdr:nvSpPr>
            <xdr:spPr bwMode="auto">
              <a:xfrm>
                <a:off x="169" y="226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794" name="Text Box 386"/>
              <xdr:cNvSpPr txBox="1">
                <a:spLocks noChangeArrowheads="1"/>
              </xdr:cNvSpPr>
            </xdr:nvSpPr>
            <xdr:spPr bwMode="auto">
              <a:xfrm>
                <a:off x="128" y="226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4137" name="Group 387"/>
              <xdr:cNvGrpSpPr>
                <a:grpSpLocks/>
              </xdr:cNvGrpSpPr>
            </xdr:nvGrpSpPr>
            <xdr:grpSpPr bwMode="auto">
              <a:xfrm>
                <a:off x="157" y="2275"/>
                <a:ext cx="14" cy="8"/>
                <a:chOff x="220" y="2176"/>
                <a:chExt cx="14" cy="8"/>
              </a:xfrm>
            </xdr:grpSpPr>
            <xdr:grpSp>
              <xdr:nvGrpSpPr>
                <xdr:cNvPr id="44138" name="Group 388"/>
                <xdr:cNvGrpSpPr>
                  <a:grpSpLocks/>
                </xdr:cNvGrpSpPr>
              </xdr:nvGrpSpPr>
              <xdr:grpSpPr bwMode="auto">
                <a:xfrm>
                  <a:off x="220" y="2180"/>
                  <a:ext cx="14" cy="4"/>
                  <a:chOff x="697" y="1451"/>
                  <a:chExt cx="14" cy="4"/>
                </a:xfrm>
              </xdr:grpSpPr>
              <xdr:sp macro="" textlink="">
                <xdr:nvSpPr>
                  <xdr:cNvPr id="44140" name="Line 389"/>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4141" name="Line 390"/>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4139" name="Line 391"/>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grpSp>
          <xdr:nvGrpSpPr>
            <xdr:cNvPr id="44115" name="Group 993"/>
            <xdr:cNvGrpSpPr>
              <a:grpSpLocks/>
            </xdr:cNvGrpSpPr>
          </xdr:nvGrpSpPr>
          <xdr:grpSpPr bwMode="auto">
            <a:xfrm>
              <a:off x="247" y="3320"/>
              <a:ext cx="100" cy="20"/>
              <a:chOff x="254" y="3320"/>
              <a:chExt cx="100" cy="20"/>
            </a:xfrm>
          </xdr:grpSpPr>
          <xdr:sp macro="" textlink="">
            <xdr:nvSpPr>
              <xdr:cNvPr id="17814" name="Text Box 406"/>
              <xdr:cNvSpPr txBox="1">
                <a:spLocks noChangeArrowheads="1"/>
              </xdr:cNvSpPr>
            </xdr:nvSpPr>
            <xdr:spPr bwMode="auto">
              <a:xfrm>
                <a:off x="255" y="3320"/>
                <a:ext cx="88"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3366FF"/>
                    </a:solidFill>
                    <a:latin typeface="Arial"/>
                    <a:cs typeface="Arial"/>
                  </a:rPr>
                  <a:t>HgSO</a:t>
                </a:r>
                <a:r>
                  <a:rPr lang="en-US" sz="1000" b="0" i="0" strike="noStrike" baseline="-25000">
                    <a:solidFill>
                      <a:srgbClr val="3366FF"/>
                    </a:solidFill>
                    <a:latin typeface="Arial"/>
                    <a:cs typeface="Arial"/>
                  </a:rPr>
                  <a:t>4</a:t>
                </a:r>
                <a:r>
                  <a:rPr lang="en-US" sz="1000" b="0" i="0" strike="noStrike">
                    <a:solidFill>
                      <a:srgbClr val="FF0000"/>
                    </a:solidFill>
                    <a:latin typeface="Arial"/>
                    <a:cs typeface="Arial"/>
                  </a:rPr>
                  <a:t>/</a:t>
                </a:r>
                <a:r>
                  <a:rPr lang="en-US" sz="1000" b="0" i="0" strike="noStrike">
                    <a:solidFill>
                      <a:srgbClr val="3366FF"/>
                    </a:solidFill>
                    <a:latin typeface="Arial"/>
                    <a:cs typeface="Arial"/>
                  </a:rPr>
                  <a:t>H</a:t>
                </a:r>
                <a:r>
                  <a:rPr lang="en-US" sz="1000" b="0" i="0" strike="noStrike" baseline="-25000">
                    <a:solidFill>
                      <a:srgbClr val="3366FF"/>
                    </a:solidFill>
                    <a:latin typeface="Arial"/>
                    <a:cs typeface="Arial"/>
                  </a:rPr>
                  <a:t>2</a:t>
                </a:r>
                <a:r>
                  <a:rPr lang="en-US" sz="1000" b="0" i="0" strike="noStrike">
                    <a:solidFill>
                      <a:srgbClr val="3366FF"/>
                    </a:solidFill>
                    <a:latin typeface="Arial"/>
                    <a:cs typeface="Arial"/>
                  </a:rPr>
                  <a:t>SO</a:t>
                </a:r>
                <a:r>
                  <a:rPr lang="en-US" sz="1000" b="0" i="0" strike="noStrike" baseline="-25000">
                    <a:solidFill>
                      <a:srgbClr val="3366FF"/>
                    </a:solidFill>
                    <a:latin typeface="Arial"/>
                    <a:cs typeface="Arial"/>
                  </a:rPr>
                  <a:t>4</a:t>
                </a:r>
              </a:p>
            </xdr:txBody>
          </xdr:sp>
          <xdr:sp macro="" textlink="">
            <xdr:nvSpPr>
              <xdr:cNvPr id="44134" name="Line 393"/>
              <xdr:cNvSpPr>
                <a:spLocks noChangeShapeType="1"/>
              </xdr:cNvSpPr>
            </xdr:nvSpPr>
            <xdr:spPr bwMode="auto">
              <a:xfrm>
                <a:off x="254" y="3340"/>
                <a:ext cx="100" cy="0"/>
              </a:xfrm>
              <a:prstGeom prst="line">
                <a:avLst/>
              </a:prstGeom>
              <a:noFill/>
              <a:ln w="12700">
                <a:solidFill>
                  <a:srgbClr val="FF0000"/>
                </a:solidFill>
                <a:round/>
                <a:headEnd/>
                <a:tailEnd type="triangle" w="med" len="med"/>
              </a:ln>
            </xdr:spPr>
          </xdr:sp>
        </xdr:grpSp>
        <xdr:grpSp>
          <xdr:nvGrpSpPr>
            <xdr:cNvPr id="44116" name="Group 394"/>
            <xdr:cNvGrpSpPr>
              <a:grpSpLocks/>
            </xdr:cNvGrpSpPr>
          </xdr:nvGrpSpPr>
          <xdr:grpSpPr bwMode="auto">
            <a:xfrm>
              <a:off x="172" y="3335"/>
              <a:ext cx="12" cy="12"/>
              <a:chOff x="495" y="1422"/>
              <a:chExt cx="14" cy="14"/>
            </a:xfrm>
          </xdr:grpSpPr>
          <xdr:sp macro="" textlink="">
            <xdr:nvSpPr>
              <xdr:cNvPr id="44131" name="Line 395"/>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132" name="Line 396"/>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4117" name="Group 426"/>
            <xdr:cNvGrpSpPr>
              <a:grpSpLocks/>
            </xdr:cNvGrpSpPr>
          </xdr:nvGrpSpPr>
          <xdr:grpSpPr bwMode="auto">
            <a:xfrm>
              <a:off x="355" y="3330"/>
              <a:ext cx="82" cy="52"/>
              <a:chOff x="306" y="3337"/>
              <a:chExt cx="82" cy="52"/>
            </a:xfrm>
          </xdr:grpSpPr>
          <xdr:sp macro="" textlink="">
            <xdr:nvSpPr>
              <xdr:cNvPr id="17806" name="Text Box 398"/>
              <xdr:cNvSpPr txBox="1">
                <a:spLocks noChangeArrowheads="1"/>
              </xdr:cNvSpPr>
            </xdr:nvSpPr>
            <xdr:spPr bwMode="auto">
              <a:xfrm>
                <a:off x="306" y="3337"/>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7807" name="Text Box 399"/>
              <xdr:cNvSpPr txBox="1">
                <a:spLocks noChangeArrowheads="1"/>
              </xdr:cNvSpPr>
            </xdr:nvSpPr>
            <xdr:spPr bwMode="auto">
              <a:xfrm>
                <a:off x="354" y="3337"/>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808" name="Text Box 400"/>
              <xdr:cNvSpPr txBox="1">
                <a:spLocks noChangeArrowheads="1"/>
              </xdr:cNvSpPr>
            </xdr:nvSpPr>
            <xdr:spPr bwMode="auto">
              <a:xfrm>
                <a:off x="354" y="336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4125" name="Line 401"/>
              <xdr:cNvSpPr>
                <a:spLocks noChangeShapeType="1"/>
              </xdr:cNvSpPr>
            </xdr:nvSpPr>
            <xdr:spPr bwMode="auto">
              <a:xfrm rot="5400000">
                <a:off x="357" y="3363"/>
                <a:ext cx="14" cy="0"/>
              </a:xfrm>
              <a:prstGeom prst="line">
                <a:avLst/>
              </a:prstGeom>
              <a:noFill/>
              <a:ln w="9525">
                <a:solidFill>
                  <a:srgbClr val="FFFF99"/>
                </a:solidFill>
                <a:round/>
                <a:headEnd/>
                <a:tailEnd/>
              </a:ln>
            </xdr:spPr>
          </xdr:sp>
          <xdr:grpSp>
            <xdr:nvGrpSpPr>
              <xdr:cNvPr id="44126" name="Group 402"/>
              <xdr:cNvGrpSpPr>
                <a:grpSpLocks/>
              </xdr:cNvGrpSpPr>
            </xdr:nvGrpSpPr>
            <xdr:grpSpPr bwMode="auto">
              <a:xfrm>
                <a:off x="342" y="3346"/>
                <a:ext cx="14" cy="4"/>
                <a:chOff x="697" y="1451"/>
                <a:chExt cx="14" cy="4"/>
              </a:xfrm>
            </xdr:grpSpPr>
            <xdr:sp macro="" textlink="">
              <xdr:nvSpPr>
                <xdr:cNvPr id="44129" name="Line 403"/>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4130" name="Line 404"/>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4127" name="AutoShape 419"/>
              <xdr:cNvSpPr>
                <a:spLocks/>
              </xdr:cNvSpPr>
            </xdr:nvSpPr>
            <xdr:spPr bwMode="auto">
              <a:xfrm>
                <a:off x="307" y="3338"/>
                <a:ext cx="4" cy="38"/>
              </a:xfrm>
              <a:prstGeom prst="leftBracket">
                <a:avLst>
                  <a:gd name="adj" fmla="val 79167"/>
                </a:avLst>
              </a:prstGeom>
              <a:noFill/>
              <a:ln w="9525">
                <a:solidFill>
                  <a:srgbClr val="800000"/>
                </a:solidFill>
                <a:round/>
                <a:headEnd/>
                <a:tailEnd/>
              </a:ln>
            </xdr:spPr>
          </xdr:sp>
          <xdr:sp macro="" textlink="">
            <xdr:nvSpPr>
              <xdr:cNvPr id="44128" name="AutoShape 420"/>
              <xdr:cNvSpPr>
                <a:spLocks/>
              </xdr:cNvSpPr>
            </xdr:nvSpPr>
            <xdr:spPr bwMode="auto">
              <a:xfrm flipH="1">
                <a:off x="384" y="3338"/>
                <a:ext cx="4" cy="38"/>
              </a:xfrm>
              <a:prstGeom prst="leftBracket">
                <a:avLst>
                  <a:gd name="adj" fmla="val 79167"/>
                </a:avLst>
              </a:prstGeom>
              <a:noFill/>
              <a:ln w="9525">
                <a:solidFill>
                  <a:srgbClr val="800000"/>
                </a:solidFill>
                <a:round/>
                <a:headEnd/>
                <a:tailEnd/>
              </a:ln>
            </xdr:spPr>
          </xdr:sp>
        </xdr:grpSp>
        <xdr:sp macro="" textlink="">
          <xdr:nvSpPr>
            <xdr:cNvPr id="17800" name="Text Box 392"/>
            <xdr:cNvSpPr txBox="1">
              <a:spLocks noChangeArrowheads="1"/>
            </xdr:cNvSpPr>
          </xdr:nvSpPr>
          <xdr:spPr bwMode="auto">
            <a:xfrm>
              <a:off x="191" y="3330"/>
              <a:ext cx="52"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H–OH</a:t>
              </a:r>
            </a:p>
          </xdr:txBody>
        </xdr:sp>
        <xdr:grpSp>
          <xdr:nvGrpSpPr>
            <xdr:cNvPr id="44119" name="Group 992"/>
            <xdr:cNvGrpSpPr>
              <a:grpSpLocks/>
            </xdr:cNvGrpSpPr>
          </xdr:nvGrpSpPr>
          <xdr:grpSpPr bwMode="auto">
            <a:xfrm>
              <a:off x="448" y="3340"/>
              <a:ext cx="63" cy="6"/>
              <a:chOff x="450" y="3340"/>
              <a:chExt cx="63" cy="6"/>
            </a:xfrm>
          </xdr:grpSpPr>
          <xdr:sp macro="" textlink="">
            <xdr:nvSpPr>
              <xdr:cNvPr id="44120" name="Line 407"/>
              <xdr:cNvSpPr>
                <a:spLocks noChangeShapeType="1"/>
              </xdr:cNvSpPr>
            </xdr:nvSpPr>
            <xdr:spPr bwMode="auto">
              <a:xfrm>
                <a:off x="450" y="3340"/>
                <a:ext cx="63" cy="0"/>
              </a:xfrm>
              <a:prstGeom prst="line">
                <a:avLst/>
              </a:prstGeom>
              <a:noFill/>
              <a:ln w="12700">
                <a:solidFill>
                  <a:srgbClr val="FF0000"/>
                </a:solidFill>
                <a:round/>
                <a:headEnd/>
                <a:tailEnd type="triangle" w="med" len="med"/>
              </a:ln>
            </xdr:spPr>
          </xdr:sp>
          <xdr:sp macro="" textlink="">
            <xdr:nvSpPr>
              <xdr:cNvPr id="44121" name="Line 421"/>
              <xdr:cNvSpPr>
                <a:spLocks noChangeShapeType="1"/>
              </xdr:cNvSpPr>
            </xdr:nvSpPr>
            <xdr:spPr bwMode="auto">
              <a:xfrm flipH="1">
                <a:off x="450" y="3346"/>
                <a:ext cx="31" cy="0"/>
              </a:xfrm>
              <a:prstGeom prst="line">
                <a:avLst/>
              </a:prstGeom>
              <a:noFill/>
              <a:ln w="12700">
                <a:solidFill>
                  <a:srgbClr val="FF0000"/>
                </a:solidFill>
                <a:round/>
                <a:headEnd/>
                <a:tailEnd type="triangle" w="med" len="med"/>
              </a:ln>
            </xdr:spPr>
          </xdr:sp>
        </xdr:grpSp>
      </xdr:grpSp>
      <xdr:sp macro="" textlink="">
        <xdr:nvSpPr>
          <xdr:cNvPr id="17884" name="Text Box 476"/>
          <xdr:cNvSpPr txBox="1">
            <a:spLocks noChangeArrowheads="1"/>
          </xdr:cNvSpPr>
        </xdr:nvSpPr>
        <xdr:spPr bwMode="auto">
          <a:xfrm>
            <a:off x="473" y="3386"/>
            <a:ext cx="164"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αιθανάλη ή ακεταλδεΰδη</a:t>
            </a:r>
          </a:p>
        </xdr:txBody>
      </xdr:sp>
    </xdr:grpSp>
    <xdr:clientData/>
  </xdr:twoCellAnchor>
  <xdr:twoCellAnchor>
    <xdr:from>
      <xdr:col>1</xdr:col>
      <xdr:colOff>28576</xdr:colOff>
      <xdr:row>182</xdr:row>
      <xdr:rowOff>114300</xdr:rowOff>
    </xdr:from>
    <xdr:to>
      <xdr:col>4</xdr:col>
      <xdr:colOff>390525</xdr:colOff>
      <xdr:row>183</xdr:row>
      <xdr:rowOff>171450</xdr:rowOff>
    </xdr:to>
    <xdr:sp macro="" textlink="">
      <xdr:nvSpPr>
        <xdr:cNvPr id="17887" name="Text Box 479"/>
        <xdr:cNvSpPr txBox="1">
          <a:spLocks noChangeArrowheads="1"/>
        </xdr:cNvSpPr>
      </xdr:nvSpPr>
      <xdr:spPr bwMode="auto">
        <a:xfrm>
          <a:off x="638176" y="34518600"/>
          <a:ext cx="2190749" cy="247650"/>
        </a:xfrm>
        <a:prstGeom prst="rect">
          <a:avLst/>
        </a:prstGeom>
        <a:solidFill>
          <a:srgbClr val="3333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Αντιδράσεις πολυμερισμού</a:t>
          </a:r>
        </a:p>
      </xdr:txBody>
    </xdr:sp>
    <xdr:clientData/>
  </xdr:twoCellAnchor>
  <xdr:twoCellAnchor>
    <xdr:from>
      <xdr:col>1</xdr:col>
      <xdr:colOff>590550</xdr:colOff>
      <xdr:row>192</xdr:row>
      <xdr:rowOff>104491</xdr:rowOff>
    </xdr:from>
    <xdr:to>
      <xdr:col>8</xdr:col>
      <xdr:colOff>590550</xdr:colOff>
      <xdr:row>195</xdr:row>
      <xdr:rowOff>47665</xdr:rowOff>
    </xdr:to>
    <xdr:grpSp>
      <xdr:nvGrpSpPr>
        <xdr:cNvPr id="38301" name="Group 560"/>
        <xdr:cNvGrpSpPr>
          <a:grpSpLocks/>
        </xdr:cNvGrpSpPr>
      </xdr:nvGrpSpPr>
      <xdr:grpSpPr bwMode="auto">
        <a:xfrm>
          <a:off x="1205066" y="37569491"/>
          <a:ext cx="4301613" cy="526964"/>
          <a:chOff x="126" y="3703"/>
          <a:chExt cx="448" cy="54"/>
        </a:xfrm>
      </xdr:grpSpPr>
      <xdr:grpSp>
        <xdr:nvGrpSpPr>
          <xdr:cNvPr id="44064" name="Group 559"/>
          <xdr:cNvGrpSpPr>
            <a:grpSpLocks/>
          </xdr:cNvGrpSpPr>
        </xdr:nvGrpSpPr>
        <xdr:grpSpPr bwMode="auto">
          <a:xfrm>
            <a:off x="126" y="3703"/>
            <a:ext cx="448" cy="51"/>
            <a:chOff x="126" y="3703"/>
            <a:chExt cx="448" cy="51"/>
          </a:xfrm>
        </xdr:grpSpPr>
        <xdr:grpSp>
          <xdr:nvGrpSpPr>
            <xdr:cNvPr id="44066" name="Group 558"/>
            <xdr:cNvGrpSpPr>
              <a:grpSpLocks/>
            </xdr:cNvGrpSpPr>
          </xdr:nvGrpSpPr>
          <xdr:grpSpPr bwMode="auto">
            <a:xfrm>
              <a:off x="126" y="3703"/>
              <a:ext cx="448" cy="34"/>
              <a:chOff x="126" y="3703"/>
              <a:chExt cx="448" cy="34"/>
            </a:xfrm>
          </xdr:grpSpPr>
          <xdr:grpSp>
            <xdr:nvGrpSpPr>
              <xdr:cNvPr id="44075" name="Group 481"/>
              <xdr:cNvGrpSpPr>
                <a:grpSpLocks/>
              </xdr:cNvGrpSpPr>
            </xdr:nvGrpSpPr>
            <xdr:grpSpPr bwMode="auto">
              <a:xfrm>
                <a:off x="126" y="3710"/>
                <a:ext cx="72" cy="21"/>
                <a:chOff x="128" y="2268"/>
                <a:chExt cx="72" cy="21"/>
              </a:xfrm>
            </xdr:grpSpPr>
            <xdr:sp macro="" textlink="">
              <xdr:nvSpPr>
                <xdr:cNvPr id="17890" name="Text Box 482"/>
                <xdr:cNvSpPr txBox="1">
                  <a:spLocks noChangeArrowheads="1"/>
                </xdr:cNvSpPr>
              </xdr:nvSpPr>
              <xdr:spPr bwMode="auto">
                <a:xfrm>
                  <a:off x="169" y="226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r>
                    <a:rPr lang="en-US" sz="1200" b="0" i="0" strike="noStrike">
                      <a:solidFill>
                        <a:srgbClr val="FFFF99"/>
                      </a:solidFill>
                      <a:latin typeface="Arial"/>
                      <a:cs typeface="Arial"/>
                    </a:rPr>
                    <a:t>H</a:t>
                  </a:r>
                </a:p>
              </xdr:txBody>
            </xdr:sp>
            <xdr:sp macro="" textlink="">
              <xdr:nvSpPr>
                <xdr:cNvPr id="17891" name="Text Box 483"/>
                <xdr:cNvSpPr txBox="1">
                  <a:spLocks noChangeArrowheads="1"/>
                </xdr:cNvSpPr>
              </xdr:nvSpPr>
              <xdr:spPr bwMode="auto">
                <a:xfrm>
                  <a:off x="128" y="226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4106" name="Group 484"/>
                <xdr:cNvGrpSpPr>
                  <a:grpSpLocks/>
                </xdr:cNvGrpSpPr>
              </xdr:nvGrpSpPr>
              <xdr:grpSpPr bwMode="auto">
                <a:xfrm>
                  <a:off x="158" y="2275"/>
                  <a:ext cx="14" cy="8"/>
                  <a:chOff x="221" y="2176"/>
                  <a:chExt cx="14" cy="8"/>
                </a:xfrm>
              </xdr:grpSpPr>
              <xdr:grpSp>
                <xdr:nvGrpSpPr>
                  <xdr:cNvPr id="44107" name="Group 485"/>
                  <xdr:cNvGrpSpPr>
                    <a:grpSpLocks/>
                  </xdr:cNvGrpSpPr>
                </xdr:nvGrpSpPr>
                <xdr:grpSpPr bwMode="auto">
                  <a:xfrm>
                    <a:off x="221" y="2180"/>
                    <a:ext cx="14" cy="4"/>
                    <a:chOff x="698" y="1451"/>
                    <a:chExt cx="14" cy="4"/>
                  </a:xfrm>
                </xdr:grpSpPr>
                <xdr:sp macro="" textlink="">
                  <xdr:nvSpPr>
                    <xdr:cNvPr id="44109" name="Line 486"/>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44110" name="Line 487"/>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44108" name="Line 488"/>
                  <xdr:cNvSpPr>
                    <a:spLocks noChangeShapeType="1"/>
                  </xdr:cNvSpPr>
                </xdr:nvSpPr>
                <xdr:spPr bwMode="auto">
                  <a:xfrm>
                    <a:off x="221" y="2176"/>
                    <a:ext cx="14" cy="0"/>
                  </a:xfrm>
                  <a:prstGeom prst="line">
                    <a:avLst/>
                  </a:prstGeom>
                  <a:noFill/>
                  <a:ln w="9525">
                    <a:solidFill>
                      <a:srgbClr val="FF6600"/>
                    </a:solidFill>
                    <a:round/>
                    <a:headEnd/>
                    <a:tailEnd/>
                  </a:ln>
                </xdr:spPr>
              </xdr:sp>
            </xdr:grpSp>
          </xdr:grpSp>
          <xdr:grpSp>
            <xdr:nvGrpSpPr>
              <xdr:cNvPr id="44076" name="Group 490"/>
              <xdr:cNvGrpSpPr>
                <a:grpSpLocks/>
              </xdr:cNvGrpSpPr>
            </xdr:nvGrpSpPr>
            <xdr:grpSpPr bwMode="auto">
              <a:xfrm>
                <a:off x="209" y="3715"/>
                <a:ext cx="12" cy="12"/>
                <a:chOff x="495" y="1422"/>
                <a:chExt cx="14" cy="14"/>
              </a:xfrm>
            </xdr:grpSpPr>
            <xdr:sp macro="" textlink="">
              <xdr:nvSpPr>
                <xdr:cNvPr id="44102" name="Line 491"/>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103" name="Line 492"/>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4077" name="Group 516"/>
              <xdr:cNvGrpSpPr>
                <a:grpSpLocks/>
              </xdr:cNvGrpSpPr>
            </xdr:nvGrpSpPr>
            <xdr:grpSpPr bwMode="auto">
              <a:xfrm>
                <a:off x="317" y="3703"/>
                <a:ext cx="104" cy="21"/>
                <a:chOff x="410" y="3705"/>
                <a:chExt cx="104" cy="21"/>
              </a:xfrm>
            </xdr:grpSpPr>
            <xdr:sp macro="" textlink="">
              <xdr:nvSpPr>
                <xdr:cNvPr id="17913" name="Text Box 505"/>
                <xdr:cNvSpPr txBox="1">
                  <a:spLocks noChangeArrowheads="1"/>
                </xdr:cNvSpPr>
              </xdr:nvSpPr>
              <xdr:spPr bwMode="auto">
                <a:xfrm>
                  <a:off x="415" y="3705"/>
                  <a:ext cx="99"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3366FF"/>
                      </a:solidFill>
                      <a:latin typeface="Arial"/>
                      <a:cs typeface="Arial"/>
                    </a:rPr>
                    <a:t>CuCl, NH</a:t>
                  </a:r>
                  <a:r>
                    <a:rPr lang="en-US" sz="1000" b="0" i="0" strike="noStrike" baseline="-25000">
                      <a:solidFill>
                        <a:srgbClr val="3366FF"/>
                      </a:solidFill>
                      <a:latin typeface="Arial"/>
                      <a:cs typeface="Arial"/>
                    </a:rPr>
                    <a:t>4</a:t>
                  </a:r>
                  <a:r>
                    <a:rPr lang="en-US" sz="1000" b="0" i="0" strike="noStrike">
                      <a:solidFill>
                        <a:srgbClr val="3366FF"/>
                      </a:solidFill>
                      <a:latin typeface="Arial"/>
                      <a:cs typeface="Arial"/>
                    </a:rPr>
                    <a:t>Cl</a:t>
                  </a:r>
                </a:p>
              </xdr:txBody>
            </xdr:sp>
            <xdr:sp macro="" textlink="">
              <xdr:nvSpPr>
                <xdr:cNvPr id="44101" name="Line 506"/>
                <xdr:cNvSpPr>
                  <a:spLocks noChangeShapeType="1"/>
                </xdr:cNvSpPr>
              </xdr:nvSpPr>
              <xdr:spPr bwMode="auto">
                <a:xfrm>
                  <a:off x="410" y="3725"/>
                  <a:ext cx="98" cy="0"/>
                </a:xfrm>
                <a:prstGeom prst="line">
                  <a:avLst/>
                </a:prstGeom>
                <a:noFill/>
                <a:ln w="12700">
                  <a:solidFill>
                    <a:srgbClr val="FF0000"/>
                  </a:solidFill>
                  <a:round/>
                  <a:headEnd/>
                  <a:tailEnd type="triangle" w="med" len="med"/>
                </a:ln>
              </xdr:spPr>
            </xdr:sp>
          </xdr:grpSp>
          <xdr:grpSp>
            <xdr:nvGrpSpPr>
              <xdr:cNvPr id="44078" name="Group 525"/>
              <xdr:cNvGrpSpPr>
                <a:grpSpLocks/>
              </xdr:cNvGrpSpPr>
            </xdr:nvGrpSpPr>
            <xdr:grpSpPr bwMode="auto">
              <a:xfrm>
                <a:off x="426" y="3710"/>
                <a:ext cx="148" cy="27"/>
                <a:chOff x="404" y="3712"/>
                <a:chExt cx="148" cy="27"/>
              </a:xfrm>
            </xdr:grpSpPr>
            <xdr:sp macro="" textlink="">
              <xdr:nvSpPr>
                <xdr:cNvPr id="17615" name="Text Box 207"/>
                <xdr:cNvSpPr txBox="1">
                  <a:spLocks noChangeArrowheads="1"/>
                </xdr:cNvSpPr>
              </xdr:nvSpPr>
              <xdr:spPr bwMode="auto">
                <a:xfrm>
                  <a:off x="521" y="3712"/>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919" name="Text Box 511"/>
                <xdr:cNvSpPr txBox="1">
                  <a:spLocks noChangeArrowheads="1"/>
                </xdr:cNvSpPr>
              </xdr:nvSpPr>
              <xdr:spPr bwMode="auto">
                <a:xfrm>
                  <a:off x="491" y="3712"/>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grpSp>
              <xdr:nvGrpSpPr>
                <xdr:cNvPr id="44089" name="Group 187"/>
                <xdr:cNvGrpSpPr>
                  <a:grpSpLocks/>
                </xdr:cNvGrpSpPr>
              </xdr:nvGrpSpPr>
              <xdr:grpSpPr bwMode="auto">
                <a:xfrm>
                  <a:off x="509" y="3718"/>
                  <a:ext cx="14" cy="8"/>
                  <a:chOff x="220" y="2176"/>
                  <a:chExt cx="14" cy="8"/>
                </a:xfrm>
              </xdr:grpSpPr>
              <xdr:grpSp>
                <xdr:nvGrpSpPr>
                  <xdr:cNvPr id="44096" name="Group 188"/>
                  <xdr:cNvGrpSpPr>
                    <a:grpSpLocks/>
                  </xdr:cNvGrpSpPr>
                </xdr:nvGrpSpPr>
                <xdr:grpSpPr bwMode="auto">
                  <a:xfrm>
                    <a:off x="220" y="2180"/>
                    <a:ext cx="14" cy="4"/>
                    <a:chOff x="697" y="1451"/>
                    <a:chExt cx="14" cy="4"/>
                  </a:xfrm>
                </xdr:grpSpPr>
                <xdr:sp macro="" textlink="">
                  <xdr:nvSpPr>
                    <xdr:cNvPr id="44098" name="Line 189"/>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4099" name="Line 190"/>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4097" name="Line 191"/>
                  <xdr:cNvSpPr>
                    <a:spLocks noChangeShapeType="1"/>
                  </xdr:cNvSpPr>
                </xdr:nvSpPr>
                <xdr:spPr bwMode="auto">
                  <a:xfrm>
                    <a:off x="220" y="2176"/>
                    <a:ext cx="14" cy="0"/>
                  </a:xfrm>
                  <a:prstGeom prst="line">
                    <a:avLst/>
                  </a:prstGeom>
                  <a:noFill/>
                  <a:ln w="9525">
                    <a:solidFill>
                      <a:srgbClr val="FF6600"/>
                    </a:solidFill>
                    <a:round/>
                    <a:headEnd/>
                    <a:tailEnd/>
                  </a:ln>
                </xdr:spPr>
              </xdr:sp>
            </xdr:grpSp>
            <xdr:sp macro="" textlink="">
              <xdr:nvSpPr>
                <xdr:cNvPr id="17902" name="Text Box 494"/>
                <xdr:cNvSpPr txBox="1">
                  <a:spLocks noChangeArrowheads="1"/>
                </xdr:cNvSpPr>
              </xdr:nvSpPr>
              <xdr:spPr bwMode="auto">
                <a:xfrm>
                  <a:off x="404" y="3712"/>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99CC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sp macro="" textlink="">
              <xdr:nvSpPr>
                <xdr:cNvPr id="17903" name="Text Box 495"/>
                <xdr:cNvSpPr txBox="1">
                  <a:spLocks noChangeArrowheads="1"/>
                </xdr:cNvSpPr>
              </xdr:nvSpPr>
              <xdr:spPr bwMode="auto">
                <a:xfrm>
                  <a:off x="451" y="3712"/>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a:t>
                  </a:r>
                  <a:r>
                    <a:rPr lang="en-US" sz="1200" b="0" i="0" strike="noStrike">
                      <a:solidFill>
                        <a:srgbClr val="FFFF99"/>
                      </a:solidFill>
                      <a:latin typeface="Arial"/>
                      <a:cs typeface="Arial"/>
                    </a:rPr>
                    <a:t>H</a:t>
                  </a:r>
                </a:p>
              </xdr:txBody>
            </xdr:sp>
            <xdr:grpSp>
              <xdr:nvGrpSpPr>
                <xdr:cNvPr id="44092" name="Group 498"/>
                <xdr:cNvGrpSpPr>
                  <a:grpSpLocks/>
                </xdr:cNvGrpSpPr>
              </xdr:nvGrpSpPr>
              <xdr:grpSpPr bwMode="auto">
                <a:xfrm>
                  <a:off x="440" y="3721"/>
                  <a:ext cx="14" cy="4"/>
                  <a:chOff x="698" y="1451"/>
                  <a:chExt cx="14" cy="4"/>
                </a:xfrm>
              </xdr:grpSpPr>
              <xdr:sp macro="" textlink="">
                <xdr:nvSpPr>
                  <xdr:cNvPr id="44094" name="Line 499"/>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44095" name="Line 500"/>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44093" name="Line 512"/>
                <xdr:cNvSpPr>
                  <a:spLocks noChangeShapeType="1"/>
                </xdr:cNvSpPr>
              </xdr:nvSpPr>
              <xdr:spPr bwMode="auto">
                <a:xfrm flipV="1">
                  <a:off x="480" y="3722"/>
                  <a:ext cx="14" cy="0"/>
                </a:xfrm>
                <a:prstGeom prst="line">
                  <a:avLst/>
                </a:prstGeom>
                <a:noFill/>
                <a:ln w="9525">
                  <a:solidFill>
                    <a:srgbClr val="FFFF99"/>
                  </a:solidFill>
                  <a:round/>
                  <a:headEnd/>
                  <a:tailEnd/>
                </a:ln>
              </xdr:spPr>
            </xdr:sp>
          </xdr:grpSp>
          <xdr:grpSp>
            <xdr:nvGrpSpPr>
              <xdr:cNvPr id="44079" name="Group 517"/>
              <xdr:cNvGrpSpPr>
                <a:grpSpLocks/>
              </xdr:cNvGrpSpPr>
            </xdr:nvGrpSpPr>
            <xdr:grpSpPr bwMode="auto">
              <a:xfrm>
                <a:off x="230" y="3710"/>
                <a:ext cx="72" cy="21"/>
                <a:chOff x="128" y="2268"/>
                <a:chExt cx="72" cy="21"/>
              </a:xfrm>
            </xdr:grpSpPr>
            <xdr:sp macro="" textlink="">
              <xdr:nvSpPr>
                <xdr:cNvPr id="17926" name="Text Box 518"/>
                <xdr:cNvSpPr txBox="1">
                  <a:spLocks noChangeArrowheads="1"/>
                </xdr:cNvSpPr>
              </xdr:nvSpPr>
              <xdr:spPr bwMode="auto">
                <a:xfrm>
                  <a:off x="169" y="226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a:t>
                  </a:r>
                  <a:r>
                    <a:rPr lang="en-US" sz="1200" b="0" i="0" strike="noStrike">
                      <a:solidFill>
                        <a:srgbClr val="FFFF99"/>
                      </a:solidFill>
                      <a:latin typeface="Arial"/>
                      <a:cs typeface="Arial"/>
                    </a:rPr>
                    <a:t>H</a:t>
                  </a:r>
                </a:p>
              </xdr:txBody>
            </xdr:sp>
            <xdr:sp macro="" textlink="">
              <xdr:nvSpPr>
                <xdr:cNvPr id="17927" name="Text Box 519"/>
                <xdr:cNvSpPr txBox="1">
                  <a:spLocks noChangeArrowheads="1"/>
                </xdr:cNvSpPr>
              </xdr:nvSpPr>
              <xdr:spPr bwMode="auto">
                <a:xfrm>
                  <a:off x="128" y="226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99CC00"/>
                      </a:solidFill>
                      <a:latin typeface="Arial"/>
                      <a:cs typeface="Arial"/>
                    </a:rPr>
                    <a:t>C</a:t>
                  </a:r>
                  <a:r>
                    <a:rPr lang="en-US" sz="1200" b="0" i="0" strike="noStrike">
                      <a:solidFill>
                        <a:srgbClr val="FFFF99"/>
                      </a:solidFill>
                      <a:latin typeface="Arial"/>
                      <a:cs typeface="Arial"/>
                    </a:rPr>
                    <a:t>H</a:t>
                  </a:r>
                </a:p>
              </xdr:txBody>
            </xdr:sp>
            <xdr:grpSp>
              <xdr:nvGrpSpPr>
                <xdr:cNvPr id="44082" name="Group 520"/>
                <xdr:cNvGrpSpPr>
                  <a:grpSpLocks/>
                </xdr:cNvGrpSpPr>
              </xdr:nvGrpSpPr>
              <xdr:grpSpPr bwMode="auto">
                <a:xfrm>
                  <a:off x="158" y="2275"/>
                  <a:ext cx="14" cy="8"/>
                  <a:chOff x="221" y="2176"/>
                  <a:chExt cx="14" cy="8"/>
                </a:xfrm>
              </xdr:grpSpPr>
              <xdr:grpSp>
                <xdr:nvGrpSpPr>
                  <xdr:cNvPr id="44083" name="Group 521"/>
                  <xdr:cNvGrpSpPr>
                    <a:grpSpLocks/>
                  </xdr:cNvGrpSpPr>
                </xdr:nvGrpSpPr>
                <xdr:grpSpPr bwMode="auto">
                  <a:xfrm>
                    <a:off x="221" y="2180"/>
                    <a:ext cx="14" cy="4"/>
                    <a:chOff x="698" y="1451"/>
                    <a:chExt cx="14" cy="4"/>
                  </a:xfrm>
                </xdr:grpSpPr>
                <xdr:sp macro="" textlink="">
                  <xdr:nvSpPr>
                    <xdr:cNvPr id="44085" name="Line 522"/>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44086" name="Line 523"/>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44084" name="Line 524"/>
                  <xdr:cNvSpPr>
                    <a:spLocks noChangeShapeType="1"/>
                  </xdr:cNvSpPr>
                </xdr:nvSpPr>
                <xdr:spPr bwMode="auto">
                  <a:xfrm>
                    <a:off x="221" y="2176"/>
                    <a:ext cx="14" cy="0"/>
                  </a:xfrm>
                  <a:prstGeom prst="line">
                    <a:avLst/>
                  </a:prstGeom>
                  <a:noFill/>
                  <a:ln w="9525">
                    <a:solidFill>
                      <a:srgbClr val="FF6600"/>
                    </a:solidFill>
                    <a:round/>
                    <a:headEnd/>
                    <a:tailEnd/>
                  </a:ln>
                </xdr:spPr>
              </xdr:sp>
            </xdr:grpSp>
          </xdr:grpSp>
        </xdr:grpSp>
        <xdr:grpSp>
          <xdr:nvGrpSpPr>
            <xdr:cNvPr id="44067" name="Group 532"/>
            <xdr:cNvGrpSpPr>
              <a:grpSpLocks/>
            </xdr:cNvGrpSpPr>
          </xdr:nvGrpSpPr>
          <xdr:grpSpPr bwMode="auto">
            <a:xfrm>
              <a:off x="187" y="3729"/>
              <a:ext cx="52" cy="19"/>
              <a:chOff x="152" y="3731"/>
              <a:chExt cx="52" cy="19"/>
            </a:xfrm>
          </xdr:grpSpPr>
          <xdr:sp macro="" textlink="">
            <xdr:nvSpPr>
              <xdr:cNvPr id="44072" name="Line 526"/>
              <xdr:cNvSpPr>
                <a:spLocks noChangeShapeType="1"/>
              </xdr:cNvSpPr>
            </xdr:nvSpPr>
            <xdr:spPr bwMode="auto">
              <a:xfrm>
                <a:off x="152" y="3731"/>
                <a:ext cx="0" cy="18"/>
              </a:xfrm>
              <a:prstGeom prst="line">
                <a:avLst/>
              </a:prstGeom>
              <a:noFill/>
              <a:ln w="9525">
                <a:solidFill>
                  <a:srgbClr val="99CC00"/>
                </a:solidFill>
                <a:prstDash val="dash"/>
                <a:round/>
                <a:headEnd/>
                <a:tailEnd/>
              </a:ln>
            </xdr:spPr>
          </xdr:sp>
          <xdr:sp macro="" textlink="">
            <xdr:nvSpPr>
              <xdr:cNvPr id="44073" name="Line 527"/>
              <xdr:cNvSpPr>
                <a:spLocks noChangeShapeType="1"/>
              </xdr:cNvSpPr>
            </xdr:nvSpPr>
            <xdr:spPr bwMode="auto">
              <a:xfrm>
                <a:off x="152" y="3750"/>
                <a:ext cx="52" cy="0"/>
              </a:xfrm>
              <a:prstGeom prst="line">
                <a:avLst/>
              </a:prstGeom>
              <a:noFill/>
              <a:ln w="9525">
                <a:solidFill>
                  <a:srgbClr val="99CC00"/>
                </a:solidFill>
                <a:prstDash val="dash"/>
                <a:round/>
                <a:headEnd/>
                <a:tailEnd/>
              </a:ln>
            </xdr:spPr>
          </xdr:sp>
          <xdr:sp macro="" textlink="">
            <xdr:nvSpPr>
              <xdr:cNvPr id="44074" name="Line 528"/>
              <xdr:cNvSpPr>
                <a:spLocks noChangeShapeType="1"/>
              </xdr:cNvSpPr>
            </xdr:nvSpPr>
            <xdr:spPr bwMode="auto">
              <a:xfrm flipV="1">
                <a:off x="204" y="3734"/>
                <a:ext cx="0" cy="16"/>
              </a:xfrm>
              <a:prstGeom prst="line">
                <a:avLst/>
              </a:prstGeom>
              <a:noFill/>
              <a:ln w="9525">
                <a:solidFill>
                  <a:srgbClr val="99CC00"/>
                </a:solidFill>
                <a:prstDash val="dash"/>
                <a:round/>
                <a:headEnd/>
                <a:tailEnd type="triangle" w="med" len="med"/>
              </a:ln>
            </xdr:spPr>
          </xdr:sp>
        </xdr:grpSp>
        <xdr:grpSp>
          <xdr:nvGrpSpPr>
            <xdr:cNvPr id="44068" name="Group 533"/>
            <xdr:cNvGrpSpPr>
              <a:grpSpLocks/>
            </xdr:cNvGrpSpPr>
          </xdr:nvGrpSpPr>
          <xdr:grpSpPr bwMode="auto">
            <a:xfrm>
              <a:off x="176" y="3729"/>
              <a:ext cx="105" cy="25"/>
              <a:chOff x="141" y="3731"/>
              <a:chExt cx="105" cy="25"/>
            </a:xfrm>
          </xdr:grpSpPr>
          <xdr:sp macro="" textlink="">
            <xdr:nvSpPr>
              <xdr:cNvPr id="44069" name="Line 529"/>
              <xdr:cNvSpPr>
                <a:spLocks noChangeShapeType="1"/>
              </xdr:cNvSpPr>
            </xdr:nvSpPr>
            <xdr:spPr bwMode="auto">
              <a:xfrm>
                <a:off x="141" y="3731"/>
                <a:ext cx="0" cy="24"/>
              </a:xfrm>
              <a:prstGeom prst="line">
                <a:avLst/>
              </a:prstGeom>
              <a:noFill/>
              <a:ln w="9525">
                <a:solidFill>
                  <a:srgbClr val="3366FF"/>
                </a:solidFill>
                <a:prstDash val="dash"/>
                <a:round/>
                <a:headEnd/>
                <a:tailEnd/>
              </a:ln>
            </xdr:spPr>
          </xdr:sp>
          <xdr:sp macro="" textlink="">
            <xdr:nvSpPr>
              <xdr:cNvPr id="44070" name="Line 530"/>
              <xdr:cNvSpPr>
                <a:spLocks noChangeShapeType="1"/>
              </xdr:cNvSpPr>
            </xdr:nvSpPr>
            <xdr:spPr bwMode="auto">
              <a:xfrm>
                <a:off x="141" y="3756"/>
                <a:ext cx="104" cy="0"/>
              </a:xfrm>
              <a:prstGeom prst="line">
                <a:avLst/>
              </a:prstGeom>
              <a:noFill/>
              <a:ln w="9525">
                <a:solidFill>
                  <a:srgbClr val="3366FF"/>
                </a:solidFill>
                <a:prstDash val="dash"/>
                <a:round/>
                <a:headEnd/>
                <a:tailEnd/>
              </a:ln>
            </xdr:spPr>
          </xdr:sp>
          <xdr:sp macro="" textlink="">
            <xdr:nvSpPr>
              <xdr:cNvPr id="44071" name="Line 531"/>
              <xdr:cNvSpPr>
                <a:spLocks noChangeShapeType="1"/>
              </xdr:cNvSpPr>
            </xdr:nvSpPr>
            <xdr:spPr bwMode="auto">
              <a:xfrm flipV="1">
                <a:off x="246" y="3733"/>
                <a:ext cx="0" cy="23"/>
              </a:xfrm>
              <a:prstGeom prst="line">
                <a:avLst/>
              </a:prstGeom>
              <a:noFill/>
              <a:ln w="9525">
                <a:solidFill>
                  <a:srgbClr val="3366FF"/>
                </a:solidFill>
                <a:prstDash val="dash"/>
                <a:round/>
                <a:headEnd/>
                <a:tailEnd type="triangle" w="med" len="med"/>
              </a:ln>
            </xdr:spPr>
          </xdr:sp>
        </xdr:grpSp>
      </xdr:grpSp>
      <xdr:sp macro="" textlink="">
        <xdr:nvSpPr>
          <xdr:cNvPr id="17951" name="Text Box 543"/>
          <xdr:cNvSpPr txBox="1">
            <a:spLocks noChangeArrowheads="1"/>
          </xdr:cNvSpPr>
        </xdr:nvSpPr>
        <xdr:spPr bwMode="auto">
          <a:xfrm>
            <a:off x="444" y="3739"/>
            <a:ext cx="11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βινυλ-ακετυλένιο</a:t>
            </a:r>
          </a:p>
        </xdr:txBody>
      </xdr:sp>
    </xdr:grpSp>
    <xdr:clientData/>
  </xdr:twoCellAnchor>
  <xdr:twoCellAnchor>
    <xdr:from>
      <xdr:col>1</xdr:col>
      <xdr:colOff>409575</xdr:colOff>
      <xdr:row>202</xdr:row>
      <xdr:rowOff>180975</xdr:rowOff>
    </xdr:from>
    <xdr:to>
      <xdr:col>9</xdr:col>
      <xdr:colOff>28575</xdr:colOff>
      <xdr:row>217</xdr:row>
      <xdr:rowOff>57150</xdr:rowOff>
    </xdr:to>
    <xdr:grpSp>
      <xdr:nvGrpSpPr>
        <xdr:cNvPr id="38302" name="Group 672"/>
        <xdr:cNvGrpSpPr>
          <a:grpSpLocks/>
        </xdr:cNvGrpSpPr>
      </xdr:nvGrpSpPr>
      <xdr:grpSpPr bwMode="auto">
        <a:xfrm>
          <a:off x="1024091" y="39591943"/>
          <a:ext cx="4535129" cy="2795126"/>
          <a:chOff x="102" y="3921"/>
          <a:chExt cx="472" cy="287"/>
        </a:xfrm>
      </xdr:grpSpPr>
      <xdr:grpSp>
        <xdr:nvGrpSpPr>
          <xdr:cNvPr id="38848" name="Group 635"/>
          <xdr:cNvGrpSpPr>
            <a:grpSpLocks/>
          </xdr:cNvGrpSpPr>
        </xdr:nvGrpSpPr>
        <xdr:grpSpPr bwMode="auto">
          <a:xfrm>
            <a:off x="181" y="3921"/>
            <a:ext cx="393" cy="174"/>
            <a:chOff x="106" y="3921"/>
            <a:chExt cx="393" cy="174"/>
          </a:xfrm>
        </xdr:grpSpPr>
        <xdr:sp macro="" textlink="">
          <xdr:nvSpPr>
            <xdr:cNvPr id="18012" name="Text Box 604"/>
            <xdr:cNvSpPr txBox="1">
              <a:spLocks noChangeArrowheads="1"/>
            </xdr:cNvSpPr>
          </xdr:nvSpPr>
          <xdr:spPr bwMode="auto">
            <a:xfrm>
              <a:off x="464" y="4059"/>
              <a:ext cx="15" cy="21"/>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FFFF99"/>
                  </a:solidFill>
                  <a:latin typeface="Arial"/>
                  <a:cs typeface="Arial"/>
                </a:rPr>
                <a:t>ν</a:t>
              </a:r>
            </a:p>
          </xdr:txBody>
        </xdr:sp>
        <xdr:grpSp>
          <xdr:nvGrpSpPr>
            <xdr:cNvPr id="38892" name="Group 634"/>
            <xdr:cNvGrpSpPr>
              <a:grpSpLocks/>
            </xdr:cNvGrpSpPr>
          </xdr:nvGrpSpPr>
          <xdr:grpSpPr bwMode="auto">
            <a:xfrm>
              <a:off x="106" y="3921"/>
              <a:ext cx="393" cy="174"/>
              <a:chOff x="107" y="3921"/>
              <a:chExt cx="393" cy="174"/>
            </a:xfrm>
          </xdr:grpSpPr>
          <xdr:grpSp>
            <xdr:nvGrpSpPr>
              <xdr:cNvPr id="38893" name="Group 544"/>
              <xdr:cNvGrpSpPr>
                <a:grpSpLocks/>
              </xdr:cNvGrpSpPr>
            </xdr:nvGrpSpPr>
            <xdr:grpSpPr bwMode="auto">
              <a:xfrm>
                <a:off x="107" y="3936"/>
                <a:ext cx="148" cy="27"/>
                <a:chOff x="404" y="3712"/>
                <a:chExt cx="148" cy="27"/>
              </a:xfrm>
            </xdr:grpSpPr>
            <xdr:sp macro="" textlink="">
              <xdr:nvSpPr>
                <xdr:cNvPr id="17953" name="Text Box 545"/>
                <xdr:cNvSpPr txBox="1">
                  <a:spLocks noChangeArrowheads="1"/>
                </xdr:cNvSpPr>
              </xdr:nvSpPr>
              <xdr:spPr bwMode="auto">
                <a:xfrm>
                  <a:off x="521" y="3712"/>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954" name="Text Box 546"/>
                <xdr:cNvSpPr txBox="1">
                  <a:spLocks noChangeArrowheads="1"/>
                </xdr:cNvSpPr>
              </xdr:nvSpPr>
              <xdr:spPr bwMode="auto">
                <a:xfrm>
                  <a:off x="492" y="3712"/>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4053" name="Group 547"/>
                <xdr:cNvGrpSpPr>
                  <a:grpSpLocks/>
                </xdr:cNvGrpSpPr>
              </xdr:nvGrpSpPr>
              <xdr:grpSpPr bwMode="auto">
                <a:xfrm>
                  <a:off x="509" y="3719"/>
                  <a:ext cx="14" cy="8"/>
                  <a:chOff x="220" y="2177"/>
                  <a:chExt cx="14" cy="8"/>
                </a:xfrm>
              </xdr:grpSpPr>
              <xdr:grpSp>
                <xdr:nvGrpSpPr>
                  <xdr:cNvPr id="44060" name="Group 548"/>
                  <xdr:cNvGrpSpPr>
                    <a:grpSpLocks/>
                  </xdr:cNvGrpSpPr>
                </xdr:nvGrpSpPr>
                <xdr:grpSpPr bwMode="auto">
                  <a:xfrm>
                    <a:off x="220" y="2181"/>
                    <a:ext cx="14" cy="4"/>
                    <a:chOff x="697" y="1452"/>
                    <a:chExt cx="14" cy="4"/>
                  </a:xfrm>
                </xdr:grpSpPr>
                <xdr:sp macro="" textlink="">
                  <xdr:nvSpPr>
                    <xdr:cNvPr id="44062" name="Line 549"/>
                    <xdr:cNvSpPr>
                      <a:spLocks noChangeShapeType="1"/>
                    </xdr:cNvSpPr>
                  </xdr:nvSpPr>
                  <xdr:spPr bwMode="auto">
                    <a:xfrm>
                      <a:off x="697" y="1456"/>
                      <a:ext cx="14" cy="0"/>
                    </a:xfrm>
                    <a:prstGeom prst="line">
                      <a:avLst/>
                    </a:prstGeom>
                    <a:noFill/>
                    <a:ln w="9525">
                      <a:solidFill>
                        <a:srgbClr val="FF6600"/>
                      </a:solidFill>
                      <a:round/>
                      <a:headEnd/>
                      <a:tailEnd/>
                    </a:ln>
                  </xdr:spPr>
                </xdr:sp>
                <xdr:sp macro="" textlink="">
                  <xdr:nvSpPr>
                    <xdr:cNvPr id="44063" name="Line 550"/>
                    <xdr:cNvSpPr>
                      <a:spLocks noChangeShapeType="1"/>
                    </xdr:cNvSpPr>
                  </xdr:nvSpPr>
                  <xdr:spPr bwMode="auto">
                    <a:xfrm>
                      <a:off x="697" y="1452"/>
                      <a:ext cx="14" cy="0"/>
                    </a:xfrm>
                    <a:prstGeom prst="line">
                      <a:avLst/>
                    </a:prstGeom>
                    <a:noFill/>
                    <a:ln w="9525">
                      <a:solidFill>
                        <a:srgbClr val="FFFF99"/>
                      </a:solidFill>
                      <a:round/>
                      <a:headEnd/>
                      <a:tailEnd/>
                    </a:ln>
                  </xdr:spPr>
                </xdr:sp>
              </xdr:grpSp>
              <xdr:sp macro="" textlink="">
                <xdr:nvSpPr>
                  <xdr:cNvPr id="44061" name="Line 551"/>
                  <xdr:cNvSpPr>
                    <a:spLocks noChangeShapeType="1"/>
                  </xdr:cNvSpPr>
                </xdr:nvSpPr>
                <xdr:spPr bwMode="auto">
                  <a:xfrm>
                    <a:off x="220" y="2177"/>
                    <a:ext cx="14" cy="0"/>
                  </a:xfrm>
                  <a:prstGeom prst="line">
                    <a:avLst/>
                  </a:prstGeom>
                  <a:noFill/>
                  <a:ln w="9525">
                    <a:solidFill>
                      <a:srgbClr val="FF6600"/>
                    </a:solidFill>
                    <a:round/>
                    <a:headEnd/>
                    <a:tailEnd/>
                  </a:ln>
                </xdr:spPr>
              </xdr:sp>
            </xdr:grpSp>
            <xdr:sp macro="" textlink="">
              <xdr:nvSpPr>
                <xdr:cNvPr id="17960" name="Text Box 552"/>
                <xdr:cNvSpPr txBox="1">
                  <a:spLocks noChangeArrowheads="1"/>
                </xdr:cNvSpPr>
              </xdr:nvSpPr>
              <xdr:spPr bwMode="auto">
                <a:xfrm>
                  <a:off x="404" y="3712"/>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7961" name="Text Box 553"/>
                <xdr:cNvSpPr txBox="1">
                  <a:spLocks noChangeArrowheads="1"/>
                </xdr:cNvSpPr>
              </xdr:nvSpPr>
              <xdr:spPr bwMode="auto">
                <a:xfrm>
                  <a:off x="451" y="3712"/>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4056" name="Group 554"/>
                <xdr:cNvGrpSpPr>
                  <a:grpSpLocks/>
                </xdr:cNvGrpSpPr>
              </xdr:nvGrpSpPr>
              <xdr:grpSpPr bwMode="auto">
                <a:xfrm>
                  <a:off x="440" y="3722"/>
                  <a:ext cx="14" cy="4"/>
                  <a:chOff x="698" y="1452"/>
                  <a:chExt cx="14" cy="4"/>
                </a:xfrm>
              </xdr:grpSpPr>
              <xdr:sp macro="" textlink="">
                <xdr:nvSpPr>
                  <xdr:cNvPr id="44058" name="Line 555"/>
                  <xdr:cNvSpPr>
                    <a:spLocks noChangeShapeType="1"/>
                  </xdr:cNvSpPr>
                </xdr:nvSpPr>
                <xdr:spPr bwMode="auto">
                  <a:xfrm>
                    <a:off x="698" y="1456"/>
                    <a:ext cx="14" cy="0"/>
                  </a:xfrm>
                  <a:prstGeom prst="line">
                    <a:avLst/>
                  </a:prstGeom>
                  <a:noFill/>
                  <a:ln w="9525">
                    <a:solidFill>
                      <a:srgbClr val="FF6600"/>
                    </a:solidFill>
                    <a:round/>
                    <a:headEnd/>
                    <a:tailEnd/>
                  </a:ln>
                </xdr:spPr>
              </xdr:sp>
              <xdr:sp macro="" textlink="">
                <xdr:nvSpPr>
                  <xdr:cNvPr id="44059" name="Line 556"/>
                  <xdr:cNvSpPr>
                    <a:spLocks noChangeShapeType="1"/>
                  </xdr:cNvSpPr>
                </xdr:nvSpPr>
                <xdr:spPr bwMode="auto">
                  <a:xfrm>
                    <a:off x="698" y="1452"/>
                    <a:ext cx="14" cy="0"/>
                  </a:xfrm>
                  <a:prstGeom prst="line">
                    <a:avLst/>
                  </a:prstGeom>
                  <a:noFill/>
                  <a:ln w="9525">
                    <a:solidFill>
                      <a:srgbClr val="FFFF99"/>
                    </a:solidFill>
                    <a:round/>
                    <a:headEnd/>
                    <a:tailEnd/>
                  </a:ln>
                </xdr:spPr>
              </xdr:sp>
            </xdr:grpSp>
            <xdr:sp macro="" textlink="">
              <xdr:nvSpPr>
                <xdr:cNvPr id="44057" name="Line 557"/>
                <xdr:cNvSpPr>
                  <a:spLocks noChangeShapeType="1"/>
                </xdr:cNvSpPr>
              </xdr:nvSpPr>
              <xdr:spPr bwMode="auto">
                <a:xfrm flipV="1">
                  <a:off x="480" y="3723"/>
                  <a:ext cx="14" cy="0"/>
                </a:xfrm>
                <a:prstGeom prst="line">
                  <a:avLst/>
                </a:prstGeom>
                <a:noFill/>
                <a:ln w="9525">
                  <a:solidFill>
                    <a:srgbClr val="FFFF99"/>
                  </a:solidFill>
                  <a:round/>
                  <a:headEnd/>
                  <a:tailEnd/>
                </a:ln>
              </xdr:spPr>
            </xdr:sp>
          </xdr:grpSp>
          <xdr:grpSp>
            <xdr:nvGrpSpPr>
              <xdr:cNvPr id="38894" name="Group 566"/>
              <xdr:cNvGrpSpPr>
                <a:grpSpLocks/>
              </xdr:cNvGrpSpPr>
            </xdr:nvGrpSpPr>
            <xdr:grpSpPr bwMode="auto">
              <a:xfrm>
                <a:off x="264" y="3921"/>
                <a:ext cx="49" cy="26"/>
                <a:chOff x="277" y="3921"/>
                <a:chExt cx="49" cy="26"/>
              </a:xfrm>
            </xdr:grpSpPr>
            <xdr:sp macro="" textlink="">
              <xdr:nvSpPr>
                <xdr:cNvPr id="17971" name="Text Box 563"/>
                <xdr:cNvSpPr txBox="1">
                  <a:spLocks noChangeArrowheads="1"/>
                </xdr:cNvSpPr>
              </xdr:nvSpPr>
              <xdr:spPr bwMode="auto">
                <a:xfrm>
                  <a:off x="281" y="3921"/>
                  <a:ext cx="35" cy="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0000"/>
                      </a:solidFill>
                      <a:latin typeface="Arial"/>
                      <a:cs typeface="Arial"/>
                    </a:rPr>
                    <a:t>+</a:t>
                  </a:r>
                  <a:r>
                    <a:rPr lang="el-GR" sz="1200" b="1" i="0" strike="noStrike">
                      <a:solidFill>
                        <a:srgbClr val="FF6600"/>
                      </a:solidFill>
                      <a:latin typeface="Arial"/>
                      <a:cs typeface="Arial"/>
                    </a:rPr>
                    <a:t>Η</a:t>
                  </a:r>
                  <a:r>
                    <a:rPr lang="el-GR" sz="1200" b="1" i="0" strike="noStrike" baseline="-25000">
                      <a:solidFill>
                        <a:srgbClr val="FF6600"/>
                      </a:solidFill>
                      <a:latin typeface="Arial"/>
                      <a:cs typeface="Arial"/>
                    </a:rPr>
                    <a:t>2</a:t>
                  </a:r>
                </a:p>
              </xdr:txBody>
            </xdr:sp>
            <xdr:sp macro="" textlink="">
              <xdr:nvSpPr>
                <xdr:cNvPr id="44050" name="Line 561"/>
                <xdr:cNvSpPr>
                  <a:spLocks noChangeShapeType="1"/>
                </xdr:cNvSpPr>
              </xdr:nvSpPr>
              <xdr:spPr bwMode="auto">
                <a:xfrm>
                  <a:off x="277" y="3947"/>
                  <a:ext cx="49" cy="0"/>
                </a:xfrm>
                <a:prstGeom prst="line">
                  <a:avLst/>
                </a:prstGeom>
                <a:noFill/>
                <a:ln w="19050">
                  <a:solidFill>
                    <a:srgbClr val="FF0000"/>
                  </a:solidFill>
                  <a:round/>
                  <a:headEnd/>
                  <a:tailEnd type="triangle" w="med" len="med"/>
                </a:ln>
              </xdr:spPr>
            </xdr:sp>
          </xdr:grpSp>
          <xdr:grpSp>
            <xdr:nvGrpSpPr>
              <xdr:cNvPr id="38895" name="Group 608"/>
              <xdr:cNvGrpSpPr>
                <a:grpSpLocks/>
              </xdr:cNvGrpSpPr>
            </xdr:nvGrpSpPr>
            <xdr:grpSpPr bwMode="auto">
              <a:xfrm>
                <a:off x="283" y="3964"/>
                <a:ext cx="96" cy="71"/>
                <a:chOff x="283" y="3964"/>
                <a:chExt cx="96" cy="71"/>
              </a:xfrm>
            </xdr:grpSpPr>
            <xdr:sp macro="" textlink="">
              <xdr:nvSpPr>
                <xdr:cNvPr id="17990" name="Text Box 582"/>
                <xdr:cNvSpPr txBox="1">
                  <a:spLocks noChangeArrowheads="1"/>
                </xdr:cNvSpPr>
              </xdr:nvSpPr>
              <xdr:spPr bwMode="auto">
                <a:xfrm>
                  <a:off x="283" y="3991"/>
                  <a:ext cx="94"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3366FF"/>
                      </a:solidFill>
                      <a:latin typeface="Arial"/>
                      <a:cs typeface="Arial"/>
                    </a:rPr>
                    <a:t>πολυμερισμός</a:t>
                  </a:r>
                </a:p>
              </xdr:txBody>
            </xdr:sp>
            <xdr:sp macro="" textlink="">
              <xdr:nvSpPr>
                <xdr:cNvPr id="44048" name="Line 581"/>
                <xdr:cNvSpPr>
                  <a:spLocks noChangeShapeType="1"/>
                </xdr:cNvSpPr>
              </xdr:nvSpPr>
              <xdr:spPr bwMode="auto">
                <a:xfrm>
                  <a:off x="379" y="3964"/>
                  <a:ext cx="0" cy="71"/>
                </a:xfrm>
                <a:prstGeom prst="line">
                  <a:avLst/>
                </a:prstGeom>
                <a:noFill/>
                <a:ln w="19050">
                  <a:solidFill>
                    <a:srgbClr val="FF0000"/>
                  </a:solidFill>
                  <a:round/>
                  <a:headEnd/>
                  <a:tailEnd type="triangle" w="med" len="med"/>
                </a:ln>
              </xdr:spPr>
            </xdr:sp>
          </xdr:grpSp>
          <xdr:grpSp>
            <xdr:nvGrpSpPr>
              <xdr:cNvPr id="38896" name="Group 633"/>
              <xdr:cNvGrpSpPr>
                <a:grpSpLocks/>
              </xdr:cNvGrpSpPr>
            </xdr:nvGrpSpPr>
            <xdr:grpSpPr bwMode="auto">
              <a:xfrm>
                <a:off x="318" y="3936"/>
                <a:ext cx="182" cy="47"/>
                <a:chOff x="318" y="3936"/>
                <a:chExt cx="182" cy="47"/>
              </a:xfrm>
            </xdr:grpSpPr>
            <xdr:grpSp>
              <xdr:nvGrpSpPr>
                <xdr:cNvPr id="44034" name="Group 600"/>
                <xdr:cNvGrpSpPr>
                  <a:grpSpLocks/>
                </xdr:cNvGrpSpPr>
              </xdr:nvGrpSpPr>
              <xdr:grpSpPr bwMode="auto">
                <a:xfrm>
                  <a:off x="318" y="3936"/>
                  <a:ext cx="164" cy="27"/>
                  <a:chOff x="318" y="3936"/>
                  <a:chExt cx="164" cy="27"/>
                </a:xfrm>
              </xdr:grpSpPr>
              <xdr:sp macro="" textlink="">
                <xdr:nvSpPr>
                  <xdr:cNvPr id="17976" name="Text Box 568"/>
                  <xdr:cNvSpPr txBox="1">
                    <a:spLocks noChangeArrowheads="1"/>
                  </xdr:cNvSpPr>
                </xdr:nvSpPr>
                <xdr:spPr bwMode="auto">
                  <a:xfrm>
                    <a:off x="445" y="3936"/>
                    <a:ext cx="37"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7977" name="Text Box 569"/>
                  <xdr:cNvSpPr txBox="1">
                    <a:spLocks noChangeArrowheads="1"/>
                  </xdr:cNvSpPr>
                </xdr:nvSpPr>
                <xdr:spPr bwMode="auto">
                  <a:xfrm>
                    <a:off x="405" y="3936"/>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4038" name="Group 249"/>
                  <xdr:cNvGrpSpPr>
                    <a:grpSpLocks/>
                  </xdr:cNvGrpSpPr>
                </xdr:nvGrpSpPr>
                <xdr:grpSpPr bwMode="auto">
                  <a:xfrm>
                    <a:off x="434" y="3944"/>
                    <a:ext cx="14" cy="4"/>
                    <a:chOff x="698" y="1451"/>
                    <a:chExt cx="14" cy="4"/>
                  </a:xfrm>
                </xdr:grpSpPr>
                <xdr:sp macro="" textlink="">
                  <xdr:nvSpPr>
                    <xdr:cNvPr id="44045" name="Line 250"/>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44046" name="Line 251"/>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17983" name="Text Box 575"/>
                  <xdr:cNvSpPr txBox="1">
                    <a:spLocks noChangeArrowheads="1"/>
                  </xdr:cNvSpPr>
                </xdr:nvSpPr>
                <xdr:spPr bwMode="auto">
                  <a:xfrm>
                    <a:off x="318" y="3936"/>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7984" name="Text Box 576"/>
                  <xdr:cNvSpPr txBox="1">
                    <a:spLocks noChangeArrowheads="1"/>
                  </xdr:cNvSpPr>
                </xdr:nvSpPr>
                <xdr:spPr bwMode="auto">
                  <a:xfrm>
                    <a:off x="364" y="3936"/>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4041" name="Group 577"/>
                  <xdr:cNvGrpSpPr>
                    <a:grpSpLocks/>
                  </xdr:cNvGrpSpPr>
                </xdr:nvGrpSpPr>
                <xdr:grpSpPr bwMode="auto">
                  <a:xfrm>
                    <a:off x="352" y="3945"/>
                    <a:ext cx="14" cy="4"/>
                    <a:chOff x="697" y="1451"/>
                    <a:chExt cx="14" cy="4"/>
                  </a:xfrm>
                </xdr:grpSpPr>
                <xdr:sp macro="" textlink="">
                  <xdr:nvSpPr>
                    <xdr:cNvPr id="44043" name="Line 578"/>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4044" name="Line 579"/>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4042" name="Line 580"/>
                  <xdr:cNvSpPr>
                    <a:spLocks noChangeShapeType="1"/>
                  </xdr:cNvSpPr>
                </xdr:nvSpPr>
                <xdr:spPr bwMode="auto">
                  <a:xfrm flipV="1">
                    <a:off x="393" y="3946"/>
                    <a:ext cx="14" cy="0"/>
                  </a:xfrm>
                  <a:prstGeom prst="line">
                    <a:avLst/>
                  </a:prstGeom>
                  <a:noFill/>
                  <a:ln w="9525">
                    <a:solidFill>
                      <a:srgbClr val="FFFF99"/>
                    </a:solidFill>
                    <a:round/>
                    <a:headEnd/>
                    <a:tailEnd/>
                  </a:ln>
                </xdr:spPr>
              </xdr:sp>
            </xdr:grpSp>
            <xdr:sp macro="" textlink="">
              <xdr:nvSpPr>
                <xdr:cNvPr id="17991" name="Text Box 583"/>
                <xdr:cNvSpPr txBox="1">
                  <a:spLocks noChangeArrowheads="1"/>
                </xdr:cNvSpPr>
              </xdr:nvSpPr>
              <xdr:spPr bwMode="auto">
                <a:xfrm>
                  <a:off x="397" y="3961"/>
                  <a:ext cx="103" cy="22"/>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1,3-βουταδιένιο</a:t>
                  </a:r>
                </a:p>
              </xdr:txBody>
            </xdr:sp>
          </xdr:grpSp>
          <xdr:grpSp>
            <xdr:nvGrpSpPr>
              <xdr:cNvPr id="38897" name="Group 607"/>
              <xdr:cNvGrpSpPr>
                <a:grpSpLocks/>
              </xdr:cNvGrpSpPr>
            </xdr:nvGrpSpPr>
            <xdr:grpSpPr bwMode="auto">
              <a:xfrm>
                <a:off x="285" y="4026"/>
                <a:ext cx="189" cy="69"/>
                <a:chOff x="285" y="4026"/>
                <a:chExt cx="189" cy="69"/>
              </a:xfrm>
            </xdr:grpSpPr>
            <xdr:grpSp>
              <xdr:nvGrpSpPr>
                <xdr:cNvPr id="38898" name="Group 606"/>
                <xdr:cNvGrpSpPr>
                  <a:grpSpLocks/>
                </xdr:cNvGrpSpPr>
              </xdr:nvGrpSpPr>
              <xdr:grpSpPr bwMode="auto">
                <a:xfrm>
                  <a:off x="285" y="4026"/>
                  <a:ext cx="189" cy="51"/>
                  <a:chOff x="285" y="4026"/>
                  <a:chExt cx="189" cy="51"/>
                </a:xfrm>
              </xdr:grpSpPr>
              <xdr:grpSp>
                <xdr:nvGrpSpPr>
                  <xdr:cNvPr id="38900" name="Group 601"/>
                  <xdr:cNvGrpSpPr>
                    <a:grpSpLocks/>
                  </xdr:cNvGrpSpPr>
                </xdr:nvGrpSpPr>
                <xdr:grpSpPr bwMode="auto">
                  <a:xfrm>
                    <a:off x="285" y="4041"/>
                    <a:ext cx="189" cy="27"/>
                    <a:chOff x="285" y="4041"/>
                    <a:chExt cx="189" cy="27"/>
                  </a:xfrm>
                </xdr:grpSpPr>
                <xdr:sp macro="" textlink="">
                  <xdr:nvSpPr>
                    <xdr:cNvPr id="17992" name="Text Box 584"/>
                    <xdr:cNvSpPr txBox="1">
                      <a:spLocks noChangeArrowheads="1"/>
                    </xdr:cNvSpPr>
                  </xdr:nvSpPr>
                  <xdr:spPr bwMode="auto">
                    <a:xfrm>
                      <a:off x="424" y="4041"/>
                      <a:ext cx="37"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7993" name="Text Box 585"/>
                    <xdr:cNvSpPr txBox="1">
                      <a:spLocks noChangeArrowheads="1"/>
                    </xdr:cNvSpPr>
                  </xdr:nvSpPr>
                  <xdr:spPr bwMode="auto">
                    <a:xfrm>
                      <a:off x="384" y="4041"/>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997" name="Text Box 589"/>
                    <xdr:cNvSpPr txBox="1">
                      <a:spLocks noChangeArrowheads="1"/>
                    </xdr:cNvSpPr>
                  </xdr:nvSpPr>
                  <xdr:spPr bwMode="auto">
                    <a:xfrm>
                      <a:off x="297" y="4041"/>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7998" name="Text Box 590"/>
                    <xdr:cNvSpPr txBox="1">
                      <a:spLocks noChangeArrowheads="1"/>
                    </xdr:cNvSpPr>
                  </xdr:nvSpPr>
                  <xdr:spPr bwMode="auto">
                    <a:xfrm>
                      <a:off x="344" y="4041"/>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907" name="Group 591"/>
                    <xdr:cNvGrpSpPr>
                      <a:grpSpLocks/>
                    </xdr:cNvGrpSpPr>
                  </xdr:nvGrpSpPr>
                  <xdr:grpSpPr bwMode="auto">
                    <a:xfrm>
                      <a:off x="373" y="4050"/>
                      <a:ext cx="14" cy="4"/>
                      <a:chOff x="698" y="1451"/>
                      <a:chExt cx="14" cy="4"/>
                    </a:xfrm>
                  </xdr:grpSpPr>
                  <xdr:sp macro="" textlink="">
                    <xdr:nvSpPr>
                      <xdr:cNvPr id="44032" name="Line 592"/>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44033" name="Line 593"/>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38908" name="Line 594"/>
                    <xdr:cNvSpPr>
                      <a:spLocks noChangeShapeType="1"/>
                    </xdr:cNvSpPr>
                  </xdr:nvSpPr>
                  <xdr:spPr bwMode="auto">
                    <a:xfrm flipV="1">
                      <a:off x="332" y="4052"/>
                      <a:ext cx="14" cy="0"/>
                    </a:xfrm>
                    <a:prstGeom prst="line">
                      <a:avLst/>
                    </a:prstGeom>
                    <a:noFill/>
                    <a:ln w="9525">
                      <a:solidFill>
                        <a:srgbClr val="FFFF99"/>
                      </a:solidFill>
                      <a:round/>
                      <a:headEnd/>
                      <a:tailEnd/>
                    </a:ln>
                  </xdr:spPr>
                </xdr:sp>
                <xdr:sp macro="" textlink="">
                  <xdr:nvSpPr>
                    <xdr:cNvPr id="38909" name="Line 595"/>
                    <xdr:cNvSpPr>
                      <a:spLocks noChangeShapeType="1"/>
                    </xdr:cNvSpPr>
                  </xdr:nvSpPr>
                  <xdr:spPr bwMode="auto">
                    <a:xfrm flipV="1">
                      <a:off x="285" y="4052"/>
                      <a:ext cx="14" cy="0"/>
                    </a:xfrm>
                    <a:prstGeom prst="line">
                      <a:avLst/>
                    </a:prstGeom>
                    <a:noFill/>
                    <a:ln w="9525">
                      <a:solidFill>
                        <a:srgbClr val="FFFF99"/>
                      </a:solidFill>
                      <a:round/>
                      <a:headEnd/>
                      <a:tailEnd/>
                    </a:ln>
                  </xdr:spPr>
                </xdr:sp>
                <xdr:sp macro="" textlink="">
                  <xdr:nvSpPr>
                    <xdr:cNvPr id="38910" name="Line 596"/>
                    <xdr:cNvSpPr>
                      <a:spLocks noChangeShapeType="1"/>
                    </xdr:cNvSpPr>
                  </xdr:nvSpPr>
                  <xdr:spPr bwMode="auto">
                    <a:xfrm flipV="1">
                      <a:off x="460" y="4052"/>
                      <a:ext cx="14" cy="0"/>
                    </a:xfrm>
                    <a:prstGeom prst="line">
                      <a:avLst/>
                    </a:prstGeom>
                    <a:noFill/>
                    <a:ln w="9525">
                      <a:solidFill>
                        <a:srgbClr val="FFFF99"/>
                      </a:solidFill>
                      <a:round/>
                      <a:headEnd/>
                      <a:tailEnd/>
                    </a:ln>
                  </xdr:spPr>
                </xdr:sp>
                <xdr:sp macro="" textlink="">
                  <xdr:nvSpPr>
                    <xdr:cNvPr id="38911" name="Line 598"/>
                    <xdr:cNvSpPr>
                      <a:spLocks noChangeShapeType="1"/>
                    </xdr:cNvSpPr>
                  </xdr:nvSpPr>
                  <xdr:spPr bwMode="auto">
                    <a:xfrm flipV="1">
                      <a:off x="413" y="4052"/>
                      <a:ext cx="14" cy="0"/>
                    </a:xfrm>
                    <a:prstGeom prst="line">
                      <a:avLst/>
                    </a:prstGeom>
                    <a:noFill/>
                    <a:ln w="9525">
                      <a:solidFill>
                        <a:srgbClr val="FFFF99"/>
                      </a:solidFill>
                      <a:round/>
                      <a:headEnd/>
                      <a:tailEnd/>
                    </a:ln>
                  </xdr:spPr>
                </xdr:sp>
              </xdr:grpSp>
              <xdr:sp macro="" textlink="">
                <xdr:nvSpPr>
                  <xdr:cNvPr id="38901" name="AutoShape 602"/>
                  <xdr:cNvSpPr>
                    <a:spLocks/>
                  </xdr:cNvSpPr>
                </xdr:nvSpPr>
                <xdr:spPr bwMode="auto">
                  <a:xfrm>
                    <a:off x="293" y="4027"/>
                    <a:ext cx="4" cy="50"/>
                  </a:xfrm>
                  <a:prstGeom prst="leftBracket">
                    <a:avLst>
                      <a:gd name="adj" fmla="val 104167"/>
                    </a:avLst>
                  </a:prstGeom>
                  <a:noFill/>
                  <a:ln w="9525">
                    <a:solidFill>
                      <a:srgbClr val="800000"/>
                    </a:solidFill>
                    <a:round/>
                    <a:headEnd/>
                    <a:tailEnd/>
                  </a:ln>
                </xdr:spPr>
              </xdr:sp>
              <xdr:sp macro="" textlink="">
                <xdr:nvSpPr>
                  <xdr:cNvPr id="38902" name="AutoShape 603"/>
                  <xdr:cNvSpPr>
                    <a:spLocks/>
                  </xdr:cNvSpPr>
                </xdr:nvSpPr>
                <xdr:spPr bwMode="auto">
                  <a:xfrm flipH="1">
                    <a:off x="460" y="4026"/>
                    <a:ext cx="4" cy="50"/>
                  </a:xfrm>
                  <a:prstGeom prst="leftBracket">
                    <a:avLst>
                      <a:gd name="adj" fmla="val 104167"/>
                    </a:avLst>
                  </a:prstGeom>
                  <a:noFill/>
                  <a:ln w="9525">
                    <a:solidFill>
                      <a:srgbClr val="800000"/>
                    </a:solidFill>
                    <a:round/>
                    <a:headEnd/>
                    <a:tailEnd/>
                  </a:ln>
                </xdr:spPr>
              </xdr:sp>
            </xdr:grpSp>
            <xdr:sp macro="" textlink="">
              <xdr:nvSpPr>
                <xdr:cNvPr id="18013" name="Text Box 605"/>
                <xdr:cNvSpPr txBox="1">
                  <a:spLocks noChangeArrowheads="1"/>
                </xdr:cNvSpPr>
              </xdr:nvSpPr>
              <xdr:spPr bwMode="auto">
                <a:xfrm>
                  <a:off x="296" y="4076"/>
                  <a:ext cx="167"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τεχνητό καουτσούκ </a:t>
                  </a:r>
                  <a:r>
                    <a:rPr lang="en-US" sz="1000" b="1" i="0" strike="noStrike">
                      <a:solidFill>
                        <a:srgbClr val="800000"/>
                      </a:solidFill>
                      <a:latin typeface="Arial"/>
                      <a:cs typeface="Arial"/>
                    </a:rPr>
                    <a:t>Buna</a:t>
                  </a:r>
                </a:p>
              </xdr:txBody>
            </xdr:sp>
          </xdr:grpSp>
        </xdr:grpSp>
      </xdr:grpSp>
      <xdr:grpSp>
        <xdr:nvGrpSpPr>
          <xdr:cNvPr id="38849" name="Group 668"/>
          <xdr:cNvGrpSpPr>
            <a:grpSpLocks/>
          </xdr:cNvGrpSpPr>
        </xdr:nvGrpSpPr>
        <xdr:grpSpPr bwMode="auto">
          <a:xfrm>
            <a:off x="195" y="3961"/>
            <a:ext cx="47" cy="74"/>
            <a:chOff x="195" y="3961"/>
            <a:chExt cx="47" cy="74"/>
          </a:xfrm>
        </xdr:grpSpPr>
        <xdr:sp macro="" textlink="">
          <xdr:nvSpPr>
            <xdr:cNvPr id="18048" name="Text Box 640"/>
            <xdr:cNvSpPr txBox="1">
              <a:spLocks noChangeArrowheads="1"/>
            </xdr:cNvSpPr>
          </xdr:nvSpPr>
          <xdr:spPr bwMode="auto">
            <a:xfrm>
              <a:off x="195" y="3999"/>
              <a:ext cx="47" cy="24"/>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0000"/>
                  </a:solidFill>
                  <a:latin typeface="Arial"/>
                  <a:cs typeface="Arial"/>
                </a:rPr>
                <a:t>+</a:t>
              </a:r>
              <a:r>
                <a:rPr lang="en-US" sz="1200" b="1" i="0" strike="noStrike">
                  <a:solidFill>
                    <a:srgbClr val="FF6600"/>
                  </a:solidFill>
                  <a:latin typeface="Arial"/>
                  <a:cs typeface="Arial"/>
                </a:rPr>
                <a:t>HCl</a:t>
              </a:r>
            </a:p>
          </xdr:txBody>
        </xdr:sp>
        <xdr:grpSp>
          <xdr:nvGrpSpPr>
            <xdr:cNvPr id="38888" name="Group 639"/>
            <xdr:cNvGrpSpPr>
              <a:grpSpLocks/>
            </xdr:cNvGrpSpPr>
          </xdr:nvGrpSpPr>
          <xdr:grpSpPr bwMode="auto">
            <a:xfrm>
              <a:off x="195" y="3961"/>
              <a:ext cx="33" cy="74"/>
              <a:chOff x="224" y="3961"/>
              <a:chExt cx="33" cy="74"/>
            </a:xfrm>
          </xdr:grpSpPr>
          <xdr:sp macro="" textlink="">
            <xdr:nvSpPr>
              <xdr:cNvPr id="38889" name="Line 636"/>
              <xdr:cNvSpPr>
                <a:spLocks noChangeShapeType="1"/>
              </xdr:cNvSpPr>
            </xdr:nvSpPr>
            <xdr:spPr bwMode="auto">
              <a:xfrm flipH="1">
                <a:off x="224" y="3961"/>
                <a:ext cx="33" cy="33"/>
              </a:xfrm>
              <a:prstGeom prst="line">
                <a:avLst/>
              </a:prstGeom>
              <a:noFill/>
              <a:ln w="19050">
                <a:solidFill>
                  <a:srgbClr val="FF0000"/>
                </a:solidFill>
                <a:round/>
                <a:headEnd/>
                <a:tailEnd/>
              </a:ln>
            </xdr:spPr>
          </xdr:sp>
          <xdr:sp macro="" textlink="">
            <xdr:nvSpPr>
              <xdr:cNvPr id="38890" name="Line 637"/>
              <xdr:cNvSpPr>
                <a:spLocks noChangeShapeType="1"/>
              </xdr:cNvSpPr>
            </xdr:nvSpPr>
            <xdr:spPr bwMode="auto">
              <a:xfrm>
                <a:off x="224" y="3994"/>
                <a:ext cx="0" cy="41"/>
              </a:xfrm>
              <a:prstGeom prst="line">
                <a:avLst/>
              </a:prstGeom>
              <a:noFill/>
              <a:ln w="19050">
                <a:solidFill>
                  <a:srgbClr val="FF0000"/>
                </a:solidFill>
                <a:round/>
                <a:headEnd/>
                <a:tailEnd type="triangle" w="med" len="med"/>
              </a:ln>
            </xdr:spPr>
          </xdr:sp>
        </xdr:grpSp>
      </xdr:grpSp>
      <xdr:grpSp>
        <xdr:nvGrpSpPr>
          <xdr:cNvPr id="38850" name="Group 671"/>
          <xdr:cNvGrpSpPr>
            <a:grpSpLocks/>
          </xdr:cNvGrpSpPr>
        </xdr:nvGrpSpPr>
        <xdr:grpSpPr bwMode="auto">
          <a:xfrm>
            <a:off x="102" y="4037"/>
            <a:ext cx="165" cy="55"/>
            <a:chOff x="102" y="4037"/>
            <a:chExt cx="165" cy="55"/>
          </a:xfrm>
        </xdr:grpSpPr>
        <xdr:sp macro="" textlink="">
          <xdr:nvSpPr>
            <xdr:cNvPr id="18074" name="Text Box 666"/>
            <xdr:cNvSpPr txBox="1">
              <a:spLocks noChangeArrowheads="1"/>
            </xdr:cNvSpPr>
          </xdr:nvSpPr>
          <xdr:spPr bwMode="auto">
            <a:xfrm>
              <a:off x="102" y="4065"/>
              <a:ext cx="93"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χλωροπρένιο</a:t>
              </a:r>
            </a:p>
          </xdr:txBody>
        </xdr:sp>
        <xdr:grpSp>
          <xdr:nvGrpSpPr>
            <xdr:cNvPr id="38875" name="Group 667"/>
            <xdr:cNvGrpSpPr>
              <a:grpSpLocks/>
            </xdr:cNvGrpSpPr>
          </xdr:nvGrpSpPr>
          <xdr:grpSpPr bwMode="auto">
            <a:xfrm>
              <a:off x="113" y="4037"/>
              <a:ext cx="154" cy="55"/>
              <a:chOff x="113" y="4037"/>
              <a:chExt cx="154" cy="55"/>
            </a:xfrm>
          </xdr:grpSpPr>
          <xdr:sp macro="" textlink="">
            <xdr:nvSpPr>
              <xdr:cNvPr id="17917" name="Text Box 509"/>
              <xdr:cNvSpPr txBox="1">
                <a:spLocks noChangeArrowheads="1"/>
              </xdr:cNvSpPr>
            </xdr:nvSpPr>
            <xdr:spPr bwMode="auto">
              <a:xfrm>
                <a:off x="199" y="4070"/>
                <a:ext cx="23"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8018" name="Text Box 610"/>
              <xdr:cNvSpPr txBox="1">
                <a:spLocks noChangeArrowheads="1"/>
              </xdr:cNvSpPr>
            </xdr:nvSpPr>
            <xdr:spPr bwMode="auto">
              <a:xfrm>
                <a:off x="230" y="4037"/>
                <a:ext cx="37"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8019" name="Text Box 611"/>
              <xdr:cNvSpPr txBox="1">
                <a:spLocks noChangeArrowheads="1"/>
              </xdr:cNvSpPr>
            </xdr:nvSpPr>
            <xdr:spPr bwMode="auto">
              <a:xfrm>
                <a:off x="200" y="403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8023" name="Text Box 615"/>
              <xdr:cNvSpPr txBox="1">
                <a:spLocks noChangeArrowheads="1"/>
              </xdr:cNvSpPr>
            </xdr:nvSpPr>
            <xdr:spPr bwMode="auto">
              <a:xfrm>
                <a:off x="113" y="4037"/>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8024" name="Text Box 616"/>
              <xdr:cNvSpPr txBox="1">
                <a:spLocks noChangeArrowheads="1"/>
              </xdr:cNvSpPr>
            </xdr:nvSpPr>
            <xdr:spPr bwMode="auto">
              <a:xfrm>
                <a:off x="159" y="4037"/>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881" name="Group 617"/>
              <xdr:cNvGrpSpPr>
                <a:grpSpLocks/>
              </xdr:cNvGrpSpPr>
            </xdr:nvGrpSpPr>
            <xdr:grpSpPr bwMode="auto">
              <a:xfrm>
                <a:off x="147" y="4045"/>
                <a:ext cx="14" cy="5"/>
                <a:chOff x="697" y="1450"/>
                <a:chExt cx="14" cy="5"/>
              </a:xfrm>
            </xdr:grpSpPr>
            <xdr:sp macro="" textlink="">
              <xdr:nvSpPr>
                <xdr:cNvPr id="38885" name="Line 618"/>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886" name="Line 619"/>
                <xdr:cNvSpPr>
                  <a:spLocks noChangeShapeType="1"/>
                </xdr:cNvSpPr>
              </xdr:nvSpPr>
              <xdr:spPr bwMode="auto">
                <a:xfrm>
                  <a:off x="697" y="1450"/>
                  <a:ext cx="14" cy="0"/>
                </a:xfrm>
                <a:prstGeom prst="line">
                  <a:avLst/>
                </a:prstGeom>
                <a:noFill/>
                <a:ln w="9525">
                  <a:solidFill>
                    <a:srgbClr val="FFFF99"/>
                  </a:solidFill>
                  <a:round/>
                  <a:headEnd/>
                  <a:tailEnd/>
                </a:ln>
              </xdr:spPr>
            </xdr:sp>
          </xdr:grpSp>
          <xdr:sp macro="" textlink="">
            <xdr:nvSpPr>
              <xdr:cNvPr id="38882" name="Line 620"/>
              <xdr:cNvSpPr>
                <a:spLocks noChangeShapeType="1"/>
              </xdr:cNvSpPr>
            </xdr:nvSpPr>
            <xdr:spPr bwMode="auto">
              <a:xfrm flipV="1">
                <a:off x="188" y="4047"/>
                <a:ext cx="14" cy="0"/>
              </a:xfrm>
              <a:prstGeom prst="line">
                <a:avLst/>
              </a:prstGeom>
              <a:noFill/>
              <a:ln w="9525">
                <a:solidFill>
                  <a:srgbClr val="FFFF99"/>
                </a:solidFill>
                <a:round/>
                <a:headEnd/>
                <a:tailEnd/>
              </a:ln>
            </xdr:spPr>
          </xdr:sp>
          <xdr:sp macro="" textlink="">
            <xdr:nvSpPr>
              <xdr:cNvPr id="38883" name="Line 641"/>
              <xdr:cNvSpPr>
                <a:spLocks noChangeShapeType="1"/>
              </xdr:cNvSpPr>
            </xdr:nvSpPr>
            <xdr:spPr bwMode="auto">
              <a:xfrm flipV="1">
                <a:off x="216" y="4045"/>
                <a:ext cx="14" cy="0"/>
              </a:xfrm>
              <a:prstGeom prst="line">
                <a:avLst/>
              </a:prstGeom>
              <a:noFill/>
              <a:ln w="9525">
                <a:solidFill>
                  <a:srgbClr val="FFFF99"/>
                </a:solidFill>
                <a:round/>
                <a:headEnd/>
                <a:tailEnd/>
              </a:ln>
            </xdr:spPr>
          </xdr:sp>
          <xdr:sp macro="" textlink="">
            <xdr:nvSpPr>
              <xdr:cNvPr id="38884" name="Line 643"/>
              <xdr:cNvSpPr>
                <a:spLocks noChangeShapeType="1"/>
              </xdr:cNvSpPr>
            </xdr:nvSpPr>
            <xdr:spPr bwMode="auto">
              <a:xfrm rot="5400000" flipV="1">
                <a:off x="202" y="4064"/>
                <a:ext cx="14" cy="0"/>
              </a:xfrm>
              <a:prstGeom prst="line">
                <a:avLst/>
              </a:prstGeom>
              <a:noFill/>
              <a:ln w="9525">
                <a:solidFill>
                  <a:srgbClr val="FFFF99"/>
                </a:solidFill>
                <a:round/>
                <a:headEnd/>
                <a:tailEnd/>
              </a:ln>
            </xdr:spPr>
          </xdr:sp>
        </xdr:grpSp>
      </xdr:grpSp>
      <xdr:grpSp>
        <xdr:nvGrpSpPr>
          <xdr:cNvPr id="38851" name="Group 669"/>
          <xdr:cNvGrpSpPr>
            <a:grpSpLocks/>
          </xdr:cNvGrpSpPr>
        </xdr:nvGrpSpPr>
        <xdr:grpSpPr bwMode="auto">
          <a:xfrm>
            <a:off x="234" y="4069"/>
            <a:ext cx="129" cy="68"/>
            <a:chOff x="234" y="4069"/>
            <a:chExt cx="129" cy="68"/>
          </a:xfrm>
        </xdr:grpSpPr>
        <xdr:sp macro="" textlink="">
          <xdr:nvSpPr>
            <xdr:cNvPr id="18054" name="Text Box 646"/>
            <xdr:cNvSpPr txBox="1">
              <a:spLocks noChangeArrowheads="1"/>
            </xdr:cNvSpPr>
          </xdr:nvSpPr>
          <xdr:spPr bwMode="auto">
            <a:xfrm>
              <a:off x="275" y="4095"/>
              <a:ext cx="88"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3366FF"/>
                  </a:solidFill>
                  <a:latin typeface="Arial"/>
                  <a:cs typeface="Arial"/>
                </a:rPr>
                <a:t>πολυμερισμός</a:t>
              </a:r>
            </a:p>
          </xdr:txBody>
        </xdr:sp>
        <xdr:sp macro="" textlink="">
          <xdr:nvSpPr>
            <xdr:cNvPr id="38873" name="Line 645"/>
            <xdr:cNvSpPr>
              <a:spLocks noChangeShapeType="1"/>
            </xdr:cNvSpPr>
          </xdr:nvSpPr>
          <xdr:spPr bwMode="auto">
            <a:xfrm>
              <a:off x="234" y="4069"/>
              <a:ext cx="68" cy="68"/>
            </a:xfrm>
            <a:prstGeom prst="line">
              <a:avLst/>
            </a:prstGeom>
            <a:noFill/>
            <a:ln w="19050">
              <a:solidFill>
                <a:srgbClr val="FF0000"/>
              </a:solidFill>
              <a:round/>
              <a:headEnd/>
              <a:tailEnd type="triangle" w="med" len="med"/>
            </a:ln>
          </xdr:spPr>
        </xdr:sp>
      </xdr:grpSp>
      <xdr:grpSp>
        <xdr:nvGrpSpPr>
          <xdr:cNvPr id="38852" name="Group 670"/>
          <xdr:cNvGrpSpPr>
            <a:grpSpLocks/>
          </xdr:cNvGrpSpPr>
        </xdr:nvGrpSpPr>
        <xdr:grpSpPr bwMode="auto">
          <a:xfrm>
            <a:off x="296" y="4125"/>
            <a:ext cx="193" cy="83"/>
            <a:chOff x="296" y="4125"/>
            <a:chExt cx="193" cy="83"/>
          </a:xfrm>
        </xdr:grpSpPr>
        <xdr:grpSp>
          <xdr:nvGrpSpPr>
            <xdr:cNvPr id="38853" name="Group 664"/>
            <xdr:cNvGrpSpPr>
              <a:grpSpLocks/>
            </xdr:cNvGrpSpPr>
          </xdr:nvGrpSpPr>
          <xdr:grpSpPr bwMode="auto">
            <a:xfrm>
              <a:off x="296" y="4125"/>
              <a:ext cx="193" cy="63"/>
              <a:chOff x="295" y="4130"/>
              <a:chExt cx="193" cy="63"/>
            </a:xfrm>
          </xdr:grpSpPr>
          <xdr:sp macro="" textlink="">
            <xdr:nvSpPr>
              <xdr:cNvPr id="18070" name="Text Box 662"/>
              <xdr:cNvSpPr txBox="1">
                <a:spLocks noChangeArrowheads="1"/>
              </xdr:cNvSpPr>
            </xdr:nvSpPr>
            <xdr:spPr bwMode="auto">
              <a:xfrm>
                <a:off x="473" y="4162"/>
                <a:ext cx="15" cy="2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FFFF99"/>
                    </a:solidFill>
                    <a:latin typeface="Arial"/>
                    <a:cs typeface="Arial"/>
                  </a:rPr>
                  <a:t>ν</a:t>
                </a:r>
              </a:p>
            </xdr:txBody>
          </xdr:sp>
          <xdr:grpSp>
            <xdr:nvGrpSpPr>
              <xdr:cNvPr id="38856" name="Group 663"/>
              <xdr:cNvGrpSpPr>
                <a:grpSpLocks/>
              </xdr:cNvGrpSpPr>
            </xdr:nvGrpSpPr>
            <xdr:grpSpPr bwMode="auto">
              <a:xfrm>
                <a:off x="295" y="4138"/>
                <a:ext cx="188" cy="55"/>
                <a:chOff x="295" y="4138"/>
                <a:chExt cx="188" cy="55"/>
              </a:xfrm>
            </xdr:grpSpPr>
            <xdr:sp macro="" textlink="">
              <xdr:nvSpPr>
                <xdr:cNvPr id="18055" name="Text Box 647"/>
                <xdr:cNvSpPr txBox="1">
                  <a:spLocks noChangeArrowheads="1"/>
                </xdr:cNvSpPr>
              </xdr:nvSpPr>
              <xdr:spPr bwMode="auto">
                <a:xfrm>
                  <a:off x="393" y="4171"/>
                  <a:ext cx="23"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8056" name="Text Box 648"/>
                <xdr:cNvSpPr txBox="1">
                  <a:spLocks noChangeArrowheads="1"/>
                </xdr:cNvSpPr>
              </xdr:nvSpPr>
              <xdr:spPr bwMode="auto">
                <a:xfrm>
                  <a:off x="434" y="4138"/>
                  <a:ext cx="37"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8057" name="Text Box 649"/>
                <xdr:cNvSpPr txBox="1">
                  <a:spLocks noChangeArrowheads="1"/>
                </xdr:cNvSpPr>
              </xdr:nvSpPr>
              <xdr:spPr bwMode="auto">
                <a:xfrm>
                  <a:off x="394" y="4138"/>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8058" name="Text Box 650"/>
                <xdr:cNvSpPr txBox="1">
                  <a:spLocks noChangeArrowheads="1"/>
                </xdr:cNvSpPr>
              </xdr:nvSpPr>
              <xdr:spPr bwMode="auto">
                <a:xfrm>
                  <a:off x="307" y="4138"/>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8059" name="Text Box 651"/>
                <xdr:cNvSpPr txBox="1">
                  <a:spLocks noChangeArrowheads="1"/>
                </xdr:cNvSpPr>
              </xdr:nvSpPr>
              <xdr:spPr bwMode="auto">
                <a:xfrm>
                  <a:off x="353" y="4138"/>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864" name="Group 652"/>
                <xdr:cNvGrpSpPr>
                  <a:grpSpLocks/>
                </xdr:cNvGrpSpPr>
              </xdr:nvGrpSpPr>
              <xdr:grpSpPr bwMode="auto">
                <a:xfrm>
                  <a:off x="381" y="4148"/>
                  <a:ext cx="14" cy="4"/>
                  <a:chOff x="697" y="1452"/>
                  <a:chExt cx="14" cy="4"/>
                </a:xfrm>
              </xdr:grpSpPr>
              <xdr:sp macro="" textlink="">
                <xdr:nvSpPr>
                  <xdr:cNvPr id="38870" name="Line 653"/>
                  <xdr:cNvSpPr>
                    <a:spLocks noChangeShapeType="1"/>
                  </xdr:cNvSpPr>
                </xdr:nvSpPr>
                <xdr:spPr bwMode="auto">
                  <a:xfrm>
                    <a:off x="697" y="1456"/>
                    <a:ext cx="14" cy="0"/>
                  </a:xfrm>
                  <a:prstGeom prst="line">
                    <a:avLst/>
                  </a:prstGeom>
                  <a:noFill/>
                  <a:ln w="9525">
                    <a:solidFill>
                      <a:srgbClr val="FF6600"/>
                    </a:solidFill>
                    <a:round/>
                    <a:headEnd/>
                    <a:tailEnd/>
                  </a:ln>
                </xdr:spPr>
              </xdr:sp>
              <xdr:sp macro="" textlink="">
                <xdr:nvSpPr>
                  <xdr:cNvPr id="38871" name="Line 654"/>
                  <xdr:cNvSpPr>
                    <a:spLocks noChangeShapeType="1"/>
                  </xdr:cNvSpPr>
                </xdr:nvSpPr>
                <xdr:spPr bwMode="auto">
                  <a:xfrm>
                    <a:off x="697" y="1452"/>
                    <a:ext cx="14" cy="0"/>
                  </a:xfrm>
                  <a:prstGeom prst="line">
                    <a:avLst/>
                  </a:prstGeom>
                  <a:noFill/>
                  <a:ln w="9525">
                    <a:solidFill>
                      <a:srgbClr val="FFFF99"/>
                    </a:solidFill>
                    <a:round/>
                    <a:headEnd/>
                    <a:tailEnd/>
                  </a:ln>
                </xdr:spPr>
              </xdr:sp>
            </xdr:grpSp>
            <xdr:sp macro="" textlink="">
              <xdr:nvSpPr>
                <xdr:cNvPr id="38865" name="Line 655"/>
                <xdr:cNvSpPr>
                  <a:spLocks noChangeShapeType="1"/>
                </xdr:cNvSpPr>
              </xdr:nvSpPr>
              <xdr:spPr bwMode="auto">
                <a:xfrm flipV="1">
                  <a:off x="342" y="4150"/>
                  <a:ext cx="14" cy="0"/>
                </a:xfrm>
                <a:prstGeom prst="line">
                  <a:avLst/>
                </a:prstGeom>
                <a:noFill/>
                <a:ln w="9525">
                  <a:solidFill>
                    <a:srgbClr val="FFFF99"/>
                  </a:solidFill>
                  <a:round/>
                  <a:headEnd/>
                  <a:tailEnd/>
                </a:ln>
              </xdr:spPr>
            </xdr:sp>
            <xdr:sp macro="" textlink="">
              <xdr:nvSpPr>
                <xdr:cNvPr id="38866" name="Line 656"/>
                <xdr:cNvSpPr>
                  <a:spLocks noChangeShapeType="1"/>
                </xdr:cNvSpPr>
              </xdr:nvSpPr>
              <xdr:spPr bwMode="auto">
                <a:xfrm flipV="1">
                  <a:off x="423" y="4150"/>
                  <a:ext cx="14" cy="0"/>
                </a:xfrm>
                <a:prstGeom prst="line">
                  <a:avLst/>
                </a:prstGeom>
                <a:noFill/>
                <a:ln w="9525">
                  <a:solidFill>
                    <a:srgbClr val="FFFF99"/>
                  </a:solidFill>
                  <a:round/>
                  <a:headEnd/>
                  <a:tailEnd/>
                </a:ln>
              </xdr:spPr>
            </xdr:sp>
            <xdr:sp macro="" textlink="">
              <xdr:nvSpPr>
                <xdr:cNvPr id="38867" name="Line 657"/>
                <xdr:cNvSpPr>
                  <a:spLocks noChangeShapeType="1"/>
                </xdr:cNvSpPr>
              </xdr:nvSpPr>
              <xdr:spPr bwMode="auto">
                <a:xfrm rot="5400000" flipV="1">
                  <a:off x="396" y="4167"/>
                  <a:ext cx="14" cy="0"/>
                </a:xfrm>
                <a:prstGeom prst="line">
                  <a:avLst/>
                </a:prstGeom>
                <a:noFill/>
                <a:ln w="9525">
                  <a:solidFill>
                    <a:srgbClr val="FFFF99"/>
                  </a:solidFill>
                  <a:round/>
                  <a:headEnd/>
                  <a:tailEnd/>
                </a:ln>
              </xdr:spPr>
            </xdr:sp>
            <xdr:sp macro="" textlink="">
              <xdr:nvSpPr>
                <xdr:cNvPr id="38868" name="Line 658"/>
                <xdr:cNvSpPr>
                  <a:spLocks noChangeShapeType="1"/>
                </xdr:cNvSpPr>
              </xdr:nvSpPr>
              <xdr:spPr bwMode="auto">
                <a:xfrm flipV="1">
                  <a:off x="295" y="4150"/>
                  <a:ext cx="14" cy="0"/>
                </a:xfrm>
                <a:prstGeom prst="line">
                  <a:avLst/>
                </a:prstGeom>
                <a:noFill/>
                <a:ln w="9525">
                  <a:solidFill>
                    <a:srgbClr val="FFFF99"/>
                  </a:solidFill>
                  <a:round/>
                  <a:headEnd/>
                  <a:tailEnd/>
                </a:ln>
              </xdr:spPr>
            </xdr:sp>
            <xdr:sp macro="" textlink="">
              <xdr:nvSpPr>
                <xdr:cNvPr id="38869" name="Line 659"/>
                <xdr:cNvSpPr>
                  <a:spLocks noChangeShapeType="1"/>
                </xdr:cNvSpPr>
              </xdr:nvSpPr>
              <xdr:spPr bwMode="auto">
                <a:xfrm flipV="1">
                  <a:off x="469" y="4150"/>
                  <a:ext cx="14" cy="0"/>
                </a:xfrm>
                <a:prstGeom prst="line">
                  <a:avLst/>
                </a:prstGeom>
                <a:noFill/>
                <a:ln w="9525">
                  <a:solidFill>
                    <a:srgbClr val="FFFF99"/>
                  </a:solidFill>
                  <a:round/>
                  <a:headEnd/>
                  <a:tailEnd/>
                </a:ln>
              </xdr:spPr>
            </xdr:sp>
          </xdr:grpSp>
          <xdr:sp macro="" textlink="">
            <xdr:nvSpPr>
              <xdr:cNvPr id="38857" name="AutoShape 660"/>
              <xdr:cNvSpPr>
                <a:spLocks/>
              </xdr:cNvSpPr>
            </xdr:nvSpPr>
            <xdr:spPr bwMode="auto">
              <a:xfrm>
                <a:off x="306" y="4130"/>
                <a:ext cx="3" cy="48"/>
              </a:xfrm>
              <a:prstGeom prst="leftBracket">
                <a:avLst>
                  <a:gd name="adj" fmla="val 133333"/>
                </a:avLst>
              </a:prstGeom>
              <a:noFill/>
              <a:ln w="9525">
                <a:solidFill>
                  <a:srgbClr val="800000"/>
                </a:solidFill>
                <a:round/>
                <a:headEnd/>
                <a:tailEnd/>
              </a:ln>
            </xdr:spPr>
          </xdr:sp>
          <xdr:sp macro="" textlink="">
            <xdr:nvSpPr>
              <xdr:cNvPr id="38858" name="AutoShape 661"/>
              <xdr:cNvSpPr>
                <a:spLocks/>
              </xdr:cNvSpPr>
            </xdr:nvSpPr>
            <xdr:spPr bwMode="auto">
              <a:xfrm flipH="1">
                <a:off x="469" y="4130"/>
                <a:ext cx="3" cy="48"/>
              </a:xfrm>
              <a:prstGeom prst="leftBracket">
                <a:avLst>
                  <a:gd name="adj" fmla="val 133333"/>
                </a:avLst>
              </a:prstGeom>
              <a:noFill/>
              <a:ln w="9525">
                <a:solidFill>
                  <a:srgbClr val="800000"/>
                </a:solidFill>
                <a:round/>
                <a:headEnd/>
                <a:tailEnd/>
              </a:ln>
            </xdr:spPr>
          </xdr:sp>
        </xdr:grpSp>
        <xdr:sp macro="" textlink="">
          <xdr:nvSpPr>
            <xdr:cNvPr id="18073" name="Text Box 665"/>
            <xdr:cNvSpPr txBox="1">
              <a:spLocks noChangeArrowheads="1"/>
            </xdr:cNvSpPr>
          </xdr:nvSpPr>
          <xdr:spPr bwMode="auto">
            <a:xfrm>
              <a:off x="355" y="4189"/>
              <a:ext cx="70"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νεοπρένιο</a:t>
              </a:r>
            </a:p>
          </xdr:txBody>
        </xdr:sp>
      </xdr:grpSp>
    </xdr:grpSp>
    <xdr:clientData/>
  </xdr:twoCellAnchor>
  <xdr:twoCellAnchor>
    <xdr:from>
      <xdr:col>0</xdr:col>
      <xdr:colOff>428625</xdr:colOff>
      <xdr:row>186</xdr:row>
      <xdr:rowOff>96581</xdr:rowOff>
    </xdr:from>
    <xdr:to>
      <xdr:col>0</xdr:col>
      <xdr:colOff>581025</xdr:colOff>
      <xdr:row>187</xdr:row>
      <xdr:rowOff>58481</xdr:rowOff>
    </xdr:to>
    <xdr:sp macro="" textlink="">
      <xdr:nvSpPr>
        <xdr:cNvPr id="38303" name="Oval 673"/>
        <xdr:cNvSpPr>
          <a:spLocks noChangeArrowheads="1"/>
        </xdr:cNvSpPr>
      </xdr:nvSpPr>
      <xdr:spPr bwMode="auto">
        <a:xfrm>
          <a:off x="428625" y="35263291"/>
          <a:ext cx="152400" cy="150351"/>
        </a:xfrm>
        <a:prstGeom prst="ellipse">
          <a:avLst/>
        </a:prstGeom>
        <a:gradFill rotWithShape="1">
          <a:gsLst>
            <a:gs pos="0">
              <a:srgbClr val="FF6600"/>
            </a:gs>
            <a:gs pos="100000">
              <a:srgbClr val="190A00"/>
            </a:gs>
          </a:gsLst>
          <a:lin ang="2700000" scaled="1"/>
        </a:gradFill>
        <a:ln w="9525">
          <a:solidFill>
            <a:srgbClr val="000000"/>
          </a:solidFill>
          <a:round/>
          <a:headEnd/>
          <a:tailEnd/>
        </a:ln>
      </xdr:spPr>
    </xdr:sp>
    <xdr:clientData/>
  </xdr:twoCellAnchor>
  <xdr:twoCellAnchor>
    <xdr:from>
      <xdr:col>0</xdr:col>
      <xdr:colOff>428625</xdr:colOff>
      <xdr:row>218</xdr:row>
      <xdr:rowOff>19050</xdr:rowOff>
    </xdr:from>
    <xdr:to>
      <xdr:col>0</xdr:col>
      <xdr:colOff>581025</xdr:colOff>
      <xdr:row>218</xdr:row>
      <xdr:rowOff>171450</xdr:rowOff>
    </xdr:to>
    <xdr:sp macro="" textlink="">
      <xdr:nvSpPr>
        <xdr:cNvPr id="38304" name="Oval 674"/>
        <xdr:cNvSpPr>
          <a:spLocks noChangeArrowheads="1"/>
        </xdr:cNvSpPr>
      </xdr:nvSpPr>
      <xdr:spPr bwMode="auto">
        <a:xfrm>
          <a:off x="428625" y="40138350"/>
          <a:ext cx="152400" cy="152400"/>
        </a:xfrm>
        <a:prstGeom prst="ellipse">
          <a:avLst/>
        </a:prstGeom>
        <a:gradFill rotWithShape="1">
          <a:gsLst>
            <a:gs pos="0">
              <a:srgbClr val="FF6600"/>
            </a:gs>
            <a:gs pos="100000">
              <a:srgbClr val="190A00"/>
            </a:gs>
          </a:gsLst>
          <a:lin ang="2700000" scaled="1"/>
        </a:gradFill>
        <a:ln w="9525">
          <a:solidFill>
            <a:srgbClr val="000000"/>
          </a:solidFill>
          <a:round/>
          <a:headEnd/>
          <a:tailEnd/>
        </a:ln>
      </xdr:spPr>
    </xdr:sp>
    <xdr:clientData/>
  </xdr:twoCellAnchor>
  <xdr:twoCellAnchor>
    <xdr:from>
      <xdr:col>3</xdr:col>
      <xdr:colOff>209550</xdr:colOff>
      <xdr:row>221</xdr:row>
      <xdr:rowOff>85725</xdr:rowOff>
    </xdr:from>
    <xdr:to>
      <xdr:col>7</xdr:col>
      <xdr:colOff>514350</xdr:colOff>
      <xdr:row>225</xdr:row>
      <xdr:rowOff>66675</xdr:rowOff>
    </xdr:to>
    <xdr:grpSp>
      <xdr:nvGrpSpPr>
        <xdr:cNvPr id="38305" name="Group 692"/>
        <xdr:cNvGrpSpPr>
          <a:grpSpLocks/>
        </xdr:cNvGrpSpPr>
      </xdr:nvGrpSpPr>
      <xdr:grpSpPr bwMode="auto">
        <a:xfrm>
          <a:off x="2053098" y="43194031"/>
          <a:ext cx="2762865" cy="759338"/>
          <a:chOff x="214" y="4281"/>
          <a:chExt cx="288" cy="78"/>
        </a:xfrm>
      </xdr:grpSpPr>
      <xdr:grpSp>
        <xdr:nvGrpSpPr>
          <xdr:cNvPr id="38824" name="Group 690"/>
          <xdr:cNvGrpSpPr>
            <a:grpSpLocks/>
          </xdr:cNvGrpSpPr>
        </xdr:nvGrpSpPr>
        <xdr:grpSpPr bwMode="auto">
          <a:xfrm>
            <a:off x="214" y="4281"/>
            <a:ext cx="228" cy="62"/>
            <a:chOff x="117" y="4321"/>
            <a:chExt cx="228" cy="62"/>
          </a:xfrm>
        </xdr:grpSpPr>
        <xdr:grpSp>
          <xdr:nvGrpSpPr>
            <xdr:cNvPr id="38826" name="Group 677"/>
            <xdr:cNvGrpSpPr>
              <a:grpSpLocks/>
            </xdr:cNvGrpSpPr>
          </xdr:nvGrpSpPr>
          <xdr:grpSpPr bwMode="auto">
            <a:xfrm>
              <a:off x="117" y="4341"/>
              <a:ext cx="84" cy="21"/>
              <a:chOff x="117" y="4295"/>
              <a:chExt cx="84" cy="21"/>
            </a:xfrm>
          </xdr:grpSpPr>
          <xdr:grpSp>
            <xdr:nvGrpSpPr>
              <xdr:cNvPr id="38839" name="Group 675"/>
              <xdr:cNvGrpSpPr>
                <a:grpSpLocks/>
              </xdr:cNvGrpSpPr>
            </xdr:nvGrpSpPr>
            <xdr:grpSpPr bwMode="auto">
              <a:xfrm>
                <a:off x="130" y="4295"/>
                <a:ext cx="71" cy="21"/>
                <a:chOff x="130" y="4295"/>
                <a:chExt cx="71" cy="21"/>
              </a:xfrm>
            </xdr:grpSpPr>
            <xdr:sp macro="" textlink="">
              <xdr:nvSpPr>
                <xdr:cNvPr id="17747" name="Text Box 339"/>
                <xdr:cNvSpPr txBox="1">
                  <a:spLocks noChangeArrowheads="1"/>
                </xdr:cNvSpPr>
              </xdr:nvSpPr>
              <xdr:spPr bwMode="auto">
                <a:xfrm>
                  <a:off x="171" y="4295"/>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748" name="Text Box 340"/>
                <xdr:cNvSpPr txBox="1">
                  <a:spLocks noChangeArrowheads="1"/>
                </xdr:cNvSpPr>
              </xdr:nvSpPr>
              <xdr:spPr bwMode="auto">
                <a:xfrm>
                  <a:off x="130" y="4295"/>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843" name="Group 570"/>
                <xdr:cNvGrpSpPr>
                  <a:grpSpLocks/>
                </xdr:cNvGrpSpPr>
              </xdr:nvGrpSpPr>
              <xdr:grpSpPr bwMode="auto">
                <a:xfrm>
                  <a:off x="159" y="4301"/>
                  <a:ext cx="14" cy="8"/>
                  <a:chOff x="220" y="2176"/>
                  <a:chExt cx="14" cy="8"/>
                </a:xfrm>
              </xdr:grpSpPr>
              <xdr:grpSp>
                <xdr:nvGrpSpPr>
                  <xdr:cNvPr id="38844" name="Group 571"/>
                  <xdr:cNvGrpSpPr>
                    <a:grpSpLocks/>
                  </xdr:cNvGrpSpPr>
                </xdr:nvGrpSpPr>
                <xdr:grpSpPr bwMode="auto">
                  <a:xfrm>
                    <a:off x="220" y="2180"/>
                    <a:ext cx="14" cy="4"/>
                    <a:chOff x="697" y="1451"/>
                    <a:chExt cx="14" cy="4"/>
                  </a:xfrm>
                </xdr:grpSpPr>
                <xdr:sp macro="" textlink="">
                  <xdr:nvSpPr>
                    <xdr:cNvPr id="38846" name="Line 572"/>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847" name="Line 573"/>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845" name="Line 574"/>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sp macro="" textlink="">
            <xdr:nvSpPr>
              <xdr:cNvPr id="18084" name="Text Box 676"/>
              <xdr:cNvSpPr txBox="1">
                <a:spLocks noChangeArrowheads="1"/>
              </xdr:cNvSpPr>
            </xdr:nvSpPr>
            <xdr:spPr bwMode="auto">
              <a:xfrm>
                <a:off x="117" y="4295"/>
                <a:ext cx="16" cy="19"/>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6600"/>
                    </a:solidFill>
                    <a:latin typeface="Arial"/>
                    <a:cs typeface="Arial"/>
                  </a:rPr>
                  <a:t>3</a:t>
                </a:r>
              </a:p>
            </xdr:txBody>
          </xdr:sp>
        </xdr:grpSp>
        <xdr:grpSp>
          <xdr:nvGrpSpPr>
            <xdr:cNvPr id="38827" name="Group 680"/>
            <xdr:cNvGrpSpPr>
              <a:grpSpLocks/>
            </xdr:cNvGrpSpPr>
          </xdr:nvGrpSpPr>
          <xdr:grpSpPr bwMode="auto">
            <a:xfrm>
              <a:off x="205" y="4335"/>
              <a:ext cx="81" cy="20"/>
              <a:chOff x="210" y="4334"/>
              <a:chExt cx="81" cy="20"/>
            </a:xfrm>
          </xdr:grpSpPr>
          <xdr:sp macro="" textlink="">
            <xdr:nvSpPr>
              <xdr:cNvPr id="18087" name="Text Box 679"/>
              <xdr:cNvSpPr txBox="1">
                <a:spLocks noChangeArrowheads="1"/>
              </xdr:cNvSpPr>
            </xdr:nvSpPr>
            <xdr:spPr bwMode="auto">
              <a:xfrm>
                <a:off x="217" y="4334"/>
                <a:ext cx="6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3366FF"/>
                    </a:solidFill>
                    <a:latin typeface="Arial"/>
                    <a:cs typeface="Arial"/>
                  </a:rPr>
                  <a:t>Fe, 500°C</a:t>
                </a:r>
              </a:p>
            </xdr:txBody>
          </xdr:sp>
          <xdr:sp macro="" textlink="">
            <xdr:nvSpPr>
              <xdr:cNvPr id="38838" name="Line 678"/>
              <xdr:cNvSpPr>
                <a:spLocks noChangeShapeType="1"/>
              </xdr:cNvSpPr>
            </xdr:nvSpPr>
            <xdr:spPr bwMode="auto">
              <a:xfrm>
                <a:off x="210" y="4354"/>
                <a:ext cx="81" cy="0"/>
              </a:xfrm>
              <a:prstGeom prst="line">
                <a:avLst/>
              </a:prstGeom>
              <a:noFill/>
              <a:ln w="19050">
                <a:solidFill>
                  <a:srgbClr val="FF0000"/>
                </a:solidFill>
                <a:round/>
                <a:headEnd/>
                <a:tailEnd type="triangle" w="med" len="med"/>
              </a:ln>
            </xdr:spPr>
          </xdr:sp>
        </xdr:grpSp>
        <xdr:grpSp>
          <xdr:nvGrpSpPr>
            <xdr:cNvPr id="38828" name="Group 681"/>
            <xdr:cNvGrpSpPr>
              <a:grpSpLocks/>
            </xdr:cNvGrpSpPr>
          </xdr:nvGrpSpPr>
          <xdr:grpSpPr bwMode="auto">
            <a:xfrm>
              <a:off x="294" y="4321"/>
              <a:ext cx="51" cy="62"/>
              <a:chOff x="810" y="2019"/>
              <a:chExt cx="51" cy="62"/>
            </a:xfrm>
          </xdr:grpSpPr>
          <xdr:grpSp>
            <xdr:nvGrpSpPr>
              <xdr:cNvPr id="38829" name="Group 682"/>
              <xdr:cNvGrpSpPr>
                <a:grpSpLocks/>
              </xdr:cNvGrpSpPr>
            </xdr:nvGrpSpPr>
            <xdr:grpSpPr bwMode="auto">
              <a:xfrm>
                <a:off x="810" y="2019"/>
                <a:ext cx="51" cy="62"/>
                <a:chOff x="198" y="3633"/>
                <a:chExt cx="51" cy="62"/>
              </a:xfrm>
            </xdr:grpSpPr>
            <xdr:sp macro="" textlink="">
              <xdr:nvSpPr>
                <xdr:cNvPr id="38831" name="Line 683"/>
                <xdr:cNvSpPr>
                  <a:spLocks noChangeShapeType="1"/>
                </xdr:cNvSpPr>
              </xdr:nvSpPr>
              <xdr:spPr bwMode="auto">
                <a:xfrm>
                  <a:off x="198" y="3650"/>
                  <a:ext cx="0" cy="27"/>
                </a:xfrm>
                <a:prstGeom prst="line">
                  <a:avLst/>
                </a:prstGeom>
                <a:noFill/>
                <a:ln w="9525">
                  <a:solidFill>
                    <a:srgbClr val="FFFF99"/>
                  </a:solidFill>
                  <a:round/>
                  <a:headEnd/>
                  <a:tailEnd/>
                </a:ln>
              </xdr:spPr>
            </xdr:sp>
            <xdr:sp macro="" textlink="">
              <xdr:nvSpPr>
                <xdr:cNvPr id="38832" name="Line 684"/>
                <xdr:cNvSpPr>
                  <a:spLocks noChangeShapeType="1"/>
                </xdr:cNvSpPr>
              </xdr:nvSpPr>
              <xdr:spPr bwMode="auto">
                <a:xfrm rot="290002" flipV="1">
                  <a:off x="199" y="3633"/>
                  <a:ext cx="25" cy="18"/>
                </a:xfrm>
                <a:prstGeom prst="line">
                  <a:avLst/>
                </a:prstGeom>
                <a:noFill/>
                <a:ln w="9525">
                  <a:solidFill>
                    <a:srgbClr val="FFFF99"/>
                  </a:solidFill>
                  <a:round/>
                  <a:headEnd/>
                  <a:tailEnd/>
                </a:ln>
              </xdr:spPr>
            </xdr:sp>
            <xdr:sp macro="" textlink="">
              <xdr:nvSpPr>
                <xdr:cNvPr id="38833" name="Line 685"/>
                <xdr:cNvSpPr>
                  <a:spLocks noChangeShapeType="1"/>
                </xdr:cNvSpPr>
              </xdr:nvSpPr>
              <xdr:spPr bwMode="auto">
                <a:xfrm rot="-290002" flipH="1" flipV="1">
                  <a:off x="199" y="3677"/>
                  <a:ext cx="24" cy="18"/>
                </a:xfrm>
                <a:prstGeom prst="line">
                  <a:avLst/>
                </a:prstGeom>
                <a:noFill/>
                <a:ln w="9525">
                  <a:solidFill>
                    <a:srgbClr val="FFFF99"/>
                  </a:solidFill>
                  <a:round/>
                  <a:headEnd/>
                  <a:tailEnd/>
                </a:ln>
              </xdr:spPr>
            </xdr:sp>
            <xdr:sp macro="" textlink="">
              <xdr:nvSpPr>
                <xdr:cNvPr id="38834" name="Line 686"/>
                <xdr:cNvSpPr>
                  <a:spLocks noChangeShapeType="1"/>
                </xdr:cNvSpPr>
              </xdr:nvSpPr>
              <xdr:spPr bwMode="auto">
                <a:xfrm flipH="1">
                  <a:off x="249" y="3651"/>
                  <a:ext cx="0" cy="26"/>
                </a:xfrm>
                <a:prstGeom prst="line">
                  <a:avLst/>
                </a:prstGeom>
                <a:noFill/>
                <a:ln w="9525">
                  <a:solidFill>
                    <a:srgbClr val="FFFF99"/>
                  </a:solidFill>
                  <a:round/>
                  <a:headEnd/>
                  <a:tailEnd/>
                </a:ln>
              </xdr:spPr>
            </xdr:sp>
            <xdr:sp macro="" textlink="">
              <xdr:nvSpPr>
                <xdr:cNvPr id="38835" name="Line 687"/>
                <xdr:cNvSpPr>
                  <a:spLocks noChangeShapeType="1"/>
                </xdr:cNvSpPr>
              </xdr:nvSpPr>
              <xdr:spPr bwMode="auto">
                <a:xfrm rot="-290002" flipH="1" flipV="1">
                  <a:off x="225" y="3633"/>
                  <a:ext cx="24" cy="18"/>
                </a:xfrm>
                <a:prstGeom prst="line">
                  <a:avLst/>
                </a:prstGeom>
                <a:noFill/>
                <a:ln w="9525">
                  <a:solidFill>
                    <a:srgbClr val="FFFF99"/>
                  </a:solidFill>
                  <a:round/>
                  <a:headEnd/>
                  <a:tailEnd/>
                </a:ln>
              </xdr:spPr>
            </xdr:sp>
            <xdr:sp macro="" textlink="">
              <xdr:nvSpPr>
                <xdr:cNvPr id="38836" name="Line 688"/>
                <xdr:cNvSpPr>
                  <a:spLocks noChangeShapeType="1"/>
                </xdr:cNvSpPr>
              </xdr:nvSpPr>
              <xdr:spPr bwMode="auto">
                <a:xfrm rot="290002" flipV="1">
                  <a:off x="224" y="3677"/>
                  <a:ext cx="24" cy="18"/>
                </a:xfrm>
                <a:prstGeom prst="line">
                  <a:avLst/>
                </a:prstGeom>
                <a:noFill/>
                <a:ln w="9525">
                  <a:solidFill>
                    <a:srgbClr val="FFFF99"/>
                  </a:solidFill>
                  <a:round/>
                  <a:headEnd/>
                  <a:tailEnd/>
                </a:ln>
              </xdr:spPr>
            </xdr:sp>
          </xdr:grpSp>
          <xdr:sp macro="" textlink="">
            <xdr:nvSpPr>
              <xdr:cNvPr id="38830" name="Oval 689"/>
              <xdr:cNvSpPr>
                <a:spLocks noChangeArrowheads="1"/>
              </xdr:cNvSpPr>
            </xdr:nvSpPr>
            <xdr:spPr bwMode="auto">
              <a:xfrm>
                <a:off x="817" y="2032"/>
                <a:ext cx="37" cy="37"/>
              </a:xfrm>
              <a:prstGeom prst="ellipse">
                <a:avLst/>
              </a:prstGeom>
              <a:solidFill>
                <a:srgbClr val="000000"/>
              </a:solidFill>
              <a:ln w="9525">
                <a:solidFill>
                  <a:srgbClr val="FF6600"/>
                </a:solidFill>
                <a:round/>
                <a:headEnd/>
                <a:tailEnd/>
              </a:ln>
            </xdr:spPr>
          </xdr:sp>
        </xdr:grpSp>
      </xdr:grpSp>
      <xdr:sp macro="" textlink="">
        <xdr:nvSpPr>
          <xdr:cNvPr id="18099" name="Text Box 691"/>
          <xdr:cNvSpPr txBox="1">
            <a:spLocks noChangeArrowheads="1"/>
          </xdr:cNvSpPr>
        </xdr:nvSpPr>
        <xdr:spPr bwMode="auto">
          <a:xfrm>
            <a:off x="442" y="4339"/>
            <a:ext cx="60"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βενζόλιο</a:t>
            </a:r>
          </a:p>
        </xdr:txBody>
      </xdr:sp>
    </xdr:grpSp>
    <xdr:clientData/>
  </xdr:twoCellAnchor>
  <xdr:twoCellAnchor>
    <xdr:from>
      <xdr:col>1</xdr:col>
      <xdr:colOff>28575</xdr:colOff>
      <xdr:row>226</xdr:row>
      <xdr:rowOff>142874</xdr:rowOff>
    </xdr:from>
    <xdr:to>
      <xdr:col>6</xdr:col>
      <xdr:colOff>76201</xdr:colOff>
      <xdr:row>227</xdr:row>
      <xdr:rowOff>190499</xdr:rowOff>
    </xdr:to>
    <xdr:sp macro="" textlink="">
      <xdr:nvSpPr>
        <xdr:cNvPr id="18101" name="Text Box 693"/>
        <xdr:cNvSpPr txBox="1">
          <a:spLocks noChangeArrowheads="1"/>
        </xdr:cNvSpPr>
      </xdr:nvSpPr>
      <xdr:spPr bwMode="auto">
        <a:xfrm>
          <a:off x="638175" y="42929174"/>
          <a:ext cx="3095626" cy="238125"/>
        </a:xfrm>
        <a:prstGeom prst="rect">
          <a:avLst/>
        </a:prstGeom>
        <a:solidFill>
          <a:srgbClr val="3333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Ασθενής όξινος χαρακτήρας 1-αλκινίων</a:t>
          </a:r>
        </a:p>
      </xdr:txBody>
    </xdr:sp>
    <xdr:clientData/>
  </xdr:twoCellAnchor>
  <xdr:twoCellAnchor>
    <xdr:from>
      <xdr:col>1</xdr:col>
      <xdr:colOff>276225</xdr:colOff>
      <xdr:row>260</xdr:row>
      <xdr:rowOff>66675</xdr:rowOff>
    </xdr:from>
    <xdr:to>
      <xdr:col>9</xdr:col>
      <xdr:colOff>180975</xdr:colOff>
      <xdr:row>263</xdr:row>
      <xdr:rowOff>152400</xdr:rowOff>
    </xdr:to>
    <xdr:grpSp>
      <xdr:nvGrpSpPr>
        <xdr:cNvPr id="38307" name="Group 934"/>
        <xdr:cNvGrpSpPr>
          <a:grpSpLocks/>
        </xdr:cNvGrpSpPr>
      </xdr:nvGrpSpPr>
      <xdr:grpSpPr bwMode="auto">
        <a:xfrm>
          <a:off x="890741" y="50764256"/>
          <a:ext cx="4820879" cy="669515"/>
          <a:chOff x="93" y="4962"/>
          <a:chExt cx="502" cy="69"/>
        </a:xfrm>
      </xdr:grpSpPr>
      <xdr:sp macro="" textlink="">
        <xdr:nvSpPr>
          <xdr:cNvPr id="18233" name="Text Box 825"/>
          <xdr:cNvSpPr txBox="1">
            <a:spLocks noChangeArrowheads="1"/>
          </xdr:cNvSpPr>
        </xdr:nvSpPr>
        <xdr:spPr bwMode="auto">
          <a:xfrm>
            <a:off x="391" y="4993"/>
            <a:ext cx="152" cy="3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αλκινίδιο του χαλκού (κεραμέρυθρο)</a:t>
            </a:r>
          </a:p>
        </xdr:txBody>
      </xdr:sp>
      <xdr:grpSp>
        <xdr:nvGrpSpPr>
          <xdr:cNvPr id="38789" name="Group 933"/>
          <xdr:cNvGrpSpPr>
            <a:grpSpLocks/>
          </xdr:cNvGrpSpPr>
        </xdr:nvGrpSpPr>
        <xdr:grpSpPr bwMode="auto">
          <a:xfrm>
            <a:off x="93" y="4962"/>
            <a:ext cx="502" cy="32"/>
            <a:chOff x="93" y="4962"/>
            <a:chExt cx="502" cy="32"/>
          </a:xfrm>
        </xdr:grpSpPr>
        <xdr:sp macro="" textlink="">
          <xdr:nvSpPr>
            <xdr:cNvPr id="18261" name="Text Box 853"/>
            <xdr:cNvSpPr txBox="1">
              <a:spLocks noChangeArrowheads="1"/>
            </xdr:cNvSpPr>
          </xdr:nvSpPr>
          <xdr:spPr bwMode="auto">
            <a:xfrm>
              <a:off x="500" y="4962"/>
              <a:ext cx="16" cy="30"/>
            </a:xfrm>
            <a:prstGeom prst="rect">
              <a:avLst/>
            </a:prstGeom>
            <a:solidFill>
              <a:srgbClr val="000000"/>
            </a:solidFill>
            <a:ln w="9525">
              <a:solidFill>
                <a:srgbClr val="000000"/>
              </a:solidFill>
              <a:miter lim="800000"/>
              <a:headEnd/>
              <a:tailEnd/>
            </a:ln>
          </xdr:spPr>
          <xdr:txBody>
            <a:bodyPr vertOverflow="clip" wrap="square" lIns="36576" tIns="32004" rIns="0" bIns="0" anchor="t" upright="1"/>
            <a:lstStyle/>
            <a:p>
              <a:pPr algn="l" rtl="1">
                <a:defRPr sz="1000"/>
              </a:pPr>
              <a:r>
                <a:rPr lang="el-GR" sz="1600" b="1" i="0" strike="noStrike">
                  <a:solidFill>
                    <a:srgbClr val="800000"/>
                  </a:solidFill>
                  <a:latin typeface="Arial"/>
                  <a:cs typeface="Arial"/>
                </a:rPr>
                <a:t>↓</a:t>
              </a:r>
            </a:p>
          </xdr:txBody>
        </xdr:sp>
        <xdr:sp macro="" textlink="">
          <xdr:nvSpPr>
            <xdr:cNvPr id="18253" name="Text Box 845"/>
            <xdr:cNvSpPr txBox="1">
              <a:spLocks noChangeArrowheads="1"/>
            </xdr:cNvSpPr>
          </xdr:nvSpPr>
          <xdr:spPr bwMode="auto">
            <a:xfrm>
              <a:off x="285" y="4967"/>
              <a:ext cx="35"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NH</a:t>
              </a:r>
              <a:r>
                <a:rPr lang="en-US" sz="1200" b="0" i="0" strike="noStrike" baseline="-25000">
                  <a:solidFill>
                    <a:srgbClr val="FFFF99"/>
                  </a:solidFill>
                  <a:latin typeface="Arial"/>
                  <a:cs typeface="Arial"/>
                </a:rPr>
                <a:t>3</a:t>
              </a:r>
            </a:p>
          </xdr:txBody>
        </xdr:sp>
        <xdr:sp macro="" textlink="">
          <xdr:nvSpPr>
            <xdr:cNvPr id="18224" name="Text Box 816"/>
            <xdr:cNvSpPr txBox="1">
              <a:spLocks noChangeArrowheads="1"/>
            </xdr:cNvSpPr>
          </xdr:nvSpPr>
          <xdr:spPr bwMode="auto">
            <a:xfrm>
              <a:off x="543" y="4968"/>
              <a:ext cx="52"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NH</a:t>
              </a:r>
              <a:r>
                <a:rPr lang="en-US" sz="1200" b="0" i="0" strike="noStrike" baseline="-25000">
                  <a:solidFill>
                    <a:srgbClr val="FFFF99"/>
                  </a:solidFill>
                  <a:latin typeface="Arial"/>
                  <a:cs typeface="Arial"/>
                </a:rPr>
                <a:t>4</a:t>
              </a:r>
              <a:r>
                <a:rPr lang="en-US" sz="1200" b="0" i="0" strike="noStrike">
                  <a:solidFill>
                    <a:srgbClr val="FFFF99"/>
                  </a:solidFill>
                  <a:latin typeface="Arial"/>
                  <a:cs typeface="Arial"/>
                </a:rPr>
                <a:t>Cl</a:t>
              </a:r>
            </a:p>
          </xdr:txBody>
        </xdr:sp>
        <xdr:sp macro="" textlink="">
          <xdr:nvSpPr>
            <xdr:cNvPr id="18225" name="Text Box 817"/>
            <xdr:cNvSpPr txBox="1">
              <a:spLocks noChangeArrowheads="1"/>
            </xdr:cNvSpPr>
          </xdr:nvSpPr>
          <xdr:spPr bwMode="auto">
            <a:xfrm>
              <a:off x="212" y="4968"/>
              <a:ext cx="42"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CuCl</a:t>
              </a:r>
            </a:p>
          </xdr:txBody>
        </xdr:sp>
        <xdr:sp macro="" textlink="">
          <xdr:nvSpPr>
            <xdr:cNvPr id="38794" name="Line 818"/>
            <xdr:cNvSpPr>
              <a:spLocks noChangeShapeType="1"/>
            </xdr:cNvSpPr>
          </xdr:nvSpPr>
          <xdr:spPr bwMode="auto">
            <a:xfrm>
              <a:off x="333" y="4979"/>
              <a:ext cx="62" cy="0"/>
            </a:xfrm>
            <a:prstGeom prst="line">
              <a:avLst/>
            </a:prstGeom>
            <a:noFill/>
            <a:ln w="12700">
              <a:solidFill>
                <a:srgbClr val="FF0000"/>
              </a:solidFill>
              <a:round/>
              <a:headEnd/>
              <a:tailEnd type="triangle" w="med" len="med"/>
            </a:ln>
          </xdr:spPr>
        </xdr:sp>
        <xdr:grpSp>
          <xdr:nvGrpSpPr>
            <xdr:cNvPr id="38795" name="Group 819"/>
            <xdr:cNvGrpSpPr>
              <a:grpSpLocks/>
            </xdr:cNvGrpSpPr>
          </xdr:nvGrpSpPr>
          <xdr:grpSpPr bwMode="auto">
            <a:xfrm>
              <a:off x="192" y="4973"/>
              <a:ext cx="12" cy="12"/>
              <a:chOff x="495" y="1422"/>
              <a:chExt cx="14" cy="14"/>
            </a:xfrm>
          </xdr:grpSpPr>
          <xdr:sp macro="" textlink="">
            <xdr:nvSpPr>
              <xdr:cNvPr id="38822" name="Line 820"/>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823" name="Line 821"/>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796" name="Group 822"/>
            <xdr:cNvGrpSpPr>
              <a:grpSpLocks/>
            </xdr:cNvGrpSpPr>
          </xdr:nvGrpSpPr>
          <xdr:grpSpPr bwMode="auto">
            <a:xfrm>
              <a:off x="523" y="4973"/>
              <a:ext cx="12" cy="12"/>
              <a:chOff x="495" y="1422"/>
              <a:chExt cx="14" cy="14"/>
            </a:xfrm>
          </xdr:grpSpPr>
          <xdr:sp macro="" textlink="">
            <xdr:nvSpPr>
              <xdr:cNvPr id="38820" name="Line 823"/>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821" name="Line 824"/>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797" name="Group 854"/>
            <xdr:cNvGrpSpPr>
              <a:grpSpLocks/>
            </xdr:cNvGrpSpPr>
          </xdr:nvGrpSpPr>
          <xdr:grpSpPr bwMode="auto">
            <a:xfrm>
              <a:off x="93" y="4968"/>
              <a:ext cx="89" cy="21"/>
              <a:chOff x="144" y="4967"/>
              <a:chExt cx="89" cy="21"/>
            </a:xfrm>
          </xdr:grpSpPr>
          <xdr:sp macro="" textlink="">
            <xdr:nvSpPr>
              <xdr:cNvPr id="18235" name="Text Box 827"/>
              <xdr:cNvSpPr txBox="1">
                <a:spLocks noChangeArrowheads="1"/>
              </xdr:cNvSpPr>
            </xdr:nvSpPr>
            <xdr:spPr bwMode="auto">
              <a:xfrm>
                <a:off x="144" y="4967"/>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18236" name="Text Box 828"/>
              <xdr:cNvSpPr txBox="1">
                <a:spLocks noChangeArrowheads="1"/>
              </xdr:cNvSpPr>
            </xdr:nvSpPr>
            <xdr:spPr bwMode="auto">
              <a:xfrm>
                <a:off x="202" y="4967"/>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8237" name="Text Box 829"/>
              <xdr:cNvSpPr txBox="1">
                <a:spLocks noChangeArrowheads="1"/>
              </xdr:cNvSpPr>
            </xdr:nvSpPr>
            <xdr:spPr bwMode="auto">
              <a:xfrm>
                <a:off x="173" y="4967"/>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8814" name="Group 830"/>
              <xdr:cNvGrpSpPr>
                <a:grpSpLocks/>
              </xdr:cNvGrpSpPr>
            </xdr:nvGrpSpPr>
            <xdr:grpSpPr bwMode="auto">
              <a:xfrm>
                <a:off x="190" y="4976"/>
                <a:ext cx="14" cy="7"/>
                <a:chOff x="220" y="2178"/>
                <a:chExt cx="14" cy="7"/>
              </a:xfrm>
            </xdr:grpSpPr>
            <xdr:grpSp>
              <xdr:nvGrpSpPr>
                <xdr:cNvPr id="38816" name="Group 831"/>
                <xdr:cNvGrpSpPr>
                  <a:grpSpLocks/>
                </xdr:cNvGrpSpPr>
              </xdr:nvGrpSpPr>
              <xdr:grpSpPr bwMode="auto">
                <a:xfrm>
                  <a:off x="220" y="2181"/>
                  <a:ext cx="14" cy="4"/>
                  <a:chOff x="697" y="1452"/>
                  <a:chExt cx="14" cy="4"/>
                </a:xfrm>
              </xdr:grpSpPr>
              <xdr:sp macro="" textlink="">
                <xdr:nvSpPr>
                  <xdr:cNvPr id="38818" name="Line 832"/>
                  <xdr:cNvSpPr>
                    <a:spLocks noChangeShapeType="1"/>
                  </xdr:cNvSpPr>
                </xdr:nvSpPr>
                <xdr:spPr bwMode="auto">
                  <a:xfrm>
                    <a:off x="697" y="1456"/>
                    <a:ext cx="14" cy="0"/>
                  </a:xfrm>
                  <a:prstGeom prst="line">
                    <a:avLst/>
                  </a:prstGeom>
                  <a:noFill/>
                  <a:ln w="9525">
                    <a:solidFill>
                      <a:srgbClr val="FF6600"/>
                    </a:solidFill>
                    <a:round/>
                    <a:headEnd/>
                    <a:tailEnd/>
                  </a:ln>
                </xdr:spPr>
              </xdr:sp>
              <xdr:sp macro="" textlink="">
                <xdr:nvSpPr>
                  <xdr:cNvPr id="38819" name="Line 833"/>
                  <xdr:cNvSpPr>
                    <a:spLocks noChangeShapeType="1"/>
                  </xdr:cNvSpPr>
                </xdr:nvSpPr>
                <xdr:spPr bwMode="auto">
                  <a:xfrm>
                    <a:off x="697" y="1452"/>
                    <a:ext cx="14" cy="0"/>
                  </a:xfrm>
                  <a:prstGeom prst="line">
                    <a:avLst/>
                  </a:prstGeom>
                  <a:noFill/>
                  <a:ln w="9525">
                    <a:solidFill>
                      <a:srgbClr val="FFFF99"/>
                    </a:solidFill>
                    <a:round/>
                    <a:headEnd/>
                    <a:tailEnd/>
                  </a:ln>
                </xdr:spPr>
              </xdr:sp>
            </xdr:grpSp>
            <xdr:sp macro="" textlink="">
              <xdr:nvSpPr>
                <xdr:cNvPr id="38817" name="Line 834"/>
                <xdr:cNvSpPr>
                  <a:spLocks noChangeShapeType="1"/>
                </xdr:cNvSpPr>
              </xdr:nvSpPr>
              <xdr:spPr bwMode="auto">
                <a:xfrm>
                  <a:off x="220" y="2178"/>
                  <a:ext cx="14" cy="0"/>
                </a:xfrm>
                <a:prstGeom prst="line">
                  <a:avLst/>
                </a:prstGeom>
                <a:noFill/>
                <a:ln w="9525">
                  <a:solidFill>
                    <a:srgbClr val="FF6600"/>
                  </a:solidFill>
                  <a:round/>
                  <a:headEnd/>
                  <a:tailEnd/>
                </a:ln>
              </xdr:spPr>
            </xdr:sp>
          </xdr:grpSp>
          <xdr:sp macro="" textlink="">
            <xdr:nvSpPr>
              <xdr:cNvPr id="38815" name="Line 835"/>
              <xdr:cNvSpPr>
                <a:spLocks noChangeShapeType="1"/>
              </xdr:cNvSpPr>
            </xdr:nvSpPr>
            <xdr:spPr bwMode="auto">
              <a:xfrm flipV="1">
                <a:off x="160" y="4978"/>
                <a:ext cx="14" cy="0"/>
              </a:xfrm>
              <a:prstGeom prst="line">
                <a:avLst/>
              </a:prstGeom>
              <a:noFill/>
              <a:ln w="9525">
                <a:solidFill>
                  <a:srgbClr val="FFFF99"/>
                </a:solidFill>
                <a:round/>
                <a:headEnd/>
                <a:tailEnd/>
              </a:ln>
            </xdr:spPr>
          </xdr:sp>
        </xdr:grpSp>
        <xdr:grpSp>
          <xdr:nvGrpSpPr>
            <xdr:cNvPr id="38798" name="Group 932"/>
            <xdr:cNvGrpSpPr>
              <a:grpSpLocks/>
            </xdr:cNvGrpSpPr>
          </xdr:nvGrpSpPr>
          <xdr:grpSpPr bwMode="auto">
            <a:xfrm>
              <a:off x="407" y="4968"/>
              <a:ext cx="97" cy="21"/>
              <a:chOff x="407" y="4968"/>
              <a:chExt cx="97" cy="21"/>
            </a:xfrm>
          </xdr:grpSpPr>
          <xdr:sp macro="" textlink="">
            <xdr:nvSpPr>
              <xdr:cNvPr id="18255" name="Text Box 847"/>
              <xdr:cNvSpPr txBox="1">
                <a:spLocks noChangeArrowheads="1"/>
              </xdr:cNvSpPr>
            </xdr:nvSpPr>
            <xdr:spPr bwMode="auto">
              <a:xfrm>
                <a:off x="407" y="4968"/>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18246" name="Text Box 838"/>
              <xdr:cNvSpPr txBox="1">
                <a:spLocks noChangeArrowheads="1"/>
              </xdr:cNvSpPr>
            </xdr:nvSpPr>
            <xdr:spPr bwMode="auto">
              <a:xfrm>
                <a:off x="465" y="4968"/>
                <a:ext cx="3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CCu</a:t>
                </a:r>
              </a:p>
            </xdr:txBody>
          </xdr:sp>
          <xdr:sp macro="" textlink="">
            <xdr:nvSpPr>
              <xdr:cNvPr id="18247" name="Text Box 839"/>
              <xdr:cNvSpPr txBox="1">
                <a:spLocks noChangeArrowheads="1"/>
              </xdr:cNvSpPr>
            </xdr:nvSpPr>
            <xdr:spPr bwMode="auto">
              <a:xfrm>
                <a:off x="436" y="4968"/>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8805" name="Group 840"/>
              <xdr:cNvGrpSpPr>
                <a:grpSpLocks/>
              </xdr:cNvGrpSpPr>
            </xdr:nvGrpSpPr>
            <xdr:grpSpPr bwMode="auto">
              <a:xfrm>
                <a:off x="453" y="4977"/>
                <a:ext cx="14" cy="7"/>
                <a:chOff x="220" y="2178"/>
                <a:chExt cx="14" cy="7"/>
              </a:xfrm>
            </xdr:grpSpPr>
            <xdr:grpSp>
              <xdr:nvGrpSpPr>
                <xdr:cNvPr id="38807" name="Group 841"/>
                <xdr:cNvGrpSpPr>
                  <a:grpSpLocks/>
                </xdr:cNvGrpSpPr>
              </xdr:nvGrpSpPr>
              <xdr:grpSpPr bwMode="auto">
                <a:xfrm>
                  <a:off x="220" y="2181"/>
                  <a:ext cx="14" cy="4"/>
                  <a:chOff x="697" y="1452"/>
                  <a:chExt cx="14" cy="4"/>
                </a:xfrm>
              </xdr:grpSpPr>
              <xdr:sp macro="" textlink="">
                <xdr:nvSpPr>
                  <xdr:cNvPr id="38809" name="Line 842"/>
                  <xdr:cNvSpPr>
                    <a:spLocks noChangeShapeType="1"/>
                  </xdr:cNvSpPr>
                </xdr:nvSpPr>
                <xdr:spPr bwMode="auto">
                  <a:xfrm>
                    <a:off x="697" y="1456"/>
                    <a:ext cx="14" cy="0"/>
                  </a:xfrm>
                  <a:prstGeom prst="line">
                    <a:avLst/>
                  </a:prstGeom>
                  <a:noFill/>
                  <a:ln w="9525">
                    <a:solidFill>
                      <a:srgbClr val="FF6600"/>
                    </a:solidFill>
                    <a:round/>
                    <a:headEnd/>
                    <a:tailEnd/>
                  </a:ln>
                </xdr:spPr>
              </xdr:sp>
              <xdr:sp macro="" textlink="">
                <xdr:nvSpPr>
                  <xdr:cNvPr id="38810" name="Line 843"/>
                  <xdr:cNvSpPr>
                    <a:spLocks noChangeShapeType="1"/>
                  </xdr:cNvSpPr>
                </xdr:nvSpPr>
                <xdr:spPr bwMode="auto">
                  <a:xfrm>
                    <a:off x="697" y="1452"/>
                    <a:ext cx="14" cy="0"/>
                  </a:xfrm>
                  <a:prstGeom prst="line">
                    <a:avLst/>
                  </a:prstGeom>
                  <a:noFill/>
                  <a:ln w="9525">
                    <a:solidFill>
                      <a:srgbClr val="FFFF99"/>
                    </a:solidFill>
                    <a:round/>
                    <a:headEnd/>
                    <a:tailEnd/>
                  </a:ln>
                </xdr:spPr>
              </xdr:sp>
            </xdr:grpSp>
            <xdr:sp macro="" textlink="">
              <xdr:nvSpPr>
                <xdr:cNvPr id="38808" name="Line 844"/>
                <xdr:cNvSpPr>
                  <a:spLocks noChangeShapeType="1"/>
                </xdr:cNvSpPr>
              </xdr:nvSpPr>
              <xdr:spPr bwMode="auto">
                <a:xfrm>
                  <a:off x="220" y="2178"/>
                  <a:ext cx="14" cy="0"/>
                </a:xfrm>
                <a:prstGeom prst="line">
                  <a:avLst/>
                </a:prstGeom>
                <a:noFill/>
                <a:ln w="9525">
                  <a:solidFill>
                    <a:srgbClr val="FF6600"/>
                  </a:solidFill>
                  <a:round/>
                  <a:headEnd/>
                  <a:tailEnd/>
                </a:ln>
              </xdr:spPr>
            </xdr:sp>
          </xdr:grpSp>
          <xdr:sp macro="" textlink="">
            <xdr:nvSpPr>
              <xdr:cNvPr id="38806" name="Line 846"/>
              <xdr:cNvSpPr>
                <a:spLocks noChangeShapeType="1"/>
              </xdr:cNvSpPr>
            </xdr:nvSpPr>
            <xdr:spPr bwMode="auto">
              <a:xfrm flipV="1">
                <a:off x="424" y="4980"/>
                <a:ext cx="14" cy="0"/>
              </a:xfrm>
              <a:prstGeom prst="line">
                <a:avLst/>
              </a:prstGeom>
              <a:noFill/>
              <a:ln w="9525">
                <a:solidFill>
                  <a:srgbClr val="FFFF99"/>
                </a:solidFill>
                <a:round/>
                <a:headEnd/>
                <a:tailEnd/>
              </a:ln>
            </xdr:spPr>
          </xdr:sp>
        </xdr:grpSp>
        <xdr:grpSp>
          <xdr:nvGrpSpPr>
            <xdr:cNvPr id="38799" name="Group 850"/>
            <xdr:cNvGrpSpPr>
              <a:grpSpLocks/>
            </xdr:cNvGrpSpPr>
          </xdr:nvGrpSpPr>
          <xdr:grpSpPr bwMode="auto">
            <a:xfrm>
              <a:off x="265" y="4973"/>
              <a:ext cx="12" cy="12"/>
              <a:chOff x="495" y="1422"/>
              <a:chExt cx="14" cy="14"/>
            </a:xfrm>
          </xdr:grpSpPr>
          <xdr:sp macro="" textlink="">
            <xdr:nvSpPr>
              <xdr:cNvPr id="38800" name="Line 851"/>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801" name="Line 852"/>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grpSp>
    <xdr:clientData/>
  </xdr:twoCellAnchor>
  <xdr:twoCellAnchor>
    <xdr:from>
      <xdr:col>1</xdr:col>
      <xdr:colOff>142875</xdr:colOff>
      <xdr:row>264</xdr:row>
      <xdr:rowOff>95250</xdr:rowOff>
    </xdr:from>
    <xdr:to>
      <xdr:col>9</xdr:col>
      <xdr:colOff>342900</xdr:colOff>
      <xdr:row>267</xdr:row>
      <xdr:rowOff>171450</xdr:rowOff>
    </xdr:to>
    <xdr:grpSp>
      <xdr:nvGrpSpPr>
        <xdr:cNvPr id="38308" name="Group 937"/>
        <xdr:cNvGrpSpPr>
          <a:grpSpLocks/>
        </xdr:cNvGrpSpPr>
      </xdr:nvGrpSpPr>
      <xdr:grpSpPr bwMode="auto">
        <a:xfrm>
          <a:off x="757391" y="51571218"/>
          <a:ext cx="5116154" cy="659990"/>
          <a:chOff x="79" y="5043"/>
          <a:chExt cx="533" cy="68"/>
        </a:xfrm>
      </xdr:grpSpPr>
      <xdr:grpSp>
        <xdr:nvGrpSpPr>
          <xdr:cNvPr id="38752" name="Group 936"/>
          <xdr:cNvGrpSpPr>
            <a:grpSpLocks/>
          </xdr:cNvGrpSpPr>
        </xdr:nvGrpSpPr>
        <xdr:grpSpPr bwMode="auto">
          <a:xfrm>
            <a:off x="79" y="5043"/>
            <a:ext cx="533" cy="33"/>
            <a:chOff x="79" y="5043"/>
            <a:chExt cx="533" cy="33"/>
          </a:xfrm>
        </xdr:grpSpPr>
        <xdr:sp macro="" textlink="">
          <xdr:nvSpPr>
            <xdr:cNvPr id="18265" name="Text Box 857"/>
            <xdr:cNvSpPr txBox="1">
              <a:spLocks noChangeArrowheads="1"/>
            </xdr:cNvSpPr>
          </xdr:nvSpPr>
          <xdr:spPr bwMode="auto">
            <a:xfrm>
              <a:off x="504" y="5043"/>
              <a:ext cx="16" cy="30"/>
            </a:xfrm>
            <a:prstGeom prst="rect">
              <a:avLst/>
            </a:prstGeom>
            <a:solidFill>
              <a:srgbClr val="000000"/>
            </a:solidFill>
            <a:ln w="9525">
              <a:solidFill>
                <a:srgbClr val="000000"/>
              </a:solidFill>
              <a:miter lim="800000"/>
              <a:headEnd/>
              <a:tailEnd/>
            </a:ln>
          </xdr:spPr>
          <xdr:txBody>
            <a:bodyPr vertOverflow="clip" wrap="square" lIns="36576" tIns="32004" rIns="0" bIns="0" anchor="t" upright="1"/>
            <a:lstStyle/>
            <a:p>
              <a:pPr algn="l" rtl="1">
                <a:defRPr sz="1000"/>
              </a:pPr>
              <a:r>
                <a:rPr lang="el-GR" sz="1600" b="1" i="0" strike="noStrike">
                  <a:solidFill>
                    <a:srgbClr val="800000"/>
                  </a:solidFill>
                  <a:latin typeface="Arial"/>
                  <a:cs typeface="Arial"/>
                </a:rPr>
                <a:t>↓</a:t>
              </a:r>
            </a:p>
          </xdr:txBody>
        </xdr:sp>
        <xdr:sp macro="" textlink="">
          <xdr:nvSpPr>
            <xdr:cNvPr id="18266" name="Text Box 858"/>
            <xdr:cNvSpPr txBox="1">
              <a:spLocks noChangeArrowheads="1"/>
            </xdr:cNvSpPr>
          </xdr:nvSpPr>
          <xdr:spPr bwMode="auto">
            <a:xfrm>
              <a:off x="288" y="5049"/>
              <a:ext cx="35"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NH</a:t>
              </a:r>
              <a:r>
                <a:rPr lang="en-US" sz="1200" b="0" i="0" strike="noStrike" baseline="-25000">
                  <a:solidFill>
                    <a:srgbClr val="FFFF99"/>
                  </a:solidFill>
                  <a:latin typeface="Arial"/>
                  <a:cs typeface="Arial"/>
                </a:rPr>
                <a:t>3</a:t>
              </a:r>
            </a:p>
          </xdr:txBody>
        </xdr:sp>
        <xdr:sp macro="" textlink="">
          <xdr:nvSpPr>
            <xdr:cNvPr id="18267" name="Text Box 859"/>
            <xdr:cNvSpPr txBox="1">
              <a:spLocks noChangeArrowheads="1"/>
            </xdr:cNvSpPr>
          </xdr:nvSpPr>
          <xdr:spPr bwMode="auto">
            <a:xfrm>
              <a:off x="547" y="5049"/>
              <a:ext cx="65"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NH</a:t>
              </a:r>
              <a:r>
                <a:rPr lang="en-US" sz="1200" b="0" i="0" strike="noStrike" baseline="-25000">
                  <a:solidFill>
                    <a:srgbClr val="FFFF99"/>
                  </a:solidFill>
                  <a:latin typeface="Arial"/>
                  <a:cs typeface="Arial"/>
                </a:rPr>
                <a:t>4</a:t>
              </a:r>
              <a:r>
                <a:rPr lang="en-US" sz="1200" b="0" i="0" strike="noStrike">
                  <a:solidFill>
                    <a:srgbClr val="FFFF99"/>
                  </a:solidFill>
                  <a:latin typeface="Arial"/>
                  <a:cs typeface="Arial"/>
                </a:rPr>
                <a:t>NO</a:t>
              </a:r>
              <a:r>
                <a:rPr lang="en-US" sz="1200" b="0" i="0" strike="noStrike" baseline="-25000">
                  <a:solidFill>
                    <a:srgbClr val="FFFF99"/>
                  </a:solidFill>
                  <a:latin typeface="Arial"/>
                  <a:cs typeface="Arial"/>
                </a:rPr>
                <a:t>3</a:t>
              </a:r>
            </a:p>
          </xdr:txBody>
        </xdr:sp>
        <xdr:sp macro="" textlink="">
          <xdr:nvSpPr>
            <xdr:cNvPr id="18268" name="Text Box 860"/>
            <xdr:cNvSpPr txBox="1">
              <a:spLocks noChangeArrowheads="1"/>
            </xdr:cNvSpPr>
          </xdr:nvSpPr>
          <xdr:spPr bwMode="auto">
            <a:xfrm>
              <a:off x="198" y="5049"/>
              <a:ext cx="58"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AgNO</a:t>
              </a:r>
              <a:r>
                <a:rPr lang="en-US" sz="1200" b="0" i="0" strike="noStrike" baseline="-25000">
                  <a:solidFill>
                    <a:srgbClr val="FFFF99"/>
                  </a:solidFill>
                  <a:latin typeface="Arial"/>
                  <a:cs typeface="Arial"/>
                </a:rPr>
                <a:t>3</a:t>
              </a:r>
            </a:p>
          </xdr:txBody>
        </xdr:sp>
        <xdr:sp macro="" textlink="">
          <xdr:nvSpPr>
            <xdr:cNvPr id="38758" name="Line 861"/>
            <xdr:cNvSpPr>
              <a:spLocks noChangeShapeType="1"/>
            </xdr:cNvSpPr>
          </xdr:nvSpPr>
          <xdr:spPr bwMode="auto">
            <a:xfrm>
              <a:off x="337" y="5060"/>
              <a:ext cx="62" cy="0"/>
            </a:xfrm>
            <a:prstGeom prst="line">
              <a:avLst/>
            </a:prstGeom>
            <a:noFill/>
            <a:ln w="12700">
              <a:solidFill>
                <a:srgbClr val="FF0000"/>
              </a:solidFill>
              <a:round/>
              <a:headEnd/>
              <a:tailEnd type="triangle" w="med" len="med"/>
            </a:ln>
          </xdr:spPr>
        </xdr:sp>
        <xdr:grpSp>
          <xdr:nvGrpSpPr>
            <xdr:cNvPr id="38759" name="Group 862"/>
            <xdr:cNvGrpSpPr>
              <a:grpSpLocks/>
            </xdr:cNvGrpSpPr>
          </xdr:nvGrpSpPr>
          <xdr:grpSpPr bwMode="auto">
            <a:xfrm>
              <a:off x="178" y="5054"/>
              <a:ext cx="12" cy="12"/>
              <a:chOff x="495" y="1422"/>
              <a:chExt cx="14" cy="14"/>
            </a:xfrm>
          </xdr:grpSpPr>
          <xdr:sp macro="" textlink="">
            <xdr:nvSpPr>
              <xdr:cNvPr id="38786" name="Line 863"/>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787" name="Line 864"/>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760" name="Group 865"/>
            <xdr:cNvGrpSpPr>
              <a:grpSpLocks/>
            </xdr:cNvGrpSpPr>
          </xdr:nvGrpSpPr>
          <xdr:grpSpPr bwMode="auto">
            <a:xfrm>
              <a:off x="527" y="5054"/>
              <a:ext cx="12" cy="12"/>
              <a:chOff x="495" y="1422"/>
              <a:chExt cx="14" cy="14"/>
            </a:xfrm>
          </xdr:grpSpPr>
          <xdr:sp macro="" textlink="">
            <xdr:nvSpPr>
              <xdr:cNvPr id="38784" name="Line 866"/>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785" name="Line 867"/>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761" name="Group 868"/>
            <xdr:cNvGrpSpPr>
              <a:grpSpLocks/>
            </xdr:cNvGrpSpPr>
          </xdr:nvGrpSpPr>
          <xdr:grpSpPr bwMode="auto">
            <a:xfrm>
              <a:off x="79" y="5049"/>
              <a:ext cx="89" cy="21"/>
              <a:chOff x="144" y="4967"/>
              <a:chExt cx="89" cy="21"/>
            </a:xfrm>
          </xdr:grpSpPr>
          <xdr:sp macro="" textlink="">
            <xdr:nvSpPr>
              <xdr:cNvPr id="18277" name="Text Box 869"/>
              <xdr:cNvSpPr txBox="1">
                <a:spLocks noChangeArrowheads="1"/>
              </xdr:cNvSpPr>
            </xdr:nvSpPr>
            <xdr:spPr bwMode="auto">
              <a:xfrm>
                <a:off x="144" y="4967"/>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18278" name="Text Box 870"/>
              <xdr:cNvSpPr txBox="1">
                <a:spLocks noChangeArrowheads="1"/>
              </xdr:cNvSpPr>
            </xdr:nvSpPr>
            <xdr:spPr bwMode="auto">
              <a:xfrm>
                <a:off x="202" y="4967"/>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8279" name="Text Box 871"/>
              <xdr:cNvSpPr txBox="1">
                <a:spLocks noChangeArrowheads="1"/>
              </xdr:cNvSpPr>
            </xdr:nvSpPr>
            <xdr:spPr bwMode="auto">
              <a:xfrm>
                <a:off x="173" y="4967"/>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8778" name="Group 872"/>
              <xdr:cNvGrpSpPr>
                <a:grpSpLocks/>
              </xdr:cNvGrpSpPr>
            </xdr:nvGrpSpPr>
            <xdr:grpSpPr bwMode="auto">
              <a:xfrm>
                <a:off x="190" y="4975"/>
                <a:ext cx="14" cy="7"/>
                <a:chOff x="220" y="2177"/>
                <a:chExt cx="14" cy="7"/>
              </a:xfrm>
            </xdr:grpSpPr>
            <xdr:grpSp>
              <xdr:nvGrpSpPr>
                <xdr:cNvPr id="38780" name="Group 873"/>
                <xdr:cNvGrpSpPr>
                  <a:grpSpLocks/>
                </xdr:cNvGrpSpPr>
              </xdr:nvGrpSpPr>
              <xdr:grpSpPr bwMode="auto">
                <a:xfrm>
                  <a:off x="220" y="2181"/>
                  <a:ext cx="14" cy="3"/>
                  <a:chOff x="697" y="1452"/>
                  <a:chExt cx="14" cy="3"/>
                </a:xfrm>
              </xdr:grpSpPr>
              <xdr:sp macro="" textlink="">
                <xdr:nvSpPr>
                  <xdr:cNvPr id="38782" name="Line 874"/>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783" name="Line 875"/>
                  <xdr:cNvSpPr>
                    <a:spLocks noChangeShapeType="1"/>
                  </xdr:cNvSpPr>
                </xdr:nvSpPr>
                <xdr:spPr bwMode="auto">
                  <a:xfrm>
                    <a:off x="697" y="1452"/>
                    <a:ext cx="14" cy="0"/>
                  </a:xfrm>
                  <a:prstGeom prst="line">
                    <a:avLst/>
                  </a:prstGeom>
                  <a:noFill/>
                  <a:ln w="9525">
                    <a:solidFill>
                      <a:srgbClr val="FFFF99"/>
                    </a:solidFill>
                    <a:round/>
                    <a:headEnd/>
                    <a:tailEnd/>
                  </a:ln>
                </xdr:spPr>
              </xdr:sp>
            </xdr:grpSp>
            <xdr:sp macro="" textlink="">
              <xdr:nvSpPr>
                <xdr:cNvPr id="38781" name="Line 876"/>
                <xdr:cNvSpPr>
                  <a:spLocks noChangeShapeType="1"/>
                </xdr:cNvSpPr>
              </xdr:nvSpPr>
              <xdr:spPr bwMode="auto">
                <a:xfrm>
                  <a:off x="220" y="2177"/>
                  <a:ext cx="14" cy="0"/>
                </a:xfrm>
                <a:prstGeom prst="line">
                  <a:avLst/>
                </a:prstGeom>
                <a:noFill/>
                <a:ln w="9525">
                  <a:solidFill>
                    <a:srgbClr val="FF6600"/>
                  </a:solidFill>
                  <a:round/>
                  <a:headEnd/>
                  <a:tailEnd/>
                </a:ln>
              </xdr:spPr>
            </xdr:sp>
          </xdr:grpSp>
          <xdr:sp macro="" textlink="">
            <xdr:nvSpPr>
              <xdr:cNvPr id="38779" name="Line 877"/>
              <xdr:cNvSpPr>
                <a:spLocks noChangeShapeType="1"/>
              </xdr:cNvSpPr>
            </xdr:nvSpPr>
            <xdr:spPr bwMode="auto">
              <a:xfrm flipV="1">
                <a:off x="161" y="4978"/>
                <a:ext cx="14" cy="0"/>
              </a:xfrm>
              <a:prstGeom prst="line">
                <a:avLst/>
              </a:prstGeom>
              <a:noFill/>
              <a:ln w="9525">
                <a:solidFill>
                  <a:srgbClr val="FFFF99"/>
                </a:solidFill>
                <a:round/>
                <a:headEnd/>
                <a:tailEnd/>
              </a:ln>
            </xdr:spPr>
          </xdr:sp>
        </xdr:grpSp>
        <xdr:grpSp>
          <xdr:nvGrpSpPr>
            <xdr:cNvPr id="38762" name="Group 935"/>
            <xdr:cNvGrpSpPr>
              <a:grpSpLocks/>
            </xdr:cNvGrpSpPr>
          </xdr:nvGrpSpPr>
          <xdr:grpSpPr bwMode="auto">
            <a:xfrm>
              <a:off x="411" y="5049"/>
              <a:ext cx="97" cy="21"/>
              <a:chOff x="411" y="5049"/>
              <a:chExt cx="97" cy="21"/>
            </a:xfrm>
          </xdr:grpSpPr>
          <xdr:sp macro="" textlink="">
            <xdr:nvSpPr>
              <xdr:cNvPr id="18289" name="Text Box 881"/>
              <xdr:cNvSpPr txBox="1">
                <a:spLocks noChangeArrowheads="1"/>
              </xdr:cNvSpPr>
            </xdr:nvSpPr>
            <xdr:spPr bwMode="auto">
              <a:xfrm>
                <a:off x="440" y="5049"/>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8287" name="Text Box 879"/>
              <xdr:cNvSpPr txBox="1">
                <a:spLocks noChangeArrowheads="1"/>
              </xdr:cNvSpPr>
            </xdr:nvSpPr>
            <xdr:spPr bwMode="auto">
              <a:xfrm>
                <a:off x="411" y="5049"/>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18288" name="Text Box 880"/>
              <xdr:cNvSpPr txBox="1">
                <a:spLocks noChangeArrowheads="1"/>
              </xdr:cNvSpPr>
            </xdr:nvSpPr>
            <xdr:spPr bwMode="auto">
              <a:xfrm>
                <a:off x="469" y="5049"/>
                <a:ext cx="3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CAg</a:t>
                </a:r>
              </a:p>
            </xdr:txBody>
          </xdr:sp>
          <xdr:grpSp>
            <xdr:nvGrpSpPr>
              <xdr:cNvPr id="38769" name="Group 882"/>
              <xdr:cNvGrpSpPr>
                <a:grpSpLocks/>
              </xdr:cNvGrpSpPr>
            </xdr:nvGrpSpPr>
            <xdr:grpSpPr bwMode="auto">
              <a:xfrm>
                <a:off x="457" y="5057"/>
                <a:ext cx="14" cy="7"/>
                <a:chOff x="220" y="2177"/>
                <a:chExt cx="14" cy="7"/>
              </a:xfrm>
            </xdr:grpSpPr>
            <xdr:grpSp>
              <xdr:nvGrpSpPr>
                <xdr:cNvPr id="38771" name="Group 883"/>
                <xdr:cNvGrpSpPr>
                  <a:grpSpLocks/>
                </xdr:cNvGrpSpPr>
              </xdr:nvGrpSpPr>
              <xdr:grpSpPr bwMode="auto">
                <a:xfrm>
                  <a:off x="220" y="2181"/>
                  <a:ext cx="14" cy="3"/>
                  <a:chOff x="697" y="1452"/>
                  <a:chExt cx="14" cy="3"/>
                </a:xfrm>
              </xdr:grpSpPr>
              <xdr:sp macro="" textlink="">
                <xdr:nvSpPr>
                  <xdr:cNvPr id="38773" name="Line 884"/>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774" name="Line 885"/>
                  <xdr:cNvSpPr>
                    <a:spLocks noChangeShapeType="1"/>
                  </xdr:cNvSpPr>
                </xdr:nvSpPr>
                <xdr:spPr bwMode="auto">
                  <a:xfrm>
                    <a:off x="697" y="1452"/>
                    <a:ext cx="14" cy="0"/>
                  </a:xfrm>
                  <a:prstGeom prst="line">
                    <a:avLst/>
                  </a:prstGeom>
                  <a:noFill/>
                  <a:ln w="9525">
                    <a:solidFill>
                      <a:srgbClr val="FFFF99"/>
                    </a:solidFill>
                    <a:round/>
                    <a:headEnd/>
                    <a:tailEnd/>
                  </a:ln>
                </xdr:spPr>
              </xdr:sp>
            </xdr:grpSp>
            <xdr:sp macro="" textlink="">
              <xdr:nvSpPr>
                <xdr:cNvPr id="38772" name="Line 886"/>
                <xdr:cNvSpPr>
                  <a:spLocks noChangeShapeType="1"/>
                </xdr:cNvSpPr>
              </xdr:nvSpPr>
              <xdr:spPr bwMode="auto">
                <a:xfrm>
                  <a:off x="220" y="2177"/>
                  <a:ext cx="14" cy="0"/>
                </a:xfrm>
                <a:prstGeom prst="line">
                  <a:avLst/>
                </a:prstGeom>
                <a:noFill/>
                <a:ln w="9525">
                  <a:solidFill>
                    <a:srgbClr val="FF6600"/>
                  </a:solidFill>
                  <a:round/>
                  <a:headEnd/>
                  <a:tailEnd/>
                </a:ln>
              </xdr:spPr>
            </xdr:sp>
          </xdr:grpSp>
          <xdr:sp macro="" textlink="">
            <xdr:nvSpPr>
              <xdr:cNvPr id="38770" name="Line 887"/>
              <xdr:cNvSpPr>
                <a:spLocks noChangeShapeType="1"/>
              </xdr:cNvSpPr>
            </xdr:nvSpPr>
            <xdr:spPr bwMode="auto">
              <a:xfrm flipV="1">
                <a:off x="428" y="5060"/>
                <a:ext cx="14" cy="0"/>
              </a:xfrm>
              <a:prstGeom prst="line">
                <a:avLst/>
              </a:prstGeom>
              <a:noFill/>
              <a:ln w="9525">
                <a:solidFill>
                  <a:srgbClr val="FFFF99"/>
                </a:solidFill>
                <a:round/>
                <a:headEnd/>
                <a:tailEnd/>
              </a:ln>
            </xdr:spPr>
          </xdr:sp>
        </xdr:grpSp>
        <xdr:grpSp>
          <xdr:nvGrpSpPr>
            <xdr:cNvPr id="38763" name="Group 888"/>
            <xdr:cNvGrpSpPr>
              <a:grpSpLocks/>
            </xdr:cNvGrpSpPr>
          </xdr:nvGrpSpPr>
          <xdr:grpSpPr bwMode="auto">
            <a:xfrm>
              <a:off x="267" y="5054"/>
              <a:ext cx="12" cy="12"/>
              <a:chOff x="495" y="1422"/>
              <a:chExt cx="14" cy="14"/>
            </a:xfrm>
          </xdr:grpSpPr>
          <xdr:sp macro="" textlink="">
            <xdr:nvSpPr>
              <xdr:cNvPr id="38764" name="Line 889"/>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765" name="Line 890"/>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sp macro="" textlink="">
        <xdr:nvSpPr>
          <xdr:cNvPr id="18299" name="Text Box 891"/>
          <xdr:cNvSpPr txBox="1">
            <a:spLocks noChangeArrowheads="1"/>
          </xdr:cNvSpPr>
        </xdr:nvSpPr>
        <xdr:spPr bwMode="auto">
          <a:xfrm>
            <a:off x="389" y="5073"/>
            <a:ext cx="152" cy="3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αλκινίδιο του αργύρου (λευκό)</a:t>
            </a:r>
          </a:p>
        </xdr:txBody>
      </xdr:sp>
    </xdr:grpSp>
    <xdr:clientData/>
  </xdr:twoCellAnchor>
  <xdr:twoCellAnchor>
    <xdr:from>
      <xdr:col>1</xdr:col>
      <xdr:colOff>438150</xdr:colOff>
      <xdr:row>274</xdr:row>
      <xdr:rowOff>38100</xdr:rowOff>
    </xdr:from>
    <xdr:to>
      <xdr:col>9</xdr:col>
      <xdr:colOff>38100</xdr:colOff>
      <xdr:row>277</xdr:row>
      <xdr:rowOff>123825</xdr:rowOff>
    </xdr:to>
    <xdr:grpSp>
      <xdr:nvGrpSpPr>
        <xdr:cNvPr id="38309" name="Group 941"/>
        <xdr:cNvGrpSpPr>
          <a:grpSpLocks/>
        </xdr:cNvGrpSpPr>
      </xdr:nvGrpSpPr>
      <xdr:grpSpPr bwMode="auto">
        <a:xfrm>
          <a:off x="1052666" y="53460035"/>
          <a:ext cx="4516079" cy="669516"/>
          <a:chOff x="110" y="5223"/>
          <a:chExt cx="470" cy="69"/>
        </a:xfrm>
      </xdr:grpSpPr>
      <xdr:sp macro="" textlink="">
        <xdr:nvSpPr>
          <xdr:cNvPr id="18304" name="Text Box 896"/>
          <xdr:cNvSpPr txBox="1">
            <a:spLocks noChangeArrowheads="1"/>
          </xdr:cNvSpPr>
        </xdr:nvSpPr>
        <xdr:spPr bwMode="auto">
          <a:xfrm>
            <a:off x="376" y="5254"/>
            <a:ext cx="152" cy="3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ημιακετυλενίδιο του χαλκού (κεραμέρυθρο)</a:t>
            </a:r>
          </a:p>
        </xdr:txBody>
      </xdr:sp>
      <xdr:grpSp>
        <xdr:nvGrpSpPr>
          <xdr:cNvPr id="38721" name="Group 940"/>
          <xdr:cNvGrpSpPr>
            <a:grpSpLocks/>
          </xdr:cNvGrpSpPr>
        </xdr:nvGrpSpPr>
        <xdr:grpSpPr bwMode="auto">
          <a:xfrm>
            <a:off x="110" y="5223"/>
            <a:ext cx="470" cy="32"/>
            <a:chOff x="110" y="5223"/>
            <a:chExt cx="470" cy="32"/>
          </a:xfrm>
        </xdr:grpSpPr>
        <xdr:sp macro="" textlink="">
          <xdr:nvSpPr>
            <xdr:cNvPr id="18306" name="Text Box 898"/>
            <xdr:cNvSpPr txBox="1">
              <a:spLocks noChangeArrowheads="1"/>
            </xdr:cNvSpPr>
          </xdr:nvSpPr>
          <xdr:spPr bwMode="auto">
            <a:xfrm>
              <a:off x="485" y="5223"/>
              <a:ext cx="16" cy="30"/>
            </a:xfrm>
            <a:prstGeom prst="rect">
              <a:avLst/>
            </a:prstGeom>
            <a:solidFill>
              <a:srgbClr val="000000"/>
            </a:solidFill>
            <a:ln w="9525">
              <a:solidFill>
                <a:srgbClr val="000000"/>
              </a:solidFill>
              <a:miter lim="800000"/>
              <a:headEnd/>
              <a:tailEnd/>
            </a:ln>
          </xdr:spPr>
          <xdr:txBody>
            <a:bodyPr vertOverflow="clip" wrap="square" lIns="36576" tIns="32004" rIns="0" bIns="0" anchor="t" upright="1"/>
            <a:lstStyle/>
            <a:p>
              <a:pPr algn="l" rtl="1">
                <a:defRPr sz="1000"/>
              </a:pPr>
              <a:r>
                <a:rPr lang="el-GR" sz="1600" b="1" i="0" strike="noStrike">
                  <a:solidFill>
                    <a:srgbClr val="800000"/>
                  </a:solidFill>
                  <a:latin typeface="Arial"/>
                  <a:cs typeface="Arial"/>
                </a:rPr>
                <a:t>↓</a:t>
              </a:r>
            </a:p>
          </xdr:txBody>
        </xdr:sp>
        <xdr:sp macro="" textlink="">
          <xdr:nvSpPr>
            <xdr:cNvPr id="18307" name="Text Box 899"/>
            <xdr:cNvSpPr txBox="1">
              <a:spLocks noChangeArrowheads="1"/>
            </xdr:cNvSpPr>
          </xdr:nvSpPr>
          <xdr:spPr bwMode="auto">
            <a:xfrm>
              <a:off x="285" y="5228"/>
              <a:ext cx="35"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NH</a:t>
              </a:r>
              <a:r>
                <a:rPr lang="en-US" sz="1200" b="0" i="0" strike="noStrike" baseline="-25000">
                  <a:solidFill>
                    <a:srgbClr val="FFFF99"/>
                  </a:solidFill>
                  <a:latin typeface="Arial"/>
                  <a:cs typeface="Arial"/>
                </a:rPr>
                <a:t>3</a:t>
              </a:r>
            </a:p>
          </xdr:txBody>
        </xdr:sp>
        <xdr:sp macro="" textlink="">
          <xdr:nvSpPr>
            <xdr:cNvPr id="18308" name="Text Box 900"/>
            <xdr:cNvSpPr txBox="1">
              <a:spLocks noChangeArrowheads="1"/>
            </xdr:cNvSpPr>
          </xdr:nvSpPr>
          <xdr:spPr bwMode="auto">
            <a:xfrm>
              <a:off x="528" y="5229"/>
              <a:ext cx="52"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NH</a:t>
              </a:r>
              <a:r>
                <a:rPr lang="en-US" sz="1200" b="0" i="0" strike="noStrike" baseline="-25000">
                  <a:solidFill>
                    <a:srgbClr val="FFFF99"/>
                  </a:solidFill>
                  <a:latin typeface="Arial"/>
                  <a:cs typeface="Arial"/>
                </a:rPr>
                <a:t>4</a:t>
              </a:r>
              <a:r>
                <a:rPr lang="en-US" sz="1200" b="0" i="0" strike="noStrike">
                  <a:solidFill>
                    <a:srgbClr val="FFFF99"/>
                  </a:solidFill>
                  <a:latin typeface="Arial"/>
                  <a:cs typeface="Arial"/>
                </a:rPr>
                <a:t>Cl</a:t>
              </a:r>
            </a:p>
          </xdr:txBody>
        </xdr:sp>
        <xdr:sp macro="" textlink="">
          <xdr:nvSpPr>
            <xdr:cNvPr id="18309" name="Text Box 901"/>
            <xdr:cNvSpPr txBox="1">
              <a:spLocks noChangeArrowheads="1"/>
            </xdr:cNvSpPr>
          </xdr:nvSpPr>
          <xdr:spPr bwMode="auto">
            <a:xfrm>
              <a:off x="212" y="5229"/>
              <a:ext cx="42"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CuCl</a:t>
              </a:r>
            </a:p>
          </xdr:txBody>
        </xdr:sp>
        <xdr:sp macro="" textlink="">
          <xdr:nvSpPr>
            <xdr:cNvPr id="38726" name="Line 902"/>
            <xdr:cNvSpPr>
              <a:spLocks noChangeShapeType="1"/>
            </xdr:cNvSpPr>
          </xdr:nvSpPr>
          <xdr:spPr bwMode="auto">
            <a:xfrm>
              <a:off x="334" y="5240"/>
              <a:ext cx="62" cy="0"/>
            </a:xfrm>
            <a:prstGeom prst="line">
              <a:avLst/>
            </a:prstGeom>
            <a:noFill/>
            <a:ln w="12700">
              <a:solidFill>
                <a:srgbClr val="FF0000"/>
              </a:solidFill>
              <a:round/>
              <a:headEnd/>
              <a:tailEnd type="triangle" w="med" len="med"/>
            </a:ln>
          </xdr:spPr>
        </xdr:sp>
        <xdr:grpSp>
          <xdr:nvGrpSpPr>
            <xdr:cNvPr id="38727" name="Group 903"/>
            <xdr:cNvGrpSpPr>
              <a:grpSpLocks/>
            </xdr:cNvGrpSpPr>
          </xdr:nvGrpSpPr>
          <xdr:grpSpPr bwMode="auto">
            <a:xfrm>
              <a:off x="192" y="5234"/>
              <a:ext cx="12" cy="12"/>
              <a:chOff x="495" y="1422"/>
              <a:chExt cx="14" cy="14"/>
            </a:xfrm>
          </xdr:grpSpPr>
          <xdr:sp macro="" textlink="">
            <xdr:nvSpPr>
              <xdr:cNvPr id="38750" name="Line 90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751" name="Line 90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728" name="Group 906"/>
            <xdr:cNvGrpSpPr>
              <a:grpSpLocks/>
            </xdr:cNvGrpSpPr>
          </xdr:nvGrpSpPr>
          <xdr:grpSpPr bwMode="auto">
            <a:xfrm>
              <a:off x="508" y="5234"/>
              <a:ext cx="12" cy="12"/>
              <a:chOff x="495" y="1422"/>
              <a:chExt cx="14" cy="14"/>
            </a:xfrm>
          </xdr:grpSpPr>
          <xdr:sp macro="" textlink="">
            <xdr:nvSpPr>
              <xdr:cNvPr id="38748" name="Line 907"/>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749" name="Line 908"/>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729" name="Group 939"/>
            <xdr:cNvGrpSpPr>
              <a:grpSpLocks/>
            </xdr:cNvGrpSpPr>
          </xdr:nvGrpSpPr>
          <xdr:grpSpPr bwMode="auto">
            <a:xfrm>
              <a:off x="110" y="5229"/>
              <a:ext cx="71" cy="22"/>
              <a:chOff x="110" y="5229"/>
              <a:chExt cx="71" cy="22"/>
            </a:xfrm>
          </xdr:grpSpPr>
          <xdr:sp macro="" textlink="">
            <xdr:nvSpPr>
              <xdr:cNvPr id="18320" name="Text Box 912"/>
              <xdr:cNvSpPr txBox="1">
                <a:spLocks noChangeArrowheads="1"/>
              </xdr:cNvSpPr>
            </xdr:nvSpPr>
            <xdr:spPr bwMode="auto">
              <a:xfrm>
                <a:off x="110" y="5229"/>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8319" name="Text Box 911"/>
              <xdr:cNvSpPr txBox="1">
                <a:spLocks noChangeArrowheads="1"/>
              </xdr:cNvSpPr>
            </xdr:nvSpPr>
            <xdr:spPr bwMode="auto">
              <a:xfrm>
                <a:off x="150" y="5229"/>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743" name="Group 913"/>
              <xdr:cNvGrpSpPr>
                <a:grpSpLocks/>
              </xdr:cNvGrpSpPr>
            </xdr:nvGrpSpPr>
            <xdr:grpSpPr bwMode="auto">
              <a:xfrm>
                <a:off x="139" y="5237"/>
                <a:ext cx="14" cy="7"/>
                <a:chOff x="220" y="2177"/>
                <a:chExt cx="14" cy="7"/>
              </a:xfrm>
            </xdr:grpSpPr>
            <xdr:grpSp>
              <xdr:nvGrpSpPr>
                <xdr:cNvPr id="38744" name="Group 914"/>
                <xdr:cNvGrpSpPr>
                  <a:grpSpLocks/>
                </xdr:cNvGrpSpPr>
              </xdr:nvGrpSpPr>
              <xdr:grpSpPr bwMode="auto">
                <a:xfrm>
                  <a:off x="220" y="2181"/>
                  <a:ext cx="14" cy="3"/>
                  <a:chOff x="697" y="1452"/>
                  <a:chExt cx="14" cy="3"/>
                </a:xfrm>
              </xdr:grpSpPr>
              <xdr:sp macro="" textlink="">
                <xdr:nvSpPr>
                  <xdr:cNvPr id="38746" name="Line 915"/>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747" name="Line 916"/>
                  <xdr:cNvSpPr>
                    <a:spLocks noChangeShapeType="1"/>
                  </xdr:cNvSpPr>
                </xdr:nvSpPr>
                <xdr:spPr bwMode="auto">
                  <a:xfrm>
                    <a:off x="697" y="1452"/>
                    <a:ext cx="14" cy="0"/>
                  </a:xfrm>
                  <a:prstGeom prst="line">
                    <a:avLst/>
                  </a:prstGeom>
                  <a:noFill/>
                  <a:ln w="9525">
                    <a:solidFill>
                      <a:srgbClr val="FFFF99"/>
                    </a:solidFill>
                    <a:round/>
                    <a:headEnd/>
                    <a:tailEnd/>
                  </a:ln>
                </xdr:spPr>
              </xdr:sp>
            </xdr:grpSp>
            <xdr:sp macro="" textlink="">
              <xdr:nvSpPr>
                <xdr:cNvPr id="38745" name="Line 917"/>
                <xdr:cNvSpPr>
                  <a:spLocks noChangeShapeType="1"/>
                </xdr:cNvSpPr>
              </xdr:nvSpPr>
              <xdr:spPr bwMode="auto">
                <a:xfrm>
                  <a:off x="220" y="2177"/>
                  <a:ext cx="14" cy="0"/>
                </a:xfrm>
                <a:prstGeom prst="line">
                  <a:avLst/>
                </a:prstGeom>
                <a:noFill/>
                <a:ln w="9525">
                  <a:solidFill>
                    <a:srgbClr val="FF6600"/>
                  </a:solidFill>
                  <a:round/>
                  <a:headEnd/>
                  <a:tailEnd/>
                </a:ln>
              </xdr:spPr>
            </xdr:sp>
          </xdr:grpSp>
        </xdr:grpSp>
        <xdr:grpSp>
          <xdr:nvGrpSpPr>
            <xdr:cNvPr id="38730" name="Group 938"/>
            <xdr:cNvGrpSpPr>
              <a:grpSpLocks/>
            </xdr:cNvGrpSpPr>
          </xdr:nvGrpSpPr>
          <xdr:grpSpPr bwMode="auto">
            <a:xfrm>
              <a:off x="408" y="5229"/>
              <a:ext cx="80" cy="21"/>
              <a:chOff x="436" y="5229"/>
              <a:chExt cx="80" cy="21"/>
            </a:xfrm>
          </xdr:grpSpPr>
          <xdr:sp macro="" textlink="">
            <xdr:nvSpPr>
              <xdr:cNvPr id="18329" name="Text Box 921"/>
              <xdr:cNvSpPr txBox="1">
                <a:spLocks noChangeArrowheads="1"/>
              </xdr:cNvSpPr>
            </xdr:nvSpPr>
            <xdr:spPr bwMode="auto">
              <a:xfrm>
                <a:off x="477" y="5229"/>
                <a:ext cx="3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CCu</a:t>
                </a:r>
              </a:p>
            </xdr:txBody>
          </xdr:sp>
          <xdr:sp macro="" textlink="">
            <xdr:nvSpPr>
              <xdr:cNvPr id="18330" name="Text Box 922"/>
              <xdr:cNvSpPr txBox="1">
                <a:spLocks noChangeArrowheads="1"/>
              </xdr:cNvSpPr>
            </xdr:nvSpPr>
            <xdr:spPr bwMode="auto">
              <a:xfrm>
                <a:off x="436" y="522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736" name="Group 923"/>
              <xdr:cNvGrpSpPr>
                <a:grpSpLocks/>
              </xdr:cNvGrpSpPr>
            </xdr:nvGrpSpPr>
            <xdr:grpSpPr bwMode="auto">
              <a:xfrm>
                <a:off x="466" y="5237"/>
                <a:ext cx="14" cy="7"/>
                <a:chOff x="220" y="2177"/>
                <a:chExt cx="14" cy="7"/>
              </a:xfrm>
            </xdr:grpSpPr>
            <xdr:grpSp>
              <xdr:nvGrpSpPr>
                <xdr:cNvPr id="38737" name="Group 924"/>
                <xdr:cNvGrpSpPr>
                  <a:grpSpLocks/>
                </xdr:cNvGrpSpPr>
              </xdr:nvGrpSpPr>
              <xdr:grpSpPr bwMode="auto">
                <a:xfrm>
                  <a:off x="220" y="2181"/>
                  <a:ext cx="14" cy="3"/>
                  <a:chOff x="697" y="1452"/>
                  <a:chExt cx="14" cy="3"/>
                </a:xfrm>
              </xdr:grpSpPr>
              <xdr:sp macro="" textlink="">
                <xdr:nvSpPr>
                  <xdr:cNvPr id="38739" name="Line 925"/>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740" name="Line 926"/>
                  <xdr:cNvSpPr>
                    <a:spLocks noChangeShapeType="1"/>
                  </xdr:cNvSpPr>
                </xdr:nvSpPr>
                <xdr:spPr bwMode="auto">
                  <a:xfrm>
                    <a:off x="697" y="1452"/>
                    <a:ext cx="14" cy="0"/>
                  </a:xfrm>
                  <a:prstGeom prst="line">
                    <a:avLst/>
                  </a:prstGeom>
                  <a:noFill/>
                  <a:ln w="9525">
                    <a:solidFill>
                      <a:srgbClr val="FFFF99"/>
                    </a:solidFill>
                    <a:round/>
                    <a:headEnd/>
                    <a:tailEnd/>
                  </a:ln>
                </xdr:spPr>
              </xdr:sp>
            </xdr:grpSp>
            <xdr:sp macro="" textlink="">
              <xdr:nvSpPr>
                <xdr:cNvPr id="38738" name="Line 927"/>
                <xdr:cNvSpPr>
                  <a:spLocks noChangeShapeType="1"/>
                </xdr:cNvSpPr>
              </xdr:nvSpPr>
              <xdr:spPr bwMode="auto">
                <a:xfrm>
                  <a:off x="220" y="2177"/>
                  <a:ext cx="14" cy="0"/>
                </a:xfrm>
                <a:prstGeom prst="line">
                  <a:avLst/>
                </a:prstGeom>
                <a:noFill/>
                <a:ln w="9525">
                  <a:solidFill>
                    <a:srgbClr val="FF6600"/>
                  </a:solidFill>
                  <a:round/>
                  <a:headEnd/>
                  <a:tailEnd/>
                </a:ln>
              </xdr:spPr>
            </xdr:sp>
          </xdr:grpSp>
        </xdr:grpSp>
        <xdr:grpSp>
          <xdr:nvGrpSpPr>
            <xdr:cNvPr id="38731" name="Group 929"/>
            <xdr:cNvGrpSpPr>
              <a:grpSpLocks/>
            </xdr:cNvGrpSpPr>
          </xdr:nvGrpSpPr>
          <xdr:grpSpPr bwMode="auto">
            <a:xfrm>
              <a:off x="265" y="5234"/>
              <a:ext cx="12" cy="12"/>
              <a:chOff x="495" y="1422"/>
              <a:chExt cx="14" cy="14"/>
            </a:xfrm>
          </xdr:grpSpPr>
          <xdr:sp macro="" textlink="">
            <xdr:nvSpPr>
              <xdr:cNvPr id="38732" name="Line 930"/>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733" name="Line 931"/>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grpSp>
    <xdr:clientData/>
  </xdr:twoCellAnchor>
  <xdr:twoCellAnchor>
    <xdr:from>
      <xdr:col>1</xdr:col>
      <xdr:colOff>171450</xdr:colOff>
      <xdr:row>278</xdr:row>
      <xdr:rowOff>9525</xdr:rowOff>
    </xdr:from>
    <xdr:to>
      <xdr:col>9</xdr:col>
      <xdr:colOff>561975</xdr:colOff>
      <xdr:row>281</xdr:row>
      <xdr:rowOff>95250</xdr:rowOff>
    </xdr:to>
    <xdr:grpSp>
      <xdr:nvGrpSpPr>
        <xdr:cNvPr id="38310" name="Group 977"/>
        <xdr:cNvGrpSpPr>
          <a:grpSpLocks/>
        </xdr:cNvGrpSpPr>
      </xdr:nvGrpSpPr>
      <xdr:grpSpPr bwMode="auto">
        <a:xfrm>
          <a:off x="785966" y="54209848"/>
          <a:ext cx="5306654" cy="669515"/>
          <a:chOff x="82" y="5295"/>
          <a:chExt cx="553" cy="69"/>
        </a:xfrm>
      </xdr:grpSpPr>
      <xdr:sp macro="" textlink="">
        <xdr:nvSpPr>
          <xdr:cNvPr id="18351" name="Text Box 943"/>
          <xdr:cNvSpPr txBox="1">
            <a:spLocks noChangeArrowheads="1"/>
          </xdr:cNvSpPr>
        </xdr:nvSpPr>
        <xdr:spPr bwMode="auto">
          <a:xfrm>
            <a:off x="399" y="5326"/>
            <a:ext cx="132" cy="3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ακετυλενίδιο του αργύρου (λευκό) (κεραμέρυθρο)</a:t>
            </a:r>
          </a:p>
        </xdr:txBody>
      </xdr:sp>
      <xdr:grpSp>
        <xdr:nvGrpSpPr>
          <xdr:cNvPr id="38689" name="Group 976"/>
          <xdr:cNvGrpSpPr>
            <a:grpSpLocks/>
          </xdr:cNvGrpSpPr>
        </xdr:nvGrpSpPr>
        <xdr:grpSpPr bwMode="auto">
          <a:xfrm>
            <a:off x="82" y="5295"/>
            <a:ext cx="553" cy="33"/>
            <a:chOff x="110" y="5295"/>
            <a:chExt cx="553" cy="33"/>
          </a:xfrm>
        </xdr:grpSpPr>
        <xdr:sp macro="" textlink="">
          <xdr:nvSpPr>
            <xdr:cNvPr id="18353" name="Text Box 945"/>
            <xdr:cNvSpPr txBox="1">
              <a:spLocks noChangeArrowheads="1"/>
            </xdr:cNvSpPr>
          </xdr:nvSpPr>
          <xdr:spPr bwMode="auto">
            <a:xfrm>
              <a:off x="533" y="5295"/>
              <a:ext cx="16" cy="30"/>
            </a:xfrm>
            <a:prstGeom prst="rect">
              <a:avLst/>
            </a:prstGeom>
            <a:solidFill>
              <a:srgbClr val="000000"/>
            </a:solidFill>
            <a:ln w="9525">
              <a:solidFill>
                <a:srgbClr val="000000"/>
              </a:solidFill>
              <a:miter lim="800000"/>
              <a:headEnd/>
              <a:tailEnd/>
            </a:ln>
          </xdr:spPr>
          <xdr:txBody>
            <a:bodyPr vertOverflow="clip" wrap="square" lIns="36576" tIns="32004" rIns="0" bIns="0" anchor="t" upright="1"/>
            <a:lstStyle/>
            <a:p>
              <a:pPr algn="l" rtl="1">
                <a:defRPr sz="1000"/>
              </a:pPr>
              <a:r>
                <a:rPr lang="el-GR" sz="1600" b="1" i="0" strike="noStrike">
                  <a:solidFill>
                    <a:srgbClr val="800000"/>
                  </a:solidFill>
                  <a:latin typeface="Arial"/>
                  <a:cs typeface="Arial"/>
                </a:rPr>
                <a:t>↓</a:t>
              </a:r>
            </a:p>
          </xdr:txBody>
        </xdr:sp>
        <xdr:sp macro="" textlink="">
          <xdr:nvSpPr>
            <xdr:cNvPr id="18354" name="Text Box 946"/>
            <xdr:cNvSpPr txBox="1">
              <a:spLocks noChangeArrowheads="1"/>
            </xdr:cNvSpPr>
          </xdr:nvSpPr>
          <xdr:spPr bwMode="auto">
            <a:xfrm>
              <a:off x="313" y="5300"/>
              <a:ext cx="53"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NH</a:t>
              </a:r>
              <a:r>
                <a:rPr lang="en-US" sz="1200" b="0" i="0" strike="noStrike" baseline="-25000">
                  <a:solidFill>
                    <a:srgbClr val="FFFF99"/>
                  </a:solidFill>
                  <a:latin typeface="Arial"/>
                  <a:cs typeface="Arial"/>
                </a:rPr>
                <a:t>3</a:t>
              </a:r>
            </a:p>
          </xdr:txBody>
        </xdr:sp>
        <xdr:sp macro="" textlink="">
          <xdr:nvSpPr>
            <xdr:cNvPr id="18355" name="Text Box 947"/>
            <xdr:cNvSpPr txBox="1">
              <a:spLocks noChangeArrowheads="1"/>
            </xdr:cNvSpPr>
          </xdr:nvSpPr>
          <xdr:spPr bwMode="auto">
            <a:xfrm>
              <a:off x="576" y="5300"/>
              <a:ext cx="87"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NH</a:t>
              </a:r>
              <a:r>
                <a:rPr lang="en-US" sz="1200" b="0" i="0" strike="noStrike" baseline="-25000">
                  <a:solidFill>
                    <a:srgbClr val="FFFF99"/>
                  </a:solidFill>
                  <a:latin typeface="Arial"/>
                  <a:cs typeface="Arial"/>
                </a:rPr>
                <a:t>4</a:t>
              </a:r>
              <a:r>
                <a:rPr lang="en-US" sz="1200" b="0" i="0" strike="noStrike">
                  <a:solidFill>
                    <a:srgbClr val="FFFF99"/>
                  </a:solidFill>
                  <a:latin typeface="Arial"/>
                  <a:cs typeface="Arial"/>
                </a:rPr>
                <a:t>NO</a:t>
              </a:r>
              <a:r>
                <a:rPr lang="en-US" sz="1200" b="0" i="0" strike="noStrike" baseline="-25000">
                  <a:solidFill>
                    <a:srgbClr val="FFFF99"/>
                  </a:solidFill>
                  <a:latin typeface="Arial"/>
                  <a:cs typeface="Arial"/>
                </a:rPr>
                <a:t>3</a:t>
              </a:r>
            </a:p>
          </xdr:txBody>
        </xdr:sp>
        <xdr:sp macro="" textlink="">
          <xdr:nvSpPr>
            <xdr:cNvPr id="18356" name="Text Box 948"/>
            <xdr:cNvSpPr txBox="1">
              <a:spLocks noChangeArrowheads="1"/>
            </xdr:cNvSpPr>
          </xdr:nvSpPr>
          <xdr:spPr bwMode="auto">
            <a:xfrm>
              <a:off x="212" y="5300"/>
              <a:ext cx="72" cy="28"/>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AgNO</a:t>
              </a:r>
              <a:r>
                <a:rPr lang="en-US" sz="1200" b="0" i="0" strike="noStrike" baseline="-25000">
                  <a:solidFill>
                    <a:srgbClr val="FFFF99"/>
                  </a:solidFill>
                  <a:latin typeface="Arial"/>
                  <a:cs typeface="Arial"/>
                </a:rPr>
                <a:t>3</a:t>
              </a:r>
            </a:p>
          </xdr:txBody>
        </xdr:sp>
        <xdr:sp macro="" textlink="">
          <xdr:nvSpPr>
            <xdr:cNvPr id="38694" name="Line 949"/>
            <xdr:cNvSpPr>
              <a:spLocks noChangeShapeType="1"/>
            </xdr:cNvSpPr>
          </xdr:nvSpPr>
          <xdr:spPr bwMode="auto">
            <a:xfrm>
              <a:off x="375" y="5312"/>
              <a:ext cx="62" cy="0"/>
            </a:xfrm>
            <a:prstGeom prst="line">
              <a:avLst/>
            </a:prstGeom>
            <a:noFill/>
            <a:ln w="12700">
              <a:solidFill>
                <a:srgbClr val="FF0000"/>
              </a:solidFill>
              <a:round/>
              <a:headEnd/>
              <a:tailEnd type="triangle" w="med" len="med"/>
            </a:ln>
          </xdr:spPr>
        </xdr:sp>
        <xdr:grpSp>
          <xdr:nvGrpSpPr>
            <xdr:cNvPr id="38695" name="Group 950"/>
            <xdr:cNvGrpSpPr>
              <a:grpSpLocks/>
            </xdr:cNvGrpSpPr>
          </xdr:nvGrpSpPr>
          <xdr:grpSpPr bwMode="auto">
            <a:xfrm>
              <a:off x="192" y="5306"/>
              <a:ext cx="12" cy="12"/>
              <a:chOff x="495" y="1422"/>
              <a:chExt cx="14" cy="14"/>
            </a:xfrm>
          </xdr:grpSpPr>
          <xdr:sp macro="" textlink="">
            <xdr:nvSpPr>
              <xdr:cNvPr id="38718" name="Line 951"/>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719" name="Line 952"/>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696" name="Group 953"/>
            <xdr:cNvGrpSpPr>
              <a:grpSpLocks/>
            </xdr:cNvGrpSpPr>
          </xdr:nvGrpSpPr>
          <xdr:grpSpPr bwMode="auto">
            <a:xfrm>
              <a:off x="556" y="5306"/>
              <a:ext cx="12" cy="12"/>
              <a:chOff x="495" y="1422"/>
              <a:chExt cx="14" cy="14"/>
            </a:xfrm>
          </xdr:grpSpPr>
          <xdr:sp macro="" textlink="">
            <xdr:nvSpPr>
              <xdr:cNvPr id="38716" name="Line 95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717" name="Line 95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697" name="Group 956"/>
            <xdr:cNvGrpSpPr>
              <a:grpSpLocks/>
            </xdr:cNvGrpSpPr>
          </xdr:nvGrpSpPr>
          <xdr:grpSpPr bwMode="auto">
            <a:xfrm>
              <a:off x="110" y="5301"/>
              <a:ext cx="71" cy="22"/>
              <a:chOff x="110" y="5229"/>
              <a:chExt cx="71" cy="22"/>
            </a:xfrm>
          </xdr:grpSpPr>
          <xdr:sp macro="" textlink="">
            <xdr:nvSpPr>
              <xdr:cNvPr id="18365" name="Text Box 957"/>
              <xdr:cNvSpPr txBox="1">
                <a:spLocks noChangeArrowheads="1"/>
              </xdr:cNvSpPr>
            </xdr:nvSpPr>
            <xdr:spPr bwMode="auto">
              <a:xfrm>
                <a:off x="110" y="5229"/>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8366" name="Text Box 958"/>
              <xdr:cNvSpPr txBox="1">
                <a:spLocks noChangeArrowheads="1"/>
              </xdr:cNvSpPr>
            </xdr:nvSpPr>
            <xdr:spPr bwMode="auto">
              <a:xfrm>
                <a:off x="150" y="5229"/>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711" name="Group 959"/>
              <xdr:cNvGrpSpPr>
                <a:grpSpLocks/>
              </xdr:cNvGrpSpPr>
            </xdr:nvGrpSpPr>
            <xdr:grpSpPr bwMode="auto">
              <a:xfrm>
                <a:off x="139" y="5237"/>
                <a:ext cx="14" cy="7"/>
                <a:chOff x="220" y="2177"/>
                <a:chExt cx="14" cy="7"/>
              </a:xfrm>
            </xdr:grpSpPr>
            <xdr:grpSp>
              <xdr:nvGrpSpPr>
                <xdr:cNvPr id="38712" name="Group 960"/>
                <xdr:cNvGrpSpPr>
                  <a:grpSpLocks/>
                </xdr:cNvGrpSpPr>
              </xdr:nvGrpSpPr>
              <xdr:grpSpPr bwMode="auto">
                <a:xfrm>
                  <a:off x="220" y="2180"/>
                  <a:ext cx="14" cy="4"/>
                  <a:chOff x="697" y="1451"/>
                  <a:chExt cx="14" cy="4"/>
                </a:xfrm>
              </xdr:grpSpPr>
              <xdr:sp macro="" textlink="">
                <xdr:nvSpPr>
                  <xdr:cNvPr id="38714" name="Line 961"/>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715" name="Line 962"/>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713" name="Line 963"/>
                <xdr:cNvSpPr>
                  <a:spLocks noChangeShapeType="1"/>
                </xdr:cNvSpPr>
              </xdr:nvSpPr>
              <xdr:spPr bwMode="auto">
                <a:xfrm>
                  <a:off x="220" y="2177"/>
                  <a:ext cx="14" cy="0"/>
                </a:xfrm>
                <a:prstGeom prst="line">
                  <a:avLst/>
                </a:prstGeom>
                <a:noFill/>
                <a:ln w="9525">
                  <a:solidFill>
                    <a:srgbClr val="FF6600"/>
                  </a:solidFill>
                  <a:round/>
                  <a:headEnd/>
                  <a:tailEnd/>
                </a:ln>
              </xdr:spPr>
            </xdr:sp>
          </xdr:grpSp>
        </xdr:grpSp>
        <xdr:grpSp>
          <xdr:nvGrpSpPr>
            <xdr:cNvPr id="38698" name="Group 975"/>
            <xdr:cNvGrpSpPr>
              <a:grpSpLocks/>
            </xdr:cNvGrpSpPr>
          </xdr:nvGrpSpPr>
          <xdr:grpSpPr bwMode="auto">
            <a:xfrm>
              <a:off x="449" y="5301"/>
              <a:ext cx="88" cy="21"/>
              <a:chOff x="412" y="5301"/>
              <a:chExt cx="88" cy="21"/>
            </a:xfrm>
          </xdr:grpSpPr>
          <xdr:sp macro="" textlink="">
            <xdr:nvSpPr>
              <xdr:cNvPr id="18373" name="Text Box 965"/>
              <xdr:cNvSpPr txBox="1">
                <a:spLocks noChangeArrowheads="1"/>
              </xdr:cNvSpPr>
            </xdr:nvSpPr>
            <xdr:spPr bwMode="auto">
              <a:xfrm>
                <a:off x="461" y="5301"/>
                <a:ext cx="3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CAg</a:t>
                </a:r>
              </a:p>
            </xdr:txBody>
          </xdr:sp>
          <xdr:sp macro="" textlink="">
            <xdr:nvSpPr>
              <xdr:cNvPr id="18374" name="Text Box 966"/>
              <xdr:cNvSpPr txBox="1">
                <a:spLocks noChangeArrowheads="1"/>
              </xdr:cNvSpPr>
            </xdr:nvSpPr>
            <xdr:spPr bwMode="auto">
              <a:xfrm>
                <a:off x="412" y="5301"/>
                <a:ext cx="45"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AgC</a:t>
                </a:r>
              </a:p>
            </xdr:txBody>
          </xdr:sp>
          <xdr:grpSp>
            <xdr:nvGrpSpPr>
              <xdr:cNvPr id="38704" name="Group 967"/>
              <xdr:cNvGrpSpPr>
                <a:grpSpLocks/>
              </xdr:cNvGrpSpPr>
            </xdr:nvGrpSpPr>
            <xdr:grpSpPr bwMode="auto">
              <a:xfrm>
                <a:off x="449" y="5309"/>
                <a:ext cx="14" cy="7"/>
                <a:chOff x="220" y="2177"/>
                <a:chExt cx="14" cy="7"/>
              </a:xfrm>
            </xdr:grpSpPr>
            <xdr:grpSp>
              <xdr:nvGrpSpPr>
                <xdr:cNvPr id="38705" name="Group 968"/>
                <xdr:cNvGrpSpPr>
                  <a:grpSpLocks/>
                </xdr:cNvGrpSpPr>
              </xdr:nvGrpSpPr>
              <xdr:grpSpPr bwMode="auto">
                <a:xfrm>
                  <a:off x="220" y="2180"/>
                  <a:ext cx="14" cy="4"/>
                  <a:chOff x="697" y="1451"/>
                  <a:chExt cx="14" cy="4"/>
                </a:xfrm>
              </xdr:grpSpPr>
              <xdr:sp macro="" textlink="">
                <xdr:nvSpPr>
                  <xdr:cNvPr id="38707" name="Line 969"/>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708" name="Line 970"/>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706" name="Line 971"/>
                <xdr:cNvSpPr>
                  <a:spLocks noChangeShapeType="1"/>
                </xdr:cNvSpPr>
              </xdr:nvSpPr>
              <xdr:spPr bwMode="auto">
                <a:xfrm>
                  <a:off x="220" y="2177"/>
                  <a:ext cx="14" cy="0"/>
                </a:xfrm>
                <a:prstGeom prst="line">
                  <a:avLst/>
                </a:prstGeom>
                <a:noFill/>
                <a:ln w="9525">
                  <a:solidFill>
                    <a:srgbClr val="FF6600"/>
                  </a:solidFill>
                  <a:round/>
                  <a:headEnd/>
                  <a:tailEnd/>
                </a:ln>
              </xdr:spPr>
            </xdr:sp>
          </xdr:grpSp>
        </xdr:grpSp>
        <xdr:grpSp>
          <xdr:nvGrpSpPr>
            <xdr:cNvPr id="38699" name="Group 972"/>
            <xdr:cNvGrpSpPr>
              <a:grpSpLocks/>
            </xdr:cNvGrpSpPr>
          </xdr:nvGrpSpPr>
          <xdr:grpSpPr bwMode="auto">
            <a:xfrm>
              <a:off x="293" y="5306"/>
              <a:ext cx="12" cy="12"/>
              <a:chOff x="495" y="1422"/>
              <a:chExt cx="14" cy="14"/>
            </a:xfrm>
          </xdr:grpSpPr>
          <xdr:sp macro="" textlink="">
            <xdr:nvSpPr>
              <xdr:cNvPr id="38700" name="Line 973"/>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701" name="Line 974"/>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grpSp>
    <xdr:clientData/>
  </xdr:twoCellAnchor>
  <xdr:twoCellAnchor>
    <xdr:from>
      <xdr:col>1</xdr:col>
      <xdr:colOff>0</xdr:colOff>
      <xdr:row>287</xdr:row>
      <xdr:rowOff>133350</xdr:rowOff>
    </xdr:from>
    <xdr:to>
      <xdr:col>4</xdr:col>
      <xdr:colOff>180975</xdr:colOff>
      <xdr:row>288</xdr:row>
      <xdr:rowOff>161925</xdr:rowOff>
    </xdr:to>
    <xdr:sp macro="" textlink="">
      <xdr:nvSpPr>
        <xdr:cNvPr id="18389" name="Text Box 981"/>
        <xdr:cNvSpPr txBox="1">
          <a:spLocks noChangeArrowheads="1"/>
        </xdr:cNvSpPr>
      </xdr:nvSpPr>
      <xdr:spPr bwMode="auto">
        <a:xfrm>
          <a:off x="609600" y="52825650"/>
          <a:ext cx="2009775" cy="2190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Ασκήσεις και προβλήματα</a:t>
          </a:r>
        </a:p>
      </xdr:txBody>
    </xdr:sp>
    <xdr:clientData/>
  </xdr:twoCellAnchor>
  <xdr:twoCellAnchor>
    <xdr:from>
      <xdr:col>1</xdr:col>
      <xdr:colOff>19050</xdr:colOff>
      <xdr:row>177</xdr:row>
      <xdr:rowOff>123825</xdr:rowOff>
    </xdr:from>
    <xdr:to>
      <xdr:col>10</xdr:col>
      <xdr:colOff>85725</xdr:colOff>
      <xdr:row>182</xdr:row>
      <xdr:rowOff>0</xdr:rowOff>
    </xdr:to>
    <xdr:grpSp>
      <xdr:nvGrpSpPr>
        <xdr:cNvPr id="38312" name="Group 1005"/>
        <xdr:cNvGrpSpPr>
          <a:grpSpLocks/>
        </xdr:cNvGrpSpPr>
      </xdr:nvGrpSpPr>
      <xdr:grpSpPr bwMode="auto">
        <a:xfrm>
          <a:off x="633566" y="34669873"/>
          <a:ext cx="5597320" cy="849159"/>
          <a:chOff x="66" y="3425"/>
          <a:chExt cx="583" cy="87"/>
        </a:xfrm>
      </xdr:grpSpPr>
      <xdr:sp macro="" textlink="">
        <xdr:nvSpPr>
          <xdr:cNvPr id="17885" name="Text Box 477"/>
          <xdr:cNvSpPr txBox="1">
            <a:spLocks noChangeArrowheads="1"/>
          </xdr:cNvSpPr>
        </xdr:nvSpPr>
        <xdr:spPr bwMode="auto">
          <a:xfrm>
            <a:off x="491" y="3490"/>
            <a:ext cx="147" cy="22"/>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προπανόνη ή ακετόνη</a:t>
            </a:r>
          </a:p>
        </xdr:txBody>
      </xdr:sp>
      <xdr:grpSp>
        <xdr:nvGrpSpPr>
          <xdr:cNvPr id="38645" name="Group 1000"/>
          <xdr:cNvGrpSpPr>
            <a:grpSpLocks/>
          </xdr:cNvGrpSpPr>
        </xdr:nvGrpSpPr>
        <xdr:grpSpPr bwMode="auto">
          <a:xfrm>
            <a:off x="66" y="3425"/>
            <a:ext cx="583" cy="60"/>
            <a:chOff x="66" y="3425"/>
            <a:chExt cx="583" cy="60"/>
          </a:xfrm>
        </xdr:grpSpPr>
        <xdr:grpSp>
          <xdr:nvGrpSpPr>
            <xdr:cNvPr id="38646" name="Group 467"/>
            <xdr:cNvGrpSpPr>
              <a:grpSpLocks/>
            </xdr:cNvGrpSpPr>
          </xdr:nvGrpSpPr>
          <xdr:grpSpPr bwMode="auto">
            <a:xfrm>
              <a:off x="66" y="3433"/>
              <a:ext cx="108" cy="26"/>
              <a:chOff x="55" y="3423"/>
              <a:chExt cx="108" cy="26"/>
            </a:xfrm>
          </xdr:grpSpPr>
          <xdr:sp macro="" textlink="">
            <xdr:nvSpPr>
              <xdr:cNvPr id="17630" name="Text Box 222"/>
              <xdr:cNvSpPr txBox="1">
                <a:spLocks noChangeArrowheads="1"/>
              </xdr:cNvSpPr>
            </xdr:nvSpPr>
            <xdr:spPr bwMode="auto">
              <a:xfrm>
                <a:off x="55" y="342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7840" name="Text Box 432"/>
              <xdr:cNvSpPr txBox="1">
                <a:spLocks noChangeArrowheads="1"/>
              </xdr:cNvSpPr>
            </xdr:nvSpPr>
            <xdr:spPr bwMode="auto">
              <a:xfrm>
                <a:off x="102" y="3423"/>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8681" name="Line 237"/>
              <xdr:cNvSpPr>
                <a:spLocks noChangeShapeType="1"/>
              </xdr:cNvSpPr>
            </xdr:nvSpPr>
            <xdr:spPr bwMode="auto">
              <a:xfrm>
                <a:off x="90" y="3434"/>
                <a:ext cx="14" cy="0"/>
              </a:xfrm>
              <a:prstGeom prst="line">
                <a:avLst/>
              </a:prstGeom>
              <a:noFill/>
              <a:ln w="9525">
                <a:solidFill>
                  <a:srgbClr val="FFFF99"/>
                </a:solidFill>
                <a:round/>
                <a:headEnd/>
                <a:tailEnd/>
              </a:ln>
            </xdr:spPr>
          </xdr:sp>
          <xdr:sp macro="" textlink="">
            <xdr:nvSpPr>
              <xdr:cNvPr id="17839" name="Text Box 431"/>
              <xdr:cNvSpPr txBox="1">
                <a:spLocks noChangeArrowheads="1"/>
              </xdr:cNvSpPr>
            </xdr:nvSpPr>
            <xdr:spPr bwMode="auto">
              <a:xfrm>
                <a:off x="132" y="3423"/>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683" name="Group 433"/>
              <xdr:cNvGrpSpPr>
                <a:grpSpLocks/>
              </xdr:cNvGrpSpPr>
            </xdr:nvGrpSpPr>
            <xdr:grpSpPr bwMode="auto">
              <a:xfrm>
                <a:off x="120" y="3430"/>
                <a:ext cx="14" cy="8"/>
                <a:chOff x="220" y="2176"/>
                <a:chExt cx="14" cy="8"/>
              </a:xfrm>
            </xdr:grpSpPr>
            <xdr:grpSp>
              <xdr:nvGrpSpPr>
                <xdr:cNvPr id="38684" name="Group 434"/>
                <xdr:cNvGrpSpPr>
                  <a:grpSpLocks/>
                </xdr:cNvGrpSpPr>
              </xdr:nvGrpSpPr>
              <xdr:grpSpPr bwMode="auto">
                <a:xfrm>
                  <a:off x="220" y="2180"/>
                  <a:ext cx="14" cy="4"/>
                  <a:chOff x="697" y="1451"/>
                  <a:chExt cx="14" cy="4"/>
                </a:xfrm>
              </xdr:grpSpPr>
              <xdr:sp macro="" textlink="">
                <xdr:nvSpPr>
                  <xdr:cNvPr id="38686" name="Line 435"/>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687" name="Line 436"/>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685" name="Line 437"/>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grpSp>
          <xdr:nvGrpSpPr>
            <xdr:cNvPr id="38647" name="Group 439"/>
            <xdr:cNvGrpSpPr>
              <a:grpSpLocks/>
            </xdr:cNvGrpSpPr>
          </xdr:nvGrpSpPr>
          <xdr:grpSpPr bwMode="auto">
            <a:xfrm>
              <a:off x="176" y="3438"/>
              <a:ext cx="12" cy="12"/>
              <a:chOff x="495" y="1422"/>
              <a:chExt cx="14" cy="14"/>
            </a:xfrm>
          </xdr:grpSpPr>
          <xdr:sp macro="" textlink="">
            <xdr:nvSpPr>
              <xdr:cNvPr id="38677" name="Line 440"/>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678" name="Line 441"/>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648" name="Group 466"/>
            <xdr:cNvGrpSpPr>
              <a:grpSpLocks/>
            </xdr:cNvGrpSpPr>
          </xdr:nvGrpSpPr>
          <xdr:grpSpPr bwMode="auto">
            <a:xfrm>
              <a:off x="348" y="3433"/>
              <a:ext cx="115" cy="51"/>
              <a:chOff x="337" y="3423"/>
              <a:chExt cx="115" cy="51"/>
            </a:xfrm>
          </xdr:grpSpPr>
          <xdr:sp macro="" textlink="">
            <xdr:nvSpPr>
              <xdr:cNvPr id="17873" name="Text Box 465"/>
              <xdr:cNvSpPr txBox="1">
                <a:spLocks noChangeArrowheads="1"/>
              </xdr:cNvSpPr>
            </xdr:nvSpPr>
            <xdr:spPr bwMode="auto">
              <a:xfrm>
                <a:off x="337" y="3423"/>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7852" name="Text Box 444"/>
              <xdr:cNvSpPr txBox="1">
                <a:spLocks noChangeArrowheads="1"/>
              </xdr:cNvSpPr>
            </xdr:nvSpPr>
            <xdr:spPr bwMode="auto">
              <a:xfrm>
                <a:off x="383" y="3423"/>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8668" name="Line 180"/>
              <xdr:cNvSpPr>
                <a:spLocks noChangeShapeType="1"/>
              </xdr:cNvSpPr>
            </xdr:nvSpPr>
            <xdr:spPr bwMode="auto">
              <a:xfrm>
                <a:off x="372" y="3434"/>
                <a:ext cx="14" cy="0"/>
              </a:xfrm>
              <a:prstGeom prst="line">
                <a:avLst/>
              </a:prstGeom>
              <a:noFill/>
              <a:ln w="9525">
                <a:solidFill>
                  <a:srgbClr val="FFFF99"/>
                </a:solidFill>
                <a:round/>
                <a:headEnd/>
                <a:tailEnd/>
              </a:ln>
            </xdr:spPr>
          </xdr:sp>
          <xdr:sp macro="" textlink="">
            <xdr:nvSpPr>
              <xdr:cNvPr id="17851" name="Text Box 443"/>
              <xdr:cNvSpPr txBox="1">
                <a:spLocks noChangeArrowheads="1"/>
              </xdr:cNvSpPr>
            </xdr:nvSpPr>
            <xdr:spPr bwMode="auto">
              <a:xfrm>
                <a:off x="413" y="3423"/>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7853" name="Text Box 445"/>
              <xdr:cNvSpPr txBox="1">
                <a:spLocks noChangeArrowheads="1"/>
              </xdr:cNvSpPr>
            </xdr:nvSpPr>
            <xdr:spPr bwMode="auto">
              <a:xfrm>
                <a:off x="383" y="3454"/>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38671" name="Line 446"/>
              <xdr:cNvSpPr>
                <a:spLocks noChangeShapeType="1"/>
              </xdr:cNvSpPr>
            </xdr:nvSpPr>
            <xdr:spPr bwMode="auto">
              <a:xfrm rot="5400000">
                <a:off x="386" y="3449"/>
                <a:ext cx="14" cy="0"/>
              </a:xfrm>
              <a:prstGeom prst="line">
                <a:avLst/>
              </a:prstGeom>
              <a:noFill/>
              <a:ln w="9525">
                <a:solidFill>
                  <a:srgbClr val="FFFF99"/>
                </a:solidFill>
                <a:round/>
                <a:headEnd/>
                <a:tailEnd/>
              </a:ln>
            </xdr:spPr>
          </xdr:sp>
          <xdr:grpSp>
            <xdr:nvGrpSpPr>
              <xdr:cNvPr id="38672" name="Group 447"/>
              <xdr:cNvGrpSpPr>
                <a:grpSpLocks/>
              </xdr:cNvGrpSpPr>
            </xdr:nvGrpSpPr>
            <xdr:grpSpPr bwMode="auto">
              <a:xfrm>
                <a:off x="401" y="3432"/>
                <a:ext cx="14" cy="4"/>
                <a:chOff x="697" y="1451"/>
                <a:chExt cx="14" cy="4"/>
              </a:xfrm>
            </xdr:grpSpPr>
            <xdr:sp macro="" textlink="">
              <xdr:nvSpPr>
                <xdr:cNvPr id="38675" name="Line 448"/>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676" name="Line 449"/>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673" name="AutoShape 450"/>
              <xdr:cNvSpPr>
                <a:spLocks/>
              </xdr:cNvSpPr>
            </xdr:nvSpPr>
            <xdr:spPr bwMode="auto">
              <a:xfrm>
                <a:off x="337" y="3424"/>
                <a:ext cx="4" cy="38"/>
              </a:xfrm>
              <a:prstGeom prst="leftBracket">
                <a:avLst>
                  <a:gd name="adj" fmla="val 79167"/>
                </a:avLst>
              </a:prstGeom>
              <a:noFill/>
              <a:ln w="9525">
                <a:solidFill>
                  <a:srgbClr val="800000"/>
                </a:solidFill>
                <a:round/>
                <a:headEnd/>
                <a:tailEnd/>
              </a:ln>
            </xdr:spPr>
          </xdr:sp>
          <xdr:sp macro="" textlink="">
            <xdr:nvSpPr>
              <xdr:cNvPr id="38674" name="AutoShape 451"/>
              <xdr:cNvSpPr>
                <a:spLocks/>
              </xdr:cNvSpPr>
            </xdr:nvSpPr>
            <xdr:spPr bwMode="auto">
              <a:xfrm flipH="1">
                <a:off x="448" y="3424"/>
                <a:ext cx="4" cy="38"/>
              </a:xfrm>
              <a:prstGeom prst="leftBracket">
                <a:avLst>
                  <a:gd name="adj" fmla="val 79167"/>
                </a:avLst>
              </a:prstGeom>
              <a:noFill/>
              <a:ln w="9525">
                <a:solidFill>
                  <a:srgbClr val="800000"/>
                </a:solidFill>
                <a:round/>
                <a:headEnd/>
                <a:tailEnd/>
              </a:ln>
            </xdr:spPr>
          </xdr:sp>
        </xdr:grpSp>
        <xdr:sp macro="" textlink="">
          <xdr:nvSpPr>
            <xdr:cNvPr id="17860" name="Text Box 452"/>
            <xdr:cNvSpPr txBox="1">
              <a:spLocks noChangeArrowheads="1"/>
            </xdr:cNvSpPr>
          </xdr:nvSpPr>
          <xdr:spPr bwMode="auto">
            <a:xfrm>
              <a:off x="189" y="3433"/>
              <a:ext cx="52"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H–OH</a:t>
              </a:r>
            </a:p>
          </xdr:txBody>
        </xdr:sp>
        <xdr:grpSp>
          <xdr:nvGrpSpPr>
            <xdr:cNvPr id="38650" name="Group 470"/>
            <xdr:cNvGrpSpPr>
              <a:grpSpLocks/>
            </xdr:cNvGrpSpPr>
          </xdr:nvGrpSpPr>
          <xdr:grpSpPr bwMode="auto">
            <a:xfrm>
              <a:off x="536" y="3433"/>
              <a:ext cx="113" cy="52"/>
              <a:chOff x="615" y="3423"/>
              <a:chExt cx="113" cy="52"/>
            </a:xfrm>
          </xdr:grpSpPr>
          <xdr:sp macro="" textlink="">
            <xdr:nvSpPr>
              <xdr:cNvPr id="17876" name="Text Box 468"/>
              <xdr:cNvSpPr txBox="1">
                <a:spLocks noChangeArrowheads="1"/>
              </xdr:cNvSpPr>
            </xdr:nvSpPr>
            <xdr:spPr bwMode="auto">
              <a:xfrm>
                <a:off x="692" y="342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7866" name="Text Box 458"/>
              <xdr:cNvSpPr txBox="1">
                <a:spLocks noChangeArrowheads="1"/>
              </xdr:cNvSpPr>
            </xdr:nvSpPr>
            <xdr:spPr bwMode="auto">
              <a:xfrm>
                <a:off x="661" y="3454"/>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7867" name="Text Box 459"/>
              <xdr:cNvSpPr txBox="1">
                <a:spLocks noChangeArrowheads="1"/>
              </xdr:cNvSpPr>
            </xdr:nvSpPr>
            <xdr:spPr bwMode="auto">
              <a:xfrm>
                <a:off x="615" y="342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7868" name="Text Box 460"/>
              <xdr:cNvSpPr txBox="1">
                <a:spLocks noChangeArrowheads="1"/>
              </xdr:cNvSpPr>
            </xdr:nvSpPr>
            <xdr:spPr bwMode="auto">
              <a:xfrm>
                <a:off x="661" y="3423"/>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8661" name="Line 461"/>
              <xdr:cNvSpPr>
                <a:spLocks noChangeShapeType="1"/>
              </xdr:cNvSpPr>
            </xdr:nvSpPr>
            <xdr:spPr bwMode="auto">
              <a:xfrm flipV="1">
                <a:off x="649" y="3433"/>
                <a:ext cx="14" cy="0"/>
              </a:xfrm>
              <a:prstGeom prst="line">
                <a:avLst/>
              </a:prstGeom>
              <a:noFill/>
              <a:ln w="9525">
                <a:solidFill>
                  <a:srgbClr val="FFFF99"/>
                </a:solidFill>
                <a:round/>
                <a:headEnd/>
                <a:tailEnd/>
              </a:ln>
            </xdr:spPr>
          </xdr:sp>
          <xdr:grpSp>
            <xdr:nvGrpSpPr>
              <xdr:cNvPr id="38662" name="Group 462"/>
              <xdr:cNvGrpSpPr>
                <a:grpSpLocks/>
              </xdr:cNvGrpSpPr>
            </xdr:nvGrpSpPr>
            <xdr:grpSpPr bwMode="auto">
              <a:xfrm rot="-5400000">
                <a:off x="664" y="3447"/>
                <a:ext cx="14" cy="4"/>
                <a:chOff x="697" y="1451"/>
                <a:chExt cx="14" cy="4"/>
              </a:xfrm>
            </xdr:grpSpPr>
            <xdr:sp macro="" textlink="">
              <xdr:nvSpPr>
                <xdr:cNvPr id="38664" name="Line 463"/>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665" name="Line 464"/>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663" name="Line 469"/>
              <xdr:cNvSpPr>
                <a:spLocks noChangeShapeType="1"/>
              </xdr:cNvSpPr>
            </xdr:nvSpPr>
            <xdr:spPr bwMode="auto">
              <a:xfrm flipV="1">
                <a:off x="679" y="3433"/>
                <a:ext cx="14" cy="0"/>
              </a:xfrm>
              <a:prstGeom prst="line">
                <a:avLst/>
              </a:prstGeom>
              <a:noFill/>
              <a:ln w="9525">
                <a:solidFill>
                  <a:srgbClr val="FFFF99"/>
                </a:solidFill>
                <a:round/>
                <a:headEnd/>
                <a:tailEnd/>
              </a:ln>
            </xdr:spPr>
          </xdr:sp>
        </xdr:grpSp>
        <xdr:grpSp>
          <xdr:nvGrpSpPr>
            <xdr:cNvPr id="38651" name="Group 994"/>
            <xdr:cNvGrpSpPr>
              <a:grpSpLocks/>
            </xdr:cNvGrpSpPr>
          </xdr:nvGrpSpPr>
          <xdr:grpSpPr bwMode="auto">
            <a:xfrm>
              <a:off x="470" y="3441"/>
              <a:ext cx="63" cy="6"/>
              <a:chOff x="450" y="3340"/>
              <a:chExt cx="63" cy="6"/>
            </a:xfrm>
          </xdr:grpSpPr>
          <xdr:sp macro="" textlink="">
            <xdr:nvSpPr>
              <xdr:cNvPr id="38655" name="Line 995"/>
              <xdr:cNvSpPr>
                <a:spLocks noChangeShapeType="1"/>
              </xdr:cNvSpPr>
            </xdr:nvSpPr>
            <xdr:spPr bwMode="auto">
              <a:xfrm>
                <a:off x="450" y="3340"/>
                <a:ext cx="63" cy="0"/>
              </a:xfrm>
              <a:prstGeom prst="line">
                <a:avLst/>
              </a:prstGeom>
              <a:noFill/>
              <a:ln w="12700">
                <a:solidFill>
                  <a:srgbClr val="FF0000"/>
                </a:solidFill>
                <a:round/>
                <a:headEnd/>
                <a:tailEnd type="triangle" w="med" len="med"/>
              </a:ln>
            </xdr:spPr>
          </xdr:sp>
          <xdr:sp macro="" textlink="">
            <xdr:nvSpPr>
              <xdr:cNvPr id="38656" name="Line 996"/>
              <xdr:cNvSpPr>
                <a:spLocks noChangeShapeType="1"/>
              </xdr:cNvSpPr>
            </xdr:nvSpPr>
            <xdr:spPr bwMode="auto">
              <a:xfrm flipH="1">
                <a:off x="450" y="3346"/>
                <a:ext cx="31" cy="0"/>
              </a:xfrm>
              <a:prstGeom prst="line">
                <a:avLst/>
              </a:prstGeom>
              <a:noFill/>
              <a:ln w="12700">
                <a:solidFill>
                  <a:srgbClr val="FF0000"/>
                </a:solidFill>
                <a:round/>
                <a:headEnd/>
                <a:tailEnd type="triangle" w="med" len="med"/>
              </a:ln>
            </xdr:spPr>
          </xdr:sp>
        </xdr:grpSp>
        <xdr:grpSp>
          <xdr:nvGrpSpPr>
            <xdr:cNvPr id="38652" name="Group 997"/>
            <xdr:cNvGrpSpPr>
              <a:grpSpLocks/>
            </xdr:cNvGrpSpPr>
          </xdr:nvGrpSpPr>
          <xdr:grpSpPr bwMode="auto">
            <a:xfrm>
              <a:off x="242" y="3425"/>
              <a:ext cx="100" cy="20"/>
              <a:chOff x="254" y="3320"/>
              <a:chExt cx="100" cy="20"/>
            </a:xfrm>
          </xdr:grpSpPr>
          <xdr:sp macro="" textlink="">
            <xdr:nvSpPr>
              <xdr:cNvPr id="18406" name="Text Box 998"/>
              <xdr:cNvSpPr txBox="1">
                <a:spLocks noChangeArrowheads="1"/>
              </xdr:cNvSpPr>
            </xdr:nvSpPr>
            <xdr:spPr bwMode="auto">
              <a:xfrm>
                <a:off x="255" y="3320"/>
                <a:ext cx="88"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3366FF"/>
                    </a:solidFill>
                    <a:latin typeface="Arial"/>
                    <a:cs typeface="Arial"/>
                  </a:rPr>
                  <a:t>HgSO</a:t>
                </a:r>
                <a:r>
                  <a:rPr lang="en-US" sz="1000" b="0" i="0" strike="noStrike" baseline="-25000">
                    <a:solidFill>
                      <a:srgbClr val="3366FF"/>
                    </a:solidFill>
                    <a:latin typeface="Arial"/>
                    <a:cs typeface="Arial"/>
                  </a:rPr>
                  <a:t>4</a:t>
                </a:r>
                <a:r>
                  <a:rPr lang="en-US" sz="1000" b="0" i="0" strike="noStrike">
                    <a:solidFill>
                      <a:srgbClr val="FF0000"/>
                    </a:solidFill>
                    <a:latin typeface="Arial"/>
                    <a:cs typeface="Arial"/>
                  </a:rPr>
                  <a:t>/</a:t>
                </a:r>
                <a:r>
                  <a:rPr lang="en-US" sz="1000" b="0" i="0" strike="noStrike">
                    <a:solidFill>
                      <a:srgbClr val="3366FF"/>
                    </a:solidFill>
                    <a:latin typeface="Arial"/>
                    <a:cs typeface="Arial"/>
                  </a:rPr>
                  <a:t>H</a:t>
                </a:r>
                <a:r>
                  <a:rPr lang="en-US" sz="1000" b="0" i="0" strike="noStrike" baseline="-25000">
                    <a:solidFill>
                      <a:srgbClr val="3366FF"/>
                    </a:solidFill>
                    <a:latin typeface="Arial"/>
                    <a:cs typeface="Arial"/>
                  </a:rPr>
                  <a:t>2</a:t>
                </a:r>
                <a:r>
                  <a:rPr lang="en-US" sz="1000" b="0" i="0" strike="noStrike">
                    <a:solidFill>
                      <a:srgbClr val="3366FF"/>
                    </a:solidFill>
                    <a:latin typeface="Arial"/>
                    <a:cs typeface="Arial"/>
                  </a:rPr>
                  <a:t>SO</a:t>
                </a:r>
                <a:r>
                  <a:rPr lang="en-US" sz="1000" b="0" i="0" strike="noStrike" baseline="-25000">
                    <a:solidFill>
                      <a:srgbClr val="3366FF"/>
                    </a:solidFill>
                    <a:latin typeface="Arial"/>
                    <a:cs typeface="Arial"/>
                  </a:rPr>
                  <a:t>4</a:t>
                </a:r>
              </a:p>
            </xdr:txBody>
          </xdr:sp>
          <xdr:sp macro="" textlink="">
            <xdr:nvSpPr>
              <xdr:cNvPr id="38654" name="Line 999"/>
              <xdr:cNvSpPr>
                <a:spLocks noChangeShapeType="1"/>
              </xdr:cNvSpPr>
            </xdr:nvSpPr>
            <xdr:spPr bwMode="auto">
              <a:xfrm>
                <a:off x="254" y="3340"/>
                <a:ext cx="100" cy="0"/>
              </a:xfrm>
              <a:prstGeom prst="line">
                <a:avLst/>
              </a:prstGeom>
              <a:noFill/>
              <a:ln w="12700">
                <a:solidFill>
                  <a:srgbClr val="FF0000"/>
                </a:solidFill>
                <a:round/>
                <a:headEnd/>
                <a:tailEnd type="triangle" w="med" len="med"/>
              </a:ln>
            </xdr:spPr>
          </xdr:sp>
        </xdr:grpSp>
      </xdr:grpSp>
    </xdr:grpSp>
    <xdr:clientData/>
  </xdr:twoCellAnchor>
  <xdr:twoCellAnchor>
    <xdr:from>
      <xdr:col>1</xdr:col>
      <xdr:colOff>200025</xdr:colOff>
      <xdr:row>302</xdr:row>
      <xdr:rowOff>48789</xdr:rowOff>
    </xdr:from>
    <xdr:to>
      <xdr:col>9</xdr:col>
      <xdr:colOff>352425</xdr:colOff>
      <xdr:row>311</xdr:row>
      <xdr:rowOff>95364</xdr:rowOff>
    </xdr:to>
    <xdr:grpSp>
      <xdr:nvGrpSpPr>
        <xdr:cNvPr id="1022" name="1021 - Ομάδα"/>
        <xdr:cNvGrpSpPr/>
      </xdr:nvGrpSpPr>
      <xdr:grpSpPr>
        <a:xfrm>
          <a:off x="814541" y="58919434"/>
          <a:ext cx="5068529" cy="1797946"/>
          <a:chOff x="822735" y="57075886"/>
          <a:chExt cx="5134077" cy="1742639"/>
        </a:xfrm>
      </xdr:grpSpPr>
      <xdr:sp macro="" textlink="">
        <xdr:nvSpPr>
          <xdr:cNvPr id="1021" name="1020 - TextBox"/>
          <xdr:cNvSpPr txBox="1"/>
        </xdr:nvSpPr>
        <xdr:spPr>
          <a:xfrm>
            <a:off x="4457285" y="57830070"/>
            <a:ext cx="508000" cy="245807"/>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000">
                <a:solidFill>
                  <a:srgbClr val="FF0000"/>
                </a:solidFill>
                <a:latin typeface="Arial" pitchFamily="34" charset="0"/>
                <a:cs typeface="Arial" pitchFamily="34" charset="0"/>
              </a:rPr>
              <a:t>+</a:t>
            </a:r>
            <a:r>
              <a:rPr lang="en-US" sz="1000">
                <a:solidFill>
                  <a:srgbClr val="FF6600"/>
                </a:solidFill>
                <a:latin typeface="Arial" pitchFamily="34" charset="0"/>
                <a:cs typeface="Arial" pitchFamily="34" charset="0"/>
              </a:rPr>
              <a:t>H</a:t>
            </a:r>
            <a:r>
              <a:rPr lang="en-US" sz="1000" baseline="-25000">
                <a:solidFill>
                  <a:srgbClr val="FF6600"/>
                </a:solidFill>
                <a:latin typeface="Arial" pitchFamily="34" charset="0"/>
                <a:cs typeface="Arial" pitchFamily="34" charset="0"/>
              </a:rPr>
              <a:t>2</a:t>
            </a:r>
            <a:r>
              <a:rPr lang="en-US" sz="1000">
                <a:solidFill>
                  <a:srgbClr val="FF6600"/>
                </a:solidFill>
                <a:latin typeface="Arial" pitchFamily="34" charset="0"/>
                <a:cs typeface="Arial" pitchFamily="34" charset="0"/>
              </a:rPr>
              <a:t>O</a:t>
            </a:r>
            <a:endParaRPr lang="el-GR" sz="1000">
              <a:solidFill>
                <a:srgbClr val="FF6600"/>
              </a:solidFill>
              <a:latin typeface="Arial" pitchFamily="34" charset="0"/>
              <a:cs typeface="Arial" pitchFamily="34" charset="0"/>
            </a:endParaRPr>
          </a:p>
        </xdr:txBody>
      </xdr:sp>
      <xdr:sp macro="" textlink="">
        <xdr:nvSpPr>
          <xdr:cNvPr id="1020" name="1019 - TextBox"/>
          <xdr:cNvSpPr txBox="1"/>
        </xdr:nvSpPr>
        <xdr:spPr>
          <a:xfrm>
            <a:off x="1597746" y="57395804"/>
            <a:ext cx="557160" cy="22941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000">
                <a:solidFill>
                  <a:srgbClr val="3366FF"/>
                </a:solidFill>
                <a:latin typeface="Arial" pitchFamily="34" charset="0"/>
                <a:cs typeface="Arial" pitchFamily="34" charset="0"/>
              </a:rPr>
              <a:t>170°</a:t>
            </a:r>
            <a:r>
              <a:rPr lang="en-US" sz="1000">
                <a:solidFill>
                  <a:srgbClr val="3366FF"/>
                </a:solidFill>
                <a:latin typeface="Arial" pitchFamily="34" charset="0"/>
                <a:cs typeface="Arial" pitchFamily="34" charset="0"/>
              </a:rPr>
              <a:t>C</a:t>
            </a:r>
            <a:endParaRPr lang="el-GR" sz="1000">
              <a:solidFill>
                <a:srgbClr val="3366FF"/>
              </a:solidFill>
              <a:latin typeface="Arial" pitchFamily="34" charset="0"/>
              <a:cs typeface="Arial" pitchFamily="34" charset="0"/>
            </a:endParaRPr>
          </a:p>
        </xdr:txBody>
      </xdr:sp>
      <xdr:grpSp>
        <xdr:nvGrpSpPr>
          <xdr:cNvPr id="38313" name="Group 1059"/>
          <xdr:cNvGrpSpPr>
            <a:grpSpLocks/>
          </xdr:cNvGrpSpPr>
        </xdr:nvGrpSpPr>
        <xdr:grpSpPr bwMode="auto">
          <a:xfrm>
            <a:off x="822735" y="57075886"/>
            <a:ext cx="5134077" cy="1742639"/>
            <a:chOff x="85" y="5840"/>
            <a:chExt cx="528" cy="185"/>
          </a:xfrm>
        </xdr:grpSpPr>
        <xdr:grpSp>
          <xdr:nvGrpSpPr>
            <xdr:cNvPr id="38618" name="Group 985"/>
            <xdr:cNvGrpSpPr>
              <a:grpSpLocks/>
            </xdr:cNvGrpSpPr>
          </xdr:nvGrpSpPr>
          <xdr:grpSpPr bwMode="auto">
            <a:xfrm>
              <a:off x="157" y="5853"/>
              <a:ext cx="76" cy="24"/>
              <a:chOff x="601" y="5872"/>
              <a:chExt cx="76" cy="24"/>
            </a:xfrm>
          </xdr:grpSpPr>
          <xdr:sp macro="" textlink="">
            <xdr:nvSpPr>
              <xdr:cNvPr id="18391" name="Text Box 983"/>
              <xdr:cNvSpPr txBox="1">
                <a:spLocks noChangeArrowheads="1"/>
              </xdr:cNvSpPr>
            </xdr:nvSpPr>
            <xdr:spPr bwMode="auto">
              <a:xfrm>
                <a:off x="606" y="5872"/>
                <a:ext cx="64" cy="24"/>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1000" b="0" i="0" strike="noStrike">
                    <a:solidFill>
                      <a:srgbClr val="3366FF"/>
                    </a:solidFill>
                    <a:latin typeface="Arial"/>
                    <a:cs typeface="Arial"/>
                  </a:rPr>
                  <a:t>H</a:t>
                </a:r>
                <a:r>
                  <a:rPr lang="en-US" sz="1000" b="0" i="0" strike="noStrike" baseline="-25000">
                    <a:solidFill>
                      <a:srgbClr val="3366FF"/>
                    </a:solidFill>
                    <a:latin typeface="Arial"/>
                    <a:cs typeface="Arial"/>
                  </a:rPr>
                  <a:t>2</a:t>
                </a:r>
                <a:r>
                  <a:rPr lang="en-US" sz="1000" b="0" i="0" strike="noStrike">
                    <a:solidFill>
                      <a:srgbClr val="3366FF"/>
                    </a:solidFill>
                    <a:latin typeface="Arial"/>
                    <a:cs typeface="Arial"/>
                  </a:rPr>
                  <a:t>SO</a:t>
                </a:r>
                <a:r>
                  <a:rPr lang="en-US" sz="1000" b="0" i="0" strike="noStrike" baseline="-25000">
                    <a:solidFill>
                      <a:srgbClr val="3366FF"/>
                    </a:solidFill>
                    <a:latin typeface="Arial"/>
                    <a:cs typeface="Arial"/>
                  </a:rPr>
                  <a:t>4</a:t>
                </a:r>
                <a:r>
                  <a:rPr lang="en-US" sz="1000" b="0" i="0" strike="noStrike">
                    <a:solidFill>
                      <a:srgbClr val="3366FF"/>
                    </a:solidFill>
                    <a:latin typeface="Arial"/>
                    <a:cs typeface="Arial"/>
                  </a:rPr>
                  <a:t> </a:t>
                </a:r>
              </a:p>
            </xdr:txBody>
          </xdr:sp>
          <xdr:sp macro="" textlink="">
            <xdr:nvSpPr>
              <xdr:cNvPr id="38643" name="Line 984"/>
              <xdr:cNvSpPr>
                <a:spLocks noChangeShapeType="1"/>
              </xdr:cNvSpPr>
            </xdr:nvSpPr>
            <xdr:spPr bwMode="auto">
              <a:xfrm>
                <a:off x="601" y="5894"/>
                <a:ext cx="76" cy="0"/>
              </a:xfrm>
              <a:prstGeom prst="line">
                <a:avLst/>
              </a:prstGeom>
              <a:noFill/>
              <a:ln w="9525">
                <a:solidFill>
                  <a:srgbClr val="FF0000"/>
                </a:solidFill>
                <a:round/>
                <a:headEnd/>
                <a:tailEnd type="triangle" w="med" len="med"/>
              </a:ln>
            </xdr:spPr>
          </xdr:sp>
        </xdr:grpSp>
        <xdr:sp macro="" textlink="">
          <xdr:nvSpPr>
            <xdr:cNvPr id="18394" name="Text Box 986"/>
            <xdr:cNvSpPr txBox="1">
              <a:spLocks noChangeArrowheads="1"/>
            </xdr:cNvSpPr>
          </xdr:nvSpPr>
          <xdr:spPr bwMode="auto">
            <a:xfrm>
              <a:off x="85" y="5857"/>
              <a:ext cx="64" cy="36"/>
            </a:xfrm>
            <a:prstGeom prst="rect">
              <a:avLst/>
            </a:prstGeom>
            <a:solidFill>
              <a:srgbClr val="003300"/>
            </a:soli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9900"/>
                  </a:solidFill>
                  <a:latin typeface="Arial"/>
                  <a:cs typeface="Arial"/>
                </a:rPr>
                <a:t>Α</a:t>
              </a:r>
            </a:p>
          </xdr:txBody>
        </xdr:sp>
        <xdr:sp macro="" textlink="">
          <xdr:nvSpPr>
            <xdr:cNvPr id="18395" name="Text Box 987"/>
            <xdr:cNvSpPr txBox="1">
              <a:spLocks noChangeArrowheads="1"/>
            </xdr:cNvSpPr>
          </xdr:nvSpPr>
          <xdr:spPr bwMode="auto">
            <a:xfrm>
              <a:off x="240" y="5857"/>
              <a:ext cx="64" cy="36"/>
            </a:xfrm>
            <a:prstGeom prst="rect">
              <a:avLst/>
            </a:prstGeom>
            <a:solidFill>
              <a:srgbClr val="003300"/>
            </a:soli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9900"/>
                  </a:solidFill>
                  <a:latin typeface="Arial"/>
                  <a:cs typeface="Arial"/>
                </a:rPr>
                <a:t>Β</a:t>
              </a:r>
            </a:p>
          </xdr:txBody>
        </xdr:sp>
        <xdr:grpSp>
          <xdr:nvGrpSpPr>
            <xdr:cNvPr id="38621" name="Group 1012"/>
            <xdr:cNvGrpSpPr>
              <a:grpSpLocks/>
            </xdr:cNvGrpSpPr>
          </xdr:nvGrpSpPr>
          <xdr:grpSpPr bwMode="auto">
            <a:xfrm>
              <a:off x="312" y="5851"/>
              <a:ext cx="76" cy="25"/>
              <a:chOff x="322" y="5845"/>
              <a:chExt cx="76" cy="25"/>
            </a:xfrm>
          </xdr:grpSpPr>
          <xdr:sp macro="" textlink="">
            <xdr:nvSpPr>
              <xdr:cNvPr id="18397" name="Text Box 989"/>
              <xdr:cNvSpPr txBox="1">
                <a:spLocks noChangeArrowheads="1"/>
              </xdr:cNvSpPr>
            </xdr:nvSpPr>
            <xdr:spPr bwMode="auto">
              <a:xfrm>
                <a:off x="337" y="5845"/>
                <a:ext cx="38" cy="25"/>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1100" b="0" i="0" strike="noStrike">
                    <a:solidFill>
                      <a:srgbClr val="FF0000"/>
                    </a:solidFill>
                    <a:latin typeface="Arial"/>
                    <a:cs typeface="Arial"/>
                  </a:rPr>
                  <a:t>+</a:t>
                </a:r>
                <a:r>
                  <a:rPr lang="en-US" sz="1100" b="0" i="0" strike="noStrike">
                    <a:solidFill>
                      <a:srgbClr val="FF6600"/>
                    </a:solidFill>
                    <a:latin typeface="Arial"/>
                    <a:cs typeface="Arial"/>
                  </a:rPr>
                  <a:t>Cl</a:t>
                </a:r>
                <a:r>
                  <a:rPr lang="en-US" sz="1100" b="0" i="0" strike="noStrike" baseline="-25000">
                    <a:solidFill>
                      <a:srgbClr val="FF6600"/>
                    </a:solidFill>
                    <a:latin typeface="Arial"/>
                    <a:cs typeface="Arial"/>
                  </a:rPr>
                  <a:t>2</a:t>
                </a:r>
              </a:p>
            </xdr:txBody>
          </xdr:sp>
          <xdr:sp macro="" textlink="">
            <xdr:nvSpPr>
              <xdr:cNvPr id="38641" name="Line 990"/>
              <xdr:cNvSpPr>
                <a:spLocks noChangeShapeType="1"/>
              </xdr:cNvSpPr>
            </xdr:nvSpPr>
            <xdr:spPr bwMode="auto">
              <a:xfrm>
                <a:off x="322" y="5869"/>
                <a:ext cx="76" cy="0"/>
              </a:xfrm>
              <a:prstGeom prst="line">
                <a:avLst/>
              </a:prstGeom>
              <a:noFill/>
              <a:ln w="9525">
                <a:solidFill>
                  <a:srgbClr val="FF0000"/>
                </a:solidFill>
                <a:round/>
                <a:headEnd/>
                <a:tailEnd type="triangle" w="med" len="med"/>
              </a:ln>
            </xdr:spPr>
          </xdr:sp>
        </xdr:grpSp>
        <xdr:sp macro="" textlink="">
          <xdr:nvSpPr>
            <xdr:cNvPr id="18399" name="Text Box 991"/>
            <xdr:cNvSpPr txBox="1">
              <a:spLocks noChangeArrowheads="1"/>
            </xdr:cNvSpPr>
          </xdr:nvSpPr>
          <xdr:spPr bwMode="auto">
            <a:xfrm>
              <a:off x="395" y="5857"/>
              <a:ext cx="64" cy="36"/>
            </a:xfrm>
            <a:prstGeom prst="rect">
              <a:avLst/>
            </a:prstGeom>
            <a:solidFill>
              <a:srgbClr val="003300"/>
            </a:soli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9900"/>
                  </a:solidFill>
                  <a:latin typeface="Arial"/>
                  <a:cs typeface="Arial"/>
                </a:rPr>
                <a:t>Γ</a:t>
              </a:r>
            </a:p>
          </xdr:txBody>
        </xdr:sp>
        <xdr:grpSp>
          <xdr:nvGrpSpPr>
            <xdr:cNvPr id="38623" name="Group 1026"/>
            <xdr:cNvGrpSpPr>
              <a:grpSpLocks/>
            </xdr:cNvGrpSpPr>
          </xdr:nvGrpSpPr>
          <xdr:grpSpPr bwMode="auto">
            <a:xfrm>
              <a:off x="226" y="5901"/>
              <a:ext cx="102" cy="52"/>
              <a:chOff x="236" y="5895"/>
              <a:chExt cx="102" cy="52"/>
            </a:xfrm>
          </xdr:grpSpPr>
          <xdr:sp macro="" textlink="">
            <xdr:nvSpPr>
              <xdr:cNvPr id="18415" name="Text Box 1007"/>
              <xdr:cNvSpPr txBox="1">
                <a:spLocks noChangeArrowheads="1"/>
              </xdr:cNvSpPr>
            </xdr:nvSpPr>
            <xdr:spPr bwMode="auto">
              <a:xfrm>
                <a:off x="236" y="5907"/>
                <a:ext cx="102" cy="24"/>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0000"/>
                    </a:solidFill>
                    <a:latin typeface="Arial"/>
                    <a:cs typeface="Arial"/>
                  </a:rPr>
                  <a:t>+</a:t>
                </a:r>
                <a:r>
                  <a:rPr lang="en-US" sz="1100" b="0" i="0" strike="noStrike">
                    <a:solidFill>
                      <a:srgbClr val="FF6600"/>
                    </a:solidFill>
                    <a:latin typeface="Arial"/>
                    <a:cs typeface="Arial"/>
                  </a:rPr>
                  <a:t>H</a:t>
                </a:r>
                <a:r>
                  <a:rPr lang="en-US" sz="1100" b="0" i="0" strike="noStrike" baseline="-25000">
                    <a:solidFill>
                      <a:srgbClr val="FF6600"/>
                    </a:solidFill>
                    <a:latin typeface="Arial"/>
                    <a:cs typeface="Arial"/>
                  </a:rPr>
                  <a:t>2</a:t>
                </a:r>
                <a:r>
                  <a:rPr lang="en-US" sz="1100" b="0" i="0" strike="noStrike">
                    <a:solidFill>
                      <a:srgbClr val="FF6600"/>
                    </a:solidFill>
                    <a:latin typeface="Arial"/>
                    <a:cs typeface="Arial"/>
                  </a:rPr>
                  <a:t>O</a:t>
                </a:r>
                <a:r>
                  <a:rPr lang="en-US" sz="1000" b="0" i="0" strike="noStrike">
                    <a:solidFill>
                      <a:srgbClr val="000000"/>
                    </a:solidFill>
                    <a:latin typeface="Arial"/>
                    <a:cs typeface="Arial"/>
                  </a:rPr>
                  <a:t>   </a:t>
                </a:r>
                <a:r>
                  <a:rPr lang="en-US" sz="1000" b="0" i="0" strike="noStrike">
                    <a:solidFill>
                      <a:srgbClr val="3366FF"/>
                    </a:solidFill>
                    <a:latin typeface="Arial"/>
                    <a:cs typeface="Arial"/>
                  </a:rPr>
                  <a:t>H</a:t>
                </a:r>
                <a:r>
                  <a:rPr lang="en-US" sz="1000" b="0" i="0" strike="noStrike" baseline="-25000">
                    <a:solidFill>
                      <a:srgbClr val="3366FF"/>
                    </a:solidFill>
                    <a:latin typeface="Arial"/>
                    <a:cs typeface="Arial"/>
                  </a:rPr>
                  <a:t>2</a:t>
                </a:r>
                <a:r>
                  <a:rPr lang="en-US" sz="1000" b="0" i="0" strike="noStrike">
                    <a:solidFill>
                      <a:srgbClr val="3366FF"/>
                    </a:solidFill>
                    <a:latin typeface="Arial"/>
                    <a:cs typeface="Arial"/>
                  </a:rPr>
                  <a:t>SO</a:t>
                </a:r>
                <a:r>
                  <a:rPr lang="en-US" sz="1000" b="0" i="0" strike="noStrike" baseline="-25000">
                    <a:solidFill>
                      <a:srgbClr val="3366FF"/>
                    </a:solidFill>
                    <a:latin typeface="Arial"/>
                    <a:cs typeface="Arial"/>
                  </a:rPr>
                  <a:t>4</a:t>
                </a:r>
              </a:p>
            </xdr:txBody>
          </xdr:sp>
          <xdr:sp macro="" textlink="">
            <xdr:nvSpPr>
              <xdr:cNvPr id="38639" name="Line 1006"/>
              <xdr:cNvSpPr>
                <a:spLocks noChangeShapeType="1"/>
              </xdr:cNvSpPr>
            </xdr:nvSpPr>
            <xdr:spPr bwMode="auto">
              <a:xfrm>
                <a:off x="282" y="5895"/>
                <a:ext cx="0" cy="52"/>
              </a:xfrm>
              <a:prstGeom prst="line">
                <a:avLst/>
              </a:prstGeom>
              <a:noFill/>
              <a:ln w="9525">
                <a:solidFill>
                  <a:srgbClr val="FF0000"/>
                </a:solidFill>
                <a:round/>
                <a:headEnd/>
                <a:tailEnd type="triangle" w="med" len="med"/>
              </a:ln>
            </xdr:spPr>
          </xdr:sp>
        </xdr:grpSp>
        <xdr:sp macro="" textlink="">
          <xdr:nvSpPr>
            <xdr:cNvPr id="18416" name="Text Box 1008"/>
            <xdr:cNvSpPr txBox="1">
              <a:spLocks noChangeArrowheads="1"/>
            </xdr:cNvSpPr>
          </xdr:nvSpPr>
          <xdr:spPr bwMode="auto">
            <a:xfrm>
              <a:off x="549" y="5926"/>
              <a:ext cx="64" cy="36"/>
            </a:xfrm>
            <a:prstGeom prst="rect">
              <a:avLst/>
            </a:prstGeom>
            <a:solidFill>
              <a:srgbClr val="003300"/>
            </a:soli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9900"/>
                  </a:solidFill>
                  <a:latin typeface="Arial"/>
                  <a:cs typeface="Arial"/>
                </a:rPr>
                <a:t>Δ</a:t>
              </a:r>
            </a:p>
          </xdr:txBody>
        </xdr:sp>
        <xdr:sp macro="" textlink="">
          <xdr:nvSpPr>
            <xdr:cNvPr id="18417" name="Text Box 1009"/>
            <xdr:cNvSpPr txBox="1">
              <a:spLocks noChangeArrowheads="1"/>
            </xdr:cNvSpPr>
          </xdr:nvSpPr>
          <xdr:spPr bwMode="auto">
            <a:xfrm>
              <a:off x="240" y="5961"/>
              <a:ext cx="64" cy="36"/>
            </a:xfrm>
            <a:prstGeom prst="rect">
              <a:avLst/>
            </a:prstGeom>
            <a:solidFill>
              <a:srgbClr val="003300"/>
            </a:soli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9900"/>
                  </a:solidFill>
                  <a:latin typeface="Arial"/>
                  <a:cs typeface="Arial"/>
                </a:rPr>
                <a:t>Ε</a:t>
              </a:r>
            </a:p>
          </xdr:txBody>
        </xdr:sp>
        <xdr:grpSp>
          <xdr:nvGrpSpPr>
            <xdr:cNvPr id="38626" name="Group 1023"/>
            <xdr:cNvGrpSpPr>
              <a:grpSpLocks/>
            </xdr:cNvGrpSpPr>
          </xdr:nvGrpSpPr>
          <xdr:grpSpPr bwMode="auto">
            <a:xfrm>
              <a:off x="467" y="5840"/>
              <a:ext cx="114" cy="79"/>
              <a:chOff x="473" y="5833"/>
              <a:chExt cx="114" cy="79"/>
            </a:xfrm>
          </xdr:grpSpPr>
          <xdr:sp macro="" textlink="">
            <xdr:nvSpPr>
              <xdr:cNvPr id="18422" name="Text Box 1014"/>
              <xdr:cNvSpPr txBox="1">
                <a:spLocks noChangeArrowheads="1"/>
              </xdr:cNvSpPr>
            </xdr:nvSpPr>
            <xdr:spPr bwMode="auto">
              <a:xfrm>
                <a:off x="480" y="5833"/>
                <a:ext cx="95" cy="6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3366FF"/>
                    </a:solidFill>
                    <a:latin typeface="Arial"/>
                    <a:cs typeface="Arial"/>
                  </a:rPr>
                  <a:t>αλκοολικό δ/μα</a:t>
                </a:r>
              </a:p>
              <a:p>
                <a:pPr algn="ctr" rtl="1">
                  <a:defRPr sz="1000"/>
                </a:pPr>
                <a:r>
                  <a:rPr lang="en-US" sz="1100" b="0" i="0" strike="noStrike">
                    <a:solidFill>
                      <a:srgbClr val="FF6600"/>
                    </a:solidFill>
                    <a:latin typeface="Arial"/>
                    <a:cs typeface="Arial"/>
                  </a:rPr>
                  <a:t>NaOH</a:t>
                </a:r>
              </a:p>
            </xdr:txBody>
          </xdr:sp>
          <xdr:grpSp>
            <xdr:nvGrpSpPr>
              <xdr:cNvPr id="38635" name="Group 1021"/>
              <xdr:cNvGrpSpPr>
                <a:grpSpLocks/>
              </xdr:cNvGrpSpPr>
            </xdr:nvGrpSpPr>
            <xdr:grpSpPr bwMode="auto">
              <a:xfrm>
                <a:off x="473" y="5868"/>
                <a:ext cx="114" cy="44"/>
                <a:chOff x="473" y="5869"/>
                <a:chExt cx="114" cy="44"/>
              </a:xfrm>
            </xdr:grpSpPr>
            <xdr:sp macro="" textlink="">
              <xdr:nvSpPr>
                <xdr:cNvPr id="38636" name="Line 1013"/>
                <xdr:cNvSpPr>
                  <a:spLocks noChangeShapeType="1"/>
                </xdr:cNvSpPr>
              </xdr:nvSpPr>
              <xdr:spPr bwMode="auto">
                <a:xfrm>
                  <a:off x="473" y="5869"/>
                  <a:ext cx="114" cy="0"/>
                </a:xfrm>
                <a:prstGeom prst="line">
                  <a:avLst/>
                </a:prstGeom>
                <a:noFill/>
                <a:ln w="9525">
                  <a:solidFill>
                    <a:srgbClr val="FF0000"/>
                  </a:solidFill>
                  <a:round/>
                  <a:headEnd/>
                  <a:tailEnd/>
                </a:ln>
              </xdr:spPr>
            </xdr:sp>
            <xdr:sp macro="" textlink="">
              <xdr:nvSpPr>
                <xdr:cNvPr id="38637" name="Line 1016"/>
                <xdr:cNvSpPr>
                  <a:spLocks noChangeShapeType="1"/>
                </xdr:cNvSpPr>
              </xdr:nvSpPr>
              <xdr:spPr bwMode="auto">
                <a:xfrm>
                  <a:off x="587" y="5869"/>
                  <a:ext cx="0" cy="44"/>
                </a:xfrm>
                <a:prstGeom prst="line">
                  <a:avLst/>
                </a:prstGeom>
                <a:noFill/>
                <a:ln w="9525">
                  <a:solidFill>
                    <a:srgbClr val="FF0000"/>
                  </a:solidFill>
                  <a:round/>
                  <a:headEnd/>
                  <a:tailEnd type="triangle" w="med" len="med"/>
                </a:ln>
              </xdr:spPr>
            </xdr:sp>
          </xdr:grpSp>
        </xdr:grpSp>
        <xdr:sp macro="" textlink="">
          <xdr:nvSpPr>
            <xdr:cNvPr id="18425" name="Text Box 1017"/>
            <xdr:cNvSpPr txBox="1">
              <a:spLocks noChangeArrowheads="1"/>
            </xdr:cNvSpPr>
          </xdr:nvSpPr>
          <xdr:spPr bwMode="auto">
            <a:xfrm>
              <a:off x="383" y="5989"/>
              <a:ext cx="99" cy="36"/>
            </a:xfrm>
            <a:prstGeom prst="rect">
              <a:avLst/>
            </a:prstGeom>
            <a:solidFill>
              <a:srgbClr val="003300"/>
            </a:solidFill>
            <a:ln w="9525">
              <a:solidFill>
                <a:srgbClr val="FFFF99"/>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9900"/>
                  </a:solidFill>
                  <a:latin typeface="Arial"/>
                  <a:cs typeface="Arial"/>
                </a:rPr>
                <a:t>προπανόνη</a:t>
              </a:r>
            </a:p>
          </xdr:txBody>
        </xdr:sp>
        <xdr:grpSp>
          <xdr:nvGrpSpPr>
            <xdr:cNvPr id="38628" name="Group 1025"/>
            <xdr:cNvGrpSpPr>
              <a:grpSpLocks/>
            </xdr:cNvGrpSpPr>
          </xdr:nvGrpSpPr>
          <xdr:grpSpPr bwMode="auto">
            <a:xfrm>
              <a:off x="433" y="5944"/>
              <a:ext cx="108" cy="38"/>
              <a:chOff x="502" y="6033"/>
              <a:chExt cx="108" cy="38"/>
            </a:xfrm>
          </xdr:grpSpPr>
          <xdr:sp macro="" textlink="">
            <xdr:nvSpPr>
              <xdr:cNvPr id="18426" name="Text Box 1018"/>
              <xdr:cNvSpPr txBox="1">
                <a:spLocks noChangeArrowheads="1"/>
              </xdr:cNvSpPr>
            </xdr:nvSpPr>
            <xdr:spPr bwMode="auto">
              <a:xfrm>
                <a:off x="503" y="6034"/>
                <a:ext cx="104"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000" b="0" i="0" strike="noStrike">
                    <a:solidFill>
                      <a:srgbClr val="000000"/>
                    </a:solidFill>
                    <a:latin typeface="Arial"/>
                    <a:cs typeface="Arial"/>
                  </a:rPr>
                  <a:t>  </a:t>
                </a:r>
                <a:r>
                  <a:rPr lang="en-US" sz="1000" b="0" i="0" strike="noStrike">
                    <a:solidFill>
                      <a:srgbClr val="3366FF"/>
                    </a:solidFill>
                    <a:latin typeface="Arial"/>
                    <a:cs typeface="Arial"/>
                  </a:rPr>
                  <a:t>H</a:t>
                </a:r>
                <a:r>
                  <a:rPr lang="en-US" sz="1000" b="0" i="0" strike="noStrike" baseline="-25000">
                    <a:solidFill>
                      <a:srgbClr val="3366FF"/>
                    </a:solidFill>
                    <a:latin typeface="Arial"/>
                    <a:cs typeface="Arial"/>
                  </a:rPr>
                  <a:t>2</a:t>
                </a:r>
                <a:r>
                  <a:rPr lang="en-US" sz="1000" b="0" i="0" strike="noStrike">
                    <a:solidFill>
                      <a:srgbClr val="3366FF"/>
                    </a:solidFill>
                    <a:latin typeface="Arial"/>
                    <a:cs typeface="Arial"/>
                  </a:rPr>
                  <a:t>SO</a:t>
                </a:r>
                <a:r>
                  <a:rPr lang="en-US" sz="1000" b="0" i="0" strike="noStrike" baseline="-25000">
                    <a:solidFill>
                      <a:srgbClr val="3366FF"/>
                    </a:solidFill>
                    <a:latin typeface="Arial"/>
                    <a:cs typeface="Arial"/>
                  </a:rPr>
                  <a:t>4</a:t>
                </a:r>
                <a:r>
                  <a:rPr lang="en-US" sz="1000" b="0" i="0" strike="noStrike">
                    <a:solidFill>
                      <a:srgbClr val="3366FF"/>
                    </a:solidFill>
                    <a:latin typeface="Arial"/>
                    <a:cs typeface="Arial"/>
                  </a:rPr>
                  <a:t>, HgSO</a:t>
                </a:r>
                <a:r>
                  <a:rPr lang="en-US" sz="1000" b="0" i="0" strike="noStrike" baseline="-25000">
                    <a:solidFill>
                      <a:srgbClr val="3366FF"/>
                    </a:solidFill>
                    <a:latin typeface="Arial"/>
                    <a:cs typeface="Arial"/>
                  </a:rPr>
                  <a:t>4</a:t>
                </a:r>
              </a:p>
            </xdr:txBody>
          </xdr:sp>
          <xdr:grpSp>
            <xdr:nvGrpSpPr>
              <xdr:cNvPr id="38631" name="Group 1024"/>
              <xdr:cNvGrpSpPr>
                <a:grpSpLocks/>
              </xdr:cNvGrpSpPr>
            </xdr:nvGrpSpPr>
            <xdr:grpSpPr bwMode="auto">
              <a:xfrm>
                <a:off x="502" y="6033"/>
                <a:ext cx="108" cy="38"/>
                <a:chOff x="502" y="6034"/>
                <a:chExt cx="108" cy="38"/>
              </a:xfrm>
            </xdr:grpSpPr>
            <xdr:sp macro="" textlink="">
              <xdr:nvSpPr>
                <xdr:cNvPr id="38632" name="Line 1019"/>
                <xdr:cNvSpPr>
                  <a:spLocks noChangeShapeType="1"/>
                </xdr:cNvSpPr>
              </xdr:nvSpPr>
              <xdr:spPr bwMode="auto">
                <a:xfrm flipH="1">
                  <a:off x="502" y="6034"/>
                  <a:ext cx="108" cy="0"/>
                </a:xfrm>
                <a:prstGeom prst="line">
                  <a:avLst/>
                </a:prstGeom>
                <a:noFill/>
                <a:ln w="9525">
                  <a:solidFill>
                    <a:srgbClr val="FF0000"/>
                  </a:solidFill>
                  <a:round/>
                  <a:headEnd/>
                  <a:tailEnd/>
                </a:ln>
              </xdr:spPr>
            </xdr:sp>
            <xdr:sp macro="" textlink="">
              <xdr:nvSpPr>
                <xdr:cNvPr id="38633" name="Line 1020"/>
                <xdr:cNvSpPr>
                  <a:spLocks noChangeShapeType="1"/>
                </xdr:cNvSpPr>
              </xdr:nvSpPr>
              <xdr:spPr bwMode="auto">
                <a:xfrm>
                  <a:off x="502" y="6035"/>
                  <a:ext cx="0" cy="37"/>
                </a:xfrm>
                <a:prstGeom prst="line">
                  <a:avLst/>
                </a:prstGeom>
                <a:noFill/>
                <a:ln w="9525">
                  <a:solidFill>
                    <a:srgbClr val="FF0000"/>
                  </a:solidFill>
                  <a:round/>
                  <a:headEnd/>
                  <a:tailEnd type="triangle" w="med" len="med"/>
                </a:ln>
              </xdr:spPr>
            </xdr:sp>
          </xdr:grpSp>
        </xdr:grpSp>
        <xdr:sp macro="" textlink="">
          <xdr:nvSpPr>
            <xdr:cNvPr id="18440" name="Text Box 1032"/>
            <xdr:cNvSpPr txBox="1">
              <a:spLocks noChangeArrowheads="1"/>
            </xdr:cNvSpPr>
          </xdr:nvSpPr>
          <xdr:spPr bwMode="auto">
            <a:xfrm>
              <a:off x="174" y="5961"/>
              <a:ext cx="64" cy="36"/>
            </a:xfrm>
            <a:prstGeom prst="rect">
              <a:avLst/>
            </a:prstGeom>
            <a:solidFill>
              <a:srgbClr val="000000"/>
            </a:solidFill>
            <a:ln w="9525">
              <a:noFill/>
              <a:miter lim="800000"/>
              <a:headEnd/>
              <a:tailEnd/>
            </a:ln>
          </xdr:spPr>
          <xdr:txBody>
            <a:bodyPr vertOverflow="clip" wrap="square" lIns="0" tIns="22860" rIns="27432" bIns="22860" anchor="ctr" upright="1"/>
            <a:lstStyle/>
            <a:p>
              <a:pPr algn="r" rtl="1">
                <a:defRPr sz="1000"/>
              </a:pPr>
              <a:r>
                <a:rPr lang="el-GR" sz="1000" b="1" i="0" strike="noStrike">
                  <a:solidFill>
                    <a:srgbClr val="FF9900"/>
                  </a:solidFill>
                  <a:latin typeface="Arial"/>
                  <a:cs typeface="Arial"/>
                </a:rPr>
                <a:t>κύριο προϊόν</a:t>
              </a:r>
            </a:p>
          </xdr:txBody>
        </xdr:sp>
      </xdr:grpSp>
    </xdr:grpSp>
    <xdr:clientData/>
  </xdr:twoCellAnchor>
  <xdr:twoCellAnchor>
    <xdr:from>
      <xdr:col>1</xdr:col>
      <xdr:colOff>361950</xdr:colOff>
      <xdr:row>347</xdr:row>
      <xdr:rowOff>20790</xdr:rowOff>
    </xdr:from>
    <xdr:to>
      <xdr:col>9</xdr:col>
      <xdr:colOff>228600</xdr:colOff>
      <xdr:row>355</xdr:row>
      <xdr:rowOff>86652</xdr:rowOff>
    </xdr:to>
    <xdr:grpSp>
      <xdr:nvGrpSpPr>
        <xdr:cNvPr id="38314" name="Group 1061"/>
        <xdr:cNvGrpSpPr>
          <a:grpSpLocks/>
        </xdr:cNvGrpSpPr>
      </xdr:nvGrpSpPr>
      <xdr:grpSpPr bwMode="auto">
        <a:xfrm>
          <a:off x="976466" y="67648290"/>
          <a:ext cx="4782779" cy="1622636"/>
          <a:chOff x="85" y="6731"/>
          <a:chExt cx="498" cy="167"/>
        </a:xfrm>
      </xdr:grpSpPr>
      <xdr:sp macro="" textlink="">
        <xdr:nvSpPr>
          <xdr:cNvPr id="18442" name="Text Box 1034"/>
          <xdr:cNvSpPr txBox="1">
            <a:spLocks noChangeArrowheads="1"/>
          </xdr:cNvSpPr>
        </xdr:nvSpPr>
        <xdr:spPr bwMode="auto">
          <a:xfrm>
            <a:off x="85" y="6731"/>
            <a:ext cx="80" cy="45"/>
          </a:xfrm>
          <a:prstGeom prst="rect">
            <a:avLst/>
          </a:prstGeom>
          <a:solidFill>
            <a:srgbClr val="003300"/>
          </a:soli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9900"/>
                </a:solidFill>
                <a:latin typeface="Arial"/>
                <a:cs typeface="Arial"/>
              </a:rPr>
              <a:t>αλκένιο</a:t>
            </a:r>
          </a:p>
          <a:p>
            <a:pPr algn="ctr" rtl="1">
              <a:defRPr sz="1000"/>
            </a:pPr>
            <a:r>
              <a:rPr lang="el-GR" sz="1200" b="1" i="0" strike="noStrike">
                <a:solidFill>
                  <a:srgbClr val="FF9900"/>
                </a:solidFill>
                <a:latin typeface="Arial"/>
                <a:cs typeface="Arial"/>
              </a:rPr>
              <a:t>Α</a:t>
            </a:r>
          </a:p>
        </xdr:txBody>
      </xdr:sp>
      <xdr:grpSp>
        <xdr:nvGrpSpPr>
          <xdr:cNvPr id="38600" name="Group 1038"/>
          <xdr:cNvGrpSpPr>
            <a:grpSpLocks/>
          </xdr:cNvGrpSpPr>
        </xdr:nvGrpSpPr>
        <xdr:grpSpPr bwMode="auto">
          <a:xfrm>
            <a:off x="257" y="6731"/>
            <a:ext cx="177" cy="45"/>
            <a:chOff x="347" y="6741"/>
            <a:chExt cx="177" cy="45"/>
          </a:xfrm>
        </xdr:grpSpPr>
        <xdr:sp macro="" textlink="">
          <xdr:nvSpPr>
            <xdr:cNvPr id="18443" name="Text Box 1035"/>
            <xdr:cNvSpPr txBox="1">
              <a:spLocks noChangeArrowheads="1"/>
            </xdr:cNvSpPr>
          </xdr:nvSpPr>
          <xdr:spPr bwMode="auto">
            <a:xfrm>
              <a:off x="347" y="6741"/>
              <a:ext cx="95" cy="45"/>
            </a:xfrm>
            <a:prstGeom prst="rect">
              <a:avLst/>
            </a:prstGeom>
            <a:solidFill>
              <a:srgbClr val="003300"/>
            </a:soli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9900"/>
                  </a:solidFill>
                  <a:latin typeface="Arial"/>
                  <a:cs typeface="Arial"/>
                </a:rPr>
                <a:t>Ιταγής</a:t>
              </a:r>
              <a:r>
                <a:rPr lang="el-GR" sz="1200" b="1" i="0" strike="noStrike">
                  <a:solidFill>
                    <a:srgbClr val="FF0000"/>
                  </a:solidFill>
                  <a:latin typeface="Arial"/>
                  <a:cs typeface="Arial"/>
                </a:rPr>
                <a:t>**</a:t>
              </a:r>
              <a:r>
                <a:rPr lang="el-GR" sz="1200" b="1" i="0" strike="noStrike">
                  <a:solidFill>
                    <a:srgbClr val="FF9900"/>
                  </a:solidFill>
                  <a:latin typeface="Arial"/>
                  <a:cs typeface="Arial"/>
                </a:rPr>
                <a:t> αλκοόλη Β</a:t>
              </a:r>
            </a:p>
          </xdr:txBody>
        </xdr:sp>
        <xdr:sp macro="" textlink="">
          <xdr:nvSpPr>
            <xdr:cNvPr id="18444" name="Text Box 1036"/>
            <xdr:cNvSpPr txBox="1">
              <a:spLocks noChangeArrowheads="1"/>
            </xdr:cNvSpPr>
          </xdr:nvSpPr>
          <xdr:spPr bwMode="auto">
            <a:xfrm>
              <a:off x="444" y="6741"/>
              <a:ext cx="80" cy="45"/>
            </a:xfrm>
            <a:prstGeom prst="rect">
              <a:avLst/>
            </a:prstGeom>
            <a:solidFill>
              <a:srgbClr val="000000"/>
            </a:solidFill>
            <a:ln w="9525">
              <a:noFill/>
              <a:miter lim="800000"/>
              <a:headEnd/>
              <a:tailEnd/>
            </a:ln>
          </xdr:spPr>
          <xdr:txBody>
            <a:bodyPr vertOverflow="clip" wrap="square" lIns="27432" tIns="22860" rIns="0" bIns="22860" anchor="ctr" upright="1"/>
            <a:lstStyle/>
            <a:p>
              <a:pPr algn="l" rtl="1">
                <a:defRPr sz="1000"/>
              </a:pPr>
              <a:r>
                <a:rPr lang="el-GR" sz="1100" b="0" i="0" strike="noStrike">
                  <a:solidFill>
                    <a:srgbClr val="FF9900"/>
                  </a:solidFill>
                  <a:latin typeface="Arial"/>
                  <a:cs typeface="Arial"/>
                </a:rPr>
                <a:t>μοναδικό προϊόν</a:t>
              </a:r>
            </a:p>
          </xdr:txBody>
        </xdr:sp>
      </xdr:grpSp>
      <xdr:sp macro="" textlink="">
        <xdr:nvSpPr>
          <xdr:cNvPr id="18445" name="Text Box 1037"/>
          <xdr:cNvSpPr txBox="1">
            <a:spLocks noChangeArrowheads="1"/>
          </xdr:cNvSpPr>
        </xdr:nvSpPr>
        <xdr:spPr bwMode="auto">
          <a:xfrm>
            <a:off x="85" y="6842"/>
            <a:ext cx="80" cy="45"/>
          </a:xfrm>
          <a:prstGeom prst="rect">
            <a:avLst/>
          </a:prstGeom>
          <a:solidFill>
            <a:srgbClr val="003300"/>
          </a:soli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9900"/>
                </a:solidFill>
                <a:latin typeface="Arial"/>
                <a:cs typeface="Arial"/>
              </a:rPr>
              <a:t>Γ</a:t>
            </a:r>
          </a:p>
        </xdr:txBody>
      </xdr:sp>
      <xdr:grpSp>
        <xdr:nvGrpSpPr>
          <xdr:cNvPr id="38602" name="Group 1060"/>
          <xdr:cNvGrpSpPr>
            <a:grpSpLocks/>
          </xdr:cNvGrpSpPr>
        </xdr:nvGrpSpPr>
        <xdr:grpSpPr bwMode="auto">
          <a:xfrm>
            <a:off x="123" y="6784"/>
            <a:ext cx="38" cy="52"/>
            <a:chOff x="123" y="6784"/>
            <a:chExt cx="38" cy="52"/>
          </a:xfrm>
        </xdr:grpSpPr>
        <xdr:sp macro="" textlink="">
          <xdr:nvSpPr>
            <xdr:cNvPr id="18453" name="Text Box 1045"/>
            <xdr:cNvSpPr txBox="1">
              <a:spLocks noChangeArrowheads="1"/>
            </xdr:cNvSpPr>
          </xdr:nvSpPr>
          <xdr:spPr bwMode="auto">
            <a:xfrm>
              <a:off x="123" y="6794"/>
              <a:ext cx="38" cy="25"/>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1100" b="0" i="0" strike="noStrike">
                  <a:solidFill>
                    <a:srgbClr val="FF0000"/>
                  </a:solidFill>
                  <a:latin typeface="Arial"/>
                  <a:cs typeface="Arial"/>
                </a:rPr>
                <a:t>+</a:t>
              </a:r>
              <a:r>
                <a:rPr lang="en-US" sz="1100" b="0" i="0" strike="noStrike">
                  <a:solidFill>
                    <a:srgbClr val="FF6600"/>
                  </a:solidFill>
                  <a:latin typeface="Arial"/>
                  <a:cs typeface="Arial"/>
                </a:rPr>
                <a:t>Cl</a:t>
              </a:r>
              <a:r>
                <a:rPr lang="en-US" sz="1100" b="0" i="0" strike="noStrike" baseline="-25000">
                  <a:solidFill>
                    <a:srgbClr val="FF6600"/>
                  </a:solidFill>
                  <a:latin typeface="Arial"/>
                  <a:cs typeface="Arial"/>
                </a:rPr>
                <a:t>2</a:t>
              </a:r>
            </a:p>
          </xdr:txBody>
        </xdr:sp>
        <xdr:sp macro="" textlink="">
          <xdr:nvSpPr>
            <xdr:cNvPr id="38615" name="Line 1041"/>
            <xdr:cNvSpPr>
              <a:spLocks noChangeShapeType="1"/>
            </xdr:cNvSpPr>
          </xdr:nvSpPr>
          <xdr:spPr bwMode="auto">
            <a:xfrm>
              <a:off x="125" y="6784"/>
              <a:ext cx="0" cy="52"/>
            </a:xfrm>
            <a:prstGeom prst="line">
              <a:avLst/>
            </a:prstGeom>
            <a:noFill/>
            <a:ln w="9525">
              <a:solidFill>
                <a:srgbClr val="FF0000"/>
              </a:solidFill>
              <a:round/>
              <a:headEnd/>
              <a:tailEnd type="triangle" w="med" len="med"/>
            </a:ln>
          </xdr:spPr>
        </xdr:sp>
      </xdr:grpSp>
      <xdr:grpSp>
        <xdr:nvGrpSpPr>
          <xdr:cNvPr id="38603" name="Group 1052"/>
          <xdr:cNvGrpSpPr>
            <a:grpSpLocks/>
          </xdr:cNvGrpSpPr>
        </xdr:nvGrpSpPr>
        <xdr:grpSpPr bwMode="auto">
          <a:xfrm>
            <a:off x="174" y="6731"/>
            <a:ext cx="75" cy="23"/>
            <a:chOff x="174" y="6731"/>
            <a:chExt cx="75" cy="23"/>
          </a:xfrm>
        </xdr:grpSpPr>
        <xdr:sp macro="" textlink="">
          <xdr:nvSpPr>
            <xdr:cNvPr id="18448" name="Text Box 1040"/>
            <xdr:cNvSpPr txBox="1">
              <a:spLocks noChangeArrowheads="1"/>
            </xdr:cNvSpPr>
          </xdr:nvSpPr>
          <xdr:spPr bwMode="auto">
            <a:xfrm>
              <a:off x="181" y="6731"/>
              <a:ext cx="51" cy="22"/>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1100" b="0" i="0" strike="noStrike">
                  <a:solidFill>
                    <a:srgbClr val="FF0000"/>
                  </a:solidFill>
                  <a:latin typeface="Arial"/>
                  <a:cs typeface="Arial"/>
                </a:rPr>
                <a:t>+</a:t>
              </a:r>
              <a:r>
                <a:rPr lang="en-US" sz="1100" b="0" i="0" strike="noStrike">
                  <a:solidFill>
                    <a:srgbClr val="FF6600"/>
                  </a:solidFill>
                  <a:latin typeface="Arial"/>
                  <a:cs typeface="Arial"/>
                </a:rPr>
                <a:t>H</a:t>
              </a:r>
              <a:r>
                <a:rPr lang="en-US" sz="1100" b="0" i="0" strike="noStrike" baseline="-25000">
                  <a:solidFill>
                    <a:srgbClr val="FF6600"/>
                  </a:solidFill>
                  <a:latin typeface="Arial"/>
                  <a:cs typeface="Arial"/>
                </a:rPr>
                <a:t>2</a:t>
              </a:r>
              <a:r>
                <a:rPr lang="en-US" sz="1100" b="0" i="0" strike="noStrike" baseline="0">
                  <a:solidFill>
                    <a:srgbClr val="FF6600"/>
                  </a:solidFill>
                  <a:latin typeface="Arial"/>
                  <a:cs typeface="Arial"/>
                </a:rPr>
                <a:t>O</a:t>
              </a:r>
              <a:endParaRPr lang="en-US" sz="1000" b="0" i="0" strike="noStrike" baseline="0">
                <a:solidFill>
                  <a:srgbClr val="3366FF"/>
                </a:solidFill>
                <a:latin typeface="Arial"/>
                <a:cs typeface="Arial"/>
              </a:endParaRPr>
            </a:p>
          </xdr:txBody>
        </xdr:sp>
        <xdr:sp macro="" textlink="">
          <xdr:nvSpPr>
            <xdr:cNvPr id="38613" name="Line 1042"/>
            <xdr:cNvSpPr>
              <a:spLocks noChangeShapeType="1"/>
            </xdr:cNvSpPr>
          </xdr:nvSpPr>
          <xdr:spPr bwMode="auto">
            <a:xfrm>
              <a:off x="174" y="6754"/>
              <a:ext cx="75" cy="0"/>
            </a:xfrm>
            <a:prstGeom prst="line">
              <a:avLst/>
            </a:prstGeom>
            <a:noFill/>
            <a:ln w="9525">
              <a:solidFill>
                <a:srgbClr val="FF0000"/>
              </a:solidFill>
              <a:round/>
              <a:headEnd/>
              <a:tailEnd type="triangle" w="med" len="med"/>
            </a:ln>
          </xdr:spPr>
        </xdr:sp>
      </xdr:grpSp>
      <xdr:grpSp>
        <xdr:nvGrpSpPr>
          <xdr:cNvPr id="38604" name="Group 1057"/>
          <xdr:cNvGrpSpPr>
            <a:grpSpLocks/>
          </xdr:cNvGrpSpPr>
        </xdr:nvGrpSpPr>
        <xdr:grpSpPr bwMode="auto">
          <a:xfrm>
            <a:off x="173" y="6832"/>
            <a:ext cx="114" cy="66"/>
            <a:chOff x="174" y="6832"/>
            <a:chExt cx="114" cy="66"/>
          </a:xfrm>
        </xdr:grpSpPr>
        <xdr:sp macro="" textlink="">
          <xdr:nvSpPr>
            <xdr:cNvPr id="18456" name="Text Box 1048"/>
            <xdr:cNvSpPr txBox="1">
              <a:spLocks noChangeArrowheads="1"/>
            </xdr:cNvSpPr>
          </xdr:nvSpPr>
          <xdr:spPr bwMode="auto">
            <a:xfrm>
              <a:off x="181" y="6832"/>
              <a:ext cx="95" cy="66"/>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3366FF"/>
                  </a:solidFill>
                  <a:latin typeface="Arial"/>
                  <a:cs typeface="Arial"/>
                </a:rPr>
                <a:t>αλκοολικό δ/μα</a:t>
              </a:r>
            </a:p>
            <a:p>
              <a:pPr algn="ctr" rtl="1">
                <a:defRPr sz="1000"/>
              </a:pPr>
              <a:r>
                <a:rPr lang="en-US" sz="1100" b="0" i="0" strike="noStrike">
                  <a:solidFill>
                    <a:srgbClr val="FF6600"/>
                  </a:solidFill>
                  <a:latin typeface="Arial"/>
                  <a:cs typeface="Arial"/>
                </a:rPr>
                <a:t>NaOH</a:t>
              </a:r>
            </a:p>
          </xdr:txBody>
        </xdr:sp>
        <xdr:sp macro="" textlink="">
          <xdr:nvSpPr>
            <xdr:cNvPr id="38611" name="Line 1050"/>
            <xdr:cNvSpPr>
              <a:spLocks noChangeShapeType="1"/>
            </xdr:cNvSpPr>
          </xdr:nvSpPr>
          <xdr:spPr bwMode="auto">
            <a:xfrm>
              <a:off x="174" y="6865"/>
              <a:ext cx="114" cy="0"/>
            </a:xfrm>
            <a:prstGeom prst="line">
              <a:avLst/>
            </a:prstGeom>
            <a:noFill/>
            <a:ln w="9525">
              <a:solidFill>
                <a:srgbClr val="FF0000"/>
              </a:solidFill>
              <a:round/>
              <a:headEnd/>
              <a:tailEnd type="triangle" w="med" len="med"/>
            </a:ln>
          </xdr:spPr>
        </xdr:sp>
      </xdr:grpSp>
      <xdr:sp macro="" textlink="">
        <xdr:nvSpPr>
          <xdr:cNvPr id="18461" name="Text Box 1053"/>
          <xdr:cNvSpPr txBox="1">
            <a:spLocks noChangeArrowheads="1"/>
          </xdr:cNvSpPr>
        </xdr:nvSpPr>
        <xdr:spPr bwMode="auto">
          <a:xfrm>
            <a:off x="294" y="6842"/>
            <a:ext cx="80" cy="45"/>
          </a:xfrm>
          <a:prstGeom prst="rect">
            <a:avLst/>
          </a:prstGeom>
          <a:solidFill>
            <a:srgbClr val="003300"/>
          </a:soli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9900"/>
                </a:solidFill>
                <a:latin typeface="Arial"/>
                <a:cs typeface="Arial"/>
              </a:rPr>
              <a:t>Δ</a:t>
            </a:r>
          </a:p>
        </xdr:txBody>
      </xdr:sp>
      <xdr:grpSp>
        <xdr:nvGrpSpPr>
          <xdr:cNvPr id="38606" name="Group 1056"/>
          <xdr:cNvGrpSpPr>
            <a:grpSpLocks/>
          </xdr:cNvGrpSpPr>
        </xdr:nvGrpSpPr>
        <xdr:grpSpPr bwMode="auto">
          <a:xfrm>
            <a:off x="382" y="6865"/>
            <a:ext cx="114" cy="21"/>
            <a:chOff x="384" y="6865"/>
            <a:chExt cx="114" cy="21"/>
          </a:xfrm>
        </xdr:grpSpPr>
        <xdr:sp macro="" textlink="">
          <xdr:nvSpPr>
            <xdr:cNvPr id="18462" name="Text Box 1054"/>
            <xdr:cNvSpPr txBox="1">
              <a:spLocks noChangeArrowheads="1"/>
            </xdr:cNvSpPr>
          </xdr:nvSpPr>
          <xdr:spPr bwMode="auto">
            <a:xfrm>
              <a:off x="390" y="6866"/>
              <a:ext cx="96" cy="20"/>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1000" b="0" i="0" strike="noStrike">
                  <a:solidFill>
                    <a:srgbClr val="3366FF"/>
                  </a:solidFill>
                  <a:latin typeface="Arial"/>
                  <a:cs typeface="Arial"/>
                </a:rPr>
                <a:t>H</a:t>
              </a:r>
              <a:r>
                <a:rPr lang="en-US" sz="1000" b="0" i="0" strike="noStrike" baseline="-25000">
                  <a:solidFill>
                    <a:srgbClr val="3366FF"/>
                  </a:solidFill>
                  <a:latin typeface="Arial"/>
                  <a:cs typeface="Arial"/>
                </a:rPr>
                <a:t>2</a:t>
              </a:r>
              <a:r>
                <a:rPr lang="en-US" sz="1000" b="0" i="0" strike="noStrike">
                  <a:solidFill>
                    <a:srgbClr val="3366FF"/>
                  </a:solidFill>
                  <a:latin typeface="Arial"/>
                  <a:cs typeface="Arial"/>
                </a:rPr>
                <a:t>SO</a:t>
              </a:r>
              <a:r>
                <a:rPr lang="en-US" sz="1000" b="0" i="0" strike="noStrike" baseline="-25000">
                  <a:solidFill>
                    <a:srgbClr val="3366FF"/>
                  </a:solidFill>
                  <a:latin typeface="Arial"/>
                  <a:cs typeface="Arial"/>
                </a:rPr>
                <a:t>4</a:t>
              </a:r>
              <a:r>
                <a:rPr lang="en-US" sz="1000" b="0" i="0" strike="noStrike">
                  <a:solidFill>
                    <a:srgbClr val="3366FF"/>
                  </a:solidFill>
                  <a:latin typeface="Arial"/>
                  <a:cs typeface="Arial"/>
                </a:rPr>
                <a:t>, HgSO</a:t>
              </a:r>
              <a:r>
                <a:rPr lang="en-US" sz="1000" b="0" i="0" strike="noStrike" baseline="-25000">
                  <a:solidFill>
                    <a:srgbClr val="3366FF"/>
                  </a:solidFill>
                  <a:latin typeface="Arial"/>
                  <a:cs typeface="Arial"/>
                </a:rPr>
                <a:t>4</a:t>
              </a:r>
            </a:p>
          </xdr:txBody>
        </xdr:sp>
        <xdr:sp macro="" textlink="">
          <xdr:nvSpPr>
            <xdr:cNvPr id="38609" name="Line 1055"/>
            <xdr:cNvSpPr>
              <a:spLocks noChangeShapeType="1"/>
            </xdr:cNvSpPr>
          </xdr:nvSpPr>
          <xdr:spPr bwMode="auto">
            <a:xfrm>
              <a:off x="384" y="6865"/>
              <a:ext cx="114" cy="0"/>
            </a:xfrm>
            <a:prstGeom prst="line">
              <a:avLst/>
            </a:prstGeom>
            <a:noFill/>
            <a:ln w="9525">
              <a:solidFill>
                <a:srgbClr val="FF0000"/>
              </a:solidFill>
              <a:round/>
              <a:headEnd/>
              <a:tailEnd type="triangle" w="med" len="med"/>
            </a:ln>
          </xdr:spPr>
        </xdr:sp>
      </xdr:grpSp>
      <xdr:sp macro="" textlink="">
        <xdr:nvSpPr>
          <xdr:cNvPr id="18466" name="Text Box 1058"/>
          <xdr:cNvSpPr txBox="1">
            <a:spLocks noChangeArrowheads="1"/>
          </xdr:cNvSpPr>
        </xdr:nvSpPr>
        <xdr:spPr bwMode="auto">
          <a:xfrm>
            <a:off x="503" y="6842"/>
            <a:ext cx="80" cy="45"/>
          </a:xfrm>
          <a:prstGeom prst="rect">
            <a:avLst/>
          </a:prstGeom>
          <a:solidFill>
            <a:srgbClr val="003300"/>
          </a:soli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9900"/>
                </a:solidFill>
                <a:latin typeface="Arial"/>
                <a:cs typeface="Arial"/>
              </a:rPr>
              <a:t>Ε</a:t>
            </a:r>
          </a:p>
        </xdr:txBody>
      </xdr:sp>
    </xdr:grpSp>
    <xdr:clientData/>
  </xdr:twoCellAnchor>
  <xdr:twoCellAnchor>
    <xdr:from>
      <xdr:col>3</xdr:col>
      <xdr:colOff>496942</xdr:colOff>
      <xdr:row>391</xdr:row>
      <xdr:rowOff>105595</xdr:rowOff>
    </xdr:from>
    <xdr:to>
      <xdr:col>4</xdr:col>
      <xdr:colOff>439792</xdr:colOff>
      <xdr:row>392</xdr:row>
      <xdr:rowOff>115120</xdr:rowOff>
    </xdr:to>
    <xdr:grpSp>
      <xdr:nvGrpSpPr>
        <xdr:cNvPr id="38315" name="Group 1062"/>
        <xdr:cNvGrpSpPr>
          <a:grpSpLocks/>
        </xdr:cNvGrpSpPr>
      </xdr:nvGrpSpPr>
      <xdr:grpSpPr bwMode="auto">
        <a:xfrm>
          <a:off x="2340490" y="76295353"/>
          <a:ext cx="557367" cy="234848"/>
          <a:chOff x="347" y="8088"/>
          <a:chExt cx="58" cy="19"/>
        </a:xfrm>
      </xdr:grpSpPr>
      <xdr:sp macro="" textlink="">
        <xdr:nvSpPr>
          <xdr:cNvPr id="18471" name="Text Box 1063"/>
          <xdr:cNvSpPr txBox="1">
            <a:spLocks noChangeArrowheads="1"/>
          </xdr:cNvSpPr>
        </xdr:nvSpPr>
        <xdr:spPr bwMode="auto">
          <a:xfrm>
            <a:off x="363" y="8088"/>
            <a:ext cx="21" cy="19"/>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n-US" sz="1100" b="1" i="0" strike="noStrike">
                <a:solidFill>
                  <a:srgbClr val="3366FF"/>
                </a:solidFill>
                <a:latin typeface="Arial"/>
                <a:cs typeface="Arial"/>
              </a:rPr>
              <a:t>Ni</a:t>
            </a:r>
          </a:p>
        </xdr:txBody>
      </xdr:sp>
      <xdr:sp macro="" textlink="">
        <xdr:nvSpPr>
          <xdr:cNvPr id="38598" name="Line 1064"/>
          <xdr:cNvSpPr>
            <a:spLocks noChangeShapeType="1"/>
          </xdr:cNvSpPr>
        </xdr:nvSpPr>
        <xdr:spPr bwMode="auto">
          <a:xfrm>
            <a:off x="347" y="8107"/>
            <a:ext cx="58" cy="0"/>
          </a:xfrm>
          <a:prstGeom prst="line">
            <a:avLst/>
          </a:prstGeom>
          <a:noFill/>
          <a:ln w="19050">
            <a:solidFill>
              <a:srgbClr val="800000"/>
            </a:solidFill>
            <a:round/>
            <a:headEnd/>
            <a:tailEnd type="triangle" w="med" len="med"/>
          </a:ln>
        </xdr:spPr>
      </xdr:sp>
    </xdr:grpSp>
    <xdr:clientData/>
  </xdr:twoCellAnchor>
  <xdr:twoCellAnchor>
    <xdr:from>
      <xdr:col>1</xdr:col>
      <xdr:colOff>457200</xdr:colOff>
      <xdr:row>397</xdr:row>
      <xdr:rowOff>9525</xdr:rowOff>
    </xdr:from>
    <xdr:to>
      <xdr:col>6</xdr:col>
      <xdr:colOff>561975</xdr:colOff>
      <xdr:row>403</xdr:row>
      <xdr:rowOff>95250</xdr:rowOff>
    </xdr:to>
    <xdr:grpSp>
      <xdr:nvGrpSpPr>
        <xdr:cNvPr id="38316" name="Group 1086"/>
        <xdr:cNvGrpSpPr>
          <a:grpSpLocks/>
        </xdr:cNvGrpSpPr>
      </xdr:nvGrpSpPr>
      <xdr:grpSpPr bwMode="auto">
        <a:xfrm>
          <a:off x="1071716" y="77489767"/>
          <a:ext cx="3177356" cy="1253306"/>
          <a:chOff x="112" y="8184"/>
          <a:chExt cx="331" cy="129"/>
        </a:xfrm>
      </xdr:grpSpPr>
      <xdr:grpSp>
        <xdr:nvGrpSpPr>
          <xdr:cNvPr id="38577" name="Group 1087"/>
          <xdr:cNvGrpSpPr>
            <a:grpSpLocks/>
          </xdr:cNvGrpSpPr>
        </xdr:nvGrpSpPr>
        <xdr:grpSpPr bwMode="auto">
          <a:xfrm>
            <a:off x="230" y="8192"/>
            <a:ext cx="213" cy="121"/>
            <a:chOff x="230" y="8192"/>
            <a:chExt cx="213" cy="121"/>
          </a:xfrm>
        </xdr:grpSpPr>
        <xdr:sp macro="" textlink="">
          <xdr:nvSpPr>
            <xdr:cNvPr id="18496" name="Text Box 1088"/>
            <xdr:cNvSpPr txBox="1">
              <a:spLocks noChangeArrowheads="1"/>
            </xdr:cNvSpPr>
          </xdr:nvSpPr>
          <xdr:spPr bwMode="auto">
            <a:xfrm>
              <a:off x="302" y="8290"/>
              <a:ext cx="77"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θέρμανση</a:t>
              </a:r>
            </a:p>
          </xdr:txBody>
        </xdr:sp>
        <xdr:sp macro="" textlink="">
          <xdr:nvSpPr>
            <xdr:cNvPr id="18497" name="Text Box 1089"/>
            <xdr:cNvSpPr txBox="1">
              <a:spLocks noChangeArrowheads="1"/>
            </xdr:cNvSpPr>
          </xdr:nvSpPr>
          <xdr:spPr bwMode="auto">
            <a:xfrm>
              <a:off x="230" y="8192"/>
              <a:ext cx="5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είσοδος</a:t>
              </a:r>
            </a:p>
          </xdr:txBody>
        </xdr:sp>
        <xdr:sp macro="" textlink="">
          <xdr:nvSpPr>
            <xdr:cNvPr id="18498" name="Text Box 1090"/>
            <xdr:cNvSpPr txBox="1">
              <a:spLocks noChangeArrowheads="1"/>
            </xdr:cNvSpPr>
          </xdr:nvSpPr>
          <xdr:spPr bwMode="auto">
            <a:xfrm>
              <a:off x="397" y="8192"/>
              <a:ext cx="46"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έξοδος</a:t>
              </a:r>
            </a:p>
          </xdr:txBody>
        </xdr:sp>
        <xdr:sp macro="" textlink="">
          <xdr:nvSpPr>
            <xdr:cNvPr id="18499" name="Text Box 1091"/>
            <xdr:cNvSpPr txBox="1">
              <a:spLocks noChangeArrowheads="1"/>
            </xdr:cNvSpPr>
          </xdr:nvSpPr>
          <xdr:spPr bwMode="auto">
            <a:xfrm>
              <a:off x="300" y="8194"/>
              <a:ext cx="23"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pic>
          <xdr:nvPicPr>
            <xdr:cNvPr id="38586" name="Picture 1092"/>
            <xdr:cNvPicPr>
              <a:picLocks noChangeAspect="1" noChangeArrowheads="1"/>
            </xdr:cNvPicPr>
          </xdr:nvPicPr>
          <xdr:blipFill>
            <a:blip xmlns:r="http://schemas.openxmlformats.org/officeDocument/2006/relationships" r:embed="rId5"/>
            <a:srcRect/>
            <a:stretch>
              <a:fillRect/>
            </a:stretch>
          </xdr:blipFill>
          <xdr:spPr bwMode="auto">
            <a:xfrm>
              <a:off x="257" y="8212"/>
              <a:ext cx="172" cy="61"/>
            </a:xfrm>
            <a:prstGeom prst="rect">
              <a:avLst/>
            </a:prstGeom>
            <a:noFill/>
            <a:ln w="9525">
              <a:noFill/>
              <a:miter lim="800000"/>
              <a:headEnd/>
              <a:tailEnd/>
            </a:ln>
          </xdr:spPr>
        </xdr:pic>
        <xdr:sp macro="" textlink="">
          <xdr:nvSpPr>
            <xdr:cNvPr id="38587" name="Line 1093"/>
            <xdr:cNvSpPr>
              <a:spLocks noChangeShapeType="1"/>
            </xdr:cNvSpPr>
          </xdr:nvSpPr>
          <xdr:spPr bwMode="auto">
            <a:xfrm>
              <a:off x="409" y="8243"/>
              <a:ext cx="32" cy="0"/>
            </a:xfrm>
            <a:prstGeom prst="line">
              <a:avLst/>
            </a:prstGeom>
            <a:noFill/>
            <a:ln w="28575">
              <a:solidFill>
                <a:srgbClr val="800000"/>
              </a:solidFill>
              <a:round/>
              <a:headEnd/>
              <a:tailEnd type="triangle" w="med" len="med"/>
            </a:ln>
          </xdr:spPr>
        </xdr:sp>
        <xdr:grpSp>
          <xdr:nvGrpSpPr>
            <xdr:cNvPr id="38588" name="Group 1094"/>
            <xdr:cNvGrpSpPr>
              <a:grpSpLocks/>
            </xdr:cNvGrpSpPr>
          </xdr:nvGrpSpPr>
          <xdr:grpSpPr bwMode="auto">
            <a:xfrm>
              <a:off x="285" y="8271"/>
              <a:ext cx="111" cy="20"/>
              <a:chOff x="277" y="8167"/>
              <a:chExt cx="111" cy="20"/>
            </a:xfrm>
          </xdr:grpSpPr>
          <xdr:sp macro="" textlink="">
            <xdr:nvSpPr>
              <xdr:cNvPr id="38589" name="Line 1095"/>
              <xdr:cNvSpPr>
                <a:spLocks noChangeShapeType="1"/>
              </xdr:cNvSpPr>
            </xdr:nvSpPr>
            <xdr:spPr bwMode="auto">
              <a:xfrm flipV="1">
                <a:off x="277" y="8167"/>
                <a:ext cx="0" cy="20"/>
              </a:xfrm>
              <a:prstGeom prst="line">
                <a:avLst/>
              </a:prstGeom>
              <a:noFill/>
              <a:ln w="9525">
                <a:solidFill>
                  <a:srgbClr val="800000"/>
                </a:solidFill>
                <a:round/>
                <a:headEnd/>
                <a:tailEnd type="triangle" w="med" len="med"/>
              </a:ln>
            </xdr:spPr>
          </xdr:sp>
          <xdr:sp macro="" textlink="">
            <xdr:nvSpPr>
              <xdr:cNvPr id="38590" name="Line 1096"/>
              <xdr:cNvSpPr>
                <a:spLocks noChangeShapeType="1"/>
              </xdr:cNvSpPr>
            </xdr:nvSpPr>
            <xdr:spPr bwMode="auto">
              <a:xfrm flipV="1">
                <a:off x="293" y="8167"/>
                <a:ext cx="0" cy="20"/>
              </a:xfrm>
              <a:prstGeom prst="line">
                <a:avLst/>
              </a:prstGeom>
              <a:noFill/>
              <a:ln w="9525">
                <a:solidFill>
                  <a:srgbClr val="800000"/>
                </a:solidFill>
                <a:round/>
                <a:headEnd/>
                <a:tailEnd type="triangle" w="med" len="med"/>
              </a:ln>
            </xdr:spPr>
          </xdr:sp>
          <xdr:sp macro="" textlink="">
            <xdr:nvSpPr>
              <xdr:cNvPr id="38591" name="Line 1097"/>
              <xdr:cNvSpPr>
                <a:spLocks noChangeShapeType="1"/>
              </xdr:cNvSpPr>
            </xdr:nvSpPr>
            <xdr:spPr bwMode="auto">
              <a:xfrm flipV="1">
                <a:off x="309" y="8167"/>
                <a:ext cx="0" cy="20"/>
              </a:xfrm>
              <a:prstGeom prst="line">
                <a:avLst/>
              </a:prstGeom>
              <a:noFill/>
              <a:ln w="9525">
                <a:solidFill>
                  <a:srgbClr val="800000"/>
                </a:solidFill>
                <a:round/>
                <a:headEnd/>
                <a:tailEnd type="triangle" w="med" len="med"/>
              </a:ln>
            </xdr:spPr>
          </xdr:sp>
          <xdr:sp macro="" textlink="">
            <xdr:nvSpPr>
              <xdr:cNvPr id="38592" name="Line 1098"/>
              <xdr:cNvSpPr>
                <a:spLocks noChangeShapeType="1"/>
              </xdr:cNvSpPr>
            </xdr:nvSpPr>
            <xdr:spPr bwMode="auto">
              <a:xfrm flipV="1">
                <a:off x="325" y="8167"/>
                <a:ext cx="0" cy="20"/>
              </a:xfrm>
              <a:prstGeom prst="line">
                <a:avLst/>
              </a:prstGeom>
              <a:noFill/>
              <a:ln w="9525">
                <a:solidFill>
                  <a:srgbClr val="800000"/>
                </a:solidFill>
                <a:round/>
                <a:headEnd/>
                <a:tailEnd type="triangle" w="med" len="med"/>
              </a:ln>
            </xdr:spPr>
          </xdr:sp>
          <xdr:sp macro="" textlink="">
            <xdr:nvSpPr>
              <xdr:cNvPr id="38593" name="Line 1099"/>
              <xdr:cNvSpPr>
                <a:spLocks noChangeShapeType="1"/>
              </xdr:cNvSpPr>
            </xdr:nvSpPr>
            <xdr:spPr bwMode="auto">
              <a:xfrm flipV="1">
                <a:off x="340" y="8167"/>
                <a:ext cx="0" cy="20"/>
              </a:xfrm>
              <a:prstGeom prst="line">
                <a:avLst/>
              </a:prstGeom>
              <a:noFill/>
              <a:ln w="9525">
                <a:solidFill>
                  <a:srgbClr val="800000"/>
                </a:solidFill>
                <a:round/>
                <a:headEnd/>
                <a:tailEnd type="triangle" w="med" len="med"/>
              </a:ln>
            </xdr:spPr>
          </xdr:sp>
          <xdr:sp macro="" textlink="">
            <xdr:nvSpPr>
              <xdr:cNvPr id="38594" name="Line 1100"/>
              <xdr:cNvSpPr>
                <a:spLocks noChangeShapeType="1"/>
              </xdr:cNvSpPr>
            </xdr:nvSpPr>
            <xdr:spPr bwMode="auto">
              <a:xfrm flipV="1">
                <a:off x="356" y="8167"/>
                <a:ext cx="0" cy="20"/>
              </a:xfrm>
              <a:prstGeom prst="line">
                <a:avLst/>
              </a:prstGeom>
              <a:noFill/>
              <a:ln w="9525">
                <a:solidFill>
                  <a:srgbClr val="800000"/>
                </a:solidFill>
                <a:round/>
                <a:headEnd/>
                <a:tailEnd type="triangle" w="med" len="med"/>
              </a:ln>
            </xdr:spPr>
          </xdr:sp>
          <xdr:sp macro="" textlink="">
            <xdr:nvSpPr>
              <xdr:cNvPr id="38595" name="Line 1101"/>
              <xdr:cNvSpPr>
                <a:spLocks noChangeShapeType="1"/>
              </xdr:cNvSpPr>
            </xdr:nvSpPr>
            <xdr:spPr bwMode="auto">
              <a:xfrm flipV="1">
                <a:off x="372" y="8167"/>
                <a:ext cx="0" cy="20"/>
              </a:xfrm>
              <a:prstGeom prst="line">
                <a:avLst/>
              </a:prstGeom>
              <a:noFill/>
              <a:ln w="9525">
                <a:solidFill>
                  <a:srgbClr val="800000"/>
                </a:solidFill>
                <a:round/>
                <a:headEnd/>
                <a:tailEnd type="triangle" w="med" len="med"/>
              </a:ln>
            </xdr:spPr>
          </xdr:sp>
          <xdr:sp macro="" textlink="">
            <xdr:nvSpPr>
              <xdr:cNvPr id="38596" name="Line 1102"/>
              <xdr:cNvSpPr>
                <a:spLocks noChangeShapeType="1"/>
              </xdr:cNvSpPr>
            </xdr:nvSpPr>
            <xdr:spPr bwMode="auto">
              <a:xfrm flipV="1">
                <a:off x="388" y="8167"/>
                <a:ext cx="0" cy="20"/>
              </a:xfrm>
              <a:prstGeom prst="line">
                <a:avLst/>
              </a:prstGeom>
              <a:noFill/>
              <a:ln w="9525">
                <a:solidFill>
                  <a:srgbClr val="800000"/>
                </a:solidFill>
                <a:round/>
                <a:headEnd/>
                <a:tailEnd type="triangle" w="med" len="med"/>
              </a:ln>
            </xdr:spPr>
          </xdr:sp>
        </xdr:grpSp>
      </xdr:grpSp>
      <xdr:grpSp>
        <xdr:nvGrpSpPr>
          <xdr:cNvPr id="38578" name="Group 1103"/>
          <xdr:cNvGrpSpPr>
            <a:grpSpLocks/>
          </xdr:cNvGrpSpPr>
        </xdr:nvGrpSpPr>
        <xdr:grpSpPr bwMode="auto">
          <a:xfrm>
            <a:off x="112" y="8184"/>
            <a:ext cx="147" cy="116"/>
            <a:chOff x="112" y="8184"/>
            <a:chExt cx="147" cy="116"/>
          </a:xfrm>
        </xdr:grpSpPr>
        <xdr:sp macro="" textlink="">
          <xdr:nvSpPr>
            <xdr:cNvPr id="38579" name="Oval 1104"/>
            <xdr:cNvSpPr>
              <a:spLocks noChangeArrowheads="1"/>
            </xdr:cNvSpPr>
          </xdr:nvSpPr>
          <xdr:spPr bwMode="auto">
            <a:xfrm>
              <a:off x="112" y="8184"/>
              <a:ext cx="116" cy="116"/>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8513" name="Text Box 1105"/>
            <xdr:cNvSpPr txBox="1">
              <a:spLocks noChangeArrowheads="1"/>
            </xdr:cNvSpPr>
          </xdr:nvSpPr>
          <xdr:spPr bwMode="auto">
            <a:xfrm>
              <a:off x="122" y="8210"/>
              <a:ext cx="96" cy="63"/>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60L C</a:t>
              </a:r>
              <a:r>
                <a:rPr lang="en-US" sz="1100" b="0" i="0" strike="noStrike" baseline="-25000">
                  <a:solidFill>
                    <a:srgbClr val="FFFF99"/>
                  </a:solidFill>
                  <a:latin typeface="Arial"/>
                  <a:cs typeface="Arial"/>
                </a:rPr>
                <a:t>2</a:t>
              </a:r>
              <a:r>
                <a:rPr lang="en-US" sz="1100" b="0" i="0" strike="noStrike">
                  <a:solidFill>
                    <a:srgbClr val="FFFF99"/>
                  </a:solidFill>
                  <a:latin typeface="Arial"/>
                  <a:cs typeface="Arial"/>
                </a:rPr>
                <a:t>H</a:t>
              </a:r>
              <a:r>
                <a:rPr lang="en-US" sz="1100" b="0" i="0" strike="noStrike" baseline="-25000">
                  <a:solidFill>
                    <a:srgbClr val="FFFF99"/>
                  </a:solidFill>
                  <a:latin typeface="Arial"/>
                  <a:cs typeface="Arial"/>
                </a:rPr>
                <a:t>2</a:t>
              </a:r>
            </a:p>
            <a:p>
              <a:pPr algn="ctr" rtl="1">
                <a:defRPr sz="1000"/>
              </a:pPr>
              <a:r>
                <a:rPr lang="en-US" sz="1100" b="0" i="0" strike="noStrike">
                  <a:solidFill>
                    <a:srgbClr val="FFFF99"/>
                  </a:solidFill>
                  <a:latin typeface="Arial"/>
                  <a:cs typeface="Arial"/>
                </a:rPr>
                <a:t>40L H</a:t>
              </a:r>
              <a:r>
                <a:rPr lang="en-US" sz="1100" b="0" i="0" strike="noStrike" baseline="-25000">
                  <a:solidFill>
                    <a:srgbClr val="FFFF99"/>
                  </a:solidFill>
                  <a:latin typeface="Arial"/>
                  <a:cs typeface="Arial"/>
                </a:rPr>
                <a:t>2</a:t>
              </a:r>
            </a:p>
          </xdr:txBody>
        </xdr:sp>
        <xdr:sp macro="" textlink="">
          <xdr:nvSpPr>
            <xdr:cNvPr id="38581" name="Line 1106"/>
            <xdr:cNvSpPr>
              <a:spLocks noChangeShapeType="1"/>
            </xdr:cNvSpPr>
          </xdr:nvSpPr>
          <xdr:spPr bwMode="auto">
            <a:xfrm>
              <a:off x="226" y="8242"/>
              <a:ext cx="33" cy="0"/>
            </a:xfrm>
            <a:prstGeom prst="line">
              <a:avLst/>
            </a:prstGeom>
            <a:noFill/>
            <a:ln w="28575">
              <a:solidFill>
                <a:srgbClr val="800000"/>
              </a:solidFill>
              <a:round/>
              <a:headEnd/>
              <a:tailEnd type="triangle" w="med" len="med"/>
            </a:ln>
          </xdr:spPr>
        </xdr:sp>
      </xdr:grpSp>
    </xdr:grpSp>
    <xdr:clientData/>
  </xdr:twoCellAnchor>
  <xdr:twoCellAnchor>
    <xdr:from>
      <xdr:col>5</xdr:col>
      <xdr:colOff>339832</xdr:colOff>
      <xdr:row>391</xdr:row>
      <xdr:rowOff>85828</xdr:rowOff>
    </xdr:from>
    <xdr:to>
      <xdr:col>6</xdr:col>
      <xdr:colOff>292207</xdr:colOff>
      <xdr:row>392</xdr:row>
      <xdr:rowOff>114403</xdr:rowOff>
    </xdr:to>
    <xdr:grpSp>
      <xdr:nvGrpSpPr>
        <xdr:cNvPr id="38317" name="Group 1141"/>
        <xdr:cNvGrpSpPr>
          <a:grpSpLocks/>
        </xdr:cNvGrpSpPr>
      </xdr:nvGrpSpPr>
      <xdr:grpSpPr bwMode="auto">
        <a:xfrm>
          <a:off x="3412413" y="76275586"/>
          <a:ext cx="566891" cy="253898"/>
          <a:chOff x="346" y="7597"/>
          <a:chExt cx="59" cy="23"/>
        </a:xfrm>
      </xdr:grpSpPr>
      <xdr:sp macro="" textlink="">
        <xdr:nvSpPr>
          <xdr:cNvPr id="18538" name="Text Box 1130"/>
          <xdr:cNvSpPr txBox="1">
            <a:spLocks noChangeArrowheads="1"/>
          </xdr:cNvSpPr>
        </xdr:nvSpPr>
        <xdr:spPr bwMode="auto">
          <a:xfrm>
            <a:off x="346" y="7597"/>
            <a:ext cx="54"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n-US" sz="1100" b="1" i="0" strike="noStrike">
                <a:solidFill>
                  <a:srgbClr val="FF0000"/>
                </a:solidFill>
                <a:latin typeface="Arial"/>
                <a:cs typeface="Arial"/>
              </a:rPr>
              <a:t>+</a:t>
            </a:r>
            <a:r>
              <a:rPr lang="en-US" sz="1100" b="1" i="0" strike="noStrike">
                <a:solidFill>
                  <a:srgbClr val="FF6600"/>
                </a:solidFill>
                <a:latin typeface="Arial"/>
                <a:cs typeface="Arial"/>
              </a:rPr>
              <a:t>H</a:t>
            </a:r>
            <a:r>
              <a:rPr lang="en-US" sz="1100" b="1" i="0" strike="noStrike" baseline="-25000">
                <a:solidFill>
                  <a:srgbClr val="FF6600"/>
                </a:solidFill>
                <a:latin typeface="Arial"/>
                <a:cs typeface="Arial"/>
              </a:rPr>
              <a:t>2</a:t>
            </a:r>
            <a:r>
              <a:rPr lang="en-US" sz="1100" b="1" i="0" strike="noStrike">
                <a:solidFill>
                  <a:srgbClr val="FF0000"/>
                </a:solidFill>
                <a:latin typeface="Arial"/>
                <a:cs typeface="Arial"/>
              </a:rPr>
              <a:t>/</a:t>
            </a:r>
            <a:r>
              <a:rPr lang="en-US" sz="1100" b="1" i="0" strike="noStrike">
                <a:solidFill>
                  <a:srgbClr val="3366FF"/>
                </a:solidFill>
                <a:latin typeface="Arial"/>
                <a:cs typeface="Arial"/>
              </a:rPr>
              <a:t>Ni</a:t>
            </a:r>
          </a:p>
        </xdr:txBody>
      </xdr:sp>
      <xdr:sp macro="" textlink="">
        <xdr:nvSpPr>
          <xdr:cNvPr id="38576" name="Line 1131"/>
          <xdr:cNvSpPr>
            <a:spLocks noChangeShapeType="1"/>
          </xdr:cNvSpPr>
        </xdr:nvSpPr>
        <xdr:spPr bwMode="auto">
          <a:xfrm>
            <a:off x="347" y="7620"/>
            <a:ext cx="58" cy="0"/>
          </a:xfrm>
          <a:prstGeom prst="line">
            <a:avLst/>
          </a:prstGeom>
          <a:noFill/>
          <a:ln w="19050">
            <a:solidFill>
              <a:srgbClr val="800000"/>
            </a:solidFill>
            <a:round/>
            <a:headEnd/>
            <a:tailEnd type="triangle" w="med" len="med"/>
          </a:ln>
        </xdr:spPr>
      </xdr:sp>
    </xdr:grpSp>
    <xdr:clientData/>
  </xdr:twoCellAnchor>
  <xdr:twoCellAnchor>
    <xdr:from>
      <xdr:col>5</xdr:col>
      <xdr:colOff>339832</xdr:colOff>
      <xdr:row>392</xdr:row>
      <xdr:rowOff>123825</xdr:rowOff>
    </xdr:from>
    <xdr:to>
      <xdr:col>6</xdr:col>
      <xdr:colOff>282682</xdr:colOff>
      <xdr:row>393</xdr:row>
      <xdr:rowOff>133350</xdr:rowOff>
    </xdr:to>
    <xdr:grpSp>
      <xdr:nvGrpSpPr>
        <xdr:cNvPr id="38318" name="Group 1138"/>
        <xdr:cNvGrpSpPr>
          <a:grpSpLocks/>
        </xdr:cNvGrpSpPr>
      </xdr:nvGrpSpPr>
      <xdr:grpSpPr bwMode="auto">
        <a:xfrm>
          <a:off x="3412413" y="76538906"/>
          <a:ext cx="557366" cy="234847"/>
          <a:chOff x="347" y="8088"/>
          <a:chExt cx="58" cy="19"/>
        </a:xfrm>
      </xdr:grpSpPr>
      <xdr:sp macro="" textlink="">
        <xdr:nvSpPr>
          <xdr:cNvPr id="18547" name="Text Box 1139"/>
          <xdr:cNvSpPr txBox="1">
            <a:spLocks noChangeArrowheads="1"/>
          </xdr:cNvSpPr>
        </xdr:nvSpPr>
        <xdr:spPr bwMode="auto">
          <a:xfrm>
            <a:off x="363" y="8088"/>
            <a:ext cx="21" cy="19"/>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n-US" sz="1100" b="1" i="0" strike="noStrike">
                <a:solidFill>
                  <a:srgbClr val="3366FF"/>
                </a:solidFill>
                <a:latin typeface="Arial"/>
                <a:cs typeface="Arial"/>
              </a:rPr>
              <a:t>Ni</a:t>
            </a:r>
          </a:p>
        </xdr:txBody>
      </xdr:sp>
      <xdr:sp macro="" textlink="">
        <xdr:nvSpPr>
          <xdr:cNvPr id="38574" name="Line 1140"/>
          <xdr:cNvSpPr>
            <a:spLocks noChangeShapeType="1"/>
          </xdr:cNvSpPr>
        </xdr:nvSpPr>
        <xdr:spPr bwMode="auto">
          <a:xfrm>
            <a:off x="347" y="8107"/>
            <a:ext cx="58" cy="0"/>
          </a:xfrm>
          <a:prstGeom prst="line">
            <a:avLst/>
          </a:prstGeom>
          <a:noFill/>
          <a:ln w="19050">
            <a:solidFill>
              <a:srgbClr val="800000"/>
            </a:solidFill>
            <a:round/>
            <a:headEnd/>
            <a:tailEnd type="triangle" w="med" len="med"/>
          </a:ln>
        </xdr:spPr>
      </xdr:sp>
    </xdr:grpSp>
    <xdr:clientData/>
  </xdr:twoCellAnchor>
  <xdr:twoCellAnchor>
    <xdr:from>
      <xdr:col>1</xdr:col>
      <xdr:colOff>457200</xdr:colOff>
      <xdr:row>408</xdr:row>
      <xdr:rowOff>9525</xdr:rowOff>
    </xdr:from>
    <xdr:to>
      <xdr:col>6</xdr:col>
      <xdr:colOff>561975</xdr:colOff>
      <xdr:row>414</xdr:row>
      <xdr:rowOff>95250</xdr:rowOff>
    </xdr:to>
    <xdr:grpSp>
      <xdr:nvGrpSpPr>
        <xdr:cNvPr id="38319" name="Group 1164"/>
        <xdr:cNvGrpSpPr>
          <a:grpSpLocks/>
        </xdr:cNvGrpSpPr>
      </xdr:nvGrpSpPr>
      <xdr:grpSpPr bwMode="auto">
        <a:xfrm>
          <a:off x="1071716" y="79630331"/>
          <a:ext cx="3177356" cy="1253306"/>
          <a:chOff x="112" y="8184"/>
          <a:chExt cx="331" cy="129"/>
        </a:xfrm>
      </xdr:grpSpPr>
      <xdr:grpSp>
        <xdr:nvGrpSpPr>
          <xdr:cNvPr id="38553" name="Group 1165"/>
          <xdr:cNvGrpSpPr>
            <a:grpSpLocks/>
          </xdr:cNvGrpSpPr>
        </xdr:nvGrpSpPr>
        <xdr:grpSpPr bwMode="auto">
          <a:xfrm>
            <a:off x="230" y="8192"/>
            <a:ext cx="213" cy="121"/>
            <a:chOff x="230" y="8192"/>
            <a:chExt cx="213" cy="121"/>
          </a:xfrm>
        </xdr:grpSpPr>
        <xdr:sp macro="" textlink="">
          <xdr:nvSpPr>
            <xdr:cNvPr id="18574" name="Text Box 1166"/>
            <xdr:cNvSpPr txBox="1">
              <a:spLocks noChangeArrowheads="1"/>
            </xdr:cNvSpPr>
          </xdr:nvSpPr>
          <xdr:spPr bwMode="auto">
            <a:xfrm>
              <a:off x="302" y="8290"/>
              <a:ext cx="77"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θέρμανση</a:t>
              </a:r>
            </a:p>
          </xdr:txBody>
        </xdr:sp>
        <xdr:sp macro="" textlink="">
          <xdr:nvSpPr>
            <xdr:cNvPr id="18575" name="Text Box 1167"/>
            <xdr:cNvSpPr txBox="1">
              <a:spLocks noChangeArrowheads="1"/>
            </xdr:cNvSpPr>
          </xdr:nvSpPr>
          <xdr:spPr bwMode="auto">
            <a:xfrm>
              <a:off x="230" y="8192"/>
              <a:ext cx="5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είσοδος</a:t>
              </a:r>
            </a:p>
          </xdr:txBody>
        </xdr:sp>
        <xdr:sp macro="" textlink="">
          <xdr:nvSpPr>
            <xdr:cNvPr id="18576" name="Text Box 1168"/>
            <xdr:cNvSpPr txBox="1">
              <a:spLocks noChangeArrowheads="1"/>
            </xdr:cNvSpPr>
          </xdr:nvSpPr>
          <xdr:spPr bwMode="auto">
            <a:xfrm>
              <a:off x="397" y="8192"/>
              <a:ext cx="46"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έξοδος</a:t>
              </a:r>
            </a:p>
          </xdr:txBody>
        </xdr:sp>
        <xdr:sp macro="" textlink="">
          <xdr:nvSpPr>
            <xdr:cNvPr id="18577" name="Text Box 1169"/>
            <xdr:cNvSpPr txBox="1">
              <a:spLocks noChangeArrowheads="1"/>
            </xdr:cNvSpPr>
          </xdr:nvSpPr>
          <xdr:spPr bwMode="auto">
            <a:xfrm>
              <a:off x="300" y="8194"/>
              <a:ext cx="23"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pic>
          <xdr:nvPicPr>
            <xdr:cNvPr id="38562" name="Picture 1170"/>
            <xdr:cNvPicPr>
              <a:picLocks noChangeAspect="1" noChangeArrowheads="1"/>
            </xdr:cNvPicPr>
          </xdr:nvPicPr>
          <xdr:blipFill>
            <a:blip xmlns:r="http://schemas.openxmlformats.org/officeDocument/2006/relationships" r:embed="rId5"/>
            <a:srcRect/>
            <a:stretch>
              <a:fillRect/>
            </a:stretch>
          </xdr:blipFill>
          <xdr:spPr bwMode="auto">
            <a:xfrm>
              <a:off x="257" y="8212"/>
              <a:ext cx="172" cy="61"/>
            </a:xfrm>
            <a:prstGeom prst="rect">
              <a:avLst/>
            </a:prstGeom>
            <a:noFill/>
            <a:ln w="9525">
              <a:noFill/>
              <a:miter lim="800000"/>
              <a:headEnd/>
              <a:tailEnd/>
            </a:ln>
          </xdr:spPr>
        </xdr:pic>
        <xdr:sp macro="" textlink="">
          <xdr:nvSpPr>
            <xdr:cNvPr id="38563" name="Line 1171"/>
            <xdr:cNvSpPr>
              <a:spLocks noChangeShapeType="1"/>
            </xdr:cNvSpPr>
          </xdr:nvSpPr>
          <xdr:spPr bwMode="auto">
            <a:xfrm>
              <a:off x="409" y="8243"/>
              <a:ext cx="32" cy="0"/>
            </a:xfrm>
            <a:prstGeom prst="line">
              <a:avLst/>
            </a:prstGeom>
            <a:noFill/>
            <a:ln w="28575">
              <a:solidFill>
                <a:srgbClr val="800000"/>
              </a:solidFill>
              <a:round/>
              <a:headEnd/>
              <a:tailEnd type="triangle" w="med" len="med"/>
            </a:ln>
          </xdr:spPr>
        </xdr:sp>
        <xdr:grpSp>
          <xdr:nvGrpSpPr>
            <xdr:cNvPr id="38564" name="Group 1172"/>
            <xdr:cNvGrpSpPr>
              <a:grpSpLocks/>
            </xdr:cNvGrpSpPr>
          </xdr:nvGrpSpPr>
          <xdr:grpSpPr bwMode="auto">
            <a:xfrm>
              <a:off x="285" y="8271"/>
              <a:ext cx="111" cy="20"/>
              <a:chOff x="277" y="8167"/>
              <a:chExt cx="111" cy="20"/>
            </a:xfrm>
          </xdr:grpSpPr>
          <xdr:sp macro="" textlink="">
            <xdr:nvSpPr>
              <xdr:cNvPr id="38565" name="Line 1173"/>
              <xdr:cNvSpPr>
                <a:spLocks noChangeShapeType="1"/>
              </xdr:cNvSpPr>
            </xdr:nvSpPr>
            <xdr:spPr bwMode="auto">
              <a:xfrm flipV="1">
                <a:off x="277" y="8167"/>
                <a:ext cx="0" cy="20"/>
              </a:xfrm>
              <a:prstGeom prst="line">
                <a:avLst/>
              </a:prstGeom>
              <a:noFill/>
              <a:ln w="9525">
                <a:solidFill>
                  <a:srgbClr val="800000"/>
                </a:solidFill>
                <a:round/>
                <a:headEnd/>
                <a:tailEnd type="triangle" w="med" len="med"/>
              </a:ln>
            </xdr:spPr>
          </xdr:sp>
          <xdr:sp macro="" textlink="">
            <xdr:nvSpPr>
              <xdr:cNvPr id="38566" name="Line 1174"/>
              <xdr:cNvSpPr>
                <a:spLocks noChangeShapeType="1"/>
              </xdr:cNvSpPr>
            </xdr:nvSpPr>
            <xdr:spPr bwMode="auto">
              <a:xfrm flipV="1">
                <a:off x="293" y="8167"/>
                <a:ext cx="0" cy="20"/>
              </a:xfrm>
              <a:prstGeom prst="line">
                <a:avLst/>
              </a:prstGeom>
              <a:noFill/>
              <a:ln w="9525">
                <a:solidFill>
                  <a:srgbClr val="800000"/>
                </a:solidFill>
                <a:round/>
                <a:headEnd/>
                <a:tailEnd type="triangle" w="med" len="med"/>
              </a:ln>
            </xdr:spPr>
          </xdr:sp>
          <xdr:sp macro="" textlink="">
            <xdr:nvSpPr>
              <xdr:cNvPr id="38567" name="Line 1175"/>
              <xdr:cNvSpPr>
                <a:spLocks noChangeShapeType="1"/>
              </xdr:cNvSpPr>
            </xdr:nvSpPr>
            <xdr:spPr bwMode="auto">
              <a:xfrm flipV="1">
                <a:off x="309" y="8167"/>
                <a:ext cx="0" cy="20"/>
              </a:xfrm>
              <a:prstGeom prst="line">
                <a:avLst/>
              </a:prstGeom>
              <a:noFill/>
              <a:ln w="9525">
                <a:solidFill>
                  <a:srgbClr val="800000"/>
                </a:solidFill>
                <a:round/>
                <a:headEnd/>
                <a:tailEnd type="triangle" w="med" len="med"/>
              </a:ln>
            </xdr:spPr>
          </xdr:sp>
          <xdr:sp macro="" textlink="">
            <xdr:nvSpPr>
              <xdr:cNvPr id="38568" name="Line 1176"/>
              <xdr:cNvSpPr>
                <a:spLocks noChangeShapeType="1"/>
              </xdr:cNvSpPr>
            </xdr:nvSpPr>
            <xdr:spPr bwMode="auto">
              <a:xfrm flipV="1">
                <a:off x="325" y="8167"/>
                <a:ext cx="0" cy="20"/>
              </a:xfrm>
              <a:prstGeom prst="line">
                <a:avLst/>
              </a:prstGeom>
              <a:noFill/>
              <a:ln w="9525">
                <a:solidFill>
                  <a:srgbClr val="800000"/>
                </a:solidFill>
                <a:round/>
                <a:headEnd/>
                <a:tailEnd type="triangle" w="med" len="med"/>
              </a:ln>
            </xdr:spPr>
          </xdr:sp>
          <xdr:sp macro="" textlink="">
            <xdr:nvSpPr>
              <xdr:cNvPr id="38569" name="Line 1177"/>
              <xdr:cNvSpPr>
                <a:spLocks noChangeShapeType="1"/>
              </xdr:cNvSpPr>
            </xdr:nvSpPr>
            <xdr:spPr bwMode="auto">
              <a:xfrm flipV="1">
                <a:off x="340" y="8167"/>
                <a:ext cx="0" cy="20"/>
              </a:xfrm>
              <a:prstGeom prst="line">
                <a:avLst/>
              </a:prstGeom>
              <a:noFill/>
              <a:ln w="9525">
                <a:solidFill>
                  <a:srgbClr val="800000"/>
                </a:solidFill>
                <a:round/>
                <a:headEnd/>
                <a:tailEnd type="triangle" w="med" len="med"/>
              </a:ln>
            </xdr:spPr>
          </xdr:sp>
          <xdr:sp macro="" textlink="">
            <xdr:nvSpPr>
              <xdr:cNvPr id="38570" name="Line 1178"/>
              <xdr:cNvSpPr>
                <a:spLocks noChangeShapeType="1"/>
              </xdr:cNvSpPr>
            </xdr:nvSpPr>
            <xdr:spPr bwMode="auto">
              <a:xfrm flipV="1">
                <a:off x="356" y="8167"/>
                <a:ext cx="0" cy="20"/>
              </a:xfrm>
              <a:prstGeom prst="line">
                <a:avLst/>
              </a:prstGeom>
              <a:noFill/>
              <a:ln w="9525">
                <a:solidFill>
                  <a:srgbClr val="800000"/>
                </a:solidFill>
                <a:round/>
                <a:headEnd/>
                <a:tailEnd type="triangle" w="med" len="med"/>
              </a:ln>
            </xdr:spPr>
          </xdr:sp>
          <xdr:sp macro="" textlink="">
            <xdr:nvSpPr>
              <xdr:cNvPr id="38571" name="Line 1179"/>
              <xdr:cNvSpPr>
                <a:spLocks noChangeShapeType="1"/>
              </xdr:cNvSpPr>
            </xdr:nvSpPr>
            <xdr:spPr bwMode="auto">
              <a:xfrm flipV="1">
                <a:off x="372" y="8167"/>
                <a:ext cx="0" cy="20"/>
              </a:xfrm>
              <a:prstGeom prst="line">
                <a:avLst/>
              </a:prstGeom>
              <a:noFill/>
              <a:ln w="9525">
                <a:solidFill>
                  <a:srgbClr val="800000"/>
                </a:solidFill>
                <a:round/>
                <a:headEnd/>
                <a:tailEnd type="triangle" w="med" len="med"/>
              </a:ln>
            </xdr:spPr>
          </xdr:sp>
          <xdr:sp macro="" textlink="">
            <xdr:nvSpPr>
              <xdr:cNvPr id="38572" name="Line 1180"/>
              <xdr:cNvSpPr>
                <a:spLocks noChangeShapeType="1"/>
              </xdr:cNvSpPr>
            </xdr:nvSpPr>
            <xdr:spPr bwMode="auto">
              <a:xfrm flipV="1">
                <a:off x="388" y="8167"/>
                <a:ext cx="0" cy="20"/>
              </a:xfrm>
              <a:prstGeom prst="line">
                <a:avLst/>
              </a:prstGeom>
              <a:noFill/>
              <a:ln w="9525">
                <a:solidFill>
                  <a:srgbClr val="800000"/>
                </a:solidFill>
                <a:round/>
                <a:headEnd/>
                <a:tailEnd type="triangle" w="med" len="med"/>
              </a:ln>
            </xdr:spPr>
          </xdr:sp>
        </xdr:grpSp>
      </xdr:grpSp>
      <xdr:grpSp>
        <xdr:nvGrpSpPr>
          <xdr:cNvPr id="38554" name="Group 1181"/>
          <xdr:cNvGrpSpPr>
            <a:grpSpLocks/>
          </xdr:cNvGrpSpPr>
        </xdr:nvGrpSpPr>
        <xdr:grpSpPr bwMode="auto">
          <a:xfrm>
            <a:off x="112" y="8184"/>
            <a:ext cx="147" cy="116"/>
            <a:chOff x="112" y="8184"/>
            <a:chExt cx="147" cy="116"/>
          </a:xfrm>
        </xdr:grpSpPr>
        <xdr:sp macro="" textlink="">
          <xdr:nvSpPr>
            <xdr:cNvPr id="38555" name="Oval 1182"/>
            <xdr:cNvSpPr>
              <a:spLocks noChangeArrowheads="1"/>
            </xdr:cNvSpPr>
          </xdr:nvSpPr>
          <xdr:spPr bwMode="auto">
            <a:xfrm>
              <a:off x="112" y="8184"/>
              <a:ext cx="116" cy="116"/>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8591" name="Text Box 1183"/>
            <xdr:cNvSpPr txBox="1">
              <a:spLocks noChangeArrowheads="1"/>
            </xdr:cNvSpPr>
          </xdr:nvSpPr>
          <xdr:spPr bwMode="auto">
            <a:xfrm>
              <a:off x="122" y="8210"/>
              <a:ext cx="96" cy="63"/>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50L C</a:t>
              </a:r>
              <a:r>
                <a:rPr lang="en-US" sz="1100" b="0" i="0" strike="noStrike" baseline="-25000">
                  <a:solidFill>
                    <a:srgbClr val="FFFF99"/>
                  </a:solidFill>
                  <a:latin typeface="Arial"/>
                  <a:cs typeface="Arial"/>
                </a:rPr>
                <a:t>2</a:t>
              </a:r>
              <a:r>
                <a:rPr lang="en-US" sz="1100" b="0" i="0" strike="noStrike">
                  <a:solidFill>
                    <a:srgbClr val="FFFF99"/>
                  </a:solidFill>
                  <a:latin typeface="Arial"/>
                  <a:cs typeface="Arial"/>
                </a:rPr>
                <a:t>H</a:t>
              </a:r>
              <a:r>
                <a:rPr lang="en-US" sz="1100" b="0" i="0" strike="noStrike" baseline="-25000">
                  <a:solidFill>
                    <a:srgbClr val="FFFF99"/>
                  </a:solidFill>
                  <a:latin typeface="Arial"/>
                  <a:cs typeface="Arial"/>
                </a:rPr>
                <a:t>2</a:t>
              </a:r>
            </a:p>
            <a:p>
              <a:pPr algn="ctr" rtl="1">
                <a:defRPr sz="1000"/>
              </a:pPr>
              <a:r>
                <a:rPr lang="en-US" sz="1100" b="0" i="0" strike="noStrike">
                  <a:solidFill>
                    <a:srgbClr val="FFFF99"/>
                  </a:solidFill>
                  <a:latin typeface="Arial"/>
                  <a:cs typeface="Arial"/>
                </a:rPr>
                <a:t>50L H</a:t>
              </a:r>
              <a:r>
                <a:rPr lang="en-US" sz="1100" b="0" i="0" strike="noStrike" baseline="-25000">
                  <a:solidFill>
                    <a:srgbClr val="FFFF99"/>
                  </a:solidFill>
                  <a:latin typeface="Arial"/>
                  <a:cs typeface="Arial"/>
                </a:rPr>
                <a:t>2</a:t>
              </a:r>
            </a:p>
          </xdr:txBody>
        </xdr:sp>
        <xdr:sp macro="" textlink="">
          <xdr:nvSpPr>
            <xdr:cNvPr id="38557" name="Line 1184"/>
            <xdr:cNvSpPr>
              <a:spLocks noChangeShapeType="1"/>
            </xdr:cNvSpPr>
          </xdr:nvSpPr>
          <xdr:spPr bwMode="auto">
            <a:xfrm>
              <a:off x="226" y="8242"/>
              <a:ext cx="33" cy="0"/>
            </a:xfrm>
            <a:prstGeom prst="line">
              <a:avLst/>
            </a:prstGeom>
            <a:noFill/>
            <a:ln w="28575">
              <a:solidFill>
                <a:srgbClr val="800000"/>
              </a:solidFill>
              <a:round/>
              <a:headEnd/>
              <a:tailEnd type="triangle" w="med" len="med"/>
            </a:ln>
          </xdr:spPr>
        </xdr:sp>
      </xdr:grpSp>
    </xdr:grpSp>
    <xdr:clientData/>
  </xdr:twoCellAnchor>
  <xdr:twoCellAnchor>
    <xdr:from>
      <xdr:col>1</xdr:col>
      <xdr:colOff>457200</xdr:colOff>
      <xdr:row>419</xdr:row>
      <xdr:rowOff>9525</xdr:rowOff>
    </xdr:from>
    <xdr:to>
      <xdr:col>6</xdr:col>
      <xdr:colOff>561975</xdr:colOff>
      <xdr:row>425</xdr:row>
      <xdr:rowOff>95250</xdr:rowOff>
    </xdr:to>
    <xdr:grpSp>
      <xdr:nvGrpSpPr>
        <xdr:cNvPr id="38320" name="Group 1186"/>
        <xdr:cNvGrpSpPr>
          <a:grpSpLocks/>
        </xdr:cNvGrpSpPr>
      </xdr:nvGrpSpPr>
      <xdr:grpSpPr bwMode="auto">
        <a:xfrm>
          <a:off x="1071716" y="81770896"/>
          <a:ext cx="3177356" cy="1253306"/>
          <a:chOff x="112" y="8184"/>
          <a:chExt cx="331" cy="129"/>
        </a:xfrm>
      </xdr:grpSpPr>
      <xdr:grpSp>
        <xdr:nvGrpSpPr>
          <xdr:cNvPr id="38533" name="Group 1187"/>
          <xdr:cNvGrpSpPr>
            <a:grpSpLocks/>
          </xdr:cNvGrpSpPr>
        </xdr:nvGrpSpPr>
        <xdr:grpSpPr bwMode="auto">
          <a:xfrm>
            <a:off x="230" y="8192"/>
            <a:ext cx="213" cy="121"/>
            <a:chOff x="230" y="8192"/>
            <a:chExt cx="213" cy="121"/>
          </a:xfrm>
        </xdr:grpSpPr>
        <xdr:sp macro="" textlink="">
          <xdr:nvSpPr>
            <xdr:cNvPr id="18596" name="Text Box 1188"/>
            <xdr:cNvSpPr txBox="1">
              <a:spLocks noChangeArrowheads="1"/>
            </xdr:cNvSpPr>
          </xdr:nvSpPr>
          <xdr:spPr bwMode="auto">
            <a:xfrm>
              <a:off x="302" y="8290"/>
              <a:ext cx="77"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θέρμανση</a:t>
              </a:r>
            </a:p>
          </xdr:txBody>
        </xdr:sp>
        <xdr:sp macro="" textlink="">
          <xdr:nvSpPr>
            <xdr:cNvPr id="18597" name="Text Box 1189"/>
            <xdr:cNvSpPr txBox="1">
              <a:spLocks noChangeArrowheads="1"/>
            </xdr:cNvSpPr>
          </xdr:nvSpPr>
          <xdr:spPr bwMode="auto">
            <a:xfrm>
              <a:off x="230" y="8192"/>
              <a:ext cx="5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είσοδος</a:t>
              </a:r>
            </a:p>
          </xdr:txBody>
        </xdr:sp>
        <xdr:sp macro="" textlink="">
          <xdr:nvSpPr>
            <xdr:cNvPr id="18598" name="Text Box 1190"/>
            <xdr:cNvSpPr txBox="1">
              <a:spLocks noChangeArrowheads="1"/>
            </xdr:cNvSpPr>
          </xdr:nvSpPr>
          <xdr:spPr bwMode="auto">
            <a:xfrm>
              <a:off x="397" y="8192"/>
              <a:ext cx="46"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έξοδος</a:t>
              </a:r>
            </a:p>
          </xdr:txBody>
        </xdr:sp>
        <xdr:sp macro="" textlink="">
          <xdr:nvSpPr>
            <xdr:cNvPr id="18599" name="Text Box 1191"/>
            <xdr:cNvSpPr txBox="1">
              <a:spLocks noChangeArrowheads="1"/>
            </xdr:cNvSpPr>
          </xdr:nvSpPr>
          <xdr:spPr bwMode="auto">
            <a:xfrm>
              <a:off x="300" y="8194"/>
              <a:ext cx="23"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pic>
          <xdr:nvPicPr>
            <xdr:cNvPr id="38542" name="Picture 1192"/>
            <xdr:cNvPicPr>
              <a:picLocks noChangeAspect="1" noChangeArrowheads="1"/>
            </xdr:cNvPicPr>
          </xdr:nvPicPr>
          <xdr:blipFill>
            <a:blip xmlns:r="http://schemas.openxmlformats.org/officeDocument/2006/relationships" r:embed="rId5"/>
            <a:srcRect/>
            <a:stretch>
              <a:fillRect/>
            </a:stretch>
          </xdr:blipFill>
          <xdr:spPr bwMode="auto">
            <a:xfrm>
              <a:off x="257" y="8212"/>
              <a:ext cx="172" cy="61"/>
            </a:xfrm>
            <a:prstGeom prst="rect">
              <a:avLst/>
            </a:prstGeom>
            <a:noFill/>
            <a:ln w="9525">
              <a:noFill/>
              <a:miter lim="800000"/>
              <a:headEnd/>
              <a:tailEnd/>
            </a:ln>
          </xdr:spPr>
        </xdr:pic>
        <xdr:sp macro="" textlink="">
          <xdr:nvSpPr>
            <xdr:cNvPr id="38543" name="Line 1193"/>
            <xdr:cNvSpPr>
              <a:spLocks noChangeShapeType="1"/>
            </xdr:cNvSpPr>
          </xdr:nvSpPr>
          <xdr:spPr bwMode="auto">
            <a:xfrm>
              <a:off x="409" y="8243"/>
              <a:ext cx="32" cy="0"/>
            </a:xfrm>
            <a:prstGeom prst="line">
              <a:avLst/>
            </a:prstGeom>
            <a:noFill/>
            <a:ln w="28575">
              <a:solidFill>
                <a:srgbClr val="800000"/>
              </a:solidFill>
              <a:round/>
              <a:headEnd/>
              <a:tailEnd type="triangle" w="med" len="med"/>
            </a:ln>
          </xdr:spPr>
        </xdr:sp>
        <xdr:grpSp>
          <xdr:nvGrpSpPr>
            <xdr:cNvPr id="38544" name="Group 1194"/>
            <xdr:cNvGrpSpPr>
              <a:grpSpLocks/>
            </xdr:cNvGrpSpPr>
          </xdr:nvGrpSpPr>
          <xdr:grpSpPr bwMode="auto">
            <a:xfrm>
              <a:off x="285" y="8271"/>
              <a:ext cx="111" cy="20"/>
              <a:chOff x="277" y="8167"/>
              <a:chExt cx="111" cy="20"/>
            </a:xfrm>
          </xdr:grpSpPr>
          <xdr:sp macro="" textlink="">
            <xdr:nvSpPr>
              <xdr:cNvPr id="38545" name="Line 1195"/>
              <xdr:cNvSpPr>
                <a:spLocks noChangeShapeType="1"/>
              </xdr:cNvSpPr>
            </xdr:nvSpPr>
            <xdr:spPr bwMode="auto">
              <a:xfrm flipV="1">
                <a:off x="277" y="8167"/>
                <a:ext cx="0" cy="20"/>
              </a:xfrm>
              <a:prstGeom prst="line">
                <a:avLst/>
              </a:prstGeom>
              <a:noFill/>
              <a:ln w="9525">
                <a:solidFill>
                  <a:srgbClr val="800000"/>
                </a:solidFill>
                <a:round/>
                <a:headEnd/>
                <a:tailEnd type="triangle" w="med" len="med"/>
              </a:ln>
            </xdr:spPr>
          </xdr:sp>
          <xdr:sp macro="" textlink="">
            <xdr:nvSpPr>
              <xdr:cNvPr id="38546" name="Line 1196"/>
              <xdr:cNvSpPr>
                <a:spLocks noChangeShapeType="1"/>
              </xdr:cNvSpPr>
            </xdr:nvSpPr>
            <xdr:spPr bwMode="auto">
              <a:xfrm flipV="1">
                <a:off x="293" y="8167"/>
                <a:ext cx="0" cy="20"/>
              </a:xfrm>
              <a:prstGeom prst="line">
                <a:avLst/>
              </a:prstGeom>
              <a:noFill/>
              <a:ln w="9525">
                <a:solidFill>
                  <a:srgbClr val="800000"/>
                </a:solidFill>
                <a:round/>
                <a:headEnd/>
                <a:tailEnd type="triangle" w="med" len="med"/>
              </a:ln>
            </xdr:spPr>
          </xdr:sp>
          <xdr:sp macro="" textlink="">
            <xdr:nvSpPr>
              <xdr:cNvPr id="38547" name="Line 1197"/>
              <xdr:cNvSpPr>
                <a:spLocks noChangeShapeType="1"/>
              </xdr:cNvSpPr>
            </xdr:nvSpPr>
            <xdr:spPr bwMode="auto">
              <a:xfrm flipV="1">
                <a:off x="309" y="8167"/>
                <a:ext cx="0" cy="20"/>
              </a:xfrm>
              <a:prstGeom prst="line">
                <a:avLst/>
              </a:prstGeom>
              <a:noFill/>
              <a:ln w="9525">
                <a:solidFill>
                  <a:srgbClr val="800000"/>
                </a:solidFill>
                <a:round/>
                <a:headEnd/>
                <a:tailEnd type="triangle" w="med" len="med"/>
              </a:ln>
            </xdr:spPr>
          </xdr:sp>
          <xdr:sp macro="" textlink="">
            <xdr:nvSpPr>
              <xdr:cNvPr id="38548" name="Line 1198"/>
              <xdr:cNvSpPr>
                <a:spLocks noChangeShapeType="1"/>
              </xdr:cNvSpPr>
            </xdr:nvSpPr>
            <xdr:spPr bwMode="auto">
              <a:xfrm flipV="1">
                <a:off x="325" y="8167"/>
                <a:ext cx="0" cy="20"/>
              </a:xfrm>
              <a:prstGeom prst="line">
                <a:avLst/>
              </a:prstGeom>
              <a:noFill/>
              <a:ln w="9525">
                <a:solidFill>
                  <a:srgbClr val="800000"/>
                </a:solidFill>
                <a:round/>
                <a:headEnd/>
                <a:tailEnd type="triangle" w="med" len="med"/>
              </a:ln>
            </xdr:spPr>
          </xdr:sp>
          <xdr:sp macro="" textlink="">
            <xdr:nvSpPr>
              <xdr:cNvPr id="38549" name="Line 1199"/>
              <xdr:cNvSpPr>
                <a:spLocks noChangeShapeType="1"/>
              </xdr:cNvSpPr>
            </xdr:nvSpPr>
            <xdr:spPr bwMode="auto">
              <a:xfrm flipV="1">
                <a:off x="340" y="8167"/>
                <a:ext cx="0" cy="20"/>
              </a:xfrm>
              <a:prstGeom prst="line">
                <a:avLst/>
              </a:prstGeom>
              <a:noFill/>
              <a:ln w="9525">
                <a:solidFill>
                  <a:srgbClr val="800000"/>
                </a:solidFill>
                <a:round/>
                <a:headEnd/>
                <a:tailEnd type="triangle" w="med" len="med"/>
              </a:ln>
            </xdr:spPr>
          </xdr:sp>
          <xdr:sp macro="" textlink="">
            <xdr:nvSpPr>
              <xdr:cNvPr id="38550" name="Line 1200"/>
              <xdr:cNvSpPr>
                <a:spLocks noChangeShapeType="1"/>
              </xdr:cNvSpPr>
            </xdr:nvSpPr>
            <xdr:spPr bwMode="auto">
              <a:xfrm flipV="1">
                <a:off x="356" y="8167"/>
                <a:ext cx="0" cy="20"/>
              </a:xfrm>
              <a:prstGeom prst="line">
                <a:avLst/>
              </a:prstGeom>
              <a:noFill/>
              <a:ln w="9525">
                <a:solidFill>
                  <a:srgbClr val="800000"/>
                </a:solidFill>
                <a:round/>
                <a:headEnd/>
                <a:tailEnd type="triangle" w="med" len="med"/>
              </a:ln>
            </xdr:spPr>
          </xdr:sp>
          <xdr:sp macro="" textlink="">
            <xdr:nvSpPr>
              <xdr:cNvPr id="38551" name="Line 1201"/>
              <xdr:cNvSpPr>
                <a:spLocks noChangeShapeType="1"/>
              </xdr:cNvSpPr>
            </xdr:nvSpPr>
            <xdr:spPr bwMode="auto">
              <a:xfrm flipV="1">
                <a:off x="372" y="8167"/>
                <a:ext cx="0" cy="20"/>
              </a:xfrm>
              <a:prstGeom prst="line">
                <a:avLst/>
              </a:prstGeom>
              <a:noFill/>
              <a:ln w="9525">
                <a:solidFill>
                  <a:srgbClr val="800000"/>
                </a:solidFill>
                <a:round/>
                <a:headEnd/>
                <a:tailEnd type="triangle" w="med" len="med"/>
              </a:ln>
            </xdr:spPr>
          </xdr:sp>
          <xdr:sp macro="" textlink="">
            <xdr:nvSpPr>
              <xdr:cNvPr id="38552" name="Line 1202"/>
              <xdr:cNvSpPr>
                <a:spLocks noChangeShapeType="1"/>
              </xdr:cNvSpPr>
            </xdr:nvSpPr>
            <xdr:spPr bwMode="auto">
              <a:xfrm flipV="1">
                <a:off x="388" y="8167"/>
                <a:ext cx="0" cy="20"/>
              </a:xfrm>
              <a:prstGeom prst="line">
                <a:avLst/>
              </a:prstGeom>
              <a:noFill/>
              <a:ln w="9525">
                <a:solidFill>
                  <a:srgbClr val="800000"/>
                </a:solidFill>
                <a:round/>
                <a:headEnd/>
                <a:tailEnd type="triangle" w="med" len="med"/>
              </a:ln>
            </xdr:spPr>
          </xdr:sp>
        </xdr:grpSp>
      </xdr:grpSp>
      <xdr:grpSp>
        <xdr:nvGrpSpPr>
          <xdr:cNvPr id="38534" name="Group 1203"/>
          <xdr:cNvGrpSpPr>
            <a:grpSpLocks/>
          </xdr:cNvGrpSpPr>
        </xdr:nvGrpSpPr>
        <xdr:grpSpPr bwMode="auto">
          <a:xfrm>
            <a:off x="112" y="8184"/>
            <a:ext cx="147" cy="116"/>
            <a:chOff x="112" y="8184"/>
            <a:chExt cx="147" cy="116"/>
          </a:xfrm>
        </xdr:grpSpPr>
        <xdr:sp macro="" textlink="">
          <xdr:nvSpPr>
            <xdr:cNvPr id="38535" name="Oval 1204"/>
            <xdr:cNvSpPr>
              <a:spLocks noChangeArrowheads="1"/>
            </xdr:cNvSpPr>
          </xdr:nvSpPr>
          <xdr:spPr bwMode="auto">
            <a:xfrm>
              <a:off x="112" y="8184"/>
              <a:ext cx="116" cy="116"/>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8613" name="Text Box 1205"/>
            <xdr:cNvSpPr txBox="1">
              <a:spLocks noChangeArrowheads="1"/>
            </xdr:cNvSpPr>
          </xdr:nvSpPr>
          <xdr:spPr bwMode="auto">
            <a:xfrm>
              <a:off x="122" y="8210"/>
              <a:ext cx="96" cy="63"/>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35L C</a:t>
              </a:r>
              <a:r>
                <a:rPr lang="en-US" sz="1100" b="0" i="0" strike="noStrike" baseline="-25000">
                  <a:solidFill>
                    <a:srgbClr val="FFFF99"/>
                  </a:solidFill>
                  <a:latin typeface="Arial"/>
                  <a:cs typeface="Arial"/>
                </a:rPr>
                <a:t>2</a:t>
              </a:r>
              <a:r>
                <a:rPr lang="en-US" sz="1100" b="0" i="0" strike="noStrike">
                  <a:solidFill>
                    <a:srgbClr val="FFFF99"/>
                  </a:solidFill>
                  <a:latin typeface="Arial"/>
                  <a:cs typeface="Arial"/>
                </a:rPr>
                <a:t>H</a:t>
              </a:r>
              <a:r>
                <a:rPr lang="en-US" sz="1100" b="0" i="0" strike="noStrike" baseline="-25000">
                  <a:solidFill>
                    <a:srgbClr val="FFFF99"/>
                  </a:solidFill>
                  <a:latin typeface="Arial"/>
                  <a:cs typeface="Arial"/>
                </a:rPr>
                <a:t>2</a:t>
              </a:r>
            </a:p>
            <a:p>
              <a:pPr algn="ctr" rtl="1">
                <a:defRPr sz="1000"/>
              </a:pPr>
              <a:r>
                <a:rPr lang="en-US" sz="1100" b="0" i="0" strike="noStrike">
                  <a:solidFill>
                    <a:srgbClr val="FFFF99"/>
                  </a:solidFill>
                  <a:latin typeface="Arial"/>
                  <a:cs typeface="Arial"/>
                </a:rPr>
                <a:t>50L H</a:t>
              </a:r>
              <a:r>
                <a:rPr lang="en-US" sz="1100" b="0" i="0" strike="noStrike" baseline="-25000">
                  <a:solidFill>
                    <a:srgbClr val="FFFF99"/>
                  </a:solidFill>
                  <a:latin typeface="Arial"/>
                  <a:cs typeface="Arial"/>
                </a:rPr>
                <a:t>2</a:t>
              </a:r>
            </a:p>
          </xdr:txBody>
        </xdr:sp>
        <xdr:sp macro="" textlink="">
          <xdr:nvSpPr>
            <xdr:cNvPr id="38537" name="Line 1206"/>
            <xdr:cNvSpPr>
              <a:spLocks noChangeShapeType="1"/>
            </xdr:cNvSpPr>
          </xdr:nvSpPr>
          <xdr:spPr bwMode="auto">
            <a:xfrm>
              <a:off x="226" y="8242"/>
              <a:ext cx="33" cy="0"/>
            </a:xfrm>
            <a:prstGeom prst="line">
              <a:avLst/>
            </a:prstGeom>
            <a:noFill/>
            <a:ln w="28575">
              <a:solidFill>
                <a:srgbClr val="800000"/>
              </a:solidFill>
              <a:round/>
              <a:headEnd/>
              <a:tailEnd type="triangle" w="med" len="med"/>
            </a:ln>
          </xdr:spPr>
        </xdr:sp>
      </xdr:grpSp>
    </xdr:grpSp>
    <xdr:clientData/>
  </xdr:twoCellAnchor>
  <xdr:twoCellAnchor>
    <xdr:from>
      <xdr:col>1</xdr:col>
      <xdr:colOff>457200</xdr:colOff>
      <xdr:row>430</xdr:row>
      <xdr:rowOff>9525</xdr:rowOff>
    </xdr:from>
    <xdr:to>
      <xdr:col>6</xdr:col>
      <xdr:colOff>561975</xdr:colOff>
      <xdr:row>436</xdr:row>
      <xdr:rowOff>95250</xdr:rowOff>
    </xdr:to>
    <xdr:grpSp>
      <xdr:nvGrpSpPr>
        <xdr:cNvPr id="38321" name="Group 1208"/>
        <xdr:cNvGrpSpPr>
          <a:grpSpLocks/>
        </xdr:cNvGrpSpPr>
      </xdr:nvGrpSpPr>
      <xdr:grpSpPr bwMode="auto">
        <a:xfrm>
          <a:off x="1071716" y="83911460"/>
          <a:ext cx="3177356" cy="1253306"/>
          <a:chOff x="112" y="8184"/>
          <a:chExt cx="331" cy="129"/>
        </a:xfrm>
      </xdr:grpSpPr>
      <xdr:grpSp>
        <xdr:nvGrpSpPr>
          <xdr:cNvPr id="38513" name="Group 1209"/>
          <xdr:cNvGrpSpPr>
            <a:grpSpLocks/>
          </xdr:cNvGrpSpPr>
        </xdr:nvGrpSpPr>
        <xdr:grpSpPr bwMode="auto">
          <a:xfrm>
            <a:off x="230" y="8192"/>
            <a:ext cx="213" cy="121"/>
            <a:chOff x="230" y="8192"/>
            <a:chExt cx="213" cy="121"/>
          </a:xfrm>
        </xdr:grpSpPr>
        <xdr:sp macro="" textlink="">
          <xdr:nvSpPr>
            <xdr:cNvPr id="18618" name="Text Box 1210"/>
            <xdr:cNvSpPr txBox="1">
              <a:spLocks noChangeArrowheads="1"/>
            </xdr:cNvSpPr>
          </xdr:nvSpPr>
          <xdr:spPr bwMode="auto">
            <a:xfrm>
              <a:off x="302" y="8290"/>
              <a:ext cx="77"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θέρμανση</a:t>
              </a:r>
            </a:p>
          </xdr:txBody>
        </xdr:sp>
        <xdr:sp macro="" textlink="">
          <xdr:nvSpPr>
            <xdr:cNvPr id="18619" name="Text Box 1211"/>
            <xdr:cNvSpPr txBox="1">
              <a:spLocks noChangeArrowheads="1"/>
            </xdr:cNvSpPr>
          </xdr:nvSpPr>
          <xdr:spPr bwMode="auto">
            <a:xfrm>
              <a:off x="230" y="8192"/>
              <a:ext cx="5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είσοδος</a:t>
              </a:r>
            </a:p>
          </xdr:txBody>
        </xdr:sp>
        <xdr:sp macro="" textlink="">
          <xdr:nvSpPr>
            <xdr:cNvPr id="18620" name="Text Box 1212"/>
            <xdr:cNvSpPr txBox="1">
              <a:spLocks noChangeArrowheads="1"/>
            </xdr:cNvSpPr>
          </xdr:nvSpPr>
          <xdr:spPr bwMode="auto">
            <a:xfrm>
              <a:off x="397" y="8192"/>
              <a:ext cx="46"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έξοδος</a:t>
              </a:r>
            </a:p>
          </xdr:txBody>
        </xdr:sp>
        <xdr:sp macro="" textlink="">
          <xdr:nvSpPr>
            <xdr:cNvPr id="18621" name="Text Box 1213"/>
            <xdr:cNvSpPr txBox="1">
              <a:spLocks noChangeArrowheads="1"/>
            </xdr:cNvSpPr>
          </xdr:nvSpPr>
          <xdr:spPr bwMode="auto">
            <a:xfrm>
              <a:off x="300" y="8194"/>
              <a:ext cx="23"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pic>
          <xdr:nvPicPr>
            <xdr:cNvPr id="38522" name="Picture 1214"/>
            <xdr:cNvPicPr>
              <a:picLocks noChangeAspect="1" noChangeArrowheads="1"/>
            </xdr:cNvPicPr>
          </xdr:nvPicPr>
          <xdr:blipFill>
            <a:blip xmlns:r="http://schemas.openxmlformats.org/officeDocument/2006/relationships" r:embed="rId5"/>
            <a:srcRect/>
            <a:stretch>
              <a:fillRect/>
            </a:stretch>
          </xdr:blipFill>
          <xdr:spPr bwMode="auto">
            <a:xfrm>
              <a:off x="257" y="8212"/>
              <a:ext cx="172" cy="61"/>
            </a:xfrm>
            <a:prstGeom prst="rect">
              <a:avLst/>
            </a:prstGeom>
            <a:noFill/>
            <a:ln w="9525">
              <a:noFill/>
              <a:miter lim="800000"/>
              <a:headEnd/>
              <a:tailEnd/>
            </a:ln>
          </xdr:spPr>
        </xdr:pic>
        <xdr:sp macro="" textlink="">
          <xdr:nvSpPr>
            <xdr:cNvPr id="38523" name="Line 1215"/>
            <xdr:cNvSpPr>
              <a:spLocks noChangeShapeType="1"/>
            </xdr:cNvSpPr>
          </xdr:nvSpPr>
          <xdr:spPr bwMode="auto">
            <a:xfrm>
              <a:off x="409" y="8243"/>
              <a:ext cx="32" cy="0"/>
            </a:xfrm>
            <a:prstGeom prst="line">
              <a:avLst/>
            </a:prstGeom>
            <a:noFill/>
            <a:ln w="28575">
              <a:solidFill>
                <a:srgbClr val="800000"/>
              </a:solidFill>
              <a:round/>
              <a:headEnd/>
              <a:tailEnd type="triangle" w="med" len="med"/>
            </a:ln>
          </xdr:spPr>
        </xdr:sp>
        <xdr:grpSp>
          <xdr:nvGrpSpPr>
            <xdr:cNvPr id="38524" name="Group 1216"/>
            <xdr:cNvGrpSpPr>
              <a:grpSpLocks/>
            </xdr:cNvGrpSpPr>
          </xdr:nvGrpSpPr>
          <xdr:grpSpPr bwMode="auto">
            <a:xfrm>
              <a:off x="285" y="8271"/>
              <a:ext cx="111" cy="20"/>
              <a:chOff x="277" y="8167"/>
              <a:chExt cx="111" cy="20"/>
            </a:xfrm>
          </xdr:grpSpPr>
          <xdr:sp macro="" textlink="">
            <xdr:nvSpPr>
              <xdr:cNvPr id="38525" name="Line 1217"/>
              <xdr:cNvSpPr>
                <a:spLocks noChangeShapeType="1"/>
              </xdr:cNvSpPr>
            </xdr:nvSpPr>
            <xdr:spPr bwMode="auto">
              <a:xfrm flipV="1">
                <a:off x="277" y="8167"/>
                <a:ext cx="0" cy="20"/>
              </a:xfrm>
              <a:prstGeom prst="line">
                <a:avLst/>
              </a:prstGeom>
              <a:noFill/>
              <a:ln w="9525">
                <a:solidFill>
                  <a:srgbClr val="800000"/>
                </a:solidFill>
                <a:round/>
                <a:headEnd/>
                <a:tailEnd type="triangle" w="med" len="med"/>
              </a:ln>
            </xdr:spPr>
          </xdr:sp>
          <xdr:sp macro="" textlink="">
            <xdr:nvSpPr>
              <xdr:cNvPr id="38526" name="Line 1218"/>
              <xdr:cNvSpPr>
                <a:spLocks noChangeShapeType="1"/>
              </xdr:cNvSpPr>
            </xdr:nvSpPr>
            <xdr:spPr bwMode="auto">
              <a:xfrm flipV="1">
                <a:off x="293" y="8167"/>
                <a:ext cx="0" cy="20"/>
              </a:xfrm>
              <a:prstGeom prst="line">
                <a:avLst/>
              </a:prstGeom>
              <a:noFill/>
              <a:ln w="9525">
                <a:solidFill>
                  <a:srgbClr val="800000"/>
                </a:solidFill>
                <a:round/>
                <a:headEnd/>
                <a:tailEnd type="triangle" w="med" len="med"/>
              </a:ln>
            </xdr:spPr>
          </xdr:sp>
          <xdr:sp macro="" textlink="">
            <xdr:nvSpPr>
              <xdr:cNvPr id="38527" name="Line 1219"/>
              <xdr:cNvSpPr>
                <a:spLocks noChangeShapeType="1"/>
              </xdr:cNvSpPr>
            </xdr:nvSpPr>
            <xdr:spPr bwMode="auto">
              <a:xfrm flipV="1">
                <a:off x="309" y="8167"/>
                <a:ext cx="0" cy="20"/>
              </a:xfrm>
              <a:prstGeom prst="line">
                <a:avLst/>
              </a:prstGeom>
              <a:noFill/>
              <a:ln w="9525">
                <a:solidFill>
                  <a:srgbClr val="800000"/>
                </a:solidFill>
                <a:round/>
                <a:headEnd/>
                <a:tailEnd type="triangle" w="med" len="med"/>
              </a:ln>
            </xdr:spPr>
          </xdr:sp>
          <xdr:sp macro="" textlink="">
            <xdr:nvSpPr>
              <xdr:cNvPr id="38528" name="Line 1220"/>
              <xdr:cNvSpPr>
                <a:spLocks noChangeShapeType="1"/>
              </xdr:cNvSpPr>
            </xdr:nvSpPr>
            <xdr:spPr bwMode="auto">
              <a:xfrm flipV="1">
                <a:off x="325" y="8167"/>
                <a:ext cx="0" cy="20"/>
              </a:xfrm>
              <a:prstGeom prst="line">
                <a:avLst/>
              </a:prstGeom>
              <a:noFill/>
              <a:ln w="9525">
                <a:solidFill>
                  <a:srgbClr val="800000"/>
                </a:solidFill>
                <a:round/>
                <a:headEnd/>
                <a:tailEnd type="triangle" w="med" len="med"/>
              </a:ln>
            </xdr:spPr>
          </xdr:sp>
          <xdr:sp macro="" textlink="">
            <xdr:nvSpPr>
              <xdr:cNvPr id="38529" name="Line 1221"/>
              <xdr:cNvSpPr>
                <a:spLocks noChangeShapeType="1"/>
              </xdr:cNvSpPr>
            </xdr:nvSpPr>
            <xdr:spPr bwMode="auto">
              <a:xfrm flipV="1">
                <a:off x="340" y="8167"/>
                <a:ext cx="0" cy="20"/>
              </a:xfrm>
              <a:prstGeom prst="line">
                <a:avLst/>
              </a:prstGeom>
              <a:noFill/>
              <a:ln w="9525">
                <a:solidFill>
                  <a:srgbClr val="800000"/>
                </a:solidFill>
                <a:round/>
                <a:headEnd/>
                <a:tailEnd type="triangle" w="med" len="med"/>
              </a:ln>
            </xdr:spPr>
          </xdr:sp>
          <xdr:sp macro="" textlink="">
            <xdr:nvSpPr>
              <xdr:cNvPr id="38530" name="Line 1222"/>
              <xdr:cNvSpPr>
                <a:spLocks noChangeShapeType="1"/>
              </xdr:cNvSpPr>
            </xdr:nvSpPr>
            <xdr:spPr bwMode="auto">
              <a:xfrm flipV="1">
                <a:off x="356" y="8167"/>
                <a:ext cx="0" cy="20"/>
              </a:xfrm>
              <a:prstGeom prst="line">
                <a:avLst/>
              </a:prstGeom>
              <a:noFill/>
              <a:ln w="9525">
                <a:solidFill>
                  <a:srgbClr val="800000"/>
                </a:solidFill>
                <a:round/>
                <a:headEnd/>
                <a:tailEnd type="triangle" w="med" len="med"/>
              </a:ln>
            </xdr:spPr>
          </xdr:sp>
          <xdr:sp macro="" textlink="">
            <xdr:nvSpPr>
              <xdr:cNvPr id="38531" name="Line 1223"/>
              <xdr:cNvSpPr>
                <a:spLocks noChangeShapeType="1"/>
              </xdr:cNvSpPr>
            </xdr:nvSpPr>
            <xdr:spPr bwMode="auto">
              <a:xfrm flipV="1">
                <a:off x="372" y="8167"/>
                <a:ext cx="0" cy="20"/>
              </a:xfrm>
              <a:prstGeom prst="line">
                <a:avLst/>
              </a:prstGeom>
              <a:noFill/>
              <a:ln w="9525">
                <a:solidFill>
                  <a:srgbClr val="800000"/>
                </a:solidFill>
                <a:round/>
                <a:headEnd/>
                <a:tailEnd type="triangle" w="med" len="med"/>
              </a:ln>
            </xdr:spPr>
          </xdr:sp>
          <xdr:sp macro="" textlink="">
            <xdr:nvSpPr>
              <xdr:cNvPr id="38532" name="Line 1224"/>
              <xdr:cNvSpPr>
                <a:spLocks noChangeShapeType="1"/>
              </xdr:cNvSpPr>
            </xdr:nvSpPr>
            <xdr:spPr bwMode="auto">
              <a:xfrm flipV="1">
                <a:off x="388" y="8167"/>
                <a:ext cx="0" cy="20"/>
              </a:xfrm>
              <a:prstGeom prst="line">
                <a:avLst/>
              </a:prstGeom>
              <a:noFill/>
              <a:ln w="9525">
                <a:solidFill>
                  <a:srgbClr val="800000"/>
                </a:solidFill>
                <a:round/>
                <a:headEnd/>
                <a:tailEnd type="triangle" w="med" len="med"/>
              </a:ln>
            </xdr:spPr>
          </xdr:sp>
        </xdr:grpSp>
      </xdr:grpSp>
      <xdr:grpSp>
        <xdr:nvGrpSpPr>
          <xdr:cNvPr id="38514" name="Group 1225"/>
          <xdr:cNvGrpSpPr>
            <a:grpSpLocks/>
          </xdr:cNvGrpSpPr>
        </xdr:nvGrpSpPr>
        <xdr:grpSpPr bwMode="auto">
          <a:xfrm>
            <a:off x="112" y="8184"/>
            <a:ext cx="147" cy="116"/>
            <a:chOff x="112" y="8184"/>
            <a:chExt cx="147" cy="116"/>
          </a:xfrm>
        </xdr:grpSpPr>
        <xdr:sp macro="" textlink="">
          <xdr:nvSpPr>
            <xdr:cNvPr id="38515" name="Oval 1226"/>
            <xdr:cNvSpPr>
              <a:spLocks noChangeArrowheads="1"/>
            </xdr:cNvSpPr>
          </xdr:nvSpPr>
          <xdr:spPr bwMode="auto">
            <a:xfrm>
              <a:off x="112" y="8184"/>
              <a:ext cx="116" cy="116"/>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8635" name="Text Box 1227"/>
            <xdr:cNvSpPr txBox="1">
              <a:spLocks noChangeArrowheads="1"/>
            </xdr:cNvSpPr>
          </xdr:nvSpPr>
          <xdr:spPr bwMode="auto">
            <a:xfrm>
              <a:off x="122" y="8210"/>
              <a:ext cx="96" cy="63"/>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45L C</a:t>
              </a:r>
              <a:r>
                <a:rPr lang="en-US" sz="1100" b="0" i="0" strike="noStrike" baseline="-25000">
                  <a:solidFill>
                    <a:srgbClr val="FFFF99"/>
                  </a:solidFill>
                  <a:latin typeface="Arial"/>
                  <a:cs typeface="Arial"/>
                </a:rPr>
                <a:t>2</a:t>
              </a:r>
              <a:r>
                <a:rPr lang="en-US" sz="1100" b="0" i="0" strike="noStrike">
                  <a:solidFill>
                    <a:srgbClr val="FFFF99"/>
                  </a:solidFill>
                  <a:latin typeface="Arial"/>
                  <a:cs typeface="Arial"/>
                </a:rPr>
                <a:t>H</a:t>
              </a:r>
              <a:r>
                <a:rPr lang="en-US" sz="1100" b="0" i="0" strike="noStrike" baseline="-25000">
                  <a:solidFill>
                    <a:srgbClr val="FFFF99"/>
                  </a:solidFill>
                  <a:latin typeface="Arial"/>
                  <a:cs typeface="Arial"/>
                </a:rPr>
                <a:t>2</a:t>
              </a:r>
            </a:p>
            <a:p>
              <a:pPr algn="ctr" rtl="1">
                <a:defRPr sz="1000"/>
              </a:pPr>
              <a:r>
                <a:rPr lang="en-US" sz="1100" b="0" i="0" strike="noStrike">
                  <a:solidFill>
                    <a:srgbClr val="FFFF99"/>
                  </a:solidFill>
                  <a:latin typeface="Arial"/>
                  <a:cs typeface="Arial"/>
                </a:rPr>
                <a:t>90L H</a:t>
              </a:r>
              <a:r>
                <a:rPr lang="en-US" sz="1100" b="0" i="0" strike="noStrike" baseline="-25000">
                  <a:solidFill>
                    <a:srgbClr val="FFFF99"/>
                  </a:solidFill>
                  <a:latin typeface="Arial"/>
                  <a:cs typeface="Arial"/>
                </a:rPr>
                <a:t>2</a:t>
              </a:r>
            </a:p>
          </xdr:txBody>
        </xdr:sp>
        <xdr:sp macro="" textlink="">
          <xdr:nvSpPr>
            <xdr:cNvPr id="38517" name="Line 1228"/>
            <xdr:cNvSpPr>
              <a:spLocks noChangeShapeType="1"/>
            </xdr:cNvSpPr>
          </xdr:nvSpPr>
          <xdr:spPr bwMode="auto">
            <a:xfrm>
              <a:off x="226" y="8242"/>
              <a:ext cx="33" cy="0"/>
            </a:xfrm>
            <a:prstGeom prst="line">
              <a:avLst/>
            </a:prstGeom>
            <a:noFill/>
            <a:ln w="28575">
              <a:solidFill>
                <a:srgbClr val="800000"/>
              </a:solidFill>
              <a:round/>
              <a:headEnd/>
              <a:tailEnd type="triangle" w="med" len="med"/>
            </a:ln>
          </xdr:spPr>
        </xdr:sp>
      </xdr:grpSp>
    </xdr:grpSp>
    <xdr:clientData/>
  </xdr:twoCellAnchor>
  <xdr:twoCellAnchor>
    <xdr:from>
      <xdr:col>1</xdr:col>
      <xdr:colOff>457200</xdr:colOff>
      <xdr:row>441</xdr:row>
      <xdr:rowOff>9525</xdr:rowOff>
    </xdr:from>
    <xdr:to>
      <xdr:col>6</xdr:col>
      <xdr:colOff>561975</xdr:colOff>
      <xdr:row>447</xdr:row>
      <xdr:rowOff>95250</xdr:rowOff>
    </xdr:to>
    <xdr:grpSp>
      <xdr:nvGrpSpPr>
        <xdr:cNvPr id="38322" name="Group 1230"/>
        <xdr:cNvGrpSpPr>
          <a:grpSpLocks/>
        </xdr:cNvGrpSpPr>
      </xdr:nvGrpSpPr>
      <xdr:grpSpPr bwMode="auto">
        <a:xfrm>
          <a:off x="1071716" y="86052025"/>
          <a:ext cx="3177356" cy="1253306"/>
          <a:chOff x="112" y="8184"/>
          <a:chExt cx="331" cy="129"/>
        </a:xfrm>
      </xdr:grpSpPr>
      <xdr:grpSp>
        <xdr:nvGrpSpPr>
          <xdr:cNvPr id="38493" name="Group 1231"/>
          <xdr:cNvGrpSpPr>
            <a:grpSpLocks/>
          </xdr:cNvGrpSpPr>
        </xdr:nvGrpSpPr>
        <xdr:grpSpPr bwMode="auto">
          <a:xfrm>
            <a:off x="230" y="8192"/>
            <a:ext cx="213" cy="121"/>
            <a:chOff x="230" y="8192"/>
            <a:chExt cx="213" cy="121"/>
          </a:xfrm>
        </xdr:grpSpPr>
        <xdr:sp macro="" textlink="">
          <xdr:nvSpPr>
            <xdr:cNvPr id="18640" name="Text Box 1232"/>
            <xdr:cNvSpPr txBox="1">
              <a:spLocks noChangeArrowheads="1"/>
            </xdr:cNvSpPr>
          </xdr:nvSpPr>
          <xdr:spPr bwMode="auto">
            <a:xfrm>
              <a:off x="302" y="8290"/>
              <a:ext cx="77"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θέρμανση</a:t>
              </a:r>
            </a:p>
          </xdr:txBody>
        </xdr:sp>
        <xdr:sp macro="" textlink="">
          <xdr:nvSpPr>
            <xdr:cNvPr id="18641" name="Text Box 1233"/>
            <xdr:cNvSpPr txBox="1">
              <a:spLocks noChangeArrowheads="1"/>
            </xdr:cNvSpPr>
          </xdr:nvSpPr>
          <xdr:spPr bwMode="auto">
            <a:xfrm>
              <a:off x="230" y="8192"/>
              <a:ext cx="5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είσοδος</a:t>
              </a:r>
            </a:p>
          </xdr:txBody>
        </xdr:sp>
        <xdr:sp macro="" textlink="">
          <xdr:nvSpPr>
            <xdr:cNvPr id="18642" name="Text Box 1234"/>
            <xdr:cNvSpPr txBox="1">
              <a:spLocks noChangeArrowheads="1"/>
            </xdr:cNvSpPr>
          </xdr:nvSpPr>
          <xdr:spPr bwMode="auto">
            <a:xfrm>
              <a:off x="397" y="8192"/>
              <a:ext cx="46"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έξοδος</a:t>
              </a:r>
            </a:p>
          </xdr:txBody>
        </xdr:sp>
        <xdr:sp macro="" textlink="">
          <xdr:nvSpPr>
            <xdr:cNvPr id="18643" name="Text Box 1235"/>
            <xdr:cNvSpPr txBox="1">
              <a:spLocks noChangeArrowheads="1"/>
            </xdr:cNvSpPr>
          </xdr:nvSpPr>
          <xdr:spPr bwMode="auto">
            <a:xfrm>
              <a:off x="300" y="8194"/>
              <a:ext cx="23"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pic>
          <xdr:nvPicPr>
            <xdr:cNvPr id="38502" name="Picture 1236"/>
            <xdr:cNvPicPr>
              <a:picLocks noChangeAspect="1" noChangeArrowheads="1"/>
            </xdr:cNvPicPr>
          </xdr:nvPicPr>
          <xdr:blipFill>
            <a:blip xmlns:r="http://schemas.openxmlformats.org/officeDocument/2006/relationships" r:embed="rId5"/>
            <a:srcRect/>
            <a:stretch>
              <a:fillRect/>
            </a:stretch>
          </xdr:blipFill>
          <xdr:spPr bwMode="auto">
            <a:xfrm>
              <a:off x="257" y="8212"/>
              <a:ext cx="172" cy="61"/>
            </a:xfrm>
            <a:prstGeom prst="rect">
              <a:avLst/>
            </a:prstGeom>
            <a:noFill/>
            <a:ln w="9525">
              <a:noFill/>
              <a:miter lim="800000"/>
              <a:headEnd/>
              <a:tailEnd/>
            </a:ln>
          </xdr:spPr>
        </xdr:pic>
        <xdr:sp macro="" textlink="">
          <xdr:nvSpPr>
            <xdr:cNvPr id="38503" name="Line 1237"/>
            <xdr:cNvSpPr>
              <a:spLocks noChangeShapeType="1"/>
            </xdr:cNvSpPr>
          </xdr:nvSpPr>
          <xdr:spPr bwMode="auto">
            <a:xfrm>
              <a:off x="409" y="8243"/>
              <a:ext cx="32" cy="0"/>
            </a:xfrm>
            <a:prstGeom prst="line">
              <a:avLst/>
            </a:prstGeom>
            <a:noFill/>
            <a:ln w="28575">
              <a:solidFill>
                <a:srgbClr val="800000"/>
              </a:solidFill>
              <a:round/>
              <a:headEnd/>
              <a:tailEnd type="triangle" w="med" len="med"/>
            </a:ln>
          </xdr:spPr>
        </xdr:sp>
        <xdr:grpSp>
          <xdr:nvGrpSpPr>
            <xdr:cNvPr id="38504" name="Group 1238"/>
            <xdr:cNvGrpSpPr>
              <a:grpSpLocks/>
            </xdr:cNvGrpSpPr>
          </xdr:nvGrpSpPr>
          <xdr:grpSpPr bwMode="auto">
            <a:xfrm>
              <a:off x="285" y="8271"/>
              <a:ext cx="111" cy="20"/>
              <a:chOff x="277" y="8167"/>
              <a:chExt cx="111" cy="20"/>
            </a:xfrm>
          </xdr:grpSpPr>
          <xdr:sp macro="" textlink="">
            <xdr:nvSpPr>
              <xdr:cNvPr id="38505" name="Line 1239"/>
              <xdr:cNvSpPr>
                <a:spLocks noChangeShapeType="1"/>
              </xdr:cNvSpPr>
            </xdr:nvSpPr>
            <xdr:spPr bwMode="auto">
              <a:xfrm flipV="1">
                <a:off x="277" y="8167"/>
                <a:ext cx="0" cy="20"/>
              </a:xfrm>
              <a:prstGeom prst="line">
                <a:avLst/>
              </a:prstGeom>
              <a:noFill/>
              <a:ln w="9525">
                <a:solidFill>
                  <a:srgbClr val="800000"/>
                </a:solidFill>
                <a:round/>
                <a:headEnd/>
                <a:tailEnd type="triangle" w="med" len="med"/>
              </a:ln>
            </xdr:spPr>
          </xdr:sp>
          <xdr:sp macro="" textlink="">
            <xdr:nvSpPr>
              <xdr:cNvPr id="38506" name="Line 1240"/>
              <xdr:cNvSpPr>
                <a:spLocks noChangeShapeType="1"/>
              </xdr:cNvSpPr>
            </xdr:nvSpPr>
            <xdr:spPr bwMode="auto">
              <a:xfrm flipV="1">
                <a:off x="293" y="8167"/>
                <a:ext cx="0" cy="20"/>
              </a:xfrm>
              <a:prstGeom prst="line">
                <a:avLst/>
              </a:prstGeom>
              <a:noFill/>
              <a:ln w="9525">
                <a:solidFill>
                  <a:srgbClr val="800000"/>
                </a:solidFill>
                <a:round/>
                <a:headEnd/>
                <a:tailEnd type="triangle" w="med" len="med"/>
              </a:ln>
            </xdr:spPr>
          </xdr:sp>
          <xdr:sp macro="" textlink="">
            <xdr:nvSpPr>
              <xdr:cNvPr id="38507" name="Line 1241"/>
              <xdr:cNvSpPr>
                <a:spLocks noChangeShapeType="1"/>
              </xdr:cNvSpPr>
            </xdr:nvSpPr>
            <xdr:spPr bwMode="auto">
              <a:xfrm flipV="1">
                <a:off x="309" y="8167"/>
                <a:ext cx="0" cy="20"/>
              </a:xfrm>
              <a:prstGeom prst="line">
                <a:avLst/>
              </a:prstGeom>
              <a:noFill/>
              <a:ln w="9525">
                <a:solidFill>
                  <a:srgbClr val="800000"/>
                </a:solidFill>
                <a:round/>
                <a:headEnd/>
                <a:tailEnd type="triangle" w="med" len="med"/>
              </a:ln>
            </xdr:spPr>
          </xdr:sp>
          <xdr:sp macro="" textlink="">
            <xdr:nvSpPr>
              <xdr:cNvPr id="38508" name="Line 1242"/>
              <xdr:cNvSpPr>
                <a:spLocks noChangeShapeType="1"/>
              </xdr:cNvSpPr>
            </xdr:nvSpPr>
            <xdr:spPr bwMode="auto">
              <a:xfrm flipV="1">
                <a:off x="325" y="8167"/>
                <a:ext cx="0" cy="20"/>
              </a:xfrm>
              <a:prstGeom prst="line">
                <a:avLst/>
              </a:prstGeom>
              <a:noFill/>
              <a:ln w="9525">
                <a:solidFill>
                  <a:srgbClr val="800000"/>
                </a:solidFill>
                <a:round/>
                <a:headEnd/>
                <a:tailEnd type="triangle" w="med" len="med"/>
              </a:ln>
            </xdr:spPr>
          </xdr:sp>
          <xdr:sp macro="" textlink="">
            <xdr:nvSpPr>
              <xdr:cNvPr id="38509" name="Line 1243"/>
              <xdr:cNvSpPr>
                <a:spLocks noChangeShapeType="1"/>
              </xdr:cNvSpPr>
            </xdr:nvSpPr>
            <xdr:spPr bwMode="auto">
              <a:xfrm flipV="1">
                <a:off x="340" y="8167"/>
                <a:ext cx="0" cy="20"/>
              </a:xfrm>
              <a:prstGeom prst="line">
                <a:avLst/>
              </a:prstGeom>
              <a:noFill/>
              <a:ln w="9525">
                <a:solidFill>
                  <a:srgbClr val="800000"/>
                </a:solidFill>
                <a:round/>
                <a:headEnd/>
                <a:tailEnd type="triangle" w="med" len="med"/>
              </a:ln>
            </xdr:spPr>
          </xdr:sp>
          <xdr:sp macro="" textlink="">
            <xdr:nvSpPr>
              <xdr:cNvPr id="38510" name="Line 1244"/>
              <xdr:cNvSpPr>
                <a:spLocks noChangeShapeType="1"/>
              </xdr:cNvSpPr>
            </xdr:nvSpPr>
            <xdr:spPr bwMode="auto">
              <a:xfrm flipV="1">
                <a:off x="356" y="8167"/>
                <a:ext cx="0" cy="20"/>
              </a:xfrm>
              <a:prstGeom prst="line">
                <a:avLst/>
              </a:prstGeom>
              <a:noFill/>
              <a:ln w="9525">
                <a:solidFill>
                  <a:srgbClr val="800000"/>
                </a:solidFill>
                <a:round/>
                <a:headEnd/>
                <a:tailEnd type="triangle" w="med" len="med"/>
              </a:ln>
            </xdr:spPr>
          </xdr:sp>
          <xdr:sp macro="" textlink="">
            <xdr:nvSpPr>
              <xdr:cNvPr id="38511" name="Line 1245"/>
              <xdr:cNvSpPr>
                <a:spLocks noChangeShapeType="1"/>
              </xdr:cNvSpPr>
            </xdr:nvSpPr>
            <xdr:spPr bwMode="auto">
              <a:xfrm flipV="1">
                <a:off x="372" y="8167"/>
                <a:ext cx="0" cy="20"/>
              </a:xfrm>
              <a:prstGeom prst="line">
                <a:avLst/>
              </a:prstGeom>
              <a:noFill/>
              <a:ln w="9525">
                <a:solidFill>
                  <a:srgbClr val="800000"/>
                </a:solidFill>
                <a:round/>
                <a:headEnd/>
                <a:tailEnd type="triangle" w="med" len="med"/>
              </a:ln>
            </xdr:spPr>
          </xdr:sp>
          <xdr:sp macro="" textlink="">
            <xdr:nvSpPr>
              <xdr:cNvPr id="38512" name="Line 1246"/>
              <xdr:cNvSpPr>
                <a:spLocks noChangeShapeType="1"/>
              </xdr:cNvSpPr>
            </xdr:nvSpPr>
            <xdr:spPr bwMode="auto">
              <a:xfrm flipV="1">
                <a:off x="388" y="8167"/>
                <a:ext cx="0" cy="20"/>
              </a:xfrm>
              <a:prstGeom prst="line">
                <a:avLst/>
              </a:prstGeom>
              <a:noFill/>
              <a:ln w="9525">
                <a:solidFill>
                  <a:srgbClr val="800000"/>
                </a:solidFill>
                <a:round/>
                <a:headEnd/>
                <a:tailEnd type="triangle" w="med" len="med"/>
              </a:ln>
            </xdr:spPr>
          </xdr:sp>
        </xdr:grpSp>
      </xdr:grpSp>
      <xdr:grpSp>
        <xdr:nvGrpSpPr>
          <xdr:cNvPr id="38494" name="Group 1247"/>
          <xdr:cNvGrpSpPr>
            <a:grpSpLocks/>
          </xdr:cNvGrpSpPr>
        </xdr:nvGrpSpPr>
        <xdr:grpSpPr bwMode="auto">
          <a:xfrm>
            <a:off x="112" y="8184"/>
            <a:ext cx="147" cy="116"/>
            <a:chOff x="112" y="8184"/>
            <a:chExt cx="147" cy="116"/>
          </a:xfrm>
        </xdr:grpSpPr>
        <xdr:sp macro="" textlink="">
          <xdr:nvSpPr>
            <xdr:cNvPr id="38495" name="Oval 1248"/>
            <xdr:cNvSpPr>
              <a:spLocks noChangeArrowheads="1"/>
            </xdr:cNvSpPr>
          </xdr:nvSpPr>
          <xdr:spPr bwMode="auto">
            <a:xfrm>
              <a:off x="112" y="8184"/>
              <a:ext cx="116" cy="116"/>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8657" name="Text Box 1249"/>
            <xdr:cNvSpPr txBox="1">
              <a:spLocks noChangeArrowheads="1"/>
            </xdr:cNvSpPr>
          </xdr:nvSpPr>
          <xdr:spPr bwMode="auto">
            <a:xfrm>
              <a:off x="122" y="8210"/>
              <a:ext cx="96" cy="63"/>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70L C</a:t>
              </a:r>
              <a:r>
                <a:rPr lang="en-US" sz="1100" b="0" i="0" strike="noStrike" baseline="-25000">
                  <a:solidFill>
                    <a:srgbClr val="FFFF99"/>
                  </a:solidFill>
                  <a:latin typeface="Arial"/>
                  <a:cs typeface="Arial"/>
                </a:rPr>
                <a:t>2</a:t>
              </a:r>
              <a:r>
                <a:rPr lang="en-US" sz="1100" b="0" i="0" strike="noStrike">
                  <a:solidFill>
                    <a:srgbClr val="FFFF99"/>
                  </a:solidFill>
                  <a:latin typeface="Arial"/>
                  <a:cs typeface="Arial"/>
                </a:rPr>
                <a:t>H</a:t>
              </a:r>
              <a:r>
                <a:rPr lang="en-US" sz="1100" b="0" i="0" strike="noStrike" baseline="-25000">
                  <a:solidFill>
                    <a:srgbClr val="FFFF99"/>
                  </a:solidFill>
                  <a:latin typeface="Arial"/>
                  <a:cs typeface="Arial"/>
                </a:rPr>
                <a:t>2</a:t>
              </a:r>
            </a:p>
            <a:p>
              <a:pPr algn="ctr" rtl="1">
                <a:defRPr sz="1000"/>
              </a:pPr>
              <a:r>
                <a:rPr lang="en-US" sz="1100" b="0" i="0" strike="noStrike">
                  <a:solidFill>
                    <a:srgbClr val="FFFF99"/>
                  </a:solidFill>
                  <a:latin typeface="Arial"/>
                  <a:cs typeface="Arial"/>
                </a:rPr>
                <a:t>150L H</a:t>
              </a:r>
              <a:r>
                <a:rPr lang="en-US" sz="1100" b="0" i="0" strike="noStrike" baseline="-25000">
                  <a:solidFill>
                    <a:srgbClr val="FFFF99"/>
                  </a:solidFill>
                  <a:latin typeface="Arial"/>
                  <a:cs typeface="Arial"/>
                </a:rPr>
                <a:t>2</a:t>
              </a:r>
            </a:p>
          </xdr:txBody>
        </xdr:sp>
        <xdr:sp macro="" textlink="">
          <xdr:nvSpPr>
            <xdr:cNvPr id="38497" name="Line 1250"/>
            <xdr:cNvSpPr>
              <a:spLocks noChangeShapeType="1"/>
            </xdr:cNvSpPr>
          </xdr:nvSpPr>
          <xdr:spPr bwMode="auto">
            <a:xfrm>
              <a:off x="226" y="8242"/>
              <a:ext cx="33" cy="0"/>
            </a:xfrm>
            <a:prstGeom prst="line">
              <a:avLst/>
            </a:prstGeom>
            <a:noFill/>
            <a:ln w="28575">
              <a:solidFill>
                <a:srgbClr val="800000"/>
              </a:solidFill>
              <a:round/>
              <a:headEnd/>
              <a:tailEnd type="triangle" w="med" len="med"/>
            </a:ln>
          </xdr:spPr>
        </xdr:sp>
      </xdr:grpSp>
    </xdr:grpSp>
    <xdr:clientData/>
  </xdr:twoCellAnchor>
  <xdr:twoCellAnchor>
    <xdr:from>
      <xdr:col>0</xdr:col>
      <xdr:colOff>419100</xdr:colOff>
      <xdr:row>373</xdr:row>
      <xdr:rowOff>38100</xdr:rowOff>
    </xdr:from>
    <xdr:to>
      <xdr:col>1</xdr:col>
      <xdr:colOff>0</xdr:colOff>
      <xdr:row>374</xdr:row>
      <xdr:rowOff>47625</xdr:rowOff>
    </xdr:to>
    <xdr:sp macro="" textlink="">
      <xdr:nvSpPr>
        <xdr:cNvPr id="18660" name="Text Box 1252"/>
        <xdr:cNvSpPr txBox="1">
          <a:spLocks noChangeArrowheads="1"/>
        </xdr:cNvSpPr>
      </xdr:nvSpPr>
      <xdr:spPr bwMode="auto">
        <a:xfrm>
          <a:off x="419100" y="69113400"/>
          <a:ext cx="19050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3.</a:t>
          </a:r>
        </a:p>
      </xdr:txBody>
    </xdr:sp>
    <xdr:clientData/>
  </xdr:twoCellAnchor>
  <xdr:twoCellAnchor>
    <xdr:from>
      <xdr:col>0</xdr:col>
      <xdr:colOff>419100</xdr:colOff>
      <xdr:row>450</xdr:row>
      <xdr:rowOff>29906</xdr:rowOff>
    </xdr:from>
    <xdr:to>
      <xdr:col>1</xdr:col>
      <xdr:colOff>0</xdr:colOff>
      <xdr:row>451</xdr:row>
      <xdr:rowOff>48956</xdr:rowOff>
    </xdr:to>
    <xdr:sp macro="" textlink="">
      <xdr:nvSpPr>
        <xdr:cNvPr id="18663" name="Text Box 1255"/>
        <xdr:cNvSpPr txBox="1">
          <a:spLocks noChangeArrowheads="1"/>
        </xdr:cNvSpPr>
      </xdr:nvSpPr>
      <xdr:spPr bwMode="auto">
        <a:xfrm>
          <a:off x="419100" y="84947841"/>
          <a:ext cx="203610" cy="20750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4.</a:t>
          </a:r>
        </a:p>
      </xdr:txBody>
    </xdr:sp>
    <xdr:clientData/>
  </xdr:twoCellAnchor>
  <xdr:twoCellAnchor>
    <xdr:from>
      <xdr:col>1</xdr:col>
      <xdr:colOff>561975</xdr:colOff>
      <xdr:row>458</xdr:row>
      <xdr:rowOff>85725</xdr:rowOff>
    </xdr:from>
    <xdr:to>
      <xdr:col>9</xdr:col>
      <xdr:colOff>85725</xdr:colOff>
      <xdr:row>465</xdr:row>
      <xdr:rowOff>0</xdr:rowOff>
    </xdr:to>
    <xdr:grpSp>
      <xdr:nvGrpSpPr>
        <xdr:cNvPr id="38325" name="Group 1296"/>
        <xdr:cNvGrpSpPr>
          <a:grpSpLocks/>
        </xdr:cNvGrpSpPr>
      </xdr:nvGrpSpPr>
      <xdr:grpSpPr bwMode="auto">
        <a:xfrm>
          <a:off x="1176491" y="89436370"/>
          <a:ext cx="4439879" cy="1276453"/>
          <a:chOff x="123" y="8941"/>
          <a:chExt cx="462" cy="131"/>
        </a:xfrm>
      </xdr:grpSpPr>
      <xdr:grpSp>
        <xdr:nvGrpSpPr>
          <xdr:cNvPr id="38467" name="Group 1261"/>
          <xdr:cNvGrpSpPr>
            <a:grpSpLocks/>
          </xdr:cNvGrpSpPr>
        </xdr:nvGrpSpPr>
        <xdr:grpSpPr bwMode="auto">
          <a:xfrm>
            <a:off x="247" y="8951"/>
            <a:ext cx="213" cy="121"/>
            <a:chOff x="230" y="8895"/>
            <a:chExt cx="213" cy="121"/>
          </a:xfrm>
        </xdr:grpSpPr>
        <xdr:sp macro="" textlink="">
          <xdr:nvSpPr>
            <xdr:cNvPr id="18670" name="Text Box 1262"/>
            <xdr:cNvSpPr txBox="1">
              <a:spLocks noChangeArrowheads="1"/>
            </xdr:cNvSpPr>
          </xdr:nvSpPr>
          <xdr:spPr bwMode="auto">
            <a:xfrm>
              <a:off x="302" y="8993"/>
              <a:ext cx="77"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θέρμανση</a:t>
              </a:r>
            </a:p>
          </xdr:txBody>
        </xdr:sp>
        <xdr:sp macro="" textlink="">
          <xdr:nvSpPr>
            <xdr:cNvPr id="18671" name="Text Box 1263"/>
            <xdr:cNvSpPr txBox="1">
              <a:spLocks noChangeArrowheads="1"/>
            </xdr:cNvSpPr>
          </xdr:nvSpPr>
          <xdr:spPr bwMode="auto">
            <a:xfrm>
              <a:off x="230" y="8895"/>
              <a:ext cx="5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είσοδος</a:t>
              </a:r>
            </a:p>
          </xdr:txBody>
        </xdr:sp>
        <xdr:sp macro="" textlink="">
          <xdr:nvSpPr>
            <xdr:cNvPr id="18672" name="Text Box 1264"/>
            <xdr:cNvSpPr txBox="1">
              <a:spLocks noChangeArrowheads="1"/>
            </xdr:cNvSpPr>
          </xdr:nvSpPr>
          <xdr:spPr bwMode="auto">
            <a:xfrm>
              <a:off x="397" y="8895"/>
              <a:ext cx="46"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έξοδος</a:t>
              </a:r>
            </a:p>
          </xdr:txBody>
        </xdr:sp>
        <xdr:sp macro="" textlink="">
          <xdr:nvSpPr>
            <xdr:cNvPr id="18673" name="Text Box 1265"/>
            <xdr:cNvSpPr txBox="1">
              <a:spLocks noChangeArrowheads="1"/>
            </xdr:cNvSpPr>
          </xdr:nvSpPr>
          <xdr:spPr bwMode="auto">
            <a:xfrm>
              <a:off x="300" y="8898"/>
              <a:ext cx="23"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pic>
          <xdr:nvPicPr>
            <xdr:cNvPr id="38482" name="Picture 1266"/>
            <xdr:cNvPicPr>
              <a:picLocks noChangeAspect="1" noChangeArrowheads="1"/>
            </xdr:cNvPicPr>
          </xdr:nvPicPr>
          <xdr:blipFill>
            <a:blip xmlns:r="http://schemas.openxmlformats.org/officeDocument/2006/relationships" r:embed="rId6"/>
            <a:srcRect/>
            <a:stretch>
              <a:fillRect/>
            </a:stretch>
          </xdr:blipFill>
          <xdr:spPr bwMode="auto">
            <a:xfrm>
              <a:off x="256" y="8915"/>
              <a:ext cx="172" cy="61"/>
            </a:xfrm>
            <a:prstGeom prst="rect">
              <a:avLst/>
            </a:prstGeom>
            <a:noFill/>
            <a:ln w="9525">
              <a:noFill/>
              <a:miter lim="800000"/>
              <a:headEnd/>
              <a:tailEnd/>
            </a:ln>
          </xdr:spPr>
        </xdr:pic>
        <xdr:sp macro="" textlink="">
          <xdr:nvSpPr>
            <xdr:cNvPr id="38483" name="Line 1267"/>
            <xdr:cNvSpPr>
              <a:spLocks noChangeShapeType="1"/>
            </xdr:cNvSpPr>
          </xdr:nvSpPr>
          <xdr:spPr bwMode="auto">
            <a:xfrm>
              <a:off x="408" y="8946"/>
              <a:ext cx="32" cy="0"/>
            </a:xfrm>
            <a:prstGeom prst="line">
              <a:avLst/>
            </a:prstGeom>
            <a:noFill/>
            <a:ln w="28575">
              <a:solidFill>
                <a:srgbClr val="800000"/>
              </a:solidFill>
              <a:round/>
              <a:headEnd/>
              <a:tailEnd type="triangle" w="med" len="med"/>
            </a:ln>
          </xdr:spPr>
        </xdr:sp>
        <xdr:grpSp>
          <xdr:nvGrpSpPr>
            <xdr:cNvPr id="38484" name="Group 1268"/>
            <xdr:cNvGrpSpPr>
              <a:grpSpLocks/>
            </xdr:cNvGrpSpPr>
          </xdr:nvGrpSpPr>
          <xdr:grpSpPr bwMode="auto">
            <a:xfrm>
              <a:off x="285" y="8974"/>
              <a:ext cx="111" cy="20"/>
              <a:chOff x="277" y="8167"/>
              <a:chExt cx="111" cy="20"/>
            </a:xfrm>
          </xdr:grpSpPr>
          <xdr:sp macro="" textlink="">
            <xdr:nvSpPr>
              <xdr:cNvPr id="38485" name="Line 1269"/>
              <xdr:cNvSpPr>
                <a:spLocks noChangeShapeType="1"/>
              </xdr:cNvSpPr>
            </xdr:nvSpPr>
            <xdr:spPr bwMode="auto">
              <a:xfrm flipV="1">
                <a:off x="277" y="8167"/>
                <a:ext cx="0" cy="20"/>
              </a:xfrm>
              <a:prstGeom prst="line">
                <a:avLst/>
              </a:prstGeom>
              <a:noFill/>
              <a:ln w="9525">
                <a:solidFill>
                  <a:srgbClr val="800000"/>
                </a:solidFill>
                <a:round/>
                <a:headEnd/>
                <a:tailEnd type="triangle" w="med" len="med"/>
              </a:ln>
            </xdr:spPr>
          </xdr:sp>
          <xdr:sp macro="" textlink="">
            <xdr:nvSpPr>
              <xdr:cNvPr id="38486" name="Line 1270"/>
              <xdr:cNvSpPr>
                <a:spLocks noChangeShapeType="1"/>
              </xdr:cNvSpPr>
            </xdr:nvSpPr>
            <xdr:spPr bwMode="auto">
              <a:xfrm flipV="1">
                <a:off x="293" y="8167"/>
                <a:ext cx="0" cy="20"/>
              </a:xfrm>
              <a:prstGeom prst="line">
                <a:avLst/>
              </a:prstGeom>
              <a:noFill/>
              <a:ln w="9525">
                <a:solidFill>
                  <a:srgbClr val="800000"/>
                </a:solidFill>
                <a:round/>
                <a:headEnd/>
                <a:tailEnd type="triangle" w="med" len="med"/>
              </a:ln>
            </xdr:spPr>
          </xdr:sp>
          <xdr:sp macro="" textlink="">
            <xdr:nvSpPr>
              <xdr:cNvPr id="38487" name="Line 1271"/>
              <xdr:cNvSpPr>
                <a:spLocks noChangeShapeType="1"/>
              </xdr:cNvSpPr>
            </xdr:nvSpPr>
            <xdr:spPr bwMode="auto">
              <a:xfrm flipV="1">
                <a:off x="309" y="8167"/>
                <a:ext cx="0" cy="20"/>
              </a:xfrm>
              <a:prstGeom prst="line">
                <a:avLst/>
              </a:prstGeom>
              <a:noFill/>
              <a:ln w="9525">
                <a:solidFill>
                  <a:srgbClr val="800000"/>
                </a:solidFill>
                <a:round/>
                <a:headEnd/>
                <a:tailEnd type="triangle" w="med" len="med"/>
              </a:ln>
            </xdr:spPr>
          </xdr:sp>
          <xdr:sp macro="" textlink="">
            <xdr:nvSpPr>
              <xdr:cNvPr id="38488" name="Line 1272"/>
              <xdr:cNvSpPr>
                <a:spLocks noChangeShapeType="1"/>
              </xdr:cNvSpPr>
            </xdr:nvSpPr>
            <xdr:spPr bwMode="auto">
              <a:xfrm flipV="1">
                <a:off x="325" y="8167"/>
                <a:ext cx="0" cy="20"/>
              </a:xfrm>
              <a:prstGeom prst="line">
                <a:avLst/>
              </a:prstGeom>
              <a:noFill/>
              <a:ln w="9525">
                <a:solidFill>
                  <a:srgbClr val="800000"/>
                </a:solidFill>
                <a:round/>
                <a:headEnd/>
                <a:tailEnd type="triangle" w="med" len="med"/>
              </a:ln>
            </xdr:spPr>
          </xdr:sp>
          <xdr:sp macro="" textlink="">
            <xdr:nvSpPr>
              <xdr:cNvPr id="38489" name="Line 1273"/>
              <xdr:cNvSpPr>
                <a:spLocks noChangeShapeType="1"/>
              </xdr:cNvSpPr>
            </xdr:nvSpPr>
            <xdr:spPr bwMode="auto">
              <a:xfrm flipV="1">
                <a:off x="340" y="8167"/>
                <a:ext cx="0" cy="20"/>
              </a:xfrm>
              <a:prstGeom prst="line">
                <a:avLst/>
              </a:prstGeom>
              <a:noFill/>
              <a:ln w="9525">
                <a:solidFill>
                  <a:srgbClr val="800000"/>
                </a:solidFill>
                <a:round/>
                <a:headEnd/>
                <a:tailEnd type="triangle" w="med" len="med"/>
              </a:ln>
            </xdr:spPr>
          </xdr:sp>
          <xdr:sp macro="" textlink="">
            <xdr:nvSpPr>
              <xdr:cNvPr id="38490" name="Line 1274"/>
              <xdr:cNvSpPr>
                <a:spLocks noChangeShapeType="1"/>
              </xdr:cNvSpPr>
            </xdr:nvSpPr>
            <xdr:spPr bwMode="auto">
              <a:xfrm flipV="1">
                <a:off x="356" y="8167"/>
                <a:ext cx="0" cy="20"/>
              </a:xfrm>
              <a:prstGeom prst="line">
                <a:avLst/>
              </a:prstGeom>
              <a:noFill/>
              <a:ln w="9525">
                <a:solidFill>
                  <a:srgbClr val="800000"/>
                </a:solidFill>
                <a:round/>
                <a:headEnd/>
                <a:tailEnd type="triangle" w="med" len="med"/>
              </a:ln>
            </xdr:spPr>
          </xdr:sp>
          <xdr:sp macro="" textlink="">
            <xdr:nvSpPr>
              <xdr:cNvPr id="38491" name="Line 1275"/>
              <xdr:cNvSpPr>
                <a:spLocks noChangeShapeType="1"/>
              </xdr:cNvSpPr>
            </xdr:nvSpPr>
            <xdr:spPr bwMode="auto">
              <a:xfrm flipV="1">
                <a:off x="372" y="8167"/>
                <a:ext cx="0" cy="20"/>
              </a:xfrm>
              <a:prstGeom prst="line">
                <a:avLst/>
              </a:prstGeom>
              <a:noFill/>
              <a:ln w="9525">
                <a:solidFill>
                  <a:srgbClr val="800000"/>
                </a:solidFill>
                <a:round/>
                <a:headEnd/>
                <a:tailEnd type="triangle" w="med" len="med"/>
              </a:ln>
            </xdr:spPr>
          </xdr:sp>
          <xdr:sp macro="" textlink="">
            <xdr:nvSpPr>
              <xdr:cNvPr id="38492" name="Line 1276"/>
              <xdr:cNvSpPr>
                <a:spLocks noChangeShapeType="1"/>
              </xdr:cNvSpPr>
            </xdr:nvSpPr>
            <xdr:spPr bwMode="auto">
              <a:xfrm flipV="1">
                <a:off x="388" y="8167"/>
                <a:ext cx="0" cy="20"/>
              </a:xfrm>
              <a:prstGeom prst="line">
                <a:avLst/>
              </a:prstGeom>
              <a:noFill/>
              <a:ln w="9525">
                <a:solidFill>
                  <a:srgbClr val="800000"/>
                </a:solidFill>
                <a:round/>
                <a:headEnd/>
                <a:tailEnd type="triangle" w="med" len="med"/>
              </a:ln>
            </xdr:spPr>
          </xdr:sp>
        </xdr:grpSp>
      </xdr:grpSp>
      <xdr:grpSp>
        <xdr:nvGrpSpPr>
          <xdr:cNvPr id="38468" name="Group 1295"/>
          <xdr:cNvGrpSpPr>
            <a:grpSpLocks/>
          </xdr:cNvGrpSpPr>
        </xdr:nvGrpSpPr>
        <xdr:grpSpPr bwMode="auto">
          <a:xfrm>
            <a:off x="123" y="8941"/>
            <a:ext cx="152" cy="122"/>
            <a:chOff x="123" y="8941"/>
            <a:chExt cx="152" cy="122"/>
          </a:xfrm>
        </xdr:grpSpPr>
        <xdr:sp macro="" textlink="">
          <xdr:nvSpPr>
            <xdr:cNvPr id="38472" name="Oval 1279"/>
            <xdr:cNvSpPr>
              <a:spLocks noChangeArrowheads="1"/>
            </xdr:cNvSpPr>
          </xdr:nvSpPr>
          <xdr:spPr bwMode="auto">
            <a:xfrm>
              <a:off x="123" y="8941"/>
              <a:ext cx="122" cy="122"/>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8688" name="Text Box 1280"/>
            <xdr:cNvSpPr txBox="1">
              <a:spLocks noChangeArrowheads="1"/>
            </xdr:cNvSpPr>
          </xdr:nvSpPr>
          <xdr:spPr bwMode="auto">
            <a:xfrm>
              <a:off x="140" y="8966"/>
              <a:ext cx="90" cy="76"/>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xL </a:t>
              </a:r>
              <a:r>
                <a:rPr lang="el-GR" sz="1100" b="0" i="0" strike="noStrike">
                  <a:solidFill>
                    <a:srgbClr val="FFFF99"/>
                  </a:solidFill>
                  <a:latin typeface="Arial"/>
                  <a:cs typeface="Arial"/>
                </a:rPr>
                <a:t>αλκίνιο</a:t>
              </a:r>
              <a:endParaRPr lang="el-GR" sz="1100" b="0" i="0" strike="noStrike" baseline="-25000">
                <a:solidFill>
                  <a:srgbClr val="FFFF99"/>
                </a:solidFill>
                <a:latin typeface="Arial"/>
                <a:cs typeface="Arial"/>
              </a:endParaRPr>
            </a:p>
            <a:p>
              <a:pPr algn="ctr" rtl="1">
                <a:defRPr sz="1000"/>
              </a:pPr>
              <a:r>
                <a:rPr lang="en-US" sz="1100" b="0" i="0" strike="noStrike">
                  <a:solidFill>
                    <a:srgbClr val="FFFF99"/>
                  </a:solidFill>
                  <a:latin typeface="Arial"/>
                  <a:cs typeface="Arial"/>
                </a:rPr>
                <a:t>yL </a:t>
              </a:r>
              <a:r>
                <a:rPr lang="el-GR" sz="1100" b="0" i="0" strike="noStrike">
                  <a:solidFill>
                    <a:srgbClr val="FFFF99"/>
                  </a:solidFill>
                  <a:latin typeface="Arial"/>
                  <a:cs typeface="Arial"/>
                </a:rPr>
                <a:t>αλκένιο </a:t>
              </a:r>
              <a:endParaRPr lang="el-GR" sz="1100" b="0" i="0" strike="noStrike" baseline="-25000">
                <a:solidFill>
                  <a:srgbClr val="FFFF99"/>
                </a:solidFill>
                <a:latin typeface="Arial"/>
                <a:cs typeface="Arial"/>
              </a:endParaRPr>
            </a:p>
            <a:p>
              <a:pPr algn="ctr" rtl="1">
                <a:defRPr sz="1000"/>
              </a:pPr>
              <a:r>
                <a:rPr lang="el-GR" sz="1100" b="0" i="0" strike="noStrike">
                  <a:solidFill>
                    <a:srgbClr val="FFFF99"/>
                  </a:solidFill>
                  <a:latin typeface="Arial"/>
                  <a:cs typeface="Arial"/>
                </a:rPr>
                <a:t>ω</a:t>
              </a:r>
              <a:r>
                <a:rPr lang="en-US" sz="1100" b="0" i="0" strike="noStrike">
                  <a:solidFill>
                    <a:srgbClr val="FFFF99"/>
                  </a:solidFill>
                  <a:latin typeface="Arial"/>
                  <a:cs typeface="Arial"/>
                </a:rPr>
                <a:t>L H</a:t>
              </a:r>
              <a:r>
                <a:rPr lang="en-US" sz="1100" b="0" i="0" strike="noStrike" baseline="-25000">
                  <a:solidFill>
                    <a:srgbClr val="FFFF99"/>
                  </a:solidFill>
                  <a:latin typeface="Arial"/>
                  <a:cs typeface="Arial"/>
                </a:rPr>
                <a:t>2</a:t>
              </a:r>
            </a:p>
          </xdr:txBody>
        </xdr:sp>
        <xdr:sp macro="" textlink="">
          <xdr:nvSpPr>
            <xdr:cNvPr id="38474" name="Line 1281"/>
            <xdr:cNvSpPr>
              <a:spLocks noChangeShapeType="1"/>
            </xdr:cNvSpPr>
          </xdr:nvSpPr>
          <xdr:spPr bwMode="auto">
            <a:xfrm>
              <a:off x="242" y="9002"/>
              <a:ext cx="33" cy="0"/>
            </a:xfrm>
            <a:prstGeom prst="line">
              <a:avLst/>
            </a:prstGeom>
            <a:noFill/>
            <a:ln w="28575">
              <a:solidFill>
                <a:srgbClr val="800000"/>
              </a:solidFill>
              <a:round/>
              <a:headEnd/>
              <a:tailEnd type="triangle" w="med" len="med"/>
            </a:ln>
          </xdr:spPr>
        </xdr:sp>
        <xdr:sp macro="" textlink="">
          <xdr:nvSpPr>
            <xdr:cNvPr id="18693" name="Text Box 1285"/>
            <xdr:cNvSpPr txBox="1">
              <a:spLocks noChangeArrowheads="1"/>
            </xdr:cNvSpPr>
          </xdr:nvSpPr>
          <xdr:spPr bwMode="auto">
            <a:xfrm>
              <a:off x="166" y="8949"/>
              <a:ext cx="40" cy="19"/>
            </a:xfrm>
            <a:prstGeom prst="rect">
              <a:avLst/>
            </a:prstGeom>
            <a:gradFill rotWithShape="0">
              <a:gsLst>
                <a:gs pos="0">
                  <a:srgbClr val="800000">
                    <a:gamma/>
                    <a:shade val="69020"/>
                    <a:invGamma/>
                  </a:srgbClr>
                </a:gs>
                <a:gs pos="100000">
                  <a:srgbClr val="800000"/>
                </a:gs>
              </a:gsLst>
              <a:lin ang="0" scaled="1"/>
            </a:gradFill>
            <a:ln w="9525" algn="ctr">
              <a:noFill/>
              <a:miter lim="800000"/>
              <a:headEnd/>
              <a:tailEnd/>
            </a:ln>
            <a:effectLst/>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170L</a:t>
              </a:r>
            </a:p>
          </xdr:txBody>
        </xdr:sp>
        <xdr:sp macro="" textlink="">
          <xdr:nvSpPr>
            <xdr:cNvPr id="38476" name="AutoShape 1287"/>
            <xdr:cNvSpPr>
              <a:spLocks/>
            </xdr:cNvSpPr>
          </xdr:nvSpPr>
          <xdr:spPr bwMode="auto">
            <a:xfrm>
              <a:off x="146" y="8972"/>
              <a:ext cx="4" cy="65"/>
            </a:xfrm>
            <a:prstGeom prst="leftBracket">
              <a:avLst>
                <a:gd name="adj" fmla="val 135417"/>
              </a:avLst>
            </a:prstGeom>
            <a:noFill/>
            <a:ln w="9525">
              <a:solidFill>
                <a:srgbClr val="FF6600"/>
              </a:solidFill>
              <a:round/>
              <a:headEnd/>
              <a:tailEnd/>
            </a:ln>
          </xdr:spPr>
        </xdr:sp>
        <xdr:sp macro="" textlink="">
          <xdr:nvSpPr>
            <xdr:cNvPr id="38477" name="AutoShape 1288"/>
            <xdr:cNvSpPr>
              <a:spLocks/>
            </xdr:cNvSpPr>
          </xdr:nvSpPr>
          <xdr:spPr bwMode="auto">
            <a:xfrm flipH="1">
              <a:off x="219" y="8972"/>
              <a:ext cx="4" cy="65"/>
            </a:xfrm>
            <a:prstGeom prst="leftBracket">
              <a:avLst>
                <a:gd name="adj" fmla="val 135417"/>
              </a:avLst>
            </a:prstGeom>
            <a:noFill/>
            <a:ln w="9525">
              <a:solidFill>
                <a:srgbClr val="FF6600"/>
              </a:solidFill>
              <a:round/>
              <a:headEnd/>
              <a:tailEnd/>
            </a:ln>
          </xdr:spPr>
        </xdr:sp>
      </xdr:grpSp>
      <xdr:grpSp>
        <xdr:nvGrpSpPr>
          <xdr:cNvPr id="38469" name="Group 1291"/>
          <xdr:cNvGrpSpPr>
            <a:grpSpLocks/>
          </xdr:cNvGrpSpPr>
        </xdr:nvGrpSpPr>
        <xdr:grpSpPr bwMode="auto">
          <a:xfrm>
            <a:off x="463" y="8941"/>
            <a:ext cx="122" cy="122"/>
            <a:chOff x="506" y="8961"/>
            <a:chExt cx="122" cy="122"/>
          </a:xfrm>
        </xdr:grpSpPr>
        <xdr:sp macro="" textlink="">
          <xdr:nvSpPr>
            <xdr:cNvPr id="38470" name="Oval 1258"/>
            <xdr:cNvSpPr>
              <a:spLocks noChangeArrowheads="1"/>
            </xdr:cNvSpPr>
          </xdr:nvSpPr>
          <xdr:spPr bwMode="auto">
            <a:xfrm>
              <a:off x="506" y="8961"/>
              <a:ext cx="122" cy="122"/>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8667" name="Text Box 1259"/>
            <xdr:cNvSpPr txBox="1">
              <a:spLocks noChangeArrowheads="1"/>
            </xdr:cNvSpPr>
          </xdr:nvSpPr>
          <xdr:spPr bwMode="auto">
            <a:xfrm>
              <a:off x="521" y="8990"/>
              <a:ext cx="93" cy="65"/>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70L </a:t>
              </a:r>
              <a:r>
                <a:rPr lang="el-GR" sz="1100" b="0" i="0" strike="noStrike">
                  <a:solidFill>
                    <a:srgbClr val="FFFF99"/>
                  </a:solidFill>
                  <a:latin typeface="Arial"/>
                  <a:cs typeface="Arial"/>
                </a:rPr>
                <a:t>καθαρής αέριας ουσίας Φ</a:t>
              </a:r>
            </a:p>
          </xdr:txBody>
        </xdr:sp>
      </xdr:grpSp>
    </xdr:grpSp>
    <xdr:clientData/>
  </xdr:twoCellAnchor>
  <xdr:twoCellAnchor>
    <xdr:from>
      <xdr:col>0</xdr:col>
      <xdr:colOff>419100</xdr:colOff>
      <xdr:row>484</xdr:row>
      <xdr:rowOff>57150</xdr:rowOff>
    </xdr:from>
    <xdr:to>
      <xdr:col>1</xdr:col>
      <xdr:colOff>0</xdr:colOff>
      <xdr:row>485</xdr:row>
      <xdr:rowOff>76200</xdr:rowOff>
    </xdr:to>
    <xdr:sp macro="" textlink="">
      <xdr:nvSpPr>
        <xdr:cNvPr id="18705" name="Text Box 1297"/>
        <xdr:cNvSpPr txBox="1">
          <a:spLocks noChangeArrowheads="1"/>
        </xdr:cNvSpPr>
      </xdr:nvSpPr>
      <xdr:spPr bwMode="auto">
        <a:xfrm>
          <a:off x="419100" y="90087450"/>
          <a:ext cx="190500"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5.</a:t>
          </a:r>
        </a:p>
      </xdr:txBody>
    </xdr:sp>
    <xdr:clientData/>
  </xdr:twoCellAnchor>
  <xdr:twoCellAnchor>
    <xdr:from>
      <xdr:col>1</xdr:col>
      <xdr:colOff>561975</xdr:colOff>
      <xdr:row>495</xdr:row>
      <xdr:rowOff>85725</xdr:rowOff>
    </xdr:from>
    <xdr:to>
      <xdr:col>9</xdr:col>
      <xdr:colOff>85725</xdr:colOff>
      <xdr:row>502</xdr:row>
      <xdr:rowOff>0</xdr:rowOff>
    </xdr:to>
    <xdr:grpSp>
      <xdr:nvGrpSpPr>
        <xdr:cNvPr id="38327" name="Group 1410"/>
        <xdr:cNvGrpSpPr>
          <a:grpSpLocks/>
        </xdr:cNvGrpSpPr>
      </xdr:nvGrpSpPr>
      <xdr:grpSpPr bwMode="auto">
        <a:xfrm>
          <a:off x="1176491" y="96636451"/>
          <a:ext cx="4439879" cy="1276452"/>
          <a:chOff x="123" y="9681"/>
          <a:chExt cx="462" cy="131"/>
        </a:xfrm>
      </xdr:grpSpPr>
      <xdr:grpSp>
        <xdr:nvGrpSpPr>
          <xdr:cNvPr id="38446" name="Group 1299"/>
          <xdr:cNvGrpSpPr>
            <a:grpSpLocks/>
          </xdr:cNvGrpSpPr>
        </xdr:nvGrpSpPr>
        <xdr:grpSpPr bwMode="auto">
          <a:xfrm>
            <a:off x="247" y="9691"/>
            <a:ext cx="213" cy="121"/>
            <a:chOff x="230" y="8895"/>
            <a:chExt cx="213" cy="121"/>
          </a:xfrm>
        </xdr:grpSpPr>
        <xdr:sp macro="" textlink="">
          <xdr:nvSpPr>
            <xdr:cNvPr id="18708" name="Text Box 1300"/>
            <xdr:cNvSpPr txBox="1">
              <a:spLocks noChangeArrowheads="1"/>
            </xdr:cNvSpPr>
          </xdr:nvSpPr>
          <xdr:spPr bwMode="auto">
            <a:xfrm>
              <a:off x="302" y="8993"/>
              <a:ext cx="77" cy="23"/>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θέρμανση</a:t>
              </a:r>
            </a:p>
          </xdr:txBody>
        </xdr:sp>
        <xdr:sp macro="" textlink="">
          <xdr:nvSpPr>
            <xdr:cNvPr id="18709" name="Text Box 1301"/>
            <xdr:cNvSpPr txBox="1">
              <a:spLocks noChangeArrowheads="1"/>
            </xdr:cNvSpPr>
          </xdr:nvSpPr>
          <xdr:spPr bwMode="auto">
            <a:xfrm>
              <a:off x="230" y="8895"/>
              <a:ext cx="5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είσοδος</a:t>
              </a:r>
            </a:p>
          </xdr:txBody>
        </xdr:sp>
        <xdr:sp macro="" textlink="">
          <xdr:nvSpPr>
            <xdr:cNvPr id="18710" name="Text Box 1302"/>
            <xdr:cNvSpPr txBox="1">
              <a:spLocks noChangeArrowheads="1"/>
            </xdr:cNvSpPr>
          </xdr:nvSpPr>
          <xdr:spPr bwMode="auto">
            <a:xfrm>
              <a:off x="397" y="8895"/>
              <a:ext cx="46"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0" i="0" strike="noStrike">
                  <a:solidFill>
                    <a:srgbClr val="800000"/>
                  </a:solidFill>
                  <a:latin typeface="Arial"/>
                  <a:cs typeface="Arial"/>
                </a:rPr>
                <a:t>έξοδος</a:t>
              </a:r>
            </a:p>
          </xdr:txBody>
        </xdr:sp>
        <xdr:sp macro="" textlink="">
          <xdr:nvSpPr>
            <xdr:cNvPr id="18711" name="Text Box 1303"/>
            <xdr:cNvSpPr txBox="1">
              <a:spLocks noChangeArrowheads="1"/>
            </xdr:cNvSpPr>
          </xdr:nvSpPr>
          <xdr:spPr bwMode="auto">
            <a:xfrm>
              <a:off x="300" y="8898"/>
              <a:ext cx="23"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pic>
          <xdr:nvPicPr>
            <xdr:cNvPr id="38456" name="Picture 1304"/>
            <xdr:cNvPicPr>
              <a:picLocks noChangeAspect="1" noChangeArrowheads="1"/>
            </xdr:cNvPicPr>
          </xdr:nvPicPr>
          <xdr:blipFill>
            <a:blip xmlns:r="http://schemas.openxmlformats.org/officeDocument/2006/relationships" r:embed="rId6"/>
            <a:srcRect/>
            <a:stretch>
              <a:fillRect/>
            </a:stretch>
          </xdr:blipFill>
          <xdr:spPr bwMode="auto">
            <a:xfrm>
              <a:off x="256" y="8915"/>
              <a:ext cx="172" cy="61"/>
            </a:xfrm>
            <a:prstGeom prst="rect">
              <a:avLst/>
            </a:prstGeom>
            <a:noFill/>
            <a:ln w="9525">
              <a:noFill/>
              <a:miter lim="800000"/>
              <a:headEnd/>
              <a:tailEnd/>
            </a:ln>
          </xdr:spPr>
        </xdr:pic>
        <xdr:sp macro="" textlink="">
          <xdr:nvSpPr>
            <xdr:cNvPr id="38457" name="Line 1305"/>
            <xdr:cNvSpPr>
              <a:spLocks noChangeShapeType="1"/>
            </xdr:cNvSpPr>
          </xdr:nvSpPr>
          <xdr:spPr bwMode="auto">
            <a:xfrm>
              <a:off x="408" y="8946"/>
              <a:ext cx="32" cy="0"/>
            </a:xfrm>
            <a:prstGeom prst="line">
              <a:avLst/>
            </a:prstGeom>
            <a:noFill/>
            <a:ln w="28575">
              <a:solidFill>
                <a:srgbClr val="800000"/>
              </a:solidFill>
              <a:round/>
              <a:headEnd/>
              <a:tailEnd type="triangle" w="med" len="med"/>
            </a:ln>
          </xdr:spPr>
        </xdr:sp>
        <xdr:grpSp>
          <xdr:nvGrpSpPr>
            <xdr:cNvPr id="38458" name="Group 1306"/>
            <xdr:cNvGrpSpPr>
              <a:grpSpLocks/>
            </xdr:cNvGrpSpPr>
          </xdr:nvGrpSpPr>
          <xdr:grpSpPr bwMode="auto">
            <a:xfrm>
              <a:off x="285" y="8974"/>
              <a:ext cx="111" cy="20"/>
              <a:chOff x="277" y="8167"/>
              <a:chExt cx="111" cy="20"/>
            </a:xfrm>
          </xdr:grpSpPr>
          <xdr:sp macro="" textlink="">
            <xdr:nvSpPr>
              <xdr:cNvPr id="38459" name="Line 1307"/>
              <xdr:cNvSpPr>
                <a:spLocks noChangeShapeType="1"/>
              </xdr:cNvSpPr>
            </xdr:nvSpPr>
            <xdr:spPr bwMode="auto">
              <a:xfrm flipV="1">
                <a:off x="277" y="8167"/>
                <a:ext cx="0" cy="20"/>
              </a:xfrm>
              <a:prstGeom prst="line">
                <a:avLst/>
              </a:prstGeom>
              <a:noFill/>
              <a:ln w="9525">
                <a:solidFill>
                  <a:srgbClr val="800000"/>
                </a:solidFill>
                <a:round/>
                <a:headEnd/>
                <a:tailEnd type="triangle" w="med" len="med"/>
              </a:ln>
            </xdr:spPr>
          </xdr:sp>
          <xdr:sp macro="" textlink="">
            <xdr:nvSpPr>
              <xdr:cNvPr id="38460" name="Line 1308"/>
              <xdr:cNvSpPr>
                <a:spLocks noChangeShapeType="1"/>
              </xdr:cNvSpPr>
            </xdr:nvSpPr>
            <xdr:spPr bwMode="auto">
              <a:xfrm flipV="1">
                <a:off x="293" y="8167"/>
                <a:ext cx="0" cy="20"/>
              </a:xfrm>
              <a:prstGeom prst="line">
                <a:avLst/>
              </a:prstGeom>
              <a:noFill/>
              <a:ln w="9525">
                <a:solidFill>
                  <a:srgbClr val="800000"/>
                </a:solidFill>
                <a:round/>
                <a:headEnd/>
                <a:tailEnd type="triangle" w="med" len="med"/>
              </a:ln>
            </xdr:spPr>
          </xdr:sp>
          <xdr:sp macro="" textlink="">
            <xdr:nvSpPr>
              <xdr:cNvPr id="38461" name="Line 1309"/>
              <xdr:cNvSpPr>
                <a:spLocks noChangeShapeType="1"/>
              </xdr:cNvSpPr>
            </xdr:nvSpPr>
            <xdr:spPr bwMode="auto">
              <a:xfrm flipV="1">
                <a:off x="309" y="8167"/>
                <a:ext cx="0" cy="20"/>
              </a:xfrm>
              <a:prstGeom prst="line">
                <a:avLst/>
              </a:prstGeom>
              <a:noFill/>
              <a:ln w="9525">
                <a:solidFill>
                  <a:srgbClr val="800000"/>
                </a:solidFill>
                <a:round/>
                <a:headEnd/>
                <a:tailEnd type="triangle" w="med" len="med"/>
              </a:ln>
            </xdr:spPr>
          </xdr:sp>
          <xdr:sp macro="" textlink="">
            <xdr:nvSpPr>
              <xdr:cNvPr id="38462" name="Line 1310"/>
              <xdr:cNvSpPr>
                <a:spLocks noChangeShapeType="1"/>
              </xdr:cNvSpPr>
            </xdr:nvSpPr>
            <xdr:spPr bwMode="auto">
              <a:xfrm flipV="1">
                <a:off x="325" y="8167"/>
                <a:ext cx="0" cy="20"/>
              </a:xfrm>
              <a:prstGeom prst="line">
                <a:avLst/>
              </a:prstGeom>
              <a:noFill/>
              <a:ln w="9525">
                <a:solidFill>
                  <a:srgbClr val="800000"/>
                </a:solidFill>
                <a:round/>
                <a:headEnd/>
                <a:tailEnd type="triangle" w="med" len="med"/>
              </a:ln>
            </xdr:spPr>
          </xdr:sp>
          <xdr:sp macro="" textlink="">
            <xdr:nvSpPr>
              <xdr:cNvPr id="38463" name="Line 1311"/>
              <xdr:cNvSpPr>
                <a:spLocks noChangeShapeType="1"/>
              </xdr:cNvSpPr>
            </xdr:nvSpPr>
            <xdr:spPr bwMode="auto">
              <a:xfrm flipV="1">
                <a:off x="340" y="8167"/>
                <a:ext cx="0" cy="20"/>
              </a:xfrm>
              <a:prstGeom prst="line">
                <a:avLst/>
              </a:prstGeom>
              <a:noFill/>
              <a:ln w="9525">
                <a:solidFill>
                  <a:srgbClr val="800000"/>
                </a:solidFill>
                <a:round/>
                <a:headEnd/>
                <a:tailEnd type="triangle" w="med" len="med"/>
              </a:ln>
            </xdr:spPr>
          </xdr:sp>
          <xdr:sp macro="" textlink="">
            <xdr:nvSpPr>
              <xdr:cNvPr id="38464" name="Line 1312"/>
              <xdr:cNvSpPr>
                <a:spLocks noChangeShapeType="1"/>
              </xdr:cNvSpPr>
            </xdr:nvSpPr>
            <xdr:spPr bwMode="auto">
              <a:xfrm flipV="1">
                <a:off x="356" y="8167"/>
                <a:ext cx="0" cy="20"/>
              </a:xfrm>
              <a:prstGeom prst="line">
                <a:avLst/>
              </a:prstGeom>
              <a:noFill/>
              <a:ln w="9525">
                <a:solidFill>
                  <a:srgbClr val="800000"/>
                </a:solidFill>
                <a:round/>
                <a:headEnd/>
                <a:tailEnd type="triangle" w="med" len="med"/>
              </a:ln>
            </xdr:spPr>
          </xdr:sp>
          <xdr:sp macro="" textlink="">
            <xdr:nvSpPr>
              <xdr:cNvPr id="38465" name="Line 1313"/>
              <xdr:cNvSpPr>
                <a:spLocks noChangeShapeType="1"/>
              </xdr:cNvSpPr>
            </xdr:nvSpPr>
            <xdr:spPr bwMode="auto">
              <a:xfrm flipV="1">
                <a:off x="372" y="8167"/>
                <a:ext cx="0" cy="20"/>
              </a:xfrm>
              <a:prstGeom prst="line">
                <a:avLst/>
              </a:prstGeom>
              <a:noFill/>
              <a:ln w="9525">
                <a:solidFill>
                  <a:srgbClr val="800000"/>
                </a:solidFill>
                <a:round/>
                <a:headEnd/>
                <a:tailEnd type="triangle" w="med" len="med"/>
              </a:ln>
            </xdr:spPr>
          </xdr:sp>
          <xdr:sp macro="" textlink="">
            <xdr:nvSpPr>
              <xdr:cNvPr id="38466" name="Line 1314"/>
              <xdr:cNvSpPr>
                <a:spLocks noChangeShapeType="1"/>
              </xdr:cNvSpPr>
            </xdr:nvSpPr>
            <xdr:spPr bwMode="auto">
              <a:xfrm flipV="1">
                <a:off x="388" y="8167"/>
                <a:ext cx="0" cy="20"/>
              </a:xfrm>
              <a:prstGeom prst="line">
                <a:avLst/>
              </a:prstGeom>
              <a:noFill/>
              <a:ln w="9525">
                <a:solidFill>
                  <a:srgbClr val="800000"/>
                </a:solidFill>
                <a:round/>
                <a:headEnd/>
                <a:tailEnd type="triangle" w="med" len="med"/>
              </a:ln>
            </xdr:spPr>
          </xdr:sp>
        </xdr:grpSp>
      </xdr:grpSp>
      <xdr:grpSp>
        <xdr:nvGrpSpPr>
          <xdr:cNvPr id="38447" name="Group 1409"/>
          <xdr:cNvGrpSpPr>
            <a:grpSpLocks/>
          </xdr:cNvGrpSpPr>
        </xdr:nvGrpSpPr>
        <xdr:grpSpPr bwMode="auto">
          <a:xfrm>
            <a:off x="123" y="9681"/>
            <a:ext cx="152" cy="122"/>
            <a:chOff x="123" y="9681"/>
            <a:chExt cx="152" cy="122"/>
          </a:xfrm>
        </xdr:grpSpPr>
        <xdr:sp macro="" textlink="">
          <xdr:nvSpPr>
            <xdr:cNvPr id="38449" name="Oval 1316"/>
            <xdr:cNvSpPr>
              <a:spLocks noChangeArrowheads="1"/>
            </xdr:cNvSpPr>
          </xdr:nvSpPr>
          <xdr:spPr bwMode="auto">
            <a:xfrm>
              <a:off x="123" y="9681"/>
              <a:ext cx="122" cy="122"/>
            </a:xfrm>
            <a:prstGeom prst="ellipse">
              <a:avLst/>
            </a:prstGeom>
            <a:gradFill rotWithShape="0">
              <a:gsLst>
                <a:gs pos="0">
                  <a:srgbClr val="460000"/>
                </a:gs>
                <a:gs pos="100000">
                  <a:srgbClr val="800000"/>
                </a:gs>
              </a:gsLst>
              <a:lin ang="0" scaled="1"/>
            </a:gradFill>
            <a:ln w="9525">
              <a:solidFill>
                <a:srgbClr val="000000"/>
              </a:solidFill>
              <a:round/>
              <a:headEnd/>
              <a:tailEnd/>
            </a:ln>
          </xdr:spPr>
        </xdr:sp>
        <xdr:sp macro="" textlink="">
          <xdr:nvSpPr>
            <xdr:cNvPr id="18725" name="Text Box 1317"/>
            <xdr:cNvSpPr txBox="1">
              <a:spLocks noChangeArrowheads="1"/>
            </xdr:cNvSpPr>
          </xdr:nvSpPr>
          <xdr:spPr bwMode="auto">
            <a:xfrm>
              <a:off x="140" y="9702"/>
              <a:ext cx="90" cy="76"/>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xL </a:t>
              </a:r>
              <a:r>
                <a:rPr lang="el-GR" sz="1100" b="0" i="0" strike="noStrike">
                  <a:solidFill>
                    <a:srgbClr val="FFFF99"/>
                  </a:solidFill>
                  <a:latin typeface="Arial"/>
                  <a:cs typeface="Arial"/>
                </a:rPr>
                <a:t>αιθίνιο</a:t>
              </a:r>
              <a:endParaRPr lang="el-GR" sz="1100" b="0" i="0" strike="noStrike" baseline="-25000">
                <a:solidFill>
                  <a:srgbClr val="FFFF99"/>
                </a:solidFill>
                <a:latin typeface="Arial"/>
                <a:cs typeface="Arial"/>
              </a:endParaRPr>
            </a:p>
            <a:p>
              <a:pPr algn="ctr" rtl="1">
                <a:defRPr sz="1000"/>
              </a:pPr>
              <a:r>
                <a:rPr lang="el-GR" sz="1100" b="0" i="0" strike="noStrike">
                  <a:solidFill>
                    <a:srgbClr val="FFFF99"/>
                  </a:solidFill>
                  <a:latin typeface="Arial"/>
                  <a:cs typeface="Arial"/>
                </a:rPr>
                <a:t> 250</a:t>
              </a:r>
              <a:r>
                <a:rPr lang="en-US" sz="1100" b="0" i="0" strike="noStrike">
                  <a:solidFill>
                    <a:srgbClr val="FFFF99"/>
                  </a:solidFill>
                  <a:latin typeface="Arial"/>
                  <a:cs typeface="Arial"/>
                </a:rPr>
                <a:t>L H</a:t>
              </a:r>
              <a:r>
                <a:rPr lang="en-US" sz="1100" b="0" i="0" strike="noStrike" baseline="-25000">
                  <a:solidFill>
                    <a:srgbClr val="FFFF99"/>
                  </a:solidFill>
                  <a:latin typeface="Arial"/>
                  <a:cs typeface="Arial"/>
                </a:rPr>
                <a:t>2</a:t>
              </a:r>
            </a:p>
          </xdr:txBody>
        </xdr:sp>
        <xdr:sp macro="" textlink="">
          <xdr:nvSpPr>
            <xdr:cNvPr id="38451" name="Line 1318"/>
            <xdr:cNvSpPr>
              <a:spLocks noChangeShapeType="1"/>
            </xdr:cNvSpPr>
          </xdr:nvSpPr>
          <xdr:spPr bwMode="auto">
            <a:xfrm>
              <a:off x="242" y="9742"/>
              <a:ext cx="33" cy="0"/>
            </a:xfrm>
            <a:prstGeom prst="line">
              <a:avLst/>
            </a:prstGeom>
            <a:noFill/>
            <a:ln w="28575">
              <a:solidFill>
                <a:srgbClr val="800000"/>
              </a:solidFill>
              <a:round/>
              <a:headEnd/>
              <a:tailEnd type="triangle" w="med" len="med"/>
            </a:ln>
          </xdr:spPr>
        </xdr:sp>
      </xdr:grpSp>
      <xdr:sp macro="" textlink="">
        <xdr:nvSpPr>
          <xdr:cNvPr id="38448" name="Oval 1323"/>
          <xdr:cNvSpPr>
            <a:spLocks noChangeArrowheads="1"/>
          </xdr:cNvSpPr>
        </xdr:nvSpPr>
        <xdr:spPr bwMode="auto">
          <a:xfrm>
            <a:off x="463" y="9681"/>
            <a:ext cx="122" cy="122"/>
          </a:xfrm>
          <a:prstGeom prst="ellipse">
            <a:avLst/>
          </a:prstGeom>
          <a:gradFill rotWithShape="0">
            <a:gsLst>
              <a:gs pos="0">
                <a:srgbClr val="460000"/>
              </a:gs>
              <a:gs pos="100000">
                <a:srgbClr val="800000"/>
              </a:gs>
            </a:gsLst>
            <a:lin ang="0" scaled="1"/>
          </a:gradFill>
          <a:ln w="9525">
            <a:solidFill>
              <a:srgbClr val="000000"/>
            </a:solidFill>
            <a:round/>
            <a:headEnd/>
            <a:tailEnd/>
          </a:ln>
        </xdr:spPr>
      </xdr:sp>
    </xdr:grpSp>
    <xdr:clientData/>
  </xdr:twoCellAnchor>
  <xdr:twoCellAnchor>
    <xdr:from>
      <xdr:col>7</xdr:col>
      <xdr:colOff>285750</xdr:colOff>
      <xdr:row>496</xdr:row>
      <xdr:rowOff>171450</xdr:rowOff>
    </xdr:from>
    <xdr:to>
      <xdr:col>8</xdr:col>
      <xdr:colOff>561975</xdr:colOff>
      <xdr:row>500</xdr:row>
      <xdr:rowOff>28575</xdr:rowOff>
    </xdr:to>
    <xdr:sp macro="" textlink="">
      <xdr:nvSpPr>
        <xdr:cNvPr id="18732" name="Text Box 1324"/>
        <xdr:cNvSpPr txBox="1">
          <a:spLocks noChangeArrowheads="1"/>
        </xdr:cNvSpPr>
      </xdr:nvSpPr>
      <xdr:spPr bwMode="auto">
        <a:xfrm>
          <a:off x="4552950" y="92487750"/>
          <a:ext cx="885825" cy="619125"/>
        </a:xfrm>
        <a:prstGeom prst="rect">
          <a:avLst/>
        </a:prstGeom>
        <a:gradFill rotWithShape="0">
          <a:gsLst>
            <a:gs pos="0">
              <a:srgbClr val="800000">
                <a:gamma/>
                <a:shade val="56863"/>
                <a:invGamma/>
              </a:srgbClr>
            </a:gs>
            <a:gs pos="100000">
              <a:srgbClr val="800000"/>
            </a:gs>
          </a:gsLst>
          <a:lin ang="0" scaled="1"/>
        </a:gradFill>
        <a:ln w="9525">
          <a:noFill/>
          <a:miter lim="800000"/>
          <a:headEnd/>
          <a:tailEnd/>
        </a:ln>
      </xdr:spPr>
      <xdr:txBody>
        <a:bodyPr vertOverflow="clip" wrap="square" lIns="27432" tIns="22860" rIns="27432" bIns="22860" anchor="ctr" upright="1"/>
        <a:lstStyle/>
        <a:p>
          <a:pPr algn="ctr" rtl="1">
            <a:defRPr sz="1000"/>
          </a:pPr>
          <a:r>
            <a:rPr lang="en-US" sz="1100" b="0" i="0" strike="noStrike">
              <a:solidFill>
                <a:srgbClr val="FFFF99"/>
              </a:solidFill>
              <a:latin typeface="Arial"/>
              <a:cs typeface="Arial"/>
            </a:rPr>
            <a:t>180L </a:t>
          </a:r>
          <a:r>
            <a:rPr lang="el-GR" sz="1100" b="0" i="0" strike="noStrike">
              <a:solidFill>
                <a:srgbClr val="FFFF99"/>
              </a:solidFill>
              <a:latin typeface="Arial"/>
              <a:cs typeface="Arial"/>
            </a:rPr>
            <a:t>αερίων</a:t>
          </a:r>
        </a:p>
      </xdr:txBody>
    </xdr:sp>
    <xdr:clientData/>
  </xdr:twoCellAnchor>
  <xdr:twoCellAnchor>
    <xdr:from>
      <xdr:col>2</xdr:col>
      <xdr:colOff>495300</xdr:colOff>
      <xdr:row>492</xdr:row>
      <xdr:rowOff>152400</xdr:rowOff>
    </xdr:from>
    <xdr:to>
      <xdr:col>7</xdr:col>
      <xdr:colOff>247650</xdr:colOff>
      <xdr:row>494</xdr:row>
      <xdr:rowOff>123825</xdr:rowOff>
    </xdr:to>
    <xdr:grpSp>
      <xdr:nvGrpSpPr>
        <xdr:cNvPr id="38329" name="Group 1398"/>
        <xdr:cNvGrpSpPr>
          <a:grpSpLocks/>
        </xdr:cNvGrpSpPr>
      </xdr:nvGrpSpPr>
      <xdr:grpSpPr bwMode="auto">
        <a:xfrm>
          <a:off x="1724332" y="96119335"/>
          <a:ext cx="2824931" cy="360619"/>
          <a:chOff x="105" y="9633"/>
          <a:chExt cx="294" cy="37"/>
        </a:xfrm>
      </xdr:grpSpPr>
      <xdr:sp macro="" textlink="">
        <xdr:nvSpPr>
          <xdr:cNvPr id="18770" name="Text Box 1362"/>
          <xdr:cNvSpPr txBox="1">
            <a:spLocks noChangeArrowheads="1"/>
          </xdr:cNvSpPr>
        </xdr:nvSpPr>
        <xdr:spPr bwMode="auto">
          <a:xfrm>
            <a:off x="202" y="9642"/>
            <a:ext cx="37" cy="28"/>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H</a:t>
            </a:r>
            <a:r>
              <a:rPr lang="en-US" sz="1200" b="0" i="0" strike="noStrike" baseline="-25000">
                <a:solidFill>
                  <a:srgbClr val="FFFF99"/>
                </a:solidFill>
                <a:latin typeface="Arial"/>
                <a:cs typeface="Arial"/>
              </a:rPr>
              <a:t>2</a:t>
            </a:r>
          </a:p>
        </xdr:txBody>
      </xdr:sp>
      <xdr:grpSp>
        <xdr:nvGrpSpPr>
          <xdr:cNvPr id="38428" name="Group 1363"/>
          <xdr:cNvGrpSpPr>
            <a:grpSpLocks/>
          </xdr:cNvGrpSpPr>
        </xdr:nvGrpSpPr>
        <xdr:grpSpPr bwMode="auto">
          <a:xfrm>
            <a:off x="247" y="9633"/>
            <a:ext cx="61" cy="21"/>
            <a:chOff x="311" y="2089"/>
            <a:chExt cx="61" cy="21"/>
          </a:xfrm>
        </xdr:grpSpPr>
        <xdr:sp macro="" textlink="">
          <xdr:nvSpPr>
            <xdr:cNvPr id="18772" name="Text Box 1364"/>
            <xdr:cNvSpPr txBox="1">
              <a:spLocks noChangeArrowheads="1"/>
            </xdr:cNvSpPr>
          </xdr:nvSpPr>
          <xdr:spPr bwMode="auto">
            <a:xfrm>
              <a:off x="327" y="2089"/>
              <a:ext cx="25"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Ni</a:t>
              </a:r>
            </a:p>
          </xdr:txBody>
        </xdr:sp>
        <xdr:sp macro="" textlink="">
          <xdr:nvSpPr>
            <xdr:cNvPr id="38445" name="Line 1365"/>
            <xdr:cNvSpPr>
              <a:spLocks noChangeShapeType="1"/>
            </xdr:cNvSpPr>
          </xdr:nvSpPr>
          <xdr:spPr bwMode="auto">
            <a:xfrm>
              <a:off x="311" y="2110"/>
              <a:ext cx="61" cy="0"/>
            </a:xfrm>
            <a:prstGeom prst="line">
              <a:avLst/>
            </a:prstGeom>
            <a:noFill/>
            <a:ln w="12700">
              <a:solidFill>
                <a:srgbClr val="FF0000"/>
              </a:solidFill>
              <a:round/>
              <a:headEnd/>
              <a:tailEnd type="triangle" w="med" len="med"/>
            </a:ln>
          </xdr:spPr>
        </xdr:sp>
      </xdr:grpSp>
      <xdr:grpSp>
        <xdr:nvGrpSpPr>
          <xdr:cNvPr id="38429" name="Group 1366"/>
          <xdr:cNvGrpSpPr>
            <a:grpSpLocks/>
          </xdr:cNvGrpSpPr>
        </xdr:nvGrpSpPr>
        <xdr:grpSpPr bwMode="auto">
          <a:xfrm>
            <a:off x="184" y="9648"/>
            <a:ext cx="12" cy="12"/>
            <a:chOff x="495" y="1422"/>
            <a:chExt cx="14" cy="14"/>
          </a:xfrm>
        </xdr:grpSpPr>
        <xdr:sp macro="" textlink="">
          <xdr:nvSpPr>
            <xdr:cNvPr id="38442" name="Line 1367"/>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443" name="Line 1368"/>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430" name="Group 1397"/>
          <xdr:cNvGrpSpPr>
            <a:grpSpLocks/>
          </xdr:cNvGrpSpPr>
        </xdr:nvGrpSpPr>
        <xdr:grpSpPr bwMode="auto">
          <a:xfrm>
            <a:off x="105" y="9643"/>
            <a:ext cx="71" cy="21"/>
            <a:chOff x="105" y="9643"/>
            <a:chExt cx="71" cy="21"/>
          </a:xfrm>
        </xdr:grpSpPr>
        <xdr:sp macro="" textlink="">
          <xdr:nvSpPr>
            <xdr:cNvPr id="18779" name="Text Box 1371"/>
            <xdr:cNvSpPr txBox="1">
              <a:spLocks noChangeArrowheads="1"/>
            </xdr:cNvSpPr>
          </xdr:nvSpPr>
          <xdr:spPr bwMode="auto">
            <a:xfrm>
              <a:off x="145" y="9643"/>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8780" name="Text Box 1372"/>
            <xdr:cNvSpPr txBox="1">
              <a:spLocks noChangeArrowheads="1"/>
            </xdr:cNvSpPr>
          </xdr:nvSpPr>
          <xdr:spPr bwMode="auto">
            <a:xfrm>
              <a:off x="105" y="9643"/>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437" name="Group 1374"/>
            <xdr:cNvGrpSpPr>
              <a:grpSpLocks/>
            </xdr:cNvGrpSpPr>
          </xdr:nvGrpSpPr>
          <xdr:grpSpPr bwMode="auto">
            <a:xfrm>
              <a:off x="134" y="9649"/>
              <a:ext cx="14" cy="8"/>
              <a:chOff x="220" y="2176"/>
              <a:chExt cx="14" cy="8"/>
            </a:xfrm>
          </xdr:grpSpPr>
          <xdr:grpSp>
            <xdr:nvGrpSpPr>
              <xdr:cNvPr id="38438" name="Group 1375"/>
              <xdr:cNvGrpSpPr>
                <a:grpSpLocks/>
              </xdr:cNvGrpSpPr>
            </xdr:nvGrpSpPr>
            <xdr:grpSpPr bwMode="auto">
              <a:xfrm>
                <a:off x="220" y="2180"/>
                <a:ext cx="14" cy="4"/>
                <a:chOff x="697" y="1451"/>
                <a:chExt cx="14" cy="4"/>
              </a:xfrm>
            </xdr:grpSpPr>
            <xdr:sp macro="" textlink="">
              <xdr:nvSpPr>
                <xdr:cNvPr id="38440" name="Line 1376"/>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441" name="Line 1377"/>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439" name="Line 1378"/>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grpSp>
        <xdr:nvGrpSpPr>
          <xdr:cNvPr id="38431" name="Group 1396"/>
          <xdr:cNvGrpSpPr>
            <a:grpSpLocks/>
          </xdr:cNvGrpSpPr>
        </xdr:nvGrpSpPr>
        <xdr:grpSpPr bwMode="auto">
          <a:xfrm>
            <a:off x="316" y="9643"/>
            <a:ext cx="83" cy="26"/>
            <a:chOff x="318" y="9643"/>
            <a:chExt cx="83" cy="26"/>
          </a:xfrm>
        </xdr:grpSpPr>
        <xdr:sp macro="" textlink="">
          <xdr:nvSpPr>
            <xdr:cNvPr id="18799" name="Text Box 1391"/>
            <xdr:cNvSpPr txBox="1">
              <a:spLocks noChangeArrowheads="1"/>
            </xdr:cNvSpPr>
          </xdr:nvSpPr>
          <xdr:spPr bwMode="auto">
            <a:xfrm>
              <a:off x="365" y="964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8800" name="Text Box 1392"/>
            <xdr:cNvSpPr txBox="1">
              <a:spLocks noChangeArrowheads="1"/>
            </xdr:cNvSpPr>
          </xdr:nvSpPr>
          <xdr:spPr bwMode="auto">
            <a:xfrm>
              <a:off x="318" y="964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8434" name="Line 1395"/>
            <xdr:cNvSpPr>
              <a:spLocks noChangeShapeType="1"/>
            </xdr:cNvSpPr>
          </xdr:nvSpPr>
          <xdr:spPr bwMode="auto">
            <a:xfrm>
              <a:off x="353" y="9655"/>
              <a:ext cx="14" cy="0"/>
            </a:xfrm>
            <a:prstGeom prst="line">
              <a:avLst/>
            </a:prstGeom>
            <a:noFill/>
            <a:ln w="9525">
              <a:solidFill>
                <a:srgbClr val="FFFF99"/>
              </a:solidFill>
              <a:round/>
              <a:headEnd/>
              <a:tailEnd/>
            </a:ln>
          </xdr:spPr>
        </xdr:sp>
      </xdr:grpSp>
    </xdr:grpSp>
    <xdr:clientData/>
  </xdr:twoCellAnchor>
  <xdr:twoCellAnchor>
    <xdr:from>
      <xdr:col>0</xdr:col>
      <xdr:colOff>409575</xdr:colOff>
      <xdr:row>524</xdr:row>
      <xdr:rowOff>47625</xdr:rowOff>
    </xdr:from>
    <xdr:to>
      <xdr:col>0</xdr:col>
      <xdr:colOff>600075</xdr:colOff>
      <xdr:row>525</xdr:row>
      <xdr:rowOff>66675</xdr:rowOff>
    </xdr:to>
    <xdr:sp macro="" textlink="">
      <xdr:nvSpPr>
        <xdr:cNvPr id="18812" name="Text Box 1404"/>
        <xdr:cNvSpPr txBox="1">
          <a:spLocks noChangeArrowheads="1"/>
        </xdr:cNvSpPr>
      </xdr:nvSpPr>
      <xdr:spPr bwMode="auto">
        <a:xfrm>
          <a:off x="409575" y="97697925"/>
          <a:ext cx="190500"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6.</a:t>
          </a:r>
        </a:p>
      </xdr:txBody>
    </xdr:sp>
    <xdr:clientData/>
  </xdr:twoCellAnchor>
  <xdr:twoCellAnchor>
    <xdr:from>
      <xdr:col>2</xdr:col>
      <xdr:colOff>304800</xdr:colOff>
      <xdr:row>235</xdr:row>
      <xdr:rowOff>38100</xdr:rowOff>
    </xdr:from>
    <xdr:to>
      <xdr:col>8</xdr:col>
      <xdr:colOff>200025</xdr:colOff>
      <xdr:row>238</xdr:row>
      <xdr:rowOff>104775</xdr:rowOff>
    </xdr:to>
    <xdr:grpSp>
      <xdr:nvGrpSpPr>
        <xdr:cNvPr id="38331" name="Group 1415"/>
        <xdr:cNvGrpSpPr>
          <a:grpSpLocks/>
        </xdr:cNvGrpSpPr>
      </xdr:nvGrpSpPr>
      <xdr:grpSpPr bwMode="auto">
        <a:xfrm>
          <a:off x="1533832" y="45870761"/>
          <a:ext cx="3582322" cy="650466"/>
          <a:chOff x="160" y="4556"/>
          <a:chExt cx="373" cy="67"/>
        </a:xfrm>
      </xdr:grpSpPr>
      <xdr:grpSp>
        <xdr:nvGrpSpPr>
          <xdr:cNvPr id="38397" name="Group 748"/>
          <xdr:cNvGrpSpPr>
            <a:grpSpLocks/>
          </xdr:cNvGrpSpPr>
        </xdr:nvGrpSpPr>
        <xdr:grpSpPr bwMode="auto">
          <a:xfrm>
            <a:off x="160" y="4556"/>
            <a:ext cx="371" cy="67"/>
            <a:chOff x="160" y="4552"/>
            <a:chExt cx="371" cy="67"/>
          </a:xfrm>
        </xdr:grpSpPr>
        <xdr:grpSp>
          <xdr:nvGrpSpPr>
            <xdr:cNvPr id="38399" name="Group 746"/>
            <xdr:cNvGrpSpPr>
              <a:grpSpLocks/>
            </xdr:cNvGrpSpPr>
          </xdr:nvGrpSpPr>
          <xdr:grpSpPr bwMode="auto">
            <a:xfrm>
              <a:off x="160" y="4552"/>
              <a:ext cx="371" cy="30"/>
              <a:chOff x="89" y="4559"/>
              <a:chExt cx="371" cy="30"/>
            </a:xfrm>
          </xdr:grpSpPr>
          <xdr:sp macro="" textlink="">
            <xdr:nvSpPr>
              <xdr:cNvPr id="18152" name="Text Box 744"/>
              <xdr:cNvSpPr txBox="1">
                <a:spLocks noChangeArrowheads="1"/>
              </xdr:cNvSpPr>
            </xdr:nvSpPr>
            <xdr:spPr bwMode="auto">
              <a:xfrm>
                <a:off x="413" y="4559"/>
                <a:ext cx="25" cy="27"/>
              </a:xfrm>
              <a:prstGeom prst="rect">
                <a:avLst/>
              </a:prstGeom>
              <a:solidFill>
                <a:srgbClr val="000000"/>
              </a:solidFill>
              <a:ln w="9525">
                <a:solidFill>
                  <a:srgbClr val="000000"/>
                </a:solidFill>
                <a:miter lim="800000"/>
                <a:headEnd/>
                <a:tailEnd/>
              </a:ln>
            </xdr:spPr>
            <xdr:txBody>
              <a:bodyPr vertOverflow="clip" wrap="square" lIns="36576" tIns="32004" rIns="0" bIns="0" anchor="t" upright="1"/>
              <a:lstStyle/>
              <a:p>
                <a:pPr algn="l" rtl="1">
                  <a:defRPr sz="1000"/>
                </a:pPr>
                <a:r>
                  <a:rPr lang="el-GR" sz="1600" b="0" i="0" strike="noStrike">
                    <a:solidFill>
                      <a:srgbClr val="FF6600"/>
                    </a:solidFill>
                    <a:latin typeface="Arial"/>
                    <a:cs typeface="Arial"/>
                  </a:rPr>
                  <a:t>½</a:t>
                </a:r>
              </a:p>
            </xdr:txBody>
          </xdr:sp>
          <xdr:sp macro="" textlink="">
            <xdr:nvSpPr>
              <xdr:cNvPr id="18151" name="Text Box 743"/>
              <xdr:cNvSpPr txBox="1">
                <a:spLocks noChangeArrowheads="1"/>
              </xdr:cNvSpPr>
            </xdr:nvSpPr>
            <xdr:spPr bwMode="auto">
              <a:xfrm>
                <a:off x="436" y="4563"/>
                <a:ext cx="24"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grpSp>
            <xdr:nvGrpSpPr>
              <xdr:cNvPr id="38403" name="Group 695"/>
              <xdr:cNvGrpSpPr>
                <a:grpSpLocks/>
              </xdr:cNvGrpSpPr>
            </xdr:nvGrpSpPr>
            <xdr:grpSpPr bwMode="auto">
              <a:xfrm>
                <a:off x="89" y="4563"/>
                <a:ext cx="72" cy="21"/>
                <a:chOff x="128" y="2268"/>
                <a:chExt cx="72" cy="21"/>
              </a:xfrm>
            </xdr:grpSpPr>
            <xdr:sp macro="" textlink="">
              <xdr:nvSpPr>
                <xdr:cNvPr id="18104" name="Text Box 696"/>
                <xdr:cNvSpPr txBox="1">
                  <a:spLocks noChangeArrowheads="1"/>
                </xdr:cNvSpPr>
              </xdr:nvSpPr>
              <xdr:spPr bwMode="auto">
                <a:xfrm>
                  <a:off x="169" y="226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8105" name="Text Box 697"/>
                <xdr:cNvSpPr txBox="1">
                  <a:spLocks noChangeArrowheads="1"/>
                </xdr:cNvSpPr>
              </xdr:nvSpPr>
              <xdr:spPr bwMode="auto">
                <a:xfrm>
                  <a:off x="128" y="226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422" name="Group 698"/>
                <xdr:cNvGrpSpPr>
                  <a:grpSpLocks/>
                </xdr:cNvGrpSpPr>
              </xdr:nvGrpSpPr>
              <xdr:grpSpPr bwMode="auto">
                <a:xfrm>
                  <a:off x="157" y="2275"/>
                  <a:ext cx="14" cy="8"/>
                  <a:chOff x="220" y="2176"/>
                  <a:chExt cx="14" cy="8"/>
                </a:xfrm>
              </xdr:grpSpPr>
              <xdr:grpSp>
                <xdr:nvGrpSpPr>
                  <xdr:cNvPr id="38423" name="Group 699"/>
                  <xdr:cNvGrpSpPr>
                    <a:grpSpLocks/>
                  </xdr:cNvGrpSpPr>
                </xdr:nvGrpSpPr>
                <xdr:grpSpPr bwMode="auto">
                  <a:xfrm>
                    <a:off x="220" y="2180"/>
                    <a:ext cx="14" cy="4"/>
                    <a:chOff x="697" y="1451"/>
                    <a:chExt cx="14" cy="4"/>
                  </a:xfrm>
                </xdr:grpSpPr>
                <xdr:sp macro="" textlink="">
                  <xdr:nvSpPr>
                    <xdr:cNvPr id="38425" name="Line 700"/>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426" name="Line 701"/>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424" name="Line 702"/>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sp macro="" textlink="">
            <xdr:nvSpPr>
              <xdr:cNvPr id="18111" name="Text Box 703"/>
              <xdr:cNvSpPr txBox="1">
                <a:spLocks noChangeArrowheads="1"/>
              </xdr:cNvSpPr>
            </xdr:nvSpPr>
            <xdr:spPr bwMode="auto">
              <a:xfrm>
                <a:off x="191" y="4563"/>
                <a:ext cx="27"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a:t>
                </a:r>
              </a:p>
            </xdr:txBody>
          </xdr:sp>
          <xdr:sp macro="" textlink="">
            <xdr:nvSpPr>
              <xdr:cNvPr id="38405" name="Line 704"/>
              <xdr:cNvSpPr>
                <a:spLocks noChangeShapeType="1"/>
              </xdr:cNvSpPr>
            </xdr:nvSpPr>
            <xdr:spPr bwMode="auto">
              <a:xfrm>
                <a:off x="231" y="4574"/>
                <a:ext cx="62" cy="0"/>
              </a:xfrm>
              <a:prstGeom prst="line">
                <a:avLst/>
              </a:prstGeom>
              <a:noFill/>
              <a:ln w="12700">
                <a:solidFill>
                  <a:srgbClr val="FF0000"/>
                </a:solidFill>
                <a:round/>
                <a:headEnd/>
                <a:tailEnd type="triangle" w="med" len="med"/>
              </a:ln>
            </xdr:spPr>
          </xdr:sp>
          <xdr:grpSp>
            <xdr:nvGrpSpPr>
              <xdr:cNvPr id="38406" name="Group 705"/>
              <xdr:cNvGrpSpPr>
                <a:grpSpLocks/>
              </xdr:cNvGrpSpPr>
            </xdr:nvGrpSpPr>
            <xdr:grpSpPr bwMode="auto">
              <a:xfrm>
                <a:off x="171" y="4568"/>
                <a:ext cx="12" cy="12"/>
                <a:chOff x="495" y="1422"/>
                <a:chExt cx="14" cy="14"/>
              </a:xfrm>
            </xdr:grpSpPr>
            <xdr:sp macro="" textlink="">
              <xdr:nvSpPr>
                <xdr:cNvPr id="38418" name="Line 706"/>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419" name="Line 707"/>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407" name="Group 745"/>
              <xdr:cNvGrpSpPr>
                <a:grpSpLocks/>
              </xdr:cNvGrpSpPr>
            </xdr:nvGrpSpPr>
            <xdr:grpSpPr bwMode="auto">
              <a:xfrm>
                <a:off x="304" y="4563"/>
                <a:ext cx="80" cy="21"/>
                <a:chOff x="314" y="4563"/>
                <a:chExt cx="80" cy="21"/>
              </a:xfrm>
            </xdr:grpSpPr>
            <xdr:sp macro="" textlink="">
              <xdr:nvSpPr>
                <xdr:cNvPr id="18141" name="Text Box 733"/>
                <xdr:cNvSpPr txBox="1">
                  <a:spLocks noChangeArrowheads="1"/>
                </xdr:cNvSpPr>
              </xdr:nvSpPr>
              <xdr:spPr bwMode="auto">
                <a:xfrm>
                  <a:off x="355" y="4563"/>
                  <a:ext cx="3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CNa</a:t>
                  </a:r>
                </a:p>
              </xdr:txBody>
            </xdr:sp>
            <xdr:sp macro="" textlink="">
              <xdr:nvSpPr>
                <xdr:cNvPr id="18142" name="Text Box 734"/>
                <xdr:cNvSpPr txBox="1">
                  <a:spLocks noChangeArrowheads="1"/>
                </xdr:cNvSpPr>
              </xdr:nvSpPr>
              <xdr:spPr bwMode="auto">
                <a:xfrm>
                  <a:off x="314" y="4563"/>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413" name="Group 735"/>
                <xdr:cNvGrpSpPr>
                  <a:grpSpLocks/>
                </xdr:cNvGrpSpPr>
              </xdr:nvGrpSpPr>
              <xdr:grpSpPr bwMode="auto">
                <a:xfrm>
                  <a:off x="343" y="4570"/>
                  <a:ext cx="14" cy="8"/>
                  <a:chOff x="220" y="2176"/>
                  <a:chExt cx="14" cy="8"/>
                </a:xfrm>
              </xdr:grpSpPr>
              <xdr:grpSp>
                <xdr:nvGrpSpPr>
                  <xdr:cNvPr id="38414" name="Group 736"/>
                  <xdr:cNvGrpSpPr>
                    <a:grpSpLocks/>
                  </xdr:cNvGrpSpPr>
                </xdr:nvGrpSpPr>
                <xdr:grpSpPr bwMode="auto">
                  <a:xfrm>
                    <a:off x="220" y="2180"/>
                    <a:ext cx="14" cy="4"/>
                    <a:chOff x="697" y="1451"/>
                    <a:chExt cx="14" cy="4"/>
                  </a:xfrm>
                </xdr:grpSpPr>
                <xdr:sp macro="" textlink="">
                  <xdr:nvSpPr>
                    <xdr:cNvPr id="38416" name="Line 737"/>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417" name="Line 738"/>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415" name="Line 739"/>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grpSp>
            <xdr:nvGrpSpPr>
              <xdr:cNvPr id="38408" name="Group 740"/>
              <xdr:cNvGrpSpPr>
                <a:grpSpLocks/>
              </xdr:cNvGrpSpPr>
            </xdr:nvGrpSpPr>
            <xdr:grpSpPr bwMode="auto">
              <a:xfrm>
                <a:off x="394" y="4568"/>
                <a:ext cx="12" cy="12"/>
                <a:chOff x="495" y="1422"/>
                <a:chExt cx="14" cy="14"/>
              </a:xfrm>
            </xdr:grpSpPr>
            <xdr:sp macro="" textlink="">
              <xdr:nvSpPr>
                <xdr:cNvPr id="38409" name="Line 741"/>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410" name="Line 742"/>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sp macro="" textlink="">
          <xdr:nvSpPr>
            <xdr:cNvPr id="18155" name="Text Box 747"/>
            <xdr:cNvSpPr txBox="1">
              <a:spLocks noChangeArrowheads="1"/>
            </xdr:cNvSpPr>
          </xdr:nvSpPr>
          <xdr:spPr bwMode="auto">
            <a:xfrm>
              <a:off x="323" y="4581"/>
              <a:ext cx="186" cy="38"/>
            </a:xfrm>
            <a:prstGeom prst="rect">
              <a:avLst/>
            </a:prstGeom>
            <a:solidFill>
              <a:srgbClr val="000000"/>
            </a:solidFill>
            <a:ln w="9525">
              <a:solidFill>
                <a:srgbClr val="000000"/>
              </a:solidFill>
              <a:miter lim="800000"/>
              <a:headEnd/>
              <a:tailEnd/>
            </a:ln>
          </xdr:spPr>
          <xdr:txBody>
            <a:bodyPr vertOverflow="clip" wrap="square" lIns="27432" tIns="22860" rIns="27432" bIns="0" anchor="t" upright="1"/>
            <a:lstStyle/>
            <a:p>
              <a:pPr algn="ctr" rtl="1">
                <a:defRPr sz="1000"/>
              </a:pPr>
              <a:r>
                <a:rPr lang="el-GR" sz="1000" b="1" i="0" strike="noStrike">
                  <a:solidFill>
                    <a:srgbClr val="800000"/>
                  </a:solidFill>
                  <a:latin typeface="Arial"/>
                  <a:cs typeface="Arial"/>
                </a:rPr>
                <a:t>μονονάτριο ακετυλενίδιο ή ημιακετυλενίδιο του νατρίου</a:t>
              </a:r>
            </a:p>
          </xdr:txBody>
        </xdr:sp>
      </xdr:grpSp>
      <xdr:sp macro="" textlink="">
        <xdr:nvSpPr>
          <xdr:cNvPr id="38398" name="Line 1411"/>
          <xdr:cNvSpPr>
            <a:spLocks noChangeShapeType="1"/>
          </xdr:cNvSpPr>
        </xdr:nvSpPr>
        <xdr:spPr bwMode="auto">
          <a:xfrm flipV="1">
            <a:off x="533" y="4559"/>
            <a:ext cx="0" cy="20"/>
          </a:xfrm>
          <a:prstGeom prst="line">
            <a:avLst/>
          </a:prstGeom>
          <a:noFill/>
          <a:ln w="9525">
            <a:solidFill>
              <a:srgbClr val="FF0000"/>
            </a:solidFill>
            <a:round/>
            <a:headEnd/>
            <a:tailEnd type="triangle" w="med" len="med"/>
          </a:ln>
        </xdr:spPr>
      </xdr:sp>
    </xdr:grpSp>
    <xdr:clientData/>
  </xdr:twoCellAnchor>
  <xdr:twoCellAnchor>
    <xdr:from>
      <xdr:col>2</xdr:col>
      <xdr:colOff>323850</xdr:colOff>
      <xdr:row>239</xdr:row>
      <xdr:rowOff>76200</xdr:rowOff>
    </xdr:from>
    <xdr:to>
      <xdr:col>8</xdr:col>
      <xdr:colOff>190500</xdr:colOff>
      <xdr:row>242</xdr:row>
      <xdr:rowOff>114300</xdr:rowOff>
    </xdr:to>
    <xdr:grpSp>
      <xdr:nvGrpSpPr>
        <xdr:cNvPr id="38332" name="Group 1416"/>
        <xdr:cNvGrpSpPr>
          <a:grpSpLocks/>
        </xdr:cNvGrpSpPr>
      </xdr:nvGrpSpPr>
      <xdr:grpSpPr bwMode="auto">
        <a:xfrm>
          <a:off x="1552882" y="46687248"/>
          <a:ext cx="3553747" cy="621891"/>
          <a:chOff x="162" y="4640"/>
          <a:chExt cx="370" cy="64"/>
        </a:xfrm>
      </xdr:grpSpPr>
      <xdr:grpSp>
        <xdr:nvGrpSpPr>
          <xdr:cNvPr id="38368" name="Group 980"/>
          <xdr:cNvGrpSpPr>
            <a:grpSpLocks/>
          </xdr:cNvGrpSpPr>
        </xdr:nvGrpSpPr>
        <xdr:grpSpPr bwMode="auto">
          <a:xfrm>
            <a:off x="162" y="4641"/>
            <a:ext cx="368" cy="63"/>
            <a:chOff x="162" y="4641"/>
            <a:chExt cx="368" cy="63"/>
          </a:xfrm>
        </xdr:grpSpPr>
        <xdr:grpSp>
          <xdr:nvGrpSpPr>
            <xdr:cNvPr id="38370" name="Group 979"/>
            <xdr:cNvGrpSpPr>
              <a:grpSpLocks/>
            </xdr:cNvGrpSpPr>
          </xdr:nvGrpSpPr>
          <xdr:grpSpPr bwMode="auto">
            <a:xfrm>
              <a:off x="162" y="4641"/>
              <a:ext cx="368" cy="26"/>
              <a:chOff x="162" y="4641"/>
              <a:chExt cx="368" cy="26"/>
            </a:xfrm>
          </xdr:grpSpPr>
          <xdr:sp macro="" textlink="">
            <xdr:nvSpPr>
              <xdr:cNvPr id="18160" name="Text Box 752"/>
              <xdr:cNvSpPr txBox="1">
                <a:spLocks noChangeArrowheads="1"/>
              </xdr:cNvSpPr>
            </xdr:nvSpPr>
            <xdr:spPr bwMode="auto">
              <a:xfrm>
                <a:off x="506" y="4641"/>
                <a:ext cx="24"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grpSp>
            <xdr:nvGrpSpPr>
              <xdr:cNvPr id="38373" name="Group 753"/>
              <xdr:cNvGrpSpPr>
                <a:grpSpLocks/>
              </xdr:cNvGrpSpPr>
            </xdr:nvGrpSpPr>
            <xdr:grpSpPr bwMode="auto">
              <a:xfrm>
                <a:off x="162" y="4641"/>
                <a:ext cx="72" cy="21"/>
                <a:chOff x="128" y="2268"/>
                <a:chExt cx="72" cy="21"/>
              </a:xfrm>
            </xdr:grpSpPr>
            <xdr:sp macro="" textlink="">
              <xdr:nvSpPr>
                <xdr:cNvPr id="18162" name="Text Box 754"/>
                <xdr:cNvSpPr txBox="1">
                  <a:spLocks noChangeArrowheads="1"/>
                </xdr:cNvSpPr>
              </xdr:nvSpPr>
              <xdr:spPr bwMode="auto">
                <a:xfrm>
                  <a:off x="169" y="226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8163" name="Text Box 755"/>
                <xdr:cNvSpPr txBox="1">
                  <a:spLocks noChangeArrowheads="1"/>
                </xdr:cNvSpPr>
              </xdr:nvSpPr>
              <xdr:spPr bwMode="auto">
                <a:xfrm>
                  <a:off x="128" y="226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392" name="Group 756"/>
                <xdr:cNvGrpSpPr>
                  <a:grpSpLocks/>
                </xdr:cNvGrpSpPr>
              </xdr:nvGrpSpPr>
              <xdr:grpSpPr bwMode="auto">
                <a:xfrm>
                  <a:off x="157" y="2275"/>
                  <a:ext cx="14" cy="8"/>
                  <a:chOff x="220" y="2176"/>
                  <a:chExt cx="14" cy="8"/>
                </a:xfrm>
              </xdr:grpSpPr>
              <xdr:grpSp>
                <xdr:nvGrpSpPr>
                  <xdr:cNvPr id="38393" name="Group 757"/>
                  <xdr:cNvGrpSpPr>
                    <a:grpSpLocks/>
                  </xdr:cNvGrpSpPr>
                </xdr:nvGrpSpPr>
                <xdr:grpSpPr bwMode="auto">
                  <a:xfrm>
                    <a:off x="220" y="2180"/>
                    <a:ext cx="14" cy="4"/>
                    <a:chOff x="697" y="1451"/>
                    <a:chExt cx="14" cy="4"/>
                  </a:xfrm>
                </xdr:grpSpPr>
                <xdr:sp macro="" textlink="">
                  <xdr:nvSpPr>
                    <xdr:cNvPr id="38395" name="Line 758"/>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396" name="Line 759"/>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394" name="Line 760"/>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sp macro="" textlink="">
            <xdr:nvSpPr>
              <xdr:cNvPr id="18169" name="Text Box 761"/>
              <xdr:cNvSpPr txBox="1">
                <a:spLocks noChangeArrowheads="1"/>
              </xdr:cNvSpPr>
            </xdr:nvSpPr>
            <xdr:spPr bwMode="auto">
              <a:xfrm>
                <a:off x="264" y="4641"/>
                <a:ext cx="40" cy="23"/>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Na</a:t>
                </a:r>
              </a:p>
            </xdr:txBody>
          </xdr:sp>
          <xdr:sp macro="" textlink="">
            <xdr:nvSpPr>
              <xdr:cNvPr id="38375" name="Line 762"/>
              <xdr:cNvSpPr>
                <a:spLocks noChangeShapeType="1"/>
              </xdr:cNvSpPr>
            </xdr:nvSpPr>
            <xdr:spPr bwMode="auto">
              <a:xfrm>
                <a:off x="315" y="4652"/>
                <a:ext cx="62" cy="0"/>
              </a:xfrm>
              <a:prstGeom prst="line">
                <a:avLst/>
              </a:prstGeom>
              <a:noFill/>
              <a:ln w="12700">
                <a:solidFill>
                  <a:srgbClr val="FF0000"/>
                </a:solidFill>
                <a:round/>
                <a:headEnd/>
                <a:tailEnd type="triangle" w="med" len="med"/>
              </a:ln>
            </xdr:spPr>
          </xdr:sp>
          <xdr:grpSp>
            <xdr:nvGrpSpPr>
              <xdr:cNvPr id="38376" name="Group 763"/>
              <xdr:cNvGrpSpPr>
                <a:grpSpLocks/>
              </xdr:cNvGrpSpPr>
            </xdr:nvGrpSpPr>
            <xdr:grpSpPr bwMode="auto">
              <a:xfrm>
                <a:off x="244" y="4646"/>
                <a:ext cx="12" cy="12"/>
                <a:chOff x="495" y="1422"/>
                <a:chExt cx="14" cy="14"/>
              </a:xfrm>
            </xdr:grpSpPr>
            <xdr:sp macro="" textlink="">
              <xdr:nvSpPr>
                <xdr:cNvPr id="38388" name="Line 76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389" name="Line 76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377" name="Group 978"/>
              <xdr:cNvGrpSpPr>
                <a:grpSpLocks/>
              </xdr:cNvGrpSpPr>
            </xdr:nvGrpSpPr>
            <xdr:grpSpPr bwMode="auto">
              <a:xfrm>
                <a:off x="386" y="4641"/>
                <a:ext cx="95" cy="23"/>
                <a:chOff x="386" y="4641"/>
                <a:chExt cx="95" cy="23"/>
              </a:xfrm>
            </xdr:grpSpPr>
            <xdr:sp macro="" textlink="">
              <xdr:nvSpPr>
                <xdr:cNvPr id="18175" name="Text Box 767"/>
                <xdr:cNvSpPr txBox="1">
                  <a:spLocks noChangeArrowheads="1"/>
                </xdr:cNvSpPr>
              </xdr:nvSpPr>
              <xdr:spPr bwMode="auto">
                <a:xfrm>
                  <a:off x="435" y="4641"/>
                  <a:ext cx="46"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CNa</a:t>
                  </a:r>
                  <a:r>
                    <a:rPr lang="en-US" sz="1200" b="0" i="0" strike="noStrike">
                      <a:solidFill>
                        <a:srgbClr val="FF0000"/>
                      </a:solidFill>
                      <a:latin typeface="Arial"/>
                      <a:cs typeface="Arial"/>
                    </a:rPr>
                    <a:t>*</a:t>
                  </a:r>
                </a:p>
              </xdr:txBody>
            </xdr:sp>
            <xdr:sp macro="" textlink="">
              <xdr:nvSpPr>
                <xdr:cNvPr id="18176" name="Text Box 768"/>
                <xdr:cNvSpPr txBox="1">
                  <a:spLocks noChangeArrowheads="1"/>
                </xdr:cNvSpPr>
              </xdr:nvSpPr>
              <xdr:spPr bwMode="auto">
                <a:xfrm>
                  <a:off x="386" y="4641"/>
                  <a:ext cx="39"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NaC</a:t>
                  </a:r>
                </a:p>
              </xdr:txBody>
            </xdr:sp>
            <xdr:grpSp>
              <xdr:nvGrpSpPr>
                <xdr:cNvPr id="38383" name="Group 769"/>
                <xdr:cNvGrpSpPr>
                  <a:grpSpLocks/>
                </xdr:cNvGrpSpPr>
              </xdr:nvGrpSpPr>
              <xdr:grpSpPr bwMode="auto">
                <a:xfrm>
                  <a:off x="423" y="4648"/>
                  <a:ext cx="14" cy="8"/>
                  <a:chOff x="220" y="2176"/>
                  <a:chExt cx="14" cy="8"/>
                </a:xfrm>
              </xdr:grpSpPr>
              <xdr:grpSp>
                <xdr:nvGrpSpPr>
                  <xdr:cNvPr id="38384" name="Group 770"/>
                  <xdr:cNvGrpSpPr>
                    <a:grpSpLocks/>
                  </xdr:cNvGrpSpPr>
                </xdr:nvGrpSpPr>
                <xdr:grpSpPr bwMode="auto">
                  <a:xfrm>
                    <a:off x="220" y="2180"/>
                    <a:ext cx="14" cy="4"/>
                    <a:chOff x="697" y="1451"/>
                    <a:chExt cx="14" cy="4"/>
                  </a:xfrm>
                </xdr:grpSpPr>
                <xdr:sp macro="" textlink="">
                  <xdr:nvSpPr>
                    <xdr:cNvPr id="38386" name="Line 771"/>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387" name="Line 772"/>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385" name="Line 773"/>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grpSp>
            <xdr:nvGrpSpPr>
              <xdr:cNvPr id="38378" name="Group 774"/>
              <xdr:cNvGrpSpPr>
                <a:grpSpLocks/>
              </xdr:cNvGrpSpPr>
            </xdr:nvGrpSpPr>
            <xdr:grpSpPr bwMode="auto">
              <a:xfrm>
                <a:off x="487" y="4646"/>
                <a:ext cx="12" cy="12"/>
                <a:chOff x="495" y="1422"/>
                <a:chExt cx="14" cy="14"/>
              </a:xfrm>
            </xdr:grpSpPr>
            <xdr:sp macro="" textlink="">
              <xdr:nvSpPr>
                <xdr:cNvPr id="38379" name="Line 775"/>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380" name="Line 776"/>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sp macro="" textlink="">
          <xdr:nvSpPr>
            <xdr:cNvPr id="18185" name="Text Box 777"/>
            <xdr:cNvSpPr txBox="1">
              <a:spLocks noChangeArrowheads="1"/>
            </xdr:cNvSpPr>
          </xdr:nvSpPr>
          <xdr:spPr bwMode="auto">
            <a:xfrm>
              <a:off x="346" y="4666"/>
              <a:ext cx="167" cy="38"/>
            </a:xfrm>
            <a:prstGeom prst="rect">
              <a:avLst/>
            </a:prstGeom>
            <a:solidFill>
              <a:srgbClr val="000000"/>
            </a:solidFill>
            <a:ln w="9525">
              <a:solidFill>
                <a:srgbClr val="000000"/>
              </a:solidFill>
              <a:miter lim="800000"/>
              <a:headEnd/>
              <a:tailEnd/>
            </a:ln>
          </xdr:spPr>
          <xdr:txBody>
            <a:bodyPr vertOverflow="clip" wrap="square" lIns="27432" tIns="22860" rIns="27432" bIns="0" anchor="t" upright="1"/>
            <a:lstStyle/>
            <a:p>
              <a:pPr algn="ctr" rtl="1">
                <a:defRPr sz="1000"/>
              </a:pPr>
              <a:r>
                <a:rPr lang="el-GR" sz="1000" b="1" i="0" strike="noStrike">
                  <a:solidFill>
                    <a:srgbClr val="800000"/>
                  </a:solidFill>
                  <a:latin typeface="Arial"/>
                  <a:cs typeface="Arial"/>
                </a:rPr>
                <a:t>δινάτριο ακετυλενίδιο ή ακετυλενίδιο του νατρίου</a:t>
              </a:r>
            </a:p>
          </xdr:txBody>
        </xdr:sp>
      </xdr:grpSp>
      <xdr:sp macro="" textlink="">
        <xdr:nvSpPr>
          <xdr:cNvPr id="38369" name="Line 1412"/>
          <xdr:cNvSpPr>
            <a:spLocks noChangeShapeType="1"/>
          </xdr:cNvSpPr>
        </xdr:nvSpPr>
        <xdr:spPr bwMode="auto">
          <a:xfrm flipV="1">
            <a:off x="532" y="4640"/>
            <a:ext cx="0" cy="20"/>
          </a:xfrm>
          <a:prstGeom prst="line">
            <a:avLst/>
          </a:prstGeom>
          <a:noFill/>
          <a:ln w="9525">
            <a:solidFill>
              <a:srgbClr val="FF0000"/>
            </a:solidFill>
            <a:round/>
            <a:headEnd/>
            <a:tailEnd type="triangle" w="med" len="med"/>
          </a:ln>
        </xdr:spPr>
      </xdr:sp>
    </xdr:grpSp>
    <xdr:clientData/>
  </xdr:twoCellAnchor>
  <xdr:twoCellAnchor>
    <xdr:from>
      <xdr:col>1</xdr:col>
      <xdr:colOff>561975</xdr:colOff>
      <xdr:row>248</xdr:row>
      <xdr:rowOff>161925</xdr:rowOff>
    </xdr:from>
    <xdr:to>
      <xdr:col>9</xdr:col>
      <xdr:colOff>9525</xdr:colOff>
      <xdr:row>251</xdr:row>
      <xdr:rowOff>47625</xdr:rowOff>
    </xdr:to>
    <xdr:grpSp>
      <xdr:nvGrpSpPr>
        <xdr:cNvPr id="38333" name="Group 1417"/>
        <xdr:cNvGrpSpPr>
          <a:grpSpLocks/>
        </xdr:cNvGrpSpPr>
      </xdr:nvGrpSpPr>
      <xdr:grpSpPr bwMode="auto">
        <a:xfrm>
          <a:off x="1176491" y="48524344"/>
          <a:ext cx="4363679" cy="469491"/>
          <a:chOff x="123" y="4809"/>
          <a:chExt cx="454" cy="48"/>
        </a:xfrm>
      </xdr:grpSpPr>
      <xdr:grpSp>
        <xdr:nvGrpSpPr>
          <xdr:cNvPr id="38334" name="Group 813"/>
          <xdr:cNvGrpSpPr>
            <a:grpSpLocks/>
          </xdr:cNvGrpSpPr>
        </xdr:nvGrpSpPr>
        <xdr:grpSpPr bwMode="auto">
          <a:xfrm>
            <a:off x="123" y="4809"/>
            <a:ext cx="452" cy="48"/>
            <a:chOff x="123" y="4806"/>
            <a:chExt cx="452" cy="48"/>
          </a:xfrm>
        </xdr:grpSpPr>
        <xdr:sp macro="" textlink="">
          <xdr:nvSpPr>
            <xdr:cNvPr id="18190" name="Text Box 782"/>
            <xdr:cNvSpPr txBox="1">
              <a:spLocks noChangeArrowheads="1"/>
            </xdr:cNvSpPr>
          </xdr:nvSpPr>
          <xdr:spPr bwMode="auto">
            <a:xfrm>
              <a:off x="528" y="4806"/>
              <a:ext cx="25" cy="27"/>
            </a:xfrm>
            <a:prstGeom prst="rect">
              <a:avLst/>
            </a:prstGeom>
            <a:solidFill>
              <a:srgbClr val="000000"/>
            </a:solidFill>
            <a:ln w="9525">
              <a:solidFill>
                <a:srgbClr val="000000"/>
              </a:solidFill>
              <a:miter lim="800000"/>
              <a:headEnd/>
              <a:tailEnd/>
            </a:ln>
          </xdr:spPr>
          <xdr:txBody>
            <a:bodyPr vertOverflow="clip" wrap="square" lIns="36576" tIns="32004" rIns="0" bIns="0" anchor="t" upright="1"/>
            <a:lstStyle/>
            <a:p>
              <a:pPr algn="l" rtl="1">
                <a:defRPr sz="1000"/>
              </a:pPr>
              <a:r>
                <a:rPr lang="el-GR" sz="1600" b="0" i="0" strike="noStrike">
                  <a:solidFill>
                    <a:srgbClr val="FF6600"/>
                  </a:solidFill>
                  <a:latin typeface="Arial"/>
                  <a:cs typeface="Arial"/>
                </a:rPr>
                <a:t>½</a:t>
              </a:r>
            </a:p>
          </xdr:txBody>
        </xdr:sp>
        <xdr:sp macro="" textlink="">
          <xdr:nvSpPr>
            <xdr:cNvPr id="18191" name="Text Box 783"/>
            <xdr:cNvSpPr txBox="1">
              <a:spLocks noChangeArrowheads="1"/>
            </xdr:cNvSpPr>
          </xdr:nvSpPr>
          <xdr:spPr bwMode="auto">
            <a:xfrm>
              <a:off x="551" y="4810"/>
              <a:ext cx="24"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sp macro="" textlink="">
          <xdr:nvSpPr>
            <xdr:cNvPr id="18200" name="Text Box 792"/>
            <xdr:cNvSpPr txBox="1">
              <a:spLocks noChangeArrowheads="1"/>
            </xdr:cNvSpPr>
          </xdr:nvSpPr>
          <xdr:spPr bwMode="auto">
            <a:xfrm>
              <a:off x="260" y="4810"/>
              <a:ext cx="27"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a:t>
              </a:r>
            </a:p>
          </xdr:txBody>
        </xdr:sp>
        <xdr:sp macro="" textlink="">
          <xdr:nvSpPr>
            <xdr:cNvPr id="38339" name="Line 793"/>
            <xdr:cNvSpPr>
              <a:spLocks noChangeShapeType="1"/>
            </xdr:cNvSpPr>
          </xdr:nvSpPr>
          <xdr:spPr bwMode="auto">
            <a:xfrm>
              <a:off x="300" y="4821"/>
              <a:ext cx="62" cy="0"/>
            </a:xfrm>
            <a:prstGeom prst="line">
              <a:avLst/>
            </a:prstGeom>
            <a:noFill/>
            <a:ln w="12700">
              <a:solidFill>
                <a:srgbClr val="FF0000"/>
              </a:solidFill>
              <a:round/>
              <a:headEnd/>
              <a:tailEnd type="triangle" w="med" len="med"/>
            </a:ln>
          </xdr:spPr>
        </xdr:sp>
        <xdr:grpSp>
          <xdr:nvGrpSpPr>
            <xdr:cNvPr id="38340" name="Group 794"/>
            <xdr:cNvGrpSpPr>
              <a:grpSpLocks/>
            </xdr:cNvGrpSpPr>
          </xdr:nvGrpSpPr>
          <xdr:grpSpPr bwMode="auto">
            <a:xfrm>
              <a:off x="240" y="4815"/>
              <a:ext cx="12" cy="12"/>
              <a:chOff x="495" y="1422"/>
              <a:chExt cx="14" cy="14"/>
            </a:xfrm>
          </xdr:grpSpPr>
          <xdr:sp macro="" textlink="">
            <xdr:nvSpPr>
              <xdr:cNvPr id="38366" name="Line 795"/>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367" name="Line 796"/>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8341" name="Group 805"/>
            <xdr:cNvGrpSpPr>
              <a:grpSpLocks/>
            </xdr:cNvGrpSpPr>
          </xdr:nvGrpSpPr>
          <xdr:grpSpPr bwMode="auto">
            <a:xfrm>
              <a:off x="509" y="4815"/>
              <a:ext cx="12" cy="12"/>
              <a:chOff x="495" y="1422"/>
              <a:chExt cx="14" cy="14"/>
            </a:xfrm>
          </xdr:grpSpPr>
          <xdr:sp macro="" textlink="">
            <xdr:nvSpPr>
              <xdr:cNvPr id="38364" name="Line 806"/>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365" name="Line 807"/>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18216" name="Text Box 808"/>
            <xdr:cNvSpPr txBox="1">
              <a:spLocks noChangeArrowheads="1"/>
            </xdr:cNvSpPr>
          </xdr:nvSpPr>
          <xdr:spPr bwMode="auto">
            <a:xfrm>
              <a:off x="355" y="4835"/>
              <a:ext cx="161" cy="19"/>
            </a:xfrm>
            <a:prstGeom prst="rect">
              <a:avLst/>
            </a:prstGeom>
            <a:solidFill>
              <a:srgbClr val="000000"/>
            </a:solidFill>
            <a:ln w="9525">
              <a:solidFill>
                <a:srgbClr val="000000"/>
              </a:solidFill>
              <a:miter lim="800000"/>
              <a:headEnd/>
              <a:tailEnd/>
            </a:ln>
          </xdr:spPr>
          <xdr:txBody>
            <a:bodyPr vertOverflow="clip" wrap="square" lIns="27432" tIns="22860" rIns="27432" bIns="0" anchor="t" upright="1"/>
            <a:lstStyle/>
            <a:p>
              <a:pPr algn="ctr" rtl="1">
                <a:defRPr sz="1000"/>
              </a:pPr>
              <a:r>
                <a:rPr lang="el-GR" sz="1000" b="1" i="0" strike="noStrike">
                  <a:solidFill>
                    <a:srgbClr val="800000"/>
                  </a:solidFill>
                  <a:latin typeface="Arial"/>
                  <a:cs typeface="Arial"/>
                </a:rPr>
                <a:t>προπινίδιο του νατρίου</a:t>
              </a:r>
            </a:p>
          </xdr:txBody>
        </xdr:sp>
        <xdr:grpSp>
          <xdr:nvGrpSpPr>
            <xdr:cNvPr id="38343" name="Group 811"/>
            <xdr:cNvGrpSpPr>
              <a:grpSpLocks/>
            </xdr:cNvGrpSpPr>
          </xdr:nvGrpSpPr>
          <xdr:grpSpPr bwMode="auto">
            <a:xfrm>
              <a:off x="123" y="4810"/>
              <a:ext cx="107" cy="26"/>
              <a:chOff x="123" y="4810"/>
              <a:chExt cx="107" cy="26"/>
            </a:xfrm>
          </xdr:grpSpPr>
          <xdr:sp macro="" textlink="">
            <xdr:nvSpPr>
              <xdr:cNvPr id="18130" name="Text Box 722"/>
              <xdr:cNvSpPr txBox="1">
                <a:spLocks noChangeArrowheads="1"/>
              </xdr:cNvSpPr>
            </xdr:nvSpPr>
            <xdr:spPr bwMode="auto">
              <a:xfrm>
                <a:off x="123" y="481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8193" name="Text Box 785"/>
              <xdr:cNvSpPr txBox="1">
                <a:spLocks noChangeArrowheads="1"/>
              </xdr:cNvSpPr>
            </xdr:nvSpPr>
            <xdr:spPr bwMode="auto">
              <a:xfrm>
                <a:off x="199" y="4810"/>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8194" name="Text Box 786"/>
              <xdr:cNvSpPr txBox="1">
                <a:spLocks noChangeArrowheads="1"/>
              </xdr:cNvSpPr>
            </xdr:nvSpPr>
            <xdr:spPr bwMode="auto">
              <a:xfrm>
                <a:off x="170" y="4810"/>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8358" name="Group 787"/>
              <xdr:cNvGrpSpPr>
                <a:grpSpLocks/>
              </xdr:cNvGrpSpPr>
            </xdr:nvGrpSpPr>
            <xdr:grpSpPr bwMode="auto">
              <a:xfrm>
                <a:off x="187" y="4817"/>
                <a:ext cx="14" cy="8"/>
                <a:chOff x="220" y="2176"/>
                <a:chExt cx="14" cy="8"/>
              </a:xfrm>
            </xdr:grpSpPr>
            <xdr:grpSp>
              <xdr:nvGrpSpPr>
                <xdr:cNvPr id="38360" name="Group 788"/>
                <xdr:cNvGrpSpPr>
                  <a:grpSpLocks/>
                </xdr:cNvGrpSpPr>
              </xdr:nvGrpSpPr>
              <xdr:grpSpPr bwMode="auto">
                <a:xfrm>
                  <a:off x="220" y="2180"/>
                  <a:ext cx="14" cy="4"/>
                  <a:chOff x="697" y="1451"/>
                  <a:chExt cx="14" cy="4"/>
                </a:xfrm>
              </xdr:grpSpPr>
              <xdr:sp macro="" textlink="">
                <xdr:nvSpPr>
                  <xdr:cNvPr id="38362" name="Line 789"/>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363" name="Line 790"/>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361" name="Line 791"/>
                <xdr:cNvSpPr>
                  <a:spLocks noChangeShapeType="1"/>
                </xdr:cNvSpPr>
              </xdr:nvSpPr>
              <xdr:spPr bwMode="auto">
                <a:xfrm>
                  <a:off x="220" y="2176"/>
                  <a:ext cx="14" cy="0"/>
                </a:xfrm>
                <a:prstGeom prst="line">
                  <a:avLst/>
                </a:prstGeom>
                <a:noFill/>
                <a:ln w="9525">
                  <a:solidFill>
                    <a:srgbClr val="FF6600"/>
                  </a:solidFill>
                  <a:round/>
                  <a:headEnd/>
                  <a:tailEnd/>
                </a:ln>
              </xdr:spPr>
            </xdr:sp>
          </xdr:grpSp>
          <xdr:sp macro="" textlink="">
            <xdr:nvSpPr>
              <xdr:cNvPr id="38359" name="Line 724"/>
              <xdr:cNvSpPr>
                <a:spLocks noChangeShapeType="1"/>
              </xdr:cNvSpPr>
            </xdr:nvSpPr>
            <xdr:spPr bwMode="auto">
              <a:xfrm flipV="1">
                <a:off x="158" y="4821"/>
                <a:ext cx="14" cy="0"/>
              </a:xfrm>
              <a:prstGeom prst="line">
                <a:avLst/>
              </a:prstGeom>
              <a:noFill/>
              <a:ln w="9525">
                <a:solidFill>
                  <a:srgbClr val="FFFF99"/>
                </a:solidFill>
                <a:round/>
                <a:headEnd/>
                <a:tailEnd/>
              </a:ln>
            </xdr:spPr>
          </xdr:sp>
        </xdr:grpSp>
        <xdr:grpSp>
          <xdr:nvGrpSpPr>
            <xdr:cNvPr id="38344" name="Group 812"/>
            <xdr:cNvGrpSpPr>
              <a:grpSpLocks/>
            </xdr:cNvGrpSpPr>
          </xdr:nvGrpSpPr>
          <xdr:grpSpPr bwMode="auto">
            <a:xfrm>
              <a:off x="373" y="4810"/>
              <a:ext cx="126" cy="26"/>
              <a:chOff x="373" y="4810"/>
              <a:chExt cx="126" cy="26"/>
            </a:xfrm>
          </xdr:grpSpPr>
          <xdr:grpSp>
            <xdr:nvGrpSpPr>
              <xdr:cNvPr id="38345" name="Group 797"/>
              <xdr:cNvGrpSpPr>
                <a:grpSpLocks/>
              </xdr:cNvGrpSpPr>
            </xdr:nvGrpSpPr>
            <xdr:grpSpPr bwMode="auto">
              <a:xfrm>
                <a:off x="419" y="4810"/>
                <a:ext cx="80" cy="21"/>
                <a:chOff x="314" y="4563"/>
                <a:chExt cx="80" cy="21"/>
              </a:xfrm>
            </xdr:grpSpPr>
            <xdr:sp macro="" textlink="">
              <xdr:nvSpPr>
                <xdr:cNvPr id="18206" name="Text Box 798"/>
                <xdr:cNvSpPr txBox="1">
                  <a:spLocks noChangeArrowheads="1"/>
                </xdr:cNvSpPr>
              </xdr:nvSpPr>
              <xdr:spPr bwMode="auto">
                <a:xfrm>
                  <a:off x="355" y="4563"/>
                  <a:ext cx="3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CNa</a:t>
                  </a:r>
                </a:p>
              </xdr:txBody>
            </xdr:sp>
            <xdr:sp macro="" textlink="">
              <xdr:nvSpPr>
                <xdr:cNvPr id="18207" name="Text Box 799"/>
                <xdr:cNvSpPr txBox="1">
                  <a:spLocks noChangeArrowheads="1"/>
                </xdr:cNvSpPr>
              </xdr:nvSpPr>
              <xdr:spPr bwMode="auto">
                <a:xfrm>
                  <a:off x="314" y="4563"/>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38350" name="Group 800"/>
                <xdr:cNvGrpSpPr>
                  <a:grpSpLocks/>
                </xdr:cNvGrpSpPr>
              </xdr:nvGrpSpPr>
              <xdr:grpSpPr bwMode="auto">
                <a:xfrm>
                  <a:off x="343" y="4570"/>
                  <a:ext cx="14" cy="8"/>
                  <a:chOff x="220" y="2176"/>
                  <a:chExt cx="14" cy="8"/>
                </a:xfrm>
              </xdr:grpSpPr>
              <xdr:grpSp>
                <xdr:nvGrpSpPr>
                  <xdr:cNvPr id="38351" name="Group 801"/>
                  <xdr:cNvGrpSpPr>
                    <a:grpSpLocks/>
                  </xdr:cNvGrpSpPr>
                </xdr:nvGrpSpPr>
                <xdr:grpSpPr bwMode="auto">
                  <a:xfrm>
                    <a:off x="220" y="2180"/>
                    <a:ext cx="14" cy="4"/>
                    <a:chOff x="697" y="1451"/>
                    <a:chExt cx="14" cy="4"/>
                  </a:xfrm>
                </xdr:grpSpPr>
                <xdr:sp macro="" textlink="">
                  <xdr:nvSpPr>
                    <xdr:cNvPr id="38353" name="Line 802"/>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8354" name="Line 803"/>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8352" name="Line 804"/>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sp macro="" textlink="">
            <xdr:nvSpPr>
              <xdr:cNvPr id="18217" name="Text Box 809"/>
              <xdr:cNvSpPr txBox="1">
                <a:spLocks noChangeArrowheads="1"/>
              </xdr:cNvSpPr>
            </xdr:nvSpPr>
            <xdr:spPr bwMode="auto">
              <a:xfrm>
                <a:off x="373" y="481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8347" name="Line 810"/>
              <xdr:cNvSpPr>
                <a:spLocks noChangeShapeType="1"/>
              </xdr:cNvSpPr>
            </xdr:nvSpPr>
            <xdr:spPr bwMode="auto">
              <a:xfrm flipV="1">
                <a:off x="408" y="4821"/>
                <a:ext cx="14" cy="0"/>
              </a:xfrm>
              <a:prstGeom prst="line">
                <a:avLst/>
              </a:prstGeom>
              <a:noFill/>
              <a:ln w="9525">
                <a:solidFill>
                  <a:srgbClr val="FFFF99"/>
                </a:solidFill>
                <a:round/>
                <a:headEnd/>
                <a:tailEnd/>
              </a:ln>
            </xdr:spPr>
          </xdr:sp>
        </xdr:grpSp>
      </xdr:grpSp>
      <xdr:sp macro="" textlink="">
        <xdr:nvSpPr>
          <xdr:cNvPr id="38335" name="Line 1414"/>
          <xdr:cNvSpPr>
            <a:spLocks noChangeShapeType="1"/>
          </xdr:cNvSpPr>
        </xdr:nvSpPr>
        <xdr:spPr bwMode="auto">
          <a:xfrm flipV="1">
            <a:off x="577" y="4811"/>
            <a:ext cx="0" cy="20"/>
          </a:xfrm>
          <a:prstGeom prst="line">
            <a:avLst/>
          </a:prstGeom>
          <a:noFill/>
          <a:ln w="9525">
            <a:solidFill>
              <a:srgbClr val="FF0000"/>
            </a:solidFill>
            <a:round/>
            <a:headEnd/>
            <a:tailEnd type="triangle" w="med" len="med"/>
          </a:ln>
        </xdr:spPr>
      </xdr:sp>
    </xdr:grpSp>
    <xdr:clientData/>
  </xdr:twoCellAnchor>
  <xdr:twoCellAnchor>
    <xdr:from>
      <xdr:col>3</xdr:col>
      <xdr:colOff>276430</xdr:colOff>
      <xdr:row>209</xdr:row>
      <xdr:rowOff>68313</xdr:rowOff>
    </xdr:from>
    <xdr:to>
      <xdr:col>3</xdr:col>
      <xdr:colOff>410947</xdr:colOff>
      <xdr:row>209</xdr:row>
      <xdr:rowOff>68313</xdr:rowOff>
    </xdr:to>
    <xdr:sp macro="" textlink="">
      <xdr:nvSpPr>
        <xdr:cNvPr id="1025" name="Line 618"/>
        <xdr:cNvSpPr>
          <a:spLocks noChangeShapeType="1"/>
        </xdr:cNvSpPr>
      </xdr:nvSpPr>
      <xdr:spPr bwMode="auto">
        <a:xfrm>
          <a:off x="2119978" y="40841458"/>
          <a:ext cx="134517" cy="0"/>
        </a:xfrm>
        <a:prstGeom prst="line">
          <a:avLst/>
        </a:prstGeom>
        <a:noFill/>
        <a:ln w="9525">
          <a:solidFill>
            <a:srgbClr val="FF66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390525</xdr:colOff>
      <xdr:row>19</xdr:row>
      <xdr:rowOff>0</xdr:rowOff>
    </xdr:from>
    <xdr:to>
      <xdr:col>7</xdr:col>
      <xdr:colOff>352425</xdr:colOff>
      <xdr:row>19</xdr:row>
      <xdr:rowOff>0</xdr:rowOff>
    </xdr:to>
    <xdr:sp macro="" textlink="">
      <xdr:nvSpPr>
        <xdr:cNvPr id="21505" name="Text Box 1"/>
        <xdr:cNvSpPr txBox="1">
          <a:spLocks noChangeArrowheads="1"/>
        </xdr:cNvSpPr>
      </xdr:nvSpPr>
      <xdr:spPr bwMode="auto">
        <a:xfrm>
          <a:off x="1609725" y="3629025"/>
          <a:ext cx="3009900" cy="0"/>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κ.μ. αλκοολών: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2v+2</a:t>
          </a:r>
          <a:r>
            <a:rPr lang="el-GR" sz="1400" b="1" i="0" strike="noStrike">
              <a:solidFill>
                <a:srgbClr val="FFFF99"/>
              </a:solidFill>
              <a:latin typeface="Arial"/>
              <a:cs typeface="Arial"/>
            </a:rPr>
            <a:t>Ο</a:t>
          </a:r>
          <a:r>
            <a:rPr lang="el-GR" sz="1400" b="1" i="0" strike="noStrike" baseline="-25000">
              <a:solidFill>
                <a:srgbClr val="FFFF99"/>
              </a:solidFill>
              <a:latin typeface="Arial"/>
              <a:cs typeface="Arial"/>
            </a:rPr>
            <a:t>  </a:t>
          </a:r>
          <a:r>
            <a:rPr lang="el-GR" sz="1400" b="0" i="0" strike="noStrike">
              <a:solidFill>
                <a:srgbClr val="FFFF99"/>
              </a:solidFill>
              <a:latin typeface="Arial"/>
              <a:cs typeface="Arial"/>
            </a:rPr>
            <a:t>(ν≥1)</a:t>
          </a:r>
        </a:p>
      </xdr:txBody>
    </xdr:sp>
    <xdr:clientData/>
  </xdr:twoCellAnchor>
  <xdr:twoCellAnchor>
    <xdr:from>
      <xdr:col>13</xdr:col>
      <xdr:colOff>361950</xdr:colOff>
      <xdr:row>19</xdr:row>
      <xdr:rowOff>0</xdr:rowOff>
    </xdr:from>
    <xdr:to>
      <xdr:col>13</xdr:col>
      <xdr:colOff>361950</xdr:colOff>
      <xdr:row>19</xdr:row>
      <xdr:rowOff>0</xdr:rowOff>
    </xdr:to>
    <xdr:sp macro="" textlink="">
      <xdr:nvSpPr>
        <xdr:cNvPr id="21999" name="Line 2"/>
        <xdr:cNvSpPr>
          <a:spLocks noChangeShapeType="1"/>
        </xdr:cNvSpPr>
      </xdr:nvSpPr>
      <xdr:spPr bwMode="auto">
        <a:xfrm>
          <a:off x="8286750" y="3629025"/>
          <a:ext cx="0" cy="0"/>
        </a:xfrm>
        <a:prstGeom prst="line">
          <a:avLst/>
        </a:prstGeom>
        <a:noFill/>
        <a:ln w="9525">
          <a:solidFill>
            <a:srgbClr val="FF6600"/>
          </a:solidFill>
          <a:round/>
          <a:headEnd/>
          <a:tailEnd/>
        </a:ln>
      </xdr:spPr>
    </xdr:sp>
    <xdr:clientData/>
  </xdr:twoCellAnchor>
  <xdr:twoCellAnchor>
    <xdr:from>
      <xdr:col>14</xdr:col>
      <xdr:colOff>400050</xdr:colOff>
      <xdr:row>19</xdr:row>
      <xdr:rowOff>0</xdr:rowOff>
    </xdr:from>
    <xdr:to>
      <xdr:col>14</xdr:col>
      <xdr:colOff>400050</xdr:colOff>
      <xdr:row>19</xdr:row>
      <xdr:rowOff>0</xdr:rowOff>
    </xdr:to>
    <xdr:sp macro="" textlink="">
      <xdr:nvSpPr>
        <xdr:cNvPr id="22000" name="Line 3"/>
        <xdr:cNvSpPr>
          <a:spLocks noChangeShapeType="1"/>
        </xdr:cNvSpPr>
      </xdr:nvSpPr>
      <xdr:spPr bwMode="auto">
        <a:xfrm rot="5400000">
          <a:off x="8934450" y="3629025"/>
          <a:ext cx="0" cy="0"/>
        </a:xfrm>
        <a:prstGeom prst="line">
          <a:avLst/>
        </a:prstGeom>
        <a:noFill/>
        <a:ln w="9525">
          <a:solidFill>
            <a:srgbClr val="FFFF99"/>
          </a:solidFill>
          <a:round/>
          <a:headEnd/>
          <a:tailEnd/>
        </a:ln>
      </xdr:spPr>
    </xdr:sp>
    <xdr:clientData/>
  </xdr:twoCellAnchor>
  <xdr:twoCellAnchor>
    <xdr:from>
      <xdr:col>13</xdr:col>
      <xdr:colOff>304800</xdr:colOff>
      <xdr:row>19</xdr:row>
      <xdr:rowOff>0</xdr:rowOff>
    </xdr:from>
    <xdr:to>
      <xdr:col>13</xdr:col>
      <xdr:colOff>342900</xdr:colOff>
      <xdr:row>19</xdr:row>
      <xdr:rowOff>0</xdr:rowOff>
    </xdr:to>
    <xdr:grpSp>
      <xdr:nvGrpSpPr>
        <xdr:cNvPr id="22001" name="Group 4"/>
        <xdr:cNvGrpSpPr>
          <a:grpSpLocks/>
        </xdr:cNvGrpSpPr>
      </xdr:nvGrpSpPr>
      <xdr:grpSpPr bwMode="auto">
        <a:xfrm rot="-5400000">
          <a:off x="8312560" y="3688531"/>
          <a:ext cx="0" cy="38100"/>
          <a:chOff x="697" y="1451"/>
          <a:chExt cx="14" cy="4"/>
        </a:xfrm>
      </xdr:grpSpPr>
      <xdr:sp macro="" textlink="">
        <xdr:nvSpPr>
          <xdr:cNvPr id="22111" name="Line 5"/>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22112" name="Line 6"/>
          <xdr:cNvSpPr>
            <a:spLocks noChangeShapeType="1"/>
          </xdr:cNvSpPr>
        </xdr:nvSpPr>
        <xdr:spPr bwMode="auto">
          <a:xfrm>
            <a:off x="697" y="1451"/>
            <a:ext cx="14" cy="0"/>
          </a:xfrm>
          <a:prstGeom prst="line">
            <a:avLst/>
          </a:prstGeom>
          <a:noFill/>
          <a:ln w="9525">
            <a:solidFill>
              <a:srgbClr val="FFFF99"/>
            </a:solidFill>
            <a:round/>
            <a:headEnd/>
            <a:tailEnd/>
          </a:ln>
        </xdr:spPr>
      </xdr:sp>
    </xdr:grpSp>
    <xdr:clientData/>
  </xdr:twoCellAnchor>
  <xdr:twoCellAnchor>
    <xdr:from>
      <xdr:col>1</xdr:col>
      <xdr:colOff>171450</xdr:colOff>
      <xdr:row>21</xdr:row>
      <xdr:rowOff>152400</xdr:rowOff>
    </xdr:from>
    <xdr:to>
      <xdr:col>3</xdr:col>
      <xdr:colOff>504825</xdr:colOff>
      <xdr:row>24</xdr:row>
      <xdr:rowOff>85725</xdr:rowOff>
    </xdr:to>
    <xdr:grpSp>
      <xdr:nvGrpSpPr>
        <xdr:cNvPr id="22002" name="Group 96"/>
        <xdr:cNvGrpSpPr>
          <a:grpSpLocks/>
        </xdr:cNvGrpSpPr>
      </xdr:nvGrpSpPr>
      <xdr:grpSpPr bwMode="auto">
        <a:xfrm>
          <a:off x="785966" y="4249174"/>
          <a:ext cx="1562407" cy="517116"/>
          <a:chOff x="98" y="405"/>
          <a:chExt cx="163" cy="53"/>
        </a:xfrm>
      </xdr:grpSpPr>
      <xdr:grpSp>
        <xdr:nvGrpSpPr>
          <xdr:cNvPr id="22102" name="Group 87"/>
          <xdr:cNvGrpSpPr>
            <a:grpSpLocks/>
          </xdr:cNvGrpSpPr>
        </xdr:nvGrpSpPr>
        <xdr:grpSpPr bwMode="auto">
          <a:xfrm>
            <a:off x="139" y="405"/>
            <a:ext cx="122" cy="53"/>
            <a:chOff x="171" y="426"/>
            <a:chExt cx="122" cy="53"/>
          </a:xfrm>
        </xdr:grpSpPr>
        <xdr:sp macro="" textlink="">
          <xdr:nvSpPr>
            <xdr:cNvPr id="21589" name="Text Box 85"/>
            <xdr:cNvSpPr txBox="1">
              <a:spLocks noChangeArrowheads="1"/>
            </xdr:cNvSpPr>
          </xdr:nvSpPr>
          <xdr:spPr bwMode="auto">
            <a:xfrm>
              <a:off x="257" y="42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535" name="Text Box 31"/>
            <xdr:cNvSpPr txBox="1">
              <a:spLocks noChangeArrowheads="1"/>
            </xdr:cNvSpPr>
          </xdr:nvSpPr>
          <xdr:spPr bwMode="auto">
            <a:xfrm>
              <a:off x="171" y="42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536" name="Text Box 32"/>
            <xdr:cNvSpPr txBox="1">
              <a:spLocks noChangeArrowheads="1"/>
            </xdr:cNvSpPr>
          </xdr:nvSpPr>
          <xdr:spPr bwMode="auto">
            <a:xfrm>
              <a:off x="216" y="426"/>
              <a:ext cx="34"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1537" name="Text Box 33"/>
            <xdr:cNvSpPr txBox="1">
              <a:spLocks noChangeArrowheads="1"/>
            </xdr:cNvSpPr>
          </xdr:nvSpPr>
          <xdr:spPr bwMode="auto">
            <a:xfrm>
              <a:off x="217" y="457"/>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22108" name="Line 34"/>
            <xdr:cNvSpPr>
              <a:spLocks noChangeShapeType="1"/>
            </xdr:cNvSpPr>
          </xdr:nvSpPr>
          <xdr:spPr bwMode="auto">
            <a:xfrm>
              <a:off x="205" y="436"/>
              <a:ext cx="14" cy="0"/>
            </a:xfrm>
            <a:prstGeom prst="line">
              <a:avLst/>
            </a:prstGeom>
            <a:noFill/>
            <a:ln w="9525">
              <a:solidFill>
                <a:srgbClr val="FFFF99"/>
              </a:solidFill>
              <a:round/>
              <a:headEnd/>
              <a:tailEnd/>
            </a:ln>
          </xdr:spPr>
        </xdr:sp>
        <xdr:sp macro="" textlink="">
          <xdr:nvSpPr>
            <xdr:cNvPr id="22109" name="Line 35"/>
            <xdr:cNvSpPr>
              <a:spLocks noChangeShapeType="1"/>
            </xdr:cNvSpPr>
          </xdr:nvSpPr>
          <xdr:spPr bwMode="auto">
            <a:xfrm rot="5400000">
              <a:off x="219" y="452"/>
              <a:ext cx="14" cy="0"/>
            </a:xfrm>
            <a:prstGeom prst="line">
              <a:avLst/>
            </a:prstGeom>
            <a:noFill/>
            <a:ln w="9525">
              <a:solidFill>
                <a:srgbClr val="FFFF99"/>
              </a:solidFill>
              <a:round/>
              <a:headEnd/>
              <a:tailEnd/>
            </a:ln>
          </xdr:spPr>
        </xdr:sp>
        <xdr:sp macro="" textlink="">
          <xdr:nvSpPr>
            <xdr:cNvPr id="22110" name="Line 84"/>
            <xdr:cNvSpPr>
              <a:spLocks noChangeShapeType="1"/>
            </xdr:cNvSpPr>
          </xdr:nvSpPr>
          <xdr:spPr bwMode="auto">
            <a:xfrm>
              <a:off x="245" y="436"/>
              <a:ext cx="14" cy="0"/>
            </a:xfrm>
            <a:prstGeom prst="line">
              <a:avLst/>
            </a:prstGeom>
            <a:noFill/>
            <a:ln w="9525">
              <a:solidFill>
                <a:srgbClr val="FFFF99"/>
              </a:solidFill>
              <a:round/>
              <a:headEnd/>
              <a:tailEnd/>
            </a:ln>
          </xdr:spPr>
        </xdr:sp>
      </xdr:grpSp>
      <xdr:sp macro="" textlink="">
        <xdr:nvSpPr>
          <xdr:cNvPr id="21595" name="Text Box 91"/>
          <xdr:cNvSpPr txBox="1">
            <a:spLocks noChangeArrowheads="1"/>
          </xdr:cNvSpPr>
        </xdr:nvSpPr>
        <xdr:spPr bwMode="auto">
          <a:xfrm>
            <a:off x="98" y="418"/>
            <a:ext cx="24" cy="23"/>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99CC00"/>
                </a:solidFill>
                <a:latin typeface="Arial"/>
                <a:cs typeface="Arial"/>
              </a:rPr>
              <a:t>α.</a:t>
            </a:r>
          </a:p>
        </xdr:txBody>
      </xdr:sp>
    </xdr:grpSp>
    <xdr:clientData/>
  </xdr:twoCellAnchor>
  <xdr:twoCellAnchor>
    <xdr:from>
      <xdr:col>6</xdr:col>
      <xdr:colOff>152400</xdr:colOff>
      <xdr:row>27</xdr:row>
      <xdr:rowOff>133350</xdr:rowOff>
    </xdr:from>
    <xdr:to>
      <xdr:col>7</xdr:col>
      <xdr:colOff>457200</xdr:colOff>
      <xdr:row>33</xdr:row>
      <xdr:rowOff>19050</xdr:rowOff>
    </xdr:to>
    <xdr:grpSp>
      <xdr:nvGrpSpPr>
        <xdr:cNvPr id="22003" name="Group 101"/>
        <xdr:cNvGrpSpPr>
          <a:grpSpLocks/>
        </xdr:cNvGrpSpPr>
      </xdr:nvGrpSpPr>
      <xdr:grpSpPr bwMode="auto">
        <a:xfrm>
          <a:off x="3839497" y="5397705"/>
          <a:ext cx="919316" cy="1053280"/>
          <a:chOff x="617" y="450"/>
          <a:chExt cx="96" cy="108"/>
        </a:xfrm>
      </xdr:grpSpPr>
      <xdr:grpSp>
        <xdr:nvGrpSpPr>
          <xdr:cNvPr id="22089" name="Group 18"/>
          <xdr:cNvGrpSpPr>
            <a:grpSpLocks/>
          </xdr:cNvGrpSpPr>
        </xdr:nvGrpSpPr>
        <xdr:grpSpPr bwMode="auto">
          <a:xfrm>
            <a:off x="662" y="450"/>
            <a:ext cx="51" cy="108"/>
            <a:chOff x="188" y="402"/>
            <a:chExt cx="51" cy="108"/>
          </a:xfrm>
        </xdr:grpSpPr>
        <xdr:sp macro="" textlink="">
          <xdr:nvSpPr>
            <xdr:cNvPr id="21521" name="Text Box 17"/>
            <xdr:cNvSpPr txBox="1">
              <a:spLocks noChangeArrowheads="1"/>
            </xdr:cNvSpPr>
          </xdr:nvSpPr>
          <xdr:spPr bwMode="auto">
            <a:xfrm>
              <a:off x="202" y="489"/>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grpSp>
          <xdr:nvGrpSpPr>
            <xdr:cNvPr id="22092" name="Group 7"/>
            <xdr:cNvGrpSpPr>
              <a:grpSpLocks/>
            </xdr:cNvGrpSpPr>
          </xdr:nvGrpSpPr>
          <xdr:grpSpPr bwMode="auto">
            <a:xfrm>
              <a:off x="188" y="402"/>
              <a:ext cx="51" cy="62"/>
              <a:chOff x="810" y="2019"/>
              <a:chExt cx="51" cy="62"/>
            </a:xfrm>
          </xdr:grpSpPr>
          <xdr:grpSp>
            <xdr:nvGrpSpPr>
              <xdr:cNvPr id="22094" name="Group 8"/>
              <xdr:cNvGrpSpPr>
                <a:grpSpLocks/>
              </xdr:cNvGrpSpPr>
            </xdr:nvGrpSpPr>
            <xdr:grpSpPr bwMode="auto">
              <a:xfrm>
                <a:off x="810" y="2019"/>
                <a:ext cx="51" cy="62"/>
                <a:chOff x="198" y="3633"/>
                <a:chExt cx="51" cy="62"/>
              </a:xfrm>
            </xdr:grpSpPr>
            <xdr:sp macro="" textlink="">
              <xdr:nvSpPr>
                <xdr:cNvPr id="22096" name="Line 9"/>
                <xdr:cNvSpPr>
                  <a:spLocks noChangeShapeType="1"/>
                </xdr:cNvSpPr>
              </xdr:nvSpPr>
              <xdr:spPr bwMode="auto">
                <a:xfrm>
                  <a:off x="198" y="3651"/>
                  <a:ext cx="0" cy="26"/>
                </a:xfrm>
                <a:prstGeom prst="line">
                  <a:avLst/>
                </a:prstGeom>
                <a:noFill/>
                <a:ln w="9525">
                  <a:solidFill>
                    <a:srgbClr val="FFFF99"/>
                  </a:solidFill>
                  <a:round/>
                  <a:headEnd/>
                  <a:tailEnd/>
                </a:ln>
              </xdr:spPr>
            </xdr:sp>
            <xdr:sp macro="" textlink="">
              <xdr:nvSpPr>
                <xdr:cNvPr id="22097" name="Line 10"/>
                <xdr:cNvSpPr>
                  <a:spLocks noChangeShapeType="1"/>
                </xdr:cNvSpPr>
              </xdr:nvSpPr>
              <xdr:spPr bwMode="auto">
                <a:xfrm rot="290002" flipV="1">
                  <a:off x="199" y="3633"/>
                  <a:ext cx="25" cy="18"/>
                </a:xfrm>
                <a:prstGeom prst="line">
                  <a:avLst/>
                </a:prstGeom>
                <a:noFill/>
                <a:ln w="9525">
                  <a:solidFill>
                    <a:srgbClr val="FFFF99"/>
                  </a:solidFill>
                  <a:round/>
                  <a:headEnd/>
                  <a:tailEnd/>
                </a:ln>
              </xdr:spPr>
            </xdr:sp>
            <xdr:sp macro="" textlink="">
              <xdr:nvSpPr>
                <xdr:cNvPr id="22098" name="Line 11"/>
                <xdr:cNvSpPr>
                  <a:spLocks noChangeShapeType="1"/>
                </xdr:cNvSpPr>
              </xdr:nvSpPr>
              <xdr:spPr bwMode="auto">
                <a:xfrm rot="-290002" flipH="1" flipV="1">
                  <a:off x="199" y="3677"/>
                  <a:ext cx="24" cy="18"/>
                </a:xfrm>
                <a:prstGeom prst="line">
                  <a:avLst/>
                </a:prstGeom>
                <a:noFill/>
                <a:ln w="9525">
                  <a:solidFill>
                    <a:srgbClr val="FFFF99"/>
                  </a:solidFill>
                  <a:round/>
                  <a:headEnd/>
                  <a:tailEnd/>
                </a:ln>
              </xdr:spPr>
            </xdr:sp>
            <xdr:sp macro="" textlink="">
              <xdr:nvSpPr>
                <xdr:cNvPr id="22099" name="Line 12"/>
                <xdr:cNvSpPr>
                  <a:spLocks noChangeShapeType="1"/>
                </xdr:cNvSpPr>
              </xdr:nvSpPr>
              <xdr:spPr bwMode="auto">
                <a:xfrm flipH="1">
                  <a:off x="249" y="3651"/>
                  <a:ext cx="0" cy="26"/>
                </a:xfrm>
                <a:prstGeom prst="line">
                  <a:avLst/>
                </a:prstGeom>
                <a:noFill/>
                <a:ln w="9525">
                  <a:solidFill>
                    <a:srgbClr val="FFFF99"/>
                  </a:solidFill>
                  <a:round/>
                  <a:headEnd/>
                  <a:tailEnd/>
                </a:ln>
              </xdr:spPr>
            </xdr:sp>
            <xdr:sp macro="" textlink="">
              <xdr:nvSpPr>
                <xdr:cNvPr id="22100" name="Line 13"/>
                <xdr:cNvSpPr>
                  <a:spLocks noChangeShapeType="1"/>
                </xdr:cNvSpPr>
              </xdr:nvSpPr>
              <xdr:spPr bwMode="auto">
                <a:xfrm rot="-290002" flipH="1" flipV="1">
                  <a:off x="225" y="3633"/>
                  <a:ext cx="24" cy="18"/>
                </a:xfrm>
                <a:prstGeom prst="line">
                  <a:avLst/>
                </a:prstGeom>
                <a:noFill/>
                <a:ln w="9525">
                  <a:solidFill>
                    <a:srgbClr val="FFFF99"/>
                  </a:solidFill>
                  <a:round/>
                  <a:headEnd/>
                  <a:tailEnd/>
                </a:ln>
              </xdr:spPr>
            </xdr:sp>
            <xdr:sp macro="" textlink="">
              <xdr:nvSpPr>
                <xdr:cNvPr id="22101" name="Line 14"/>
                <xdr:cNvSpPr>
                  <a:spLocks noChangeShapeType="1"/>
                </xdr:cNvSpPr>
              </xdr:nvSpPr>
              <xdr:spPr bwMode="auto">
                <a:xfrm rot="290002" flipV="1">
                  <a:off x="224" y="3677"/>
                  <a:ext cx="24" cy="18"/>
                </a:xfrm>
                <a:prstGeom prst="line">
                  <a:avLst/>
                </a:prstGeom>
                <a:noFill/>
                <a:ln w="9525">
                  <a:solidFill>
                    <a:srgbClr val="FFFF99"/>
                  </a:solidFill>
                  <a:round/>
                  <a:headEnd/>
                  <a:tailEnd/>
                </a:ln>
              </xdr:spPr>
            </xdr:sp>
          </xdr:grpSp>
          <xdr:sp macro="" textlink="">
            <xdr:nvSpPr>
              <xdr:cNvPr id="22095" name="Oval 15"/>
              <xdr:cNvSpPr>
                <a:spLocks noChangeArrowheads="1"/>
              </xdr:cNvSpPr>
            </xdr:nvSpPr>
            <xdr:spPr bwMode="auto">
              <a:xfrm>
                <a:off x="817" y="2032"/>
                <a:ext cx="37" cy="37"/>
              </a:xfrm>
              <a:prstGeom prst="ellipse">
                <a:avLst/>
              </a:prstGeom>
              <a:solidFill>
                <a:srgbClr val="000000"/>
              </a:solidFill>
              <a:ln w="9525">
                <a:solidFill>
                  <a:srgbClr val="FF6600"/>
                </a:solidFill>
                <a:round/>
                <a:headEnd/>
                <a:tailEnd/>
              </a:ln>
            </xdr:spPr>
          </xdr:sp>
        </xdr:grpSp>
        <xdr:sp macro="" textlink="">
          <xdr:nvSpPr>
            <xdr:cNvPr id="22093" name="Line 16"/>
            <xdr:cNvSpPr>
              <a:spLocks noChangeShapeType="1"/>
            </xdr:cNvSpPr>
          </xdr:nvSpPr>
          <xdr:spPr bwMode="auto">
            <a:xfrm>
              <a:off x="213" y="464"/>
              <a:ext cx="0" cy="26"/>
            </a:xfrm>
            <a:prstGeom prst="line">
              <a:avLst/>
            </a:prstGeom>
            <a:noFill/>
            <a:ln w="9525">
              <a:solidFill>
                <a:srgbClr val="FFFF99"/>
              </a:solidFill>
              <a:round/>
              <a:headEnd/>
              <a:tailEnd/>
            </a:ln>
          </xdr:spPr>
        </xdr:sp>
      </xdr:grpSp>
      <xdr:sp macro="" textlink="">
        <xdr:nvSpPr>
          <xdr:cNvPr id="21596" name="Text Box 92"/>
          <xdr:cNvSpPr txBox="1">
            <a:spLocks noChangeArrowheads="1"/>
          </xdr:cNvSpPr>
        </xdr:nvSpPr>
        <xdr:spPr bwMode="auto">
          <a:xfrm>
            <a:off x="617" y="492"/>
            <a:ext cx="24" cy="23"/>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99CC00"/>
                </a:solidFill>
                <a:latin typeface="Arial"/>
                <a:cs typeface="Arial"/>
              </a:rPr>
              <a:t>ε.</a:t>
            </a:r>
          </a:p>
        </xdr:txBody>
      </xdr:sp>
    </xdr:grpSp>
    <xdr:clientData/>
  </xdr:twoCellAnchor>
  <xdr:twoCellAnchor>
    <xdr:from>
      <xdr:col>4</xdr:col>
      <xdr:colOff>419100</xdr:colOff>
      <xdr:row>20</xdr:row>
      <xdr:rowOff>57150</xdr:rowOff>
    </xdr:from>
    <xdr:to>
      <xdr:col>6</xdr:col>
      <xdr:colOff>133350</xdr:colOff>
      <xdr:row>25</xdr:row>
      <xdr:rowOff>142875</xdr:rowOff>
    </xdr:to>
    <xdr:grpSp>
      <xdr:nvGrpSpPr>
        <xdr:cNvPr id="22004" name="Group 98"/>
        <xdr:cNvGrpSpPr>
          <a:grpSpLocks/>
        </xdr:cNvGrpSpPr>
      </xdr:nvGrpSpPr>
      <xdr:grpSpPr bwMode="auto">
        <a:xfrm>
          <a:off x="2877165" y="3959327"/>
          <a:ext cx="943282" cy="1058709"/>
          <a:chOff x="99" y="648"/>
          <a:chExt cx="98" cy="109"/>
        </a:xfrm>
      </xdr:grpSpPr>
      <xdr:grpSp>
        <xdr:nvGrpSpPr>
          <xdr:cNvPr id="22077" name="Group 88"/>
          <xdr:cNvGrpSpPr>
            <a:grpSpLocks/>
          </xdr:cNvGrpSpPr>
        </xdr:nvGrpSpPr>
        <xdr:grpSpPr bwMode="auto">
          <a:xfrm>
            <a:off x="146" y="648"/>
            <a:ext cx="51" cy="109"/>
            <a:chOff x="218" y="537"/>
            <a:chExt cx="51" cy="109"/>
          </a:xfrm>
        </xdr:grpSpPr>
        <xdr:grpSp>
          <xdr:nvGrpSpPr>
            <xdr:cNvPr id="22079" name="Group 51"/>
            <xdr:cNvGrpSpPr>
              <a:grpSpLocks/>
            </xdr:cNvGrpSpPr>
          </xdr:nvGrpSpPr>
          <xdr:grpSpPr bwMode="auto">
            <a:xfrm>
              <a:off x="218" y="537"/>
              <a:ext cx="51" cy="62"/>
              <a:chOff x="198" y="3633"/>
              <a:chExt cx="51" cy="62"/>
            </a:xfrm>
          </xdr:grpSpPr>
          <xdr:sp macro="" textlink="">
            <xdr:nvSpPr>
              <xdr:cNvPr id="22083" name="Line 52"/>
              <xdr:cNvSpPr>
                <a:spLocks noChangeShapeType="1"/>
              </xdr:cNvSpPr>
            </xdr:nvSpPr>
            <xdr:spPr bwMode="auto">
              <a:xfrm>
                <a:off x="198" y="3651"/>
                <a:ext cx="0" cy="26"/>
              </a:xfrm>
              <a:prstGeom prst="line">
                <a:avLst/>
              </a:prstGeom>
              <a:noFill/>
              <a:ln w="9525">
                <a:solidFill>
                  <a:srgbClr val="FFFF99"/>
                </a:solidFill>
                <a:round/>
                <a:headEnd/>
                <a:tailEnd/>
              </a:ln>
            </xdr:spPr>
          </xdr:sp>
          <xdr:sp macro="" textlink="">
            <xdr:nvSpPr>
              <xdr:cNvPr id="22084" name="Line 53"/>
              <xdr:cNvSpPr>
                <a:spLocks noChangeShapeType="1"/>
              </xdr:cNvSpPr>
            </xdr:nvSpPr>
            <xdr:spPr bwMode="auto">
              <a:xfrm rot="290002" flipV="1">
                <a:off x="199" y="3633"/>
                <a:ext cx="25" cy="18"/>
              </a:xfrm>
              <a:prstGeom prst="line">
                <a:avLst/>
              </a:prstGeom>
              <a:noFill/>
              <a:ln w="9525">
                <a:solidFill>
                  <a:srgbClr val="FFFF99"/>
                </a:solidFill>
                <a:round/>
                <a:headEnd/>
                <a:tailEnd/>
              </a:ln>
            </xdr:spPr>
          </xdr:sp>
          <xdr:sp macro="" textlink="">
            <xdr:nvSpPr>
              <xdr:cNvPr id="22085" name="Line 54"/>
              <xdr:cNvSpPr>
                <a:spLocks noChangeShapeType="1"/>
              </xdr:cNvSpPr>
            </xdr:nvSpPr>
            <xdr:spPr bwMode="auto">
              <a:xfrm rot="-290002" flipH="1" flipV="1">
                <a:off x="199" y="3677"/>
                <a:ext cx="24" cy="18"/>
              </a:xfrm>
              <a:prstGeom prst="line">
                <a:avLst/>
              </a:prstGeom>
              <a:noFill/>
              <a:ln w="9525">
                <a:solidFill>
                  <a:srgbClr val="FFFF99"/>
                </a:solidFill>
                <a:round/>
                <a:headEnd/>
                <a:tailEnd/>
              </a:ln>
            </xdr:spPr>
          </xdr:sp>
          <xdr:sp macro="" textlink="">
            <xdr:nvSpPr>
              <xdr:cNvPr id="22086" name="Line 55"/>
              <xdr:cNvSpPr>
                <a:spLocks noChangeShapeType="1"/>
              </xdr:cNvSpPr>
            </xdr:nvSpPr>
            <xdr:spPr bwMode="auto">
              <a:xfrm flipH="1">
                <a:off x="249" y="3651"/>
                <a:ext cx="0" cy="26"/>
              </a:xfrm>
              <a:prstGeom prst="line">
                <a:avLst/>
              </a:prstGeom>
              <a:noFill/>
              <a:ln w="9525">
                <a:solidFill>
                  <a:srgbClr val="FFFF99"/>
                </a:solidFill>
                <a:round/>
                <a:headEnd/>
                <a:tailEnd/>
              </a:ln>
            </xdr:spPr>
          </xdr:sp>
          <xdr:sp macro="" textlink="">
            <xdr:nvSpPr>
              <xdr:cNvPr id="22087" name="Line 56"/>
              <xdr:cNvSpPr>
                <a:spLocks noChangeShapeType="1"/>
              </xdr:cNvSpPr>
            </xdr:nvSpPr>
            <xdr:spPr bwMode="auto">
              <a:xfrm rot="-290002" flipH="1" flipV="1">
                <a:off x="225" y="3633"/>
                <a:ext cx="24" cy="18"/>
              </a:xfrm>
              <a:prstGeom prst="line">
                <a:avLst/>
              </a:prstGeom>
              <a:noFill/>
              <a:ln w="9525">
                <a:solidFill>
                  <a:srgbClr val="FFFF99"/>
                </a:solidFill>
                <a:round/>
                <a:headEnd/>
                <a:tailEnd/>
              </a:ln>
            </xdr:spPr>
          </xdr:sp>
          <xdr:sp macro="" textlink="">
            <xdr:nvSpPr>
              <xdr:cNvPr id="22088" name="Line 57"/>
              <xdr:cNvSpPr>
                <a:spLocks noChangeShapeType="1"/>
              </xdr:cNvSpPr>
            </xdr:nvSpPr>
            <xdr:spPr bwMode="auto">
              <a:xfrm rot="290002" flipV="1">
                <a:off x="224" y="3677"/>
                <a:ext cx="24" cy="18"/>
              </a:xfrm>
              <a:prstGeom prst="line">
                <a:avLst/>
              </a:prstGeom>
              <a:noFill/>
              <a:ln w="9525">
                <a:solidFill>
                  <a:srgbClr val="FFFF99"/>
                </a:solidFill>
                <a:round/>
                <a:headEnd/>
                <a:tailEnd/>
              </a:ln>
            </xdr:spPr>
          </xdr:sp>
        </xdr:grpSp>
        <xdr:sp macro="" textlink="">
          <xdr:nvSpPr>
            <xdr:cNvPr id="22080" name="Line 65"/>
            <xdr:cNvSpPr>
              <a:spLocks noChangeShapeType="1"/>
            </xdr:cNvSpPr>
          </xdr:nvSpPr>
          <xdr:spPr bwMode="auto">
            <a:xfrm>
              <a:off x="222" y="555"/>
              <a:ext cx="0" cy="26"/>
            </a:xfrm>
            <a:prstGeom prst="line">
              <a:avLst/>
            </a:prstGeom>
            <a:noFill/>
            <a:ln w="9525">
              <a:solidFill>
                <a:srgbClr val="FF6600"/>
              </a:solidFill>
              <a:round/>
              <a:headEnd/>
              <a:tailEnd/>
            </a:ln>
          </xdr:spPr>
        </xdr:sp>
        <xdr:sp macro="" textlink="">
          <xdr:nvSpPr>
            <xdr:cNvPr id="21586" name="Text Box 82"/>
            <xdr:cNvSpPr txBox="1">
              <a:spLocks noChangeArrowheads="1"/>
            </xdr:cNvSpPr>
          </xdr:nvSpPr>
          <xdr:spPr bwMode="auto">
            <a:xfrm>
              <a:off x="232" y="624"/>
              <a:ext cx="31"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22082" name="Line 83"/>
            <xdr:cNvSpPr>
              <a:spLocks noChangeShapeType="1"/>
            </xdr:cNvSpPr>
          </xdr:nvSpPr>
          <xdr:spPr bwMode="auto">
            <a:xfrm>
              <a:off x="243" y="599"/>
              <a:ext cx="0" cy="26"/>
            </a:xfrm>
            <a:prstGeom prst="line">
              <a:avLst/>
            </a:prstGeom>
            <a:noFill/>
            <a:ln w="9525">
              <a:solidFill>
                <a:srgbClr val="FFFF99"/>
              </a:solidFill>
              <a:round/>
              <a:headEnd/>
              <a:tailEnd/>
            </a:ln>
          </xdr:spPr>
        </xdr:sp>
      </xdr:grpSp>
      <xdr:sp macro="" textlink="">
        <xdr:nvSpPr>
          <xdr:cNvPr id="21597" name="Text Box 93"/>
          <xdr:cNvSpPr txBox="1">
            <a:spLocks noChangeArrowheads="1"/>
          </xdr:cNvSpPr>
        </xdr:nvSpPr>
        <xdr:spPr bwMode="auto">
          <a:xfrm>
            <a:off x="99" y="691"/>
            <a:ext cx="24" cy="23"/>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99CC00"/>
                </a:solidFill>
                <a:latin typeface="Arial"/>
                <a:cs typeface="Arial"/>
              </a:rPr>
              <a:t>β.</a:t>
            </a:r>
          </a:p>
        </xdr:txBody>
      </xdr:sp>
    </xdr:grpSp>
    <xdr:clientData/>
  </xdr:twoCellAnchor>
  <xdr:twoCellAnchor>
    <xdr:from>
      <xdr:col>7</xdr:col>
      <xdr:colOff>161925</xdr:colOff>
      <xdr:row>19</xdr:row>
      <xdr:rowOff>19050</xdr:rowOff>
    </xdr:from>
    <xdr:to>
      <xdr:col>9</xdr:col>
      <xdr:colOff>360936</xdr:colOff>
      <xdr:row>26</xdr:row>
      <xdr:rowOff>161925</xdr:rowOff>
    </xdr:to>
    <xdr:grpSp>
      <xdr:nvGrpSpPr>
        <xdr:cNvPr id="22005" name="Group 99"/>
        <xdr:cNvGrpSpPr>
          <a:grpSpLocks/>
        </xdr:cNvGrpSpPr>
      </xdr:nvGrpSpPr>
      <xdr:grpSpPr bwMode="auto">
        <a:xfrm>
          <a:off x="4463538" y="3726631"/>
          <a:ext cx="1428043" cy="1505052"/>
          <a:chOff x="313" y="582"/>
          <a:chExt cx="149" cy="155"/>
        </a:xfrm>
      </xdr:grpSpPr>
      <xdr:grpSp>
        <xdr:nvGrpSpPr>
          <xdr:cNvPr id="22060" name="Group 90"/>
          <xdr:cNvGrpSpPr>
            <a:grpSpLocks/>
          </xdr:cNvGrpSpPr>
        </xdr:nvGrpSpPr>
        <xdr:grpSpPr bwMode="auto">
          <a:xfrm>
            <a:off x="358" y="582"/>
            <a:ext cx="104" cy="155"/>
            <a:chOff x="464" y="542"/>
            <a:chExt cx="104" cy="155"/>
          </a:xfrm>
        </xdr:grpSpPr>
        <xdr:sp macro="" textlink="">
          <xdr:nvSpPr>
            <xdr:cNvPr id="21567" name="Text Box 63"/>
            <xdr:cNvSpPr txBox="1">
              <a:spLocks noChangeArrowheads="1"/>
            </xdr:cNvSpPr>
          </xdr:nvSpPr>
          <xdr:spPr bwMode="auto">
            <a:xfrm>
              <a:off x="478" y="675"/>
              <a:ext cx="31"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21565" name="Text Box 61"/>
            <xdr:cNvSpPr txBox="1">
              <a:spLocks noChangeArrowheads="1"/>
            </xdr:cNvSpPr>
          </xdr:nvSpPr>
          <xdr:spPr bwMode="auto">
            <a:xfrm>
              <a:off x="526" y="629"/>
              <a:ext cx="42"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22064" name="Group 39"/>
            <xdr:cNvGrpSpPr>
              <a:grpSpLocks/>
            </xdr:cNvGrpSpPr>
          </xdr:nvGrpSpPr>
          <xdr:grpSpPr bwMode="auto">
            <a:xfrm>
              <a:off x="464" y="542"/>
              <a:ext cx="51" cy="62"/>
              <a:chOff x="810" y="2019"/>
              <a:chExt cx="51" cy="62"/>
            </a:xfrm>
          </xdr:grpSpPr>
          <xdr:grpSp>
            <xdr:nvGrpSpPr>
              <xdr:cNvPr id="22069" name="Group 40"/>
              <xdr:cNvGrpSpPr>
                <a:grpSpLocks/>
              </xdr:cNvGrpSpPr>
            </xdr:nvGrpSpPr>
            <xdr:grpSpPr bwMode="auto">
              <a:xfrm>
                <a:off x="810" y="2019"/>
                <a:ext cx="51" cy="62"/>
                <a:chOff x="198" y="3633"/>
                <a:chExt cx="51" cy="62"/>
              </a:xfrm>
            </xdr:grpSpPr>
            <xdr:sp macro="" textlink="">
              <xdr:nvSpPr>
                <xdr:cNvPr id="22071" name="Line 41"/>
                <xdr:cNvSpPr>
                  <a:spLocks noChangeShapeType="1"/>
                </xdr:cNvSpPr>
              </xdr:nvSpPr>
              <xdr:spPr bwMode="auto">
                <a:xfrm>
                  <a:off x="198" y="3651"/>
                  <a:ext cx="0" cy="26"/>
                </a:xfrm>
                <a:prstGeom prst="line">
                  <a:avLst/>
                </a:prstGeom>
                <a:noFill/>
                <a:ln w="9525">
                  <a:solidFill>
                    <a:srgbClr val="FFFF99"/>
                  </a:solidFill>
                  <a:round/>
                  <a:headEnd/>
                  <a:tailEnd/>
                </a:ln>
              </xdr:spPr>
            </xdr:sp>
            <xdr:sp macro="" textlink="">
              <xdr:nvSpPr>
                <xdr:cNvPr id="22072" name="Line 42"/>
                <xdr:cNvSpPr>
                  <a:spLocks noChangeShapeType="1"/>
                </xdr:cNvSpPr>
              </xdr:nvSpPr>
              <xdr:spPr bwMode="auto">
                <a:xfrm rot="290002" flipV="1">
                  <a:off x="199" y="3633"/>
                  <a:ext cx="25" cy="18"/>
                </a:xfrm>
                <a:prstGeom prst="line">
                  <a:avLst/>
                </a:prstGeom>
                <a:noFill/>
                <a:ln w="9525">
                  <a:solidFill>
                    <a:srgbClr val="FFFF99"/>
                  </a:solidFill>
                  <a:round/>
                  <a:headEnd/>
                  <a:tailEnd/>
                </a:ln>
              </xdr:spPr>
            </xdr:sp>
            <xdr:sp macro="" textlink="">
              <xdr:nvSpPr>
                <xdr:cNvPr id="22073" name="Line 43"/>
                <xdr:cNvSpPr>
                  <a:spLocks noChangeShapeType="1"/>
                </xdr:cNvSpPr>
              </xdr:nvSpPr>
              <xdr:spPr bwMode="auto">
                <a:xfrm rot="-290002" flipH="1" flipV="1">
                  <a:off x="199" y="3677"/>
                  <a:ext cx="24" cy="18"/>
                </a:xfrm>
                <a:prstGeom prst="line">
                  <a:avLst/>
                </a:prstGeom>
                <a:noFill/>
                <a:ln w="9525">
                  <a:solidFill>
                    <a:srgbClr val="FFFF99"/>
                  </a:solidFill>
                  <a:round/>
                  <a:headEnd/>
                  <a:tailEnd/>
                </a:ln>
              </xdr:spPr>
            </xdr:sp>
            <xdr:sp macro="" textlink="">
              <xdr:nvSpPr>
                <xdr:cNvPr id="22074" name="Line 44"/>
                <xdr:cNvSpPr>
                  <a:spLocks noChangeShapeType="1"/>
                </xdr:cNvSpPr>
              </xdr:nvSpPr>
              <xdr:spPr bwMode="auto">
                <a:xfrm flipH="1">
                  <a:off x="249" y="3651"/>
                  <a:ext cx="0" cy="26"/>
                </a:xfrm>
                <a:prstGeom prst="line">
                  <a:avLst/>
                </a:prstGeom>
                <a:noFill/>
                <a:ln w="9525">
                  <a:solidFill>
                    <a:srgbClr val="FFFF99"/>
                  </a:solidFill>
                  <a:round/>
                  <a:headEnd/>
                  <a:tailEnd/>
                </a:ln>
              </xdr:spPr>
            </xdr:sp>
            <xdr:sp macro="" textlink="">
              <xdr:nvSpPr>
                <xdr:cNvPr id="22075" name="Line 45"/>
                <xdr:cNvSpPr>
                  <a:spLocks noChangeShapeType="1"/>
                </xdr:cNvSpPr>
              </xdr:nvSpPr>
              <xdr:spPr bwMode="auto">
                <a:xfrm rot="-290002" flipH="1" flipV="1">
                  <a:off x="225" y="3633"/>
                  <a:ext cx="24" cy="18"/>
                </a:xfrm>
                <a:prstGeom prst="line">
                  <a:avLst/>
                </a:prstGeom>
                <a:noFill/>
                <a:ln w="9525">
                  <a:solidFill>
                    <a:srgbClr val="FFFF99"/>
                  </a:solidFill>
                  <a:round/>
                  <a:headEnd/>
                  <a:tailEnd/>
                </a:ln>
              </xdr:spPr>
            </xdr:sp>
            <xdr:sp macro="" textlink="">
              <xdr:nvSpPr>
                <xdr:cNvPr id="22076" name="Line 46"/>
                <xdr:cNvSpPr>
                  <a:spLocks noChangeShapeType="1"/>
                </xdr:cNvSpPr>
              </xdr:nvSpPr>
              <xdr:spPr bwMode="auto">
                <a:xfrm rot="290002" flipV="1">
                  <a:off x="224" y="3677"/>
                  <a:ext cx="24" cy="18"/>
                </a:xfrm>
                <a:prstGeom prst="line">
                  <a:avLst/>
                </a:prstGeom>
                <a:noFill/>
                <a:ln w="9525">
                  <a:solidFill>
                    <a:srgbClr val="FFFF99"/>
                  </a:solidFill>
                  <a:round/>
                  <a:headEnd/>
                  <a:tailEnd/>
                </a:ln>
              </xdr:spPr>
            </xdr:sp>
          </xdr:grpSp>
          <xdr:sp macro="" textlink="">
            <xdr:nvSpPr>
              <xdr:cNvPr id="22070" name="Oval 47"/>
              <xdr:cNvSpPr>
                <a:spLocks noChangeArrowheads="1"/>
              </xdr:cNvSpPr>
            </xdr:nvSpPr>
            <xdr:spPr bwMode="auto">
              <a:xfrm>
                <a:off x="817" y="2032"/>
                <a:ext cx="37" cy="37"/>
              </a:xfrm>
              <a:prstGeom prst="ellipse">
                <a:avLst/>
              </a:prstGeom>
              <a:solidFill>
                <a:srgbClr val="000000"/>
              </a:solidFill>
              <a:ln w="9525">
                <a:solidFill>
                  <a:srgbClr val="FF6600"/>
                </a:solidFill>
                <a:round/>
                <a:headEnd/>
                <a:tailEnd/>
              </a:ln>
            </xdr:spPr>
          </xdr:sp>
        </xdr:grpSp>
        <xdr:sp macro="" textlink="">
          <xdr:nvSpPr>
            <xdr:cNvPr id="21553" name="Text Box 49"/>
            <xdr:cNvSpPr txBox="1">
              <a:spLocks noChangeArrowheads="1"/>
            </xdr:cNvSpPr>
          </xdr:nvSpPr>
          <xdr:spPr bwMode="auto">
            <a:xfrm>
              <a:off x="479" y="629"/>
              <a:ext cx="31"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2066" name="Line 59"/>
            <xdr:cNvSpPr>
              <a:spLocks noChangeShapeType="1"/>
            </xdr:cNvSpPr>
          </xdr:nvSpPr>
          <xdr:spPr bwMode="auto">
            <a:xfrm>
              <a:off x="489" y="604"/>
              <a:ext cx="0" cy="26"/>
            </a:xfrm>
            <a:prstGeom prst="line">
              <a:avLst/>
            </a:prstGeom>
            <a:noFill/>
            <a:ln w="9525">
              <a:solidFill>
                <a:srgbClr val="FFFF99"/>
              </a:solidFill>
              <a:round/>
              <a:headEnd/>
              <a:tailEnd/>
            </a:ln>
          </xdr:spPr>
        </xdr:sp>
        <xdr:sp macro="" textlink="">
          <xdr:nvSpPr>
            <xdr:cNvPr id="22067" name="Line 60"/>
            <xdr:cNvSpPr>
              <a:spLocks noChangeShapeType="1"/>
            </xdr:cNvSpPr>
          </xdr:nvSpPr>
          <xdr:spPr bwMode="auto">
            <a:xfrm rot="5400000">
              <a:off x="518" y="631"/>
              <a:ext cx="0" cy="19"/>
            </a:xfrm>
            <a:prstGeom prst="line">
              <a:avLst/>
            </a:prstGeom>
            <a:noFill/>
            <a:ln w="9525">
              <a:solidFill>
                <a:srgbClr val="FFFF99"/>
              </a:solidFill>
              <a:round/>
              <a:headEnd/>
              <a:tailEnd/>
            </a:ln>
          </xdr:spPr>
        </xdr:sp>
        <xdr:sp macro="" textlink="">
          <xdr:nvSpPr>
            <xdr:cNvPr id="22068" name="Line 62"/>
            <xdr:cNvSpPr>
              <a:spLocks noChangeShapeType="1"/>
            </xdr:cNvSpPr>
          </xdr:nvSpPr>
          <xdr:spPr bwMode="auto">
            <a:xfrm>
              <a:off x="489" y="650"/>
              <a:ext cx="0" cy="26"/>
            </a:xfrm>
            <a:prstGeom prst="line">
              <a:avLst/>
            </a:prstGeom>
            <a:noFill/>
            <a:ln w="9525">
              <a:solidFill>
                <a:srgbClr val="FFFF99"/>
              </a:solidFill>
              <a:round/>
              <a:headEnd/>
              <a:tailEnd/>
            </a:ln>
          </xdr:spPr>
        </xdr:sp>
      </xdr:grpSp>
      <xdr:sp macro="" textlink="">
        <xdr:nvSpPr>
          <xdr:cNvPr id="21598" name="Text Box 94"/>
          <xdr:cNvSpPr txBox="1">
            <a:spLocks noChangeArrowheads="1"/>
          </xdr:cNvSpPr>
        </xdr:nvSpPr>
        <xdr:spPr bwMode="auto">
          <a:xfrm>
            <a:off x="313" y="649"/>
            <a:ext cx="24" cy="23"/>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99CC00"/>
                </a:solidFill>
                <a:latin typeface="Arial"/>
                <a:cs typeface="Arial"/>
              </a:rPr>
              <a:t>γ.</a:t>
            </a:r>
          </a:p>
        </xdr:txBody>
      </xdr:sp>
    </xdr:grpSp>
    <xdr:clientData/>
  </xdr:twoCellAnchor>
  <xdr:twoCellAnchor>
    <xdr:from>
      <xdr:col>2</xdr:col>
      <xdr:colOff>419100</xdr:colOff>
      <xdr:row>26</xdr:row>
      <xdr:rowOff>123825</xdr:rowOff>
    </xdr:from>
    <xdr:to>
      <xdr:col>4</xdr:col>
      <xdr:colOff>590550</xdr:colOff>
      <xdr:row>34</xdr:row>
      <xdr:rowOff>47625</xdr:rowOff>
    </xdr:to>
    <xdr:grpSp>
      <xdr:nvGrpSpPr>
        <xdr:cNvPr id="22006" name="Group 100"/>
        <xdr:cNvGrpSpPr>
          <a:grpSpLocks/>
        </xdr:cNvGrpSpPr>
      </xdr:nvGrpSpPr>
      <xdr:grpSpPr bwMode="auto">
        <a:xfrm>
          <a:off x="1648132" y="5193583"/>
          <a:ext cx="1400483" cy="1480574"/>
          <a:chOff x="350" y="418"/>
          <a:chExt cx="146" cy="152"/>
        </a:xfrm>
      </xdr:grpSpPr>
      <xdr:grpSp>
        <xdr:nvGrpSpPr>
          <xdr:cNvPr id="22042" name="Group 89"/>
          <xdr:cNvGrpSpPr>
            <a:grpSpLocks/>
          </xdr:cNvGrpSpPr>
        </xdr:nvGrpSpPr>
        <xdr:grpSpPr bwMode="auto">
          <a:xfrm>
            <a:off x="390" y="418"/>
            <a:ext cx="106" cy="152"/>
            <a:chOff x="528" y="394"/>
            <a:chExt cx="106" cy="152"/>
          </a:xfrm>
        </xdr:grpSpPr>
        <xdr:sp macro="" textlink="">
          <xdr:nvSpPr>
            <xdr:cNvPr id="21585" name="Text Box 81"/>
            <xdr:cNvSpPr txBox="1">
              <a:spLocks noChangeArrowheads="1"/>
            </xdr:cNvSpPr>
          </xdr:nvSpPr>
          <xdr:spPr bwMode="auto">
            <a:xfrm>
              <a:off x="598" y="39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583" name="Text Box 79"/>
            <xdr:cNvSpPr txBox="1">
              <a:spLocks noChangeArrowheads="1"/>
            </xdr:cNvSpPr>
          </xdr:nvSpPr>
          <xdr:spPr bwMode="auto">
            <a:xfrm>
              <a:off x="528" y="486"/>
              <a:ext cx="31"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a:t>
              </a:r>
            </a:p>
          </xdr:txBody>
        </xdr:sp>
        <xdr:grpSp>
          <xdr:nvGrpSpPr>
            <xdr:cNvPr id="22046" name="Group 66"/>
            <xdr:cNvGrpSpPr>
              <a:grpSpLocks/>
            </xdr:cNvGrpSpPr>
          </xdr:nvGrpSpPr>
          <xdr:grpSpPr bwMode="auto">
            <a:xfrm>
              <a:off x="582" y="438"/>
              <a:ext cx="51" cy="108"/>
              <a:chOff x="188" y="402"/>
              <a:chExt cx="51" cy="108"/>
            </a:xfrm>
          </xdr:grpSpPr>
          <xdr:sp macro="" textlink="">
            <xdr:nvSpPr>
              <xdr:cNvPr id="21571" name="Text Box 67"/>
              <xdr:cNvSpPr txBox="1">
                <a:spLocks noChangeArrowheads="1"/>
              </xdr:cNvSpPr>
            </xdr:nvSpPr>
            <xdr:spPr bwMode="auto">
              <a:xfrm>
                <a:off x="202" y="489"/>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grpSp>
            <xdr:nvGrpSpPr>
              <xdr:cNvPr id="22050" name="Group 68"/>
              <xdr:cNvGrpSpPr>
                <a:grpSpLocks/>
              </xdr:cNvGrpSpPr>
            </xdr:nvGrpSpPr>
            <xdr:grpSpPr bwMode="auto">
              <a:xfrm>
                <a:off x="188" y="402"/>
                <a:ext cx="51" cy="62"/>
                <a:chOff x="810" y="2019"/>
                <a:chExt cx="51" cy="62"/>
              </a:xfrm>
            </xdr:grpSpPr>
            <xdr:grpSp>
              <xdr:nvGrpSpPr>
                <xdr:cNvPr id="22052" name="Group 69"/>
                <xdr:cNvGrpSpPr>
                  <a:grpSpLocks/>
                </xdr:cNvGrpSpPr>
              </xdr:nvGrpSpPr>
              <xdr:grpSpPr bwMode="auto">
                <a:xfrm>
                  <a:off x="810" y="2019"/>
                  <a:ext cx="51" cy="62"/>
                  <a:chOff x="198" y="3633"/>
                  <a:chExt cx="51" cy="62"/>
                </a:xfrm>
              </xdr:grpSpPr>
              <xdr:sp macro="" textlink="">
                <xdr:nvSpPr>
                  <xdr:cNvPr id="22054" name="Line 70"/>
                  <xdr:cNvSpPr>
                    <a:spLocks noChangeShapeType="1"/>
                  </xdr:cNvSpPr>
                </xdr:nvSpPr>
                <xdr:spPr bwMode="auto">
                  <a:xfrm>
                    <a:off x="198" y="3651"/>
                    <a:ext cx="0" cy="26"/>
                  </a:xfrm>
                  <a:prstGeom prst="line">
                    <a:avLst/>
                  </a:prstGeom>
                  <a:noFill/>
                  <a:ln w="9525">
                    <a:solidFill>
                      <a:srgbClr val="FFFF99"/>
                    </a:solidFill>
                    <a:round/>
                    <a:headEnd/>
                    <a:tailEnd/>
                  </a:ln>
                </xdr:spPr>
              </xdr:sp>
              <xdr:sp macro="" textlink="">
                <xdr:nvSpPr>
                  <xdr:cNvPr id="22055" name="Line 71"/>
                  <xdr:cNvSpPr>
                    <a:spLocks noChangeShapeType="1"/>
                  </xdr:cNvSpPr>
                </xdr:nvSpPr>
                <xdr:spPr bwMode="auto">
                  <a:xfrm rot="290002" flipV="1">
                    <a:off x="199" y="3633"/>
                    <a:ext cx="25" cy="18"/>
                  </a:xfrm>
                  <a:prstGeom prst="line">
                    <a:avLst/>
                  </a:prstGeom>
                  <a:noFill/>
                  <a:ln w="9525">
                    <a:solidFill>
                      <a:srgbClr val="FFFF99"/>
                    </a:solidFill>
                    <a:round/>
                    <a:headEnd/>
                    <a:tailEnd/>
                  </a:ln>
                </xdr:spPr>
              </xdr:sp>
              <xdr:sp macro="" textlink="">
                <xdr:nvSpPr>
                  <xdr:cNvPr id="22056" name="Line 72"/>
                  <xdr:cNvSpPr>
                    <a:spLocks noChangeShapeType="1"/>
                  </xdr:cNvSpPr>
                </xdr:nvSpPr>
                <xdr:spPr bwMode="auto">
                  <a:xfrm rot="-290002" flipH="1" flipV="1">
                    <a:off x="199" y="3677"/>
                    <a:ext cx="24" cy="18"/>
                  </a:xfrm>
                  <a:prstGeom prst="line">
                    <a:avLst/>
                  </a:prstGeom>
                  <a:noFill/>
                  <a:ln w="9525">
                    <a:solidFill>
                      <a:srgbClr val="FFFF99"/>
                    </a:solidFill>
                    <a:round/>
                    <a:headEnd/>
                    <a:tailEnd/>
                  </a:ln>
                </xdr:spPr>
              </xdr:sp>
              <xdr:sp macro="" textlink="">
                <xdr:nvSpPr>
                  <xdr:cNvPr id="22057" name="Line 73"/>
                  <xdr:cNvSpPr>
                    <a:spLocks noChangeShapeType="1"/>
                  </xdr:cNvSpPr>
                </xdr:nvSpPr>
                <xdr:spPr bwMode="auto">
                  <a:xfrm flipH="1">
                    <a:off x="249" y="3651"/>
                    <a:ext cx="0" cy="26"/>
                  </a:xfrm>
                  <a:prstGeom prst="line">
                    <a:avLst/>
                  </a:prstGeom>
                  <a:noFill/>
                  <a:ln w="9525">
                    <a:solidFill>
                      <a:srgbClr val="FFFF99"/>
                    </a:solidFill>
                    <a:round/>
                    <a:headEnd/>
                    <a:tailEnd/>
                  </a:ln>
                </xdr:spPr>
              </xdr:sp>
              <xdr:sp macro="" textlink="">
                <xdr:nvSpPr>
                  <xdr:cNvPr id="22058" name="Line 74"/>
                  <xdr:cNvSpPr>
                    <a:spLocks noChangeShapeType="1"/>
                  </xdr:cNvSpPr>
                </xdr:nvSpPr>
                <xdr:spPr bwMode="auto">
                  <a:xfrm rot="-290002" flipH="1" flipV="1">
                    <a:off x="225" y="3633"/>
                    <a:ext cx="24" cy="18"/>
                  </a:xfrm>
                  <a:prstGeom prst="line">
                    <a:avLst/>
                  </a:prstGeom>
                  <a:noFill/>
                  <a:ln w="9525">
                    <a:solidFill>
                      <a:srgbClr val="FFFF99"/>
                    </a:solidFill>
                    <a:round/>
                    <a:headEnd/>
                    <a:tailEnd/>
                  </a:ln>
                </xdr:spPr>
              </xdr:sp>
              <xdr:sp macro="" textlink="">
                <xdr:nvSpPr>
                  <xdr:cNvPr id="22059" name="Line 75"/>
                  <xdr:cNvSpPr>
                    <a:spLocks noChangeShapeType="1"/>
                  </xdr:cNvSpPr>
                </xdr:nvSpPr>
                <xdr:spPr bwMode="auto">
                  <a:xfrm rot="290002" flipV="1">
                    <a:off x="224" y="3677"/>
                    <a:ext cx="24" cy="18"/>
                  </a:xfrm>
                  <a:prstGeom prst="line">
                    <a:avLst/>
                  </a:prstGeom>
                  <a:noFill/>
                  <a:ln w="9525">
                    <a:solidFill>
                      <a:srgbClr val="FFFF99"/>
                    </a:solidFill>
                    <a:round/>
                    <a:headEnd/>
                    <a:tailEnd/>
                  </a:ln>
                </xdr:spPr>
              </xdr:sp>
            </xdr:grpSp>
            <xdr:sp macro="" textlink="">
              <xdr:nvSpPr>
                <xdr:cNvPr id="22053" name="Oval 76"/>
                <xdr:cNvSpPr>
                  <a:spLocks noChangeArrowheads="1"/>
                </xdr:cNvSpPr>
              </xdr:nvSpPr>
              <xdr:spPr bwMode="auto">
                <a:xfrm>
                  <a:off x="817" y="2032"/>
                  <a:ext cx="37" cy="37"/>
                </a:xfrm>
                <a:prstGeom prst="ellipse">
                  <a:avLst/>
                </a:prstGeom>
                <a:solidFill>
                  <a:srgbClr val="000000"/>
                </a:solidFill>
                <a:ln w="9525">
                  <a:solidFill>
                    <a:srgbClr val="FF6600"/>
                  </a:solidFill>
                  <a:round/>
                  <a:headEnd/>
                  <a:tailEnd/>
                </a:ln>
              </xdr:spPr>
            </xdr:sp>
          </xdr:grpSp>
          <xdr:sp macro="" textlink="">
            <xdr:nvSpPr>
              <xdr:cNvPr id="22051" name="Line 77"/>
              <xdr:cNvSpPr>
                <a:spLocks noChangeShapeType="1"/>
              </xdr:cNvSpPr>
            </xdr:nvSpPr>
            <xdr:spPr bwMode="auto">
              <a:xfrm>
                <a:off x="213" y="464"/>
                <a:ext cx="0" cy="26"/>
              </a:xfrm>
              <a:prstGeom prst="line">
                <a:avLst/>
              </a:prstGeom>
              <a:noFill/>
              <a:ln w="9525">
                <a:solidFill>
                  <a:srgbClr val="FFFF99"/>
                </a:solidFill>
                <a:round/>
                <a:headEnd/>
                <a:tailEnd/>
              </a:ln>
            </xdr:spPr>
          </xdr:sp>
        </xdr:grpSp>
        <xdr:sp macro="" textlink="">
          <xdr:nvSpPr>
            <xdr:cNvPr id="22047" name="Line 78"/>
            <xdr:cNvSpPr>
              <a:spLocks noChangeShapeType="1"/>
            </xdr:cNvSpPr>
          </xdr:nvSpPr>
          <xdr:spPr bwMode="auto">
            <a:xfrm rot="4194229">
              <a:off x="569" y="476"/>
              <a:ext cx="1" cy="26"/>
            </a:xfrm>
            <a:prstGeom prst="line">
              <a:avLst/>
            </a:prstGeom>
            <a:noFill/>
            <a:ln w="9525">
              <a:solidFill>
                <a:srgbClr val="FFFF99"/>
              </a:solidFill>
              <a:round/>
              <a:headEnd/>
              <a:tailEnd/>
            </a:ln>
          </xdr:spPr>
        </xdr:sp>
        <xdr:sp macro="" textlink="">
          <xdr:nvSpPr>
            <xdr:cNvPr id="22048" name="Line 80"/>
            <xdr:cNvSpPr>
              <a:spLocks noChangeShapeType="1"/>
            </xdr:cNvSpPr>
          </xdr:nvSpPr>
          <xdr:spPr bwMode="auto">
            <a:xfrm>
              <a:off x="608" y="413"/>
              <a:ext cx="0" cy="26"/>
            </a:xfrm>
            <a:prstGeom prst="line">
              <a:avLst/>
            </a:prstGeom>
            <a:noFill/>
            <a:ln w="9525">
              <a:solidFill>
                <a:srgbClr val="FFFF99"/>
              </a:solidFill>
              <a:round/>
              <a:headEnd/>
              <a:tailEnd/>
            </a:ln>
          </xdr:spPr>
        </xdr:sp>
      </xdr:grpSp>
      <xdr:sp macro="" textlink="">
        <xdr:nvSpPr>
          <xdr:cNvPr id="21599" name="Text Box 95"/>
          <xdr:cNvSpPr txBox="1">
            <a:spLocks noChangeArrowheads="1"/>
          </xdr:cNvSpPr>
        </xdr:nvSpPr>
        <xdr:spPr bwMode="auto">
          <a:xfrm>
            <a:off x="350" y="481"/>
            <a:ext cx="24" cy="23"/>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99CC00"/>
                </a:solidFill>
                <a:latin typeface="Arial"/>
                <a:cs typeface="Arial"/>
              </a:rPr>
              <a:t>δ.</a:t>
            </a:r>
          </a:p>
        </xdr:txBody>
      </xdr:sp>
    </xdr:grpSp>
    <xdr:clientData/>
  </xdr:twoCellAnchor>
  <xdr:twoCellAnchor>
    <xdr:from>
      <xdr:col>11</xdr:col>
      <xdr:colOff>361950</xdr:colOff>
      <xdr:row>51</xdr:row>
      <xdr:rowOff>76200</xdr:rowOff>
    </xdr:from>
    <xdr:to>
      <xdr:col>13</xdr:col>
      <xdr:colOff>295275</xdr:colOff>
      <xdr:row>54</xdr:row>
      <xdr:rowOff>9525</xdr:rowOff>
    </xdr:to>
    <xdr:grpSp>
      <xdr:nvGrpSpPr>
        <xdr:cNvPr id="22007" name="Group 116"/>
        <xdr:cNvGrpSpPr>
          <a:grpSpLocks/>
        </xdr:cNvGrpSpPr>
      </xdr:nvGrpSpPr>
      <xdr:grpSpPr bwMode="auto">
        <a:xfrm>
          <a:off x="7121627" y="10010877"/>
          <a:ext cx="1162358" cy="517116"/>
          <a:chOff x="800" y="1057"/>
          <a:chExt cx="121" cy="53"/>
        </a:xfrm>
      </xdr:grpSpPr>
      <xdr:sp macro="" textlink="">
        <xdr:nvSpPr>
          <xdr:cNvPr id="21608" name="Text Box 104"/>
          <xdr:cNvSpPr txBox="1">
            <a:spLocks noChangeArrowheads="1"/>
          </xdr:cNvSpPr>
        </xdr:nvSpPr>
        <xdr:spPr bwMode="auto">
          <a:xfrm>
            <a:off x="885" y="105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609" name="Text Box 105"/>
          <xdr:cNvSpPr txBox="1">
            <a:spLocks noChangeArrowheads="1"/>
          </xdr:cNvSpPr>
        </xdr:nvSpPr>
        <xdr:spPr bwMode="auto">
          <a:xfrm>
            <a:off x="800" y="105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610" name="Text Box 106"/>
          <xdr:cNvSpPr txBox="1">
            <a:spLocks noChangeArrowheads="1"/>
          </xdr:cNvSpPr>
        </xdr:nvSpPr>
        <xdr:spPr bwMode="auto">
          <a:xfrm>
            <a:off x="844" y="1057"/>
            <a:ext cx="34"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1611" name="Text Box 107"/>
          <xdr:cNvSpPr txBox="1">
            <a:spLocks noChangeArrowheads="1"/>
          </xdr:cNvSpPr>
        </xdr:nvSpPr>
        <xdr:spPr bwMode="auto">
          <a:xfrm>
            <a:off x="845" y="1088"/>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22035" name="Line 108"/>
          <xdr:cNvSpPr>
            <a:spLocks noChangeShapeType="1"/>
          </xdr:cNvSpPr>
        </xdr:nvSpPr>
        <xdr:spPr bwMode="auto">
          <a:xfrm>
            <a:off x="833" y="1067"/>
            <a:ext cx="14" cy="0"/>
          </a:xfrm>
          <a:prstGeom prst="line">
            <a:avLst/>
          </a:prstGeom>
          <a:noFill/>
          <a:ln w="9525">
            <a:solidFill>
              <a:srgbClr val="FFFF99"/>
            </a:solidFill>
            <a:round/>
            <a:headEnd/>
            <a:tailEnd/>
          </a:ln>
        </xdr:spPr>
      </xdr:sp>
      <xdr:sp macro="" textlink="">
        <xdr:nvSpPr>
          <xdr:cNvPr id="22036" name="Line 109"/>
          <xdr:cNvSpPr>
            <a:spLocks noChangeShapeType="1"/>
          </xdr:cNvSpPr>
        </xdr:nvSpPr>
        <xdr:spPr bwMode="auto">
          <a:xfrm rot="5400000">
            <a:off x="847" y="1083"/>
            <a:ext cx="14" cy="0"/>
          </a:xfrm>
          <a:prstGeom prst="line">
            <a:avLst/>
          </a:prstGeom>
          <a:noFill/>
          <a:ln w="9525">
            <a:solidFill>
              <a:srgbClr val="FFFF99"/>
            </a:solidFill>
            <a:round/>
            <a:headEnd/>
            <a:tailEnd/>
          </a:ln>
        </xdr:spPr>
      </xdr:sp>
      <xdr:sp macro="" textlink="">
        <xdr:nvSpPr>
          <xdr:cNvPr id="22037" name="Line 110"/>
          <xdr:cNvSpPr>
            <a:spLocks noChangeShapeType="1"/>
          </xdr:cNvSpPr>
        </xdr:nvSpPr>
        <xdr:spPr bwMode="auto">
          <a:xfrm>
            <a:off x="873" y="1067"/>
            <a:ext cx="14" cy="0"/>
          </a:xfrm>
          <a:prstGeom prst="line">
            <a:avLst/>
          </a:prstGeom>
          <a:noFill/>
          <a:ln w="9525">
            <a:solidFill>
              <a:srgbClr val="FFFF99"/>
            </a:solidFill>
            <a:round/>
            <a:headEnd/>
            <a:tailEnd/>
          </a:ln>
        </xdr:spPr>
      </xdr:sp>
      <xdr:sp macro="" textlink="">
        <xdr:nvSpPr>
          <xdr:cNvPr id="21616" name="Text Box 112"/>
          <xdr:cNvSpPr txBox="1">
            <a:spLocks noChangeArrowheads="1"/>
          </xdr:cNvSpPr>
        </xdr:nvSpPr>
        <xdr:spPr bwMode="auto">
          <a:xfrm>
            <a:off x="801" y="1088"/>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22039" name="Line 113"/>
          <xdr:cNvSpPr>
            <a:spLocks noChangeShapeType="1"/>
          </xdr:cNvSpPr>
        </xdr:nvSpPr>
        <xdr:spPr bwMode="auto">
          <a:xfrm rot="5400000">
            <a:off x="803" y="1083"/>
            <a:ext cx="14" cy="0"/>
          </a:xfrm>
          <a:prstGeom prst="line">
            <a:avLst/>
          </a:prstGeom>
          <a:noFill/>
          <a:ln w="9525">
            <a:solidFill>
              <a:srgbClr val="FFFF99"/>
            </a:solidFill>
            <a:round/>
            <a:headEnd/>
            <a:tailEnd/>
          </a:ln>
        </xdr:spPr>
      </xdr:sp>
      <xdr:sp macro="" textlink="">
        <xdr:nvSpPr>
          <xdr:cNvPr id="21618" name="Text Box 114"/>
          <xdr:cNvSpPr txBox="1">
            <a:spLocks noChangeArrowheads="1"/>
          </xdr:cNvSpPr>
        </xdr:nvSpPr>
        <xdr:spPr bwMode="auto">
          <a:xfrm>
            <a:off x="886" y="1088"/>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22041" name="Line 115"/>
          <xdr:cNvSpPr>
            <a:spLocks noChangeShapeType="1"/>
          </xdr:cNvSpPr>
        </xdr:nvSpPr>
        <xdr:spPr bwMode="auto">
          <a:xfrm rot="5400000">
            <a:off x="888" y="1083"/>
            <a:ext cx="14" cy="0"/>
          </a:xfrm>
          <a:prstGeom prst="line">
            <a:avLst/>
          </a:prstGeom>
          <a:noFill/>
          <a:ln w="9525">
            <a:solidFill>
              <a:srgbClr val="FFFF99"/>
            </a:solidFill>
            <a:round/>
            <a:headEnd/>
            <a:tailEnd/>
          </a:ln>
        </xdr:spPr>
      </xdr:sp>
    </xdr:grpSp>
    <xdr:clientData/>
  </xdr:twoCellAnchor>
  <xdr:twoCellAnchor>
    <xdr:from>
      <xdr:col>0</xdr:col>
      <xdr:colOff>133350</xdr:colOff>
      <xdr:row>44</xdr:row>
      <xdr:rowOff>104775</xdr:rowOff>
    </xdr:from>
    <xdr:to>
      <xdr:col>0</xdr:col>
      <xdr:colOff>552450</xdr:colOff>
      <xdr:row>45</xdr:row>
      <xdr:rowOff>47625</xdr:rowOff>
    </xdr:to>
    <xdr:sp macro="" textlink="">
      <xdr:nvSpPr>
        <xdr:cNvPr id="22009" name="AutoShape 117"/>
        <xdr:cNvSpPr>
          <a:spLocks noChangeArrowheads="1"/>
        </xdr:cNvSpPr>
      </xdr:nvSpPr>
      <xdr:spPr bwMode="auto">
        <a:xfrm>
          <a:off x="133350" y="8496300"/>
          <a:ext cx="419100" cy="133350"/>
        </a:xfrm>
        <a:prstGeom prst="rightArrow">
          <a:avLst>
            <a:gd name="adj1" fmla="val 50000"/>
            <a:gd name="adj2" fmla="val 78571"/>
          </a:avLst>
        </a:prstGeom>
        <a:gradFill rotWithShape="1">
          <a:gsLst>
            <a:gs pos="0">
              <a:srgbClr val="FF0000"/>
            </a:gs>
            <a:gs pos="100000">
              <a:srgbClr val="4C0000"/>
            </a:gs>
          </a:gsLst>
          <a:lin ang="5400000" scaled="1"/>
        </a:gradFill>
        <a:ln w="9525">
          <a:solidFill>
            <a:srgbClr val="000000"/>
          </a:solidFill>
          <a:miter lim="800000"/>
          <a:headEnd/>
          <a:tailEnd/>
        </a:ln>
      </xdr:spPr>
    </xdr:sp>
    <xdr:clientData/>
  </xdr:twoCellAnchor>
  <xdr:twoCellAnchor>
    <xdr:from>
      <xdr:col>0</xdr:col>
      <xdr:colOff>133350</xdr:colOff>
      <xdr:row>49</xdr:row>
      <xdr:rowOff>95250</xdr:rowOff>
    </xdr:from>
    <xdr:to>
      <xdr:col>0</xdr:col>
      <xdr:colOff>552450</xdr:colOff>
      <xdr:row>50</xdr:row>
      <xdr:rowOff>38100</xdr:rowOff>
    </xdr:to>
    <xdr:sp macro="" textlink="">
      <xdr:nvSpPr>
        <xdr:cNvPr id="22010" name="AutoShape 118"/>
        <xdr:cNvSpPr>
          <a:spLocks noChangeArrowheads="1"/>
        </xdr:cNvSpPr>
      </xdr:nvSpPr>
      <xdr:spPr bwMode="auto">
        <a:xfrm>
          <a:off x="133350" y="9439275"/>
          <a:ext cx="419100" cy="133350"/>
        </a:xfrm>
        <a:prstGeom prst="rightArrow">
          <a:avLst>
            <a:gd name="adj1" fmla="val 50000"/>
            <a:gd name="adj2" fmla="val 78571"/>
          </a:avLst>
        </a:prstGeom>
        <a:gradFill rotWithShape="1">
          <a:gsLst>
            <a:gs pos="0">
              <a:srgbClr val="FF0000"/>
            </a:gs>
            <a:gs pos="100000">
              <a:srgbClr val="4C0000"/>
            </a:gs>
          </a:gsLst>
          <a:lin ang="5400000" scaled="1"/>
        </a:gradFill>
        <a:ln w="9525">
          <a:solidFill>
            <a:srgbClr val="000000"/>
          </a:solidFill>
          <a:miter lim="800000"/>
          <a:headEnd/>
          <a:tailEnd/>
        </a:ln>
      </xdr:spPr>
    </xdr:sp>
    <xdr:clientData/>
  </xdr:twoCellAnchor>
  <xdr:twoCellAnchor>
    <xdr:from>
      <xdr:col>0</xdr:col>
      <xdr:colOff>133350</xdr:colOff>
      <xdr:row>57</xdr:row>
      <xdr:rowOff>104775</xdr:rowOff>
    </xdr:from>
    <xdr:to>
      <xdr:col>0</xdr:col>
      <xdr:colOff>552450</xdr:colOff>
      <xdr:row>58</xdr:row>
      <xdr:rowOff>47625</xdr:rowOff>
    </xdr:to>
    <xdr:sp macro="" textlink="">
      <xdr:nvSpPr>
        <xdr:cNvPr id="22011" name="AutoShape 119"/>
        <xdr:cNvSpPr>
          <a:spLocks noChangeArrowheads="1"/>
        </xdr:cNvSpPr>
      </xdr:nvSpPr>
      <xdr:spPr bwMode="auto">
        <a:xfrm>
          <a:off x="133350" y="10972800"/>
          <a:ext cx="419100" cy="133350"/>
        </a:xfrm>
        <a:prstGeom prst="rightArrow">
          <a:avLst>
            <a:gd name="adj1" fmla="val 50000"/>
            <a:gd name="adj2" fmla="val 78571"/>
          </a:avLst>
        </a:prstGeom>
        <a:gradFill rotWithShape="1">
          <a:gsLst>
            <a:gs pos="0">
              <a:srgbClr val="FF0000"/>
            </a:gs>
            <a:gs pos="100000">
              <a:srgbClr val="4C0000"/>
            </a:gs>
          </a:gsLst>
          <a:lin ang="5400000" scaled="1"/>
        </a:gradFill>
        <a:ln w="9525">
          <a:solidFill>
            <a:srgbClr val="000000"/>
          </a:solidFill>
          <a:miter lim="800000"/>
          <a:headEnd/>
          <a:tailEnd/>
        </a:ln>
      </xdr:spPr>
    </xdr:sp>
    <xdr:clientData/>
  </xdr:twoCellAnchor>
  <xdr:twoCellAnchor>
    <xdr:from>
      <xdr:col>11</xdr:col>
      <xdr:colOff>542925</xdr:colOff>
      <xdr:row>68</xdr:row>
      <xdr:rowOff>174528</xdr:rowOff>
    </xdr:from>
    <xdr:to>
      <xdr:col>13</xdr:col>
      <xdr:colOff>95250</xdr:colOff>
      <xdr:row>71</xdr:row>
      <xdr:rowOff>107853</xdr:rowOff>
    </xdr:to>
    <xdr:grpSp>
      <xdr:nvGrpSpPr>
        <xdr:cNvPr id="22012" name="Group 132"/>
        <xdr:cNvGrpSpPr>
          <a:grpSpLocks/>
        </xdr:cNvGrpSpPr>
      </xdr:nvGrpSpPr>
      <xdr:grpSpPr bwMode="auto">
        <a:xfrm>
          <a:off x="7302602" y="13417351"/>
          <a:ext cx="781358" cy="517115"/>
          <a:chOff x="728" y="1351"/>
          <a:chExt cx="81" cy="53"/>
        </a:xfrm>
      </xdr:grpSpPr>
      <xdr:sp macro="" textlink="">
        <xdr:nvSpPr>
          <xdr:cNvPr id="21625" name="Text Box 121"/>
          <xdr:cNvSpPr txBox="1">
            <a:spLocks noChangeArrowheads="1"/>
          </xdr:cNvSpPr>
        </xdr:nvSpPr>
        <xdr:spPr bwMode="auto">
          <a:xfrm>
            <a:off x="773" y="135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626" name="Text Box 122"/>
          <xdr:cNvSpPr txBox="1">
            <a:spLocks noChangeArrowheads="1"/>
          </xdr:cNvSpPr>
        </xdr:nvSpPr>
        <xdr:spPr bwMode="auto">
          <a:xfrm>
            <a:off x="728" y="135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2026" name="Line 125"/>
          <xdr:cNvSpPr>
            <a:spLocks noChangeShapeType="1"/>
          </xdr:cNvSpPr>
        </xdr:nvSpPr>
        <xdr:spPr bwMode="auto">
          <a:xfrm>
            <a:off x="761" y="1361"/>
            <a:ext cx="14" cy="0"/>
          </a:xfrm>
          <a:prstGeom prst="line">
            <a:avLst/>
          </a:prstGeom>
          <a:noFill/>
          <a:ln w="9525">
            <a:solidFill>
              <a:srgbClr val="FFFF99"/>
            </a:solidFill>
            <a:round/>
            <a:headEnd/>
            <a:tailEnd/>
          </a:ln>
        </xdr:spPr>
      </xdr:sp>
      <xdr:sp macro="" textlink="">
        <xdr:nvSpPr>
          <xdr:cNvPr id="21632" name="Text Box 128"/>
          <xdr:cNvSpPr txBox="1">
            <a:spLocks noChangeArrowheads="1"/>
          </xdr:cNvSpPr>
        </xdr:nvSpPr>
        <xdr:spPr bwMode="auto">
          <a:xfrm>
            <a:off x="728" y="1382"/>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22028" name="Line 129"/>
          <xdr:cNvSpPr>
            <a:spLocks noChangeShapeType="1"/>
          </xdr:cNvSpPr>
        </xdr:nvSpPr>
        <xdr:spPr bwMode="auto">
          <a:xfrm rot="5400000">
            <a:off x="731" y="1377"/>
            <a:ext cx="14" cy="0"/>
          </a:xfrm>
          <a:prstGeom prst="line">
            <a:avLst/>
          </a:prstGeom>
          <a:noFill/>
          <a:ln w="9525">
            <a:solidFill>
              <a:srgbClr val="FFFF99"/>
            </a:solidFill>
            <a:round/>
            <a:headEnd/>
            <a:tailEnd/>
          </a:ln>
        </xdr:spPr>
      </xdr:sp>
      <xdr:sp macro="" textlink="">
        <xdr:nvSpPr>
          <xdr:cNvPr id="21634" name="Text Box 130"/>
          <xdr:cNvSpPr txBox="1">
            <a:spLocks noChangeArrowheads="1"/>
          </xdr:cNvSpPr>
        </xdr:nvSpPr>
        <xdr:spPr bwMode="auto">
          <a:xfrm>
            <a:off x="774" y="1382"/>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22030" name="Line 131"/>
          <xdr:cNvSpPr>
            <a:spLocks noChangeShapeType="1"/>
          </xdr:cNvSpPr>
        </xdr:nvSpPr>
        <xdr:spPr bwMode="auto">
          <a:xfrm rot="5400000">
            <a:off x="776" y="1377"/>
            <a:ext cx="14" cy="0"/>
          </a:xfrm>
          <a:prstGeom prst="line">
            <a:avLst/>
          </a:prstGeom>
          <a:noFill/>
          <a:ln w="9525">
            <a:solidFill>
              <a:srgbClr val="FFFF99"/>
            </a:solidFill>
            <a:round/>
            <a:headEnd/>
            <a:tailEnd/>
          </a:ln>
        </xdr:spPr>
      </xdr:sp>
    </xdr:grpSp>
    <xdr:clientData/>
  </xdr:twoCellAnchor>
  <xdr:twoCellAnchor>
    <xdr:from>
      <xdr:col>0</xdr:col>
      <xdr:colOff>133350</xdr:colOff>
      <xdr:row>64</xdr:row>
      <xdr:rowOff>28575</xdr:rowOff>
    </xdr:from>
    <xdr:to>
      <xdr:col>0</xdr:col>
      <xdr:colOff>552450</xdr:colOff>
      <xdr:row>64</xdr:row>
      <xdr:rowOff>161925</xdr:rowOff>
    </xdr:to>
    <xdr:sp macro="" textlink="">
      <xdr:nvSpPr>
        <xdr:cNvPr id="22013" name="AutoShape 133"/>
        <xdr:cNvSpPr>
          <a:spLocks noChangeArrowheads="1"/>
        </xdr:cNvSpPr>
      </xdr:nvSpPr>
      <xdr:spPr bwMode="auto">
        <a:xfrm>
          <a:off x="133350" y="12230100"/>
          <a:ext cx="419100" cy="133350"/>
        </a:xfrm>
        <a:prstGeom prst="rightArrow">
          <a:avLst>
            <a:gd name="adj1" fmla="val 50000"/>
            <a:gd name="adj2" fmla="val 78571"/>
          </a:avLst>
        </a:prstGeom>
        <a:gradFill rotWithShape="1">
          <a:gsLst>
            <a:gs pos="0">
              <a:srgbClr val="FF0000"/>
            </a:gs>
            <a:gs pos="100000">
              <a:srgbClr val="4C0000"/>
            </a:gs>
          </a:gsLst>
          <a:lin ang="5400000" scaled="1"/>
        </a:gradFill>
        <a:ln w="9525">
          <a:solidFill>
            <a:srgbClr val="000000"/>
          </a:solidFill>
          <a:miter lim="800000"/>
          <a:headEnd/>
          <a:tailEnd/>
        </a:ln>
      </xdr:spPr>
    </xdr:sp>
    <xdr:clientData/>
  </xdr:twoCellAnchor>
  <xdr:twoCellAnchor>
    <xdr:from>
      <xdr:col>11</xdr:col>
      <xdr:colOff>353964</xdr:colOff>
      <xdr:row>76</xdr:row>
      <xdr:rowOff>106325</xdr:rowOff>
    </xdr:from>
    <xdr:to>
      <xdr:col>13</xdr:col>
      <xdr:colOff>182514</xdr:colOff>
      <xdr:row>80</xdr:row>
      <xdr:rowOff>172999</xdr:rowOff>
    </xdr:to>
    <xdr:grpSp>
      <xdr:nvGrpSpPr>
        <xdr:cNvPr id="22014" name="Group 148"/>
        <xdr:cNvGrpSpPr>
          <a:grpSpLocks/>
        </xdr:cNvGrpSpPr>
      </xdr:nvGrpSpPr>
      <xdr:grpSpPr bwMode="auto">
        <a:xfrm>
          <a:off x="7113641" y="14905922"/>
          <a:ext cx="1057583" cy="845061"/>
          <a:chOff x="736" y="1497"/>
          <a:chExt cx="110" cy="87"/>
        </a:xfrm>
      </xdr:grpSpPr>
      <xdr:sp macro="" textlink="">
        <xdr:nvSpPr>
          <xdr:cNvPr id="21639" name="Text Box 135"/>
          <xdr:cNvSpPr txBox="1">
            <a:spLocks noChangeArrowheads="1"/>
          </xdr:cNvSpPr>
        </xdr:nvSpPr>
        <xdr:spPr bwMode="auto">
          <a:xfrm>
            <a:off x="810" y="153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640" name="Text Box 136"/>
          <xdr:cNvSpPr txBox="1">
            <a:spLocks noChangeArrowheads="1"/>
          </xdr:cNvSpPr>
        </xdr:nvSpPr>
        <xdr:spPr bwMode="auto">
          <a:xfrm>
            <a:off x="736" y="153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641" name="Text Box 137"/>
          <xdr:cNvSpPr txBox="1">
            <a:spLocks noChangeArrowheads="1"/>
          </xdr:cNvSpPr>
        </xdr:nvSpPr>
        <xdr:spPr bwMode="auto">
          <a:xfrm>
            <a:off x="781" y="153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21642" name="Text Box 138"/>
          <xdr:cNvSpPr txBox="1">
            <a:spLocks noChangeArrowheads="1"/>
          </xdr:cNvSpPr>
        </xdr:nvSpPr>
        <xdr:spPr bwMode="auto">
          <a:xfrm>
            <a:off x="782" y="1562"/>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22019" name="Line 139"/>
          <xdr:cNvSpPr>
            <a:spLocks noChangeShapeType="1"/>
          </xdr:cNvSpPr>
        </xdr:nvSpPr>
        <xdr:spPr bwMode="auto">
          <a:xfrm>
            <a:off x="770" y="1540"/>
            <a:ext cx="14" cy="0"/>
          </a:xfrm>
          <a:prstGeom prst="line">
            <a:avLst/>
          </a:prstGeom>
          <a:noFill/>
          <a:ln w="9525">
            <a:solidFill>
              <a:srgbClr val="FFFF99"/>
            </a:solidFill>
            <a:round/>
            <a:headEnd/>
            <a:tailEnd/>
          </a:ln>
        </xdr:spPr>
      </xdr:sp>
      <xdr:sp macro="" textlink="">
        <xdr:nvSpPr>
          <xdr:cNvPr id="22020" name="Line 140"/>
          <xdr:cNvSpPr>
            <a:spLocks noChangeShapeType="1"/>
          </xdr:cNvSpPr>
        </xdr:nvSpPr>
        <xdr:spPr bwMode="auto">
          <a:xfrm rot="5400000">
            <a:off x="784" y="1557"/>
            <a:ext cx="14" cy="0"/>
          </a:xfrm>
          <a:prstGeom prst="line">
            <a:avLst/>
          </a:prstGeom>
          <a:noFill/>
          <a:ln w="9525">
            <a:solidFill>
              <a:srgbClr val="FFFF99"/>
            </a:solidFill>
            <a:round/>
            <a:headEnd/>
            <a:tailEnd/>
          </a:ln>
        </xdr:spPr>
      </xdr:sp>
      <xdr:sp macro="" textlink="">
        <xdr:nvSpPr>
          <xdr:cNvPr id="22021" name="Line 141"/>
          <xdr:cNvSpPr>
            <a:spLocks noChangeShapeType="1"/>
          </xdr:cNvSpPr>
        </xdr:nvSpPr>
        <xdr:spPr bwMode="auto">
          <a:xfrm>
            <a:off x="798" y="1540"/>
            <a:ext cx="14" cy="0"/>
          </a:xfrm>
          <a:prstGeom prst="line">
            <a:avLst/>
          </a:prstGeom>
          <a:noFill/>
          <a:ln w="9525">
            <a:solidFill>
              <a:srgbClr val="FFFF99"/>
            </a:solidFill>
            <a:round/>
            <a:headEnd/>
            <a:tailEnd/>
          </a:ln>
        </xdr:spPr>
      </xdr:sp>
      <xdr:sp macro="" textlink="">
        <xdr:nvSpPr>
          <xdr:cNvPr id="21650" name="Text Box 146"/>
          <xdr:cNvSpPr txBox="1">
            <a:spLocks noChangeArrowheads="1"/>
          </xdr:cNvSpPr>
        </xdr:nvSpPr>
        <xdr:spPr bwMode="auto">
          <a:xfrm>
            <a:off x="781" y="149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2023" name="Line 147"/>
          <xdr:cNvSpPr>
            <a:spLocks noChangeShapeType="1"/>
          </xdr:cNvSpPr>
        </xdr:nvSpPr>
        <xdr:spPr bwMode="auto">
          <a:xfrm rot="5400000">
            <a:off x="784" y="1524"/>
            <a:ext cx="14" cy="0"/>
          </a:xfrm>
          <a:prstGeom prst="line">
            <a:avLst/>
          </a:prstGeom>
          <a:noFill/>
          <a:ln w="9525">
            <a:solidFill>
              <a:srgbClr val="FFFF99"/>
            </a:solidFill>
            <a:round/>
            <a:headEnd/>
            <a:tailEnd/>
          </a:ln>
        </xdr:spPr>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390525</xdr:colOff>
      <xdr:row>13</xdr:row>
      <xdr:rowOff>142875</xdr:rowOff>
    </xdr:from>
    <xdr:to>
      <xdr:col>7</xdr:col>
      <xdr:colOff>352425</xdr:colOff>
      <xdr:row>15</xdr:row>
      <xdr:rowOff>95250</xdr:rowOff>
    </xdr:to>
    <xdr:sp macro="" textlink="">
      <xdr:nvSpPr>
        <xdr:cNvPr id="19458" name="Text Box 2"/>
        <xdr:cNvSpPr txBox="1">
          <a:spLocks noChangeArrowheads="1"/>
        </xdr:cNvSpPr>
      </xdr:nvSpPr>
      <xdr:spPr bwMode="auto">
        <a:xfrm>
          <a:off x="1609725" y="2628900"/>
          <a:ext cx="3009900" cy="3333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κ.μ. αλκοολών: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2v+2</a:t>
          </a:r>
          <a:r>
            <a:rPr lang="el-GR" sz="1400" b="1" i="0" strike="noStrike">
              <a:solidFill>
                <a:srgbClr val="FFFF99"/>
              </a:solidFill>
              <a:latin typeface="Arial"/>
              <a:cs typeface="Arial"/>
            </a:rPr>
            <a:t>Ο</a:t>
          </a:r>
          <a:r>
            <a:rPr lang="el-GR" sz="1400" b="1" i="0" strike="noStrike" baseline="-25000">
              <a:solidFill>
                <a:srgbClr val="FFFF99"/>
              </a:solidFill>
              <a:latin typeface="Arial"/>
              <a:cs typeface="Arial"/>
            </a:rPr>
            <a:t>  </a:t>
          </a:r>
          <a:r>
            <a:rPr lang="el-GR" sz="1400" b="0" i="0" strike="noStrike">
              <a:solidFill>
                <a:srgbClr val="FFFF99"/>
              </a:solidFill>
              <a:latin typeface="Arial"/>
              <a:cs typeface="Arial"/>
            </a:rPr>
            <a:t>(ν≥1)</a:t>
          </a:r>
        </a:p>
      </xdr:txBody>
    </xdr:sp>
    <xdr:clientData/>
  </xdr:twoCellAnchor>
  <xdr:twoCellAnchor>
    <xdr:from>
      <xdr:col>13</xdr:col>
      <xdr:colOff>361950</xdr:colOff>
      <xdr:row>18</xdr:row>
      <xdr:rowOff>0</xdr:rowOff>
    </xdr:from>
    <xdr:to>
      <xdr:col>13</xdr:col>
      <xdr:colOff>361950</xdr:colOff>
      <xdr:row>18</xdr:row>
      <xdr:rowOff>0</xdr:rowOff>
    </xdr:to>
    <xdr:sp macro="" textlink="">
      <xdr:nvSpPr>
        <xdr:cNvPr id="34749" name="Line 320"/>
        <xdr:cNvSpPr>
          <a:spLocks noChangeShapeType="1"/>
        </xdr:cNvSpPr>
      </xdr:nvSpPr>
      <xdr:spPr bwMode="auto">
        <a:xfrm>
          <a:off x="8286750" y="3486150"/>
          <a:ext cx="0" cy="0"/>
        </a:xfrm>
        <a:prstGeom prst="line">
          <a:avLst/>
        </a:prstGeom>
        <a:noFill/>
        <a:ln w="9525">
          <a:solidFill>
            <a:srgbClr val="FF6600"/>
          </a:solidFill>
          <a:round/>
          <a:headEnd/>
          <a:tailEnd/>
        </a:ln>
      </xdr:spPr>
    </xdr:sp>
    <xdr:clientData/>
  </xdr:twoCellAnchor>
  <xdr:twoCellAnchor>
    <xdr:from>
      <xdr:col>14</xdr:col>
      <xdr:colOff>400050</xdr:colOff>
      <xdr:row>18</xdr:row>
      <xdr:rowOff>0</xdr:rowOff>
    </xdr:from>
    <xdr:to>
      <xdr:col>14</xdr:col>
      <xdr:colOff>400050</xdr:colOff>
      <xdr:row>18</xdr:row>
      <xdr:rowOff>0</xdr:rowOff>
    </xdr:to>
    <xdr:sp macro="" textlink="">
      <xdr:nvSpPr>
        <xdr:cNvPr id="34750" name="Line 327"/>
        <xdr:cNvSpPr>
          <a:spLocks noChangeShapeType="1"/>
        </xdr:cNvSpPr>
      </xdr:nvSpPr>
      <xdr:spPr bwMode="auto">
        <a:xfrm rot="5400000">
          <a:off x="8934450" y="3486150"/>
          <a:ext cx="0" cy="0"/>
        </a:xfrm>
        <a:prstGeom prst="line">
          <a:avLst/>
        </a:prstGeom>
        <a:noFill/>
        <a:ln w="9525">
          <a:solidFill>
            <a:srgbClr val="FFFF99"/>
          </a:solidFill>
          <a:round/>
          <a:headEnd/>
          <a:tailEnd/>
        </a:ln>
      </xdr:spPr>
    </xdr:sp>
    <xdr:clientData/>
  </xdr:twoCellAnchor>
  <xdr:twoCellAnchor>
    <xdr:from>
      <xdr:col>13</xdr:col>
      <xdr:colOff>304800</xdr:colOff>
      <xdr:row>18</xdr:row>
      <xdr:rowOff>0</xdr:rowOff>
    </xdr:from>
    <xdr:to>
      <xdr:col>13</xdr:col>
      <xdr:colOff>342900</xdr:colOff>
      <xdr:row>18</xdr:row>
      <xdr:rowOff>0</xdr:rowOff>
    </xdr:to>
    <xdr:grpSp>
      <xdr:nvGrpSpPr>
        <xdr:cNvPr id="34751" name="Group 376"/>
        <xdr:cNvGrpSpPr>
          <a:grpSpLocks/>
        </xdr:cNvGrpSpPr>
      </xdr:nvGrpSpPr>
      <xdr:grpSpPr bwMode="auto">
        <a:xfrm rot="-5400000">
          <a:off x="8312560" y="3534902"/>
          <a:ext cx="0" cy="38100"/>
          <a:chOff x="697" y="1451"/>
          <a:chExt cx="14" cy="4"/>
        </a:xfrm>
      </xdr:grpSpPr>
      <xdr:sp macro="" textlink="">
        <xdr:nvSpPr>
          <xdr:cNvPr id="45669" name="Line 377"/>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5670" name="Line 378"/>
          <xdr:cNvSpPr>
            <a:spLocks noChangeShapeType="1"/>
          </xdr:cNvSpPr>
        </xdr:nvSpPr>
        <xdr:spPr bwMode="auto">
          <a:xfrm>
            <a:off x="697" y="1451"/>
            <a:ext cx="14" cy="0"/>
          </a:xfrm>
          <a:prstGeom prst="line">
            <a:avLst/>
          </a:prstGeom>
          <a:noFill/>
          <a:ln w="9525">
            <a:solidFill>
              <a:srgbClr val="FFFF99"/>
            </a:solidFill>
            <a:round/>
            <a:headEnd/>
            <a:tailEnd/>
          </a:ln>
        </xdr:spPr>
      </xdr:sp>
    </xdr:grpSp>
    <xdr:clientData/>
  </xdr:twoCellAnchor>
  <xdr:twoCellAnchor>
    <xdr:from>
      <xdr:col>1</xdr:col>
      <xdr:colOff>19050</xdr:colOff>
      <xdr:row>18</xdr:row>
      <xdr:rowOff>120955</xdr:rowOff>
    </xdr:from>
    <xdr:to>
      <xdr:col>6</xdr:col>
      <xdr:colOff>238125</xdr:colOff>
      <xdr:row>19</xdr:row>
      <xdr:rowOff>166532</xdr:rowOff>
    </xdr:to>
    <xdr:sp macro="" textlink="">
      <xdr:nvSpPr>
        <xdr:cNvPr id="20532" name="Text Box 1076"/>
        <xdr:cNvSpPr txBox="1">
          <a:spLocks noChangeArrowheads="1"/>
        </xdr:cNvSpPr>
      </xdr:nvSpPr>
      <xdr:spPr bwMode="auto">
        <a:xfrm>
          <a:off x="641760" y="3570439"/>
          <a:ext cx="3332623" cy="234028"/>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Αξιοσημείωτες παρασκευές κ.μ. αλκοολών</a:t>
          </a:r>
        </a:p>
      </xdr:txBody>
    </xdr:sp>
    <xdr:clientData/>
  </xdr:twoCellAnchor>
  <xdr:twoCellAnchor>
    <xdr:from>
      <xdr:col>0</xdr:col>
      <xdr:colOff>419100</xdr:colOff>
      <xdr:row>20</xdr:row>
      <xdr:rowOff>97912</xdr:rowOff>
    </xdr:from>
    <xdr:to>
      <xdr:col>0</xdr:col>
      <xdr:colOff>533400</xdr:colOff>
      <xdr:row>21</xdr:row>
      <xdr:rowOff>18515</xdr:rowOff>
    </xdr:to>
    <xdr:sp macro="" textlink="">
      <xdr:nvSpPr>
        <xdr:cNvPr id="34753" name="Oval 1077"/>
        <xdr:cNvSpPr>
          <a:spLocks noChangeArrowheads="1"/>
        </xdr:cNvSpPr>
      </xdr:nvSpPr>
      <xdr:spPr bwMode="auto">
        <a:xfrm>
          <a:off x="419100" y="4041057"/>
          <a:ext cx="114300" cy="1152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2</xdr:col>
      <xdr:colOff>200025</xdr:colOff>
      <xdr:row>40</xdr:row>
      <xdr:rowOff>28575</xdr:rowOff>
    </xdr:from>
    <xdr:to>
      <xdr:col>8</xdr:col>
      <xdr:colOff>419100</xdr:colOff>
      <xdr:row>43</xdr:row>
      <xdr:rowOff>38100</xdr:rowOff>
    </xdr:to>
    <xdr:grpSp>
      <xdr:nvGrpSpPr>
        <xdr:cNvPr id="34754" name="Group 1147"/>
        <xdr:cNvGrpSpPr>
          <a:grpSpLocks/>
        </xdr:cNvGrpSpPr>
      </xdr:nvGrpSpPr>
      <xdr:grpSpPr bwMode="auto">
        <a:xfrm>
          <a:off x="1429057" y="7863656"/>
          <a:ext cx="3906172" cy="593315"/>
          <a:chOff x="149" y="909"/>
          <a:chExt cx="407" cy="61"/>
        </a:xfrm>
      </xdr:grpSpPr>
      <xdr:grpSp>
        <xdr:nvGrpSpPr>
          <xdr:cNvPr id="45641" name="Group 1144"/>
          <xdr:cNvGrpSpPr>
            <a:grpSpLocks/>
          </xdr:cNvGrpSpPr>
        </xdr:nvGrpSpPr>
        <xdr:grpSpPr bwMode="auto">
          <a:xfrm>
            <a:off x="149" y="909"/>
            <a:ext cx="407" cy="60"/>
            <a:chOff x="108" y="917"/>
            <a:chExt cx="407" cy="60"/>
          </a:xfrm>
        </xdr:grpSpPr>
        <xdr:grpSp>
          <xdr:nvGrpSpPr>
            <xdr:cNvPr id="45644" name="Group 1141"/>
            <xdr:cNvGrpSpPr>
              <a:grpSpLocks/>
            </xdr:cNvGrpSpPr>
          </xdr:nvGrpSpPr>
          <xdr:grpSpPr bwMode="auto">
            <a:xfrm>
              <a:off x="319" y="917"/>
              <a:ext cx="62" cy="18"/>
              <a:chOff x="336" y="917"/>
              <a:chExt cx="62" cy="18"/>
            </a:xfrm>
          </xdr:grpSpPr>
          <xdr:sp macro="" textlink="">
            <xdr:nvSpPr>
              <xdr:cNvPr id="20567" name="Text Box 1111"/>
              <xdr:cNvSpPr txBox="1">
                <a:spLocks noChangeArrowheads="1"/>
              </xdr:cNvSpPr>
            </xdr:nvSpPr>
            <xdr:spPr bwMode="auto">
              <a:xfrm>
                <a:off x="356" y="917"/>
                <a:ext cx="22"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Ni</a:t>
                </a:r>
              </a:p>
            </xdr:txBody>
          </xdr:sp>
          <xdr:sp macro="" textlink="">
            <xdr:nvSpPr>
              <xdr:cNvPr id="45668" name="Line 1112"/>
              <xdr:cNvSpPr>
                <a:spLocks noChangeShapeType="1"/>
              </xdr:cNvSpPr>
            </xdr:nvSpPr>
            <xdr:spPr bwMode="auto">
              <a:xfrm>
                <a:off x="336" y="935"/>
                <a:ext cx="62" cy="0"/>
              </a:xfrm>
              <a:prstGeom prst="line">
                <a:avLst/>
              </a:prstGeom>
              <a:noFill/>
              <a:ln w="12700">
                <a:solidFill>
                  <a:srgbClr val="FF0000"/>
                </a:solidFill>
                <a:round/>
                <a:headEnd/>
                <a:tailEnd type="triangle" w="med" len="med"/>
              </a:ln>
            </xdr:spPr>
          </xdr:sp>
        </xdr:grpSp>
        <xdr:grpSp>
          <xdr:nvGrpSpPr>
            <xdr:cNvPr id="45645" name="Group 1113"/>
            <xdr:cNvGrpSpPr>
              <a:grpSpLocks/>
            </xdr:cNvGrpSpPr>
          </xdr:nvGrpSpPr>
          <xdr:grpSpPr bwMode="auto">
            <a:xfrm>
              <a:off x="267" y="929"/>
              <a:ext cx="12" cy="12"/>
              <a:chOff x="495" y="1422"/>
              <a:chExt cx="14" cy="14"/>
            </a:xfrm>
          </xdr:grpSpPr>
          <xdr:sp macro="" textlink="">
            <xdr:nvSpPr>
              <xdr:cNvPr id="45665" name="Line 111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666" name="Line 111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20581" name="Text Box 1125"/>
            <xdr:cNvSpPr txBox="1">
              <a:spLocks noChangeArrowheads="1"/>
            </xdr:cNvSpPr>
          </xdr:nvSpPr>
          <xdr:spPr bwMode="auto">
            <a:xfrm>
              <a:off x="285" y="924"/>
              <a:ext cx="25"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grpSp>
          <xdr:nvGrpSpPr>
            <xdr:cNvPr id="45647" name="Group 1142"/>
            <xdr:cNvGrpSpPr>
              <a:grpSpLocks/>
            </xdr:cNvGrpSpPr>
          </xdr:nvGrpSpPr>
          <xdr:grpSpPr bwMode="auto">
            <a:xfrm>
              <a:off x="389" y="924"/>
              <a:ext cx="126" cy="53"/>
              <a:chOff x="413" y="924"/>
              <a:chExt cx="126" cy="53"/>
            </a:xfrm>
          </xdr:grpSpPr>
          <xdr:sp macro="" textlink="">
            <xdr:nvSpPr>
              <xdr:cNvPr id="20585" name="Text Box 1129"/>
              <xdr:cNvSpPr txBox="1">
                <a:spLocks noChangeArrowheads="1"/>
              </xdr:cNvSpPr>
            </xdr:nvSpPr>
            <xdr:spPr bwMode="auto">
              <a:xfrm>
                <a:off x="503" y="9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0586" name="Text Box 1130"/>
              <xdr:cNvSpPr txBox="1">
                <a:spLocks noChangeArrowheads="1"/>
              </xdr:cNvSpPr>
            </xdr:nvSpPr>
            <xdr:spPr bwMode="auto">
              <a:xfrm>
                <a:off x="413" y="9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587" name="Text Box 1131"/>
              <xdr:cNvSpPr txBox="1">
                <a:spLocks noChangeArrowheads="1"/>
              </xdr:cNvSpPr>
            </xdr:nvSpPr>
            <xdr:spPr bwMode="auto">
              <a:xfrm>
                <a:off x="458" y="9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0588" name="Text Box 1132"/>
              <xdr:cNvSpPr txBox="1">
                <a:spLocks noChangeArrowheads="1"/>
              </xdr:cNvSpPr>
            </xdr:nvSpPr>
            <xdr:spPr bwMode="auto">
              <a:xfrm>
                <a:off x="503" y="955"/>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5662" name="Line 1133"/>
              <xdr:cNvSpPr>
                <a:spLocks noChangeShapeType="1"/>
              </xdr:cNvSpPr>
            </xdr:nvSpPr>
            <xdr:spPr bwMode="auto">
              <a:xfrm>
                <a:off x="446" y="934"/>
                <a:ext cx="14" cy="0"/>
              </a:xfrm>
              <a:prstGeom prst="line">
                <a:avLst/>
              </a:prstGeom>
              <a:noFill/>
              <a:ln w="9525">
                <a:solidFill>
                  <a:srgbClr val="FFFF99"/>
                </a:solidFill>
                <a:round/>
                <a:headEnd/>
                <a:tailEnd/>
              </a:ln>
            </xdr:spPr>
          </xdr:sp>
          <xdr:sp macro="" textlink="">
            <xdr:nvSpPr>
              <xdr:cNvPr id="45663" name="Line 1134"/>
              <xdr:cNvSpPr>
                <a:spLocks noChangeShapeType="1"/>
              </xdr:cNvSpPr>
            </xdr:nvSpPr>
            <xdr:spPr bwMode="auto">
              <a:xfrm rot="5400000">
                <a:off x="506" y="950"/>
                <a:ext cx="14" cy="0"/>
              </a:xfrm>
              <a:prstGeom prst="line">
                <a:avLst/>
              </a:prstGeom>
              <a:noFill/>
              <a:ln w="9525">
                <a:solidFill>
                  <a:srgbClr val="FFFF99"/>
                </a:solidFill>
                <a:round/>
                <a:headEnd/>
                <a:tailEnd/>
              </a:ln>
            </xdr:spPr>
          </xdr:sp>
          <xdr:sp macro="" textlink="">
            <xdr:nvSpPr>
              <xdr:cNvPr id="45664" name="Line 1135"/>
              <xdr:cNvSpPr>
                <a:spLocks noChangeShapeType="1"/>
              </xdr:cNvSpPr>
            </xdr:nvSpPr>
            <xdr:spPr bwMode="auto">
              <a:xfrm>
                <a:off x="490" y="934"/>
                <a:ext cx="14" cy="0"/>
              </a:xfrm>
              <a:prstGeom prst="line">
                <a:avLst/>
              </a:prstGeom>
              <a:noFill/>
              <a:ln w="9525">
                <a:solidFill>
                  <a:srgbClr val="FFFF99"/>
                </a:solidFill>
                <a:round/>
                <a:headEnd/>
                <a:tailEnd/>
              </a:ln>
            </xdr:spPr>
          </xdr:sp>
        </xdr:grpSp>
        <xdr:grpSp>
          <xdr:nvGrpSpPr>
            <xdr:cNvPr id="45648" name="Group 1143"/>
            <xdr:cNvGrpSpPr>
              <a:grpSpLocks/>
            </xdr:cNvGrpSpPr>
          </xdr:nvGrpSpPr>
          <xdr:grpSpPr bwMode="auto">
            <a:xfrm>
              <a:off x="108" y="924"/>
              <a:ext cx="150" cy="26"/>
              <a:chOff x="108" y="924"/>
              <a:chExt cx="150" cy="26"/>
            </a:xfrm>
          </xdr:grpSpPr>
          <xdr:sp macro="" textlink="">
            <xdr:nvSpPr>
              <xdr:cNvPr id="20592" name="Text Box 1136"/>
              <xdr:cNvSpPr txBox="1">
                <a:spLocks noChangeArrowheads="1"/>
              </xdr:cNvSpPr>
            </xdr:nvSpPr>
            <xdr:spPr bwMode="auto">
              <a:xfrm>
                <a:off x="239" y="924"/>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0573" name="Text Box 1117"/>
              <xdr:cNvSpPr txBox="1">
                <a:spLocks noChangeArrowheads="1"/>
              </xdr:cNvSpPr>
            </xdr:nvSpPr>
            <xdr:spPr bwMode="auto">
              <a:xfrm>
                <a:off x="199" y="924"/>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0574" name="Text Box 1118"/>
              <xdr:cNvSpPr txBox="1">
                <a:spLocks noChangeArrowheads="1"/>
              </xdr:cNvSpPr>
            </xdr:nvSpPr>
            <xdr:spPr bwMode="auto">
              <a:xfrm>
                <a:off x="153" y="9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45652" name="Group 1119"/>
              <xdr:cNvGrpSpPr>
                <a:grpSpLocks/>
              </xdr:cNvGrpSpPr>
            </xdr:nvGrpSpPr>
            <xdr:grpSpPr bwMode="auto">
              <a:xfrm>
                <a:off x="228" y="934"/>
                <a:ext cx="14" cy="4"/>
                <a:chOff x="698" y="1453"/>
                <a:chExt cx="14" cy="4"/>
              </a:xfrm>
            </xdr:grpSpPr>
            <xdr:sp macro="" textlink="">
              <xdr:nvSpPr>
                <xdr:cNvPr id="45656" name="Line 1120"/>
                <xdr:cNvSpPr>
                  <a:spLocks noChangeShapeType="1"/>
                </xdr:cNvSpPr>
              </xdr:nvSpPr>
              <xdr:spPr bwMode="auto">
                <a:xfrm>
                  <a:off x="698" y="1457"/>
                  <a:ext cx="14" cy="0"/>
                </a:xfrm>
                <a:prstGeom prst="line">
                  <a:avLst/>
                </a:prstGeom>
                <a:noFill/>
                <a:ln w="9525">
                  <a:solidFill>
                    <a:srgbClr val="FF6600"/>
                  </a:solidFill>
                  <a:round/>
                  <a:headEnd/>
                  <a:tailEnd/>
                </a:ln>
              </xdr:spPr>
            </xdr:sp>
            <xdr:sp macro="" textlink="">
              <xdr:nvSpPr>
                <xdr:cNvPr id="45657" name="Line 1121"/>
                <xdr:cNvSpPr>
                  <a:spLocks noChangeShapeType="1"/>
                </xdr:cNvSpPr>
              </xdr:nvSpPr>
              <xdr:spPr bwMode="auto">
                <a:xfrm>
                  <a:off x="698" y="1453"/>
                  <a:ext cx="14" cy="0"/>
                </a:xfrm>
                <a:prstGeom prst="line">
                  <a:avLst/>
                </a:prstGeom>
                <a:noFill/>
                <a:ln w="9525">
                  <a:solidFill>
                    <a:srgbClr val="FFFF99"/>
                  </a:solidFill>
                  <a:round/>
                  <a:headEnd/>
                  <a:tailEnd/>
                </a:ln>
              </xdr:spPr>
            </xdr:sp>
          </xdr:grpSp>
          <xdr:sp macro="" textlink="">
            <xdr:nvSpPr>
              <xdr:cNvPr id="20578" name="Text Box 1122"/>
              <xdr:cNvSpPr txBox="1">
                <a:spLocks noChangeArrowheads="1"/>
              </xdr:cNvSpPr>
            </xdr:nvSpPr>
            <xdr:spPr bwMode="auto">
              <a:xfrm>
                <a:off x="108" y="9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654" name="Line 1123"/>
              <xdr:cNvSpPr>
                <a:spLocks noChangeShapeType="1"/>
              </xdr:cNvSpPr>
            </xdr:nvSpPr>
            <xdr:spPr bwMode="auto">
              <a:xfrm>
                <a:off x="141" y="935"/>
                <a:ext cx="14" cy="0"/>
              </a:xfrm>
              <a:prstGeom prst="line">
                <a:avLst/>
              </a:prstGeom>
              <a:noFill/>
              <a:ln w="9525">
                <a:solidFill>
                  <a:srgbClr val="FFFF99"/>
                </a:solidFill>
                <a:round/>
                <a:headEnd/>
                <a:tailEnd/>
              </a:ln>
            </xdr:spPr>
          </xdr:sp>
          <xdr:sp macro="" textlink="">
            <xdr:nvSpPr>
              <xdr:cNvPr id="45655" name="Line 1140"/>
              <xdr:cNvSpPr>
                <a:spLocks noChangeShapeType="1"/>
              </xdr:cNvSpPr>
            </xdr:nvSpPr>
            <xdr:spPr bwMode="auto">
              <a:xfrm>
                <a:off x="186" y="935"/>
                <a:ext cx="14" cy="0"/>
              </a:xfrm>
              <a:prstGeom prst="line">
                <a:avLst/>
              </a:prstGeom>
              <a:noFill/>
              <a:ln w="9525">
                <a:solidFill>
                  <a:srgbClr val="FFFF99"/>
                </a:solidFill>
                <a:round/>
                <a:headEnd/>
                <a:tailEnd/>
              </a:ln>
            </xdr:spPr>
          </xdr:sp>
        </xdr:grpSp>
      </xdr:grpSp>
      <xdr:sp macro="" textlink="">
        <xdr:nvSpPr>
          <xdr:cNvPr id="20601" name="Text Box 1145"/>
          <xdr:cNvSpPr txBox="1">
            <a:spLocks noChangeArrowheads="1"/>
          </xdr:cNvSpPr>
        </xdr:nvSpPr>
        <xdr:spPr bwMode="auto">
          <a:xfrm>
            <a:off x="185" y="950"/>
            <a:ext cx="83"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προπανάλη</a:t>
            </a:r>
          </a:p>
        </xdr:txBody>
      </xdr:sp>
      <xdr:sp macro="" textlink="">
        <xdr:nvSpPr>
          <xdr:cNvPr id="20602" name="Text Box 1146"/>
          <xdr:cNvSpPr txBox="1">
            <a:spLocks noChangeArrowheads="1"/>
          </xdr:cNvSpPr>
        </xdr:nvSpPr>
        <xdr:spPr bwMode="auto">
          <a:xfrm>
            <a:off x="422" y="950"/>
            <a:ext cx="94"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1-προπανόλη</a:t>
            </a:r>
          </a:p>
        </xdr:txBody>
      </xdr:sp>
    </xdr:grpSp>
    <xdr:clientData/>
  </xdr:twoCellAnchor>
  <xdr:twoCellAnchor>
    <xdr:from>
      <xdr:col>2</xdr:col>
      <xdr:colOff>333375</xdr:colOff>
      <xdr:row>43</xdr:row>
      <xdr:rowOff>171450</xdr:rowOff>
    </xdr:from>
    <xdr:to>
      <xdr:col>8</xdr:col>
      <xdr:colOff>190500</xdr:colOff>
      <xdr:row>46</xdr:row>
      <xdr:rowOff>171450</xdr:rowOff>
    </xdr:to>
    <xdr:grpSp>
      <xdr:nvGrpSpPr>
        <xdr:cNvPr id="34755" name="Group 1179"/>
        <xdr:cNvGrpSpPr>
          <a:grpSpLocks/>
        </xdr:cNvGrpSpPr>
      </xdr:nvGrpSpPr>
      <xdr:grpSpPr bwMode="auto">
        <a:xfrm>
          <a:off x="1562407" y="8590321"/>
          <a:ext cx="3544222" cy="583790"/>
          <a:chOff x="173" y="984"/>
          <a:chExt cx="369" cy="60"/>
        </a:xfrm>
      </xdr:grpSpPr>
      <xdr:grpSp>
        <xdr:nvGrpSpPr>
          <xdr:cNvPr id="45616" name="Group 1150"/>
          <xdr:cNvGrpSpPr>
            <a:grpSpLocks/>
          </xdr:cNvGrpSpPr>
        </xdr:nvGrpSpPr>
        <xdr:grpSpPr bwMode="auto">
          <a:xfrm>
            <a:off x="350" y="984"/>
            <a:ext cx="62" cy="18"/>
            <a:chOff x="336" y="917"/>
            <a:chExt cx="62" cy="18"/>
          </a:xfrm>
        </xdr:grpSpPr>
        <xdr:sp macro="" textlink="">
          <xdr:nvSpPr>
            <xdr:cNvPr id="20607" name="Text Box 1151"/>
            <xdr:cNvSpPr txBox="1">
              <a:spLocks noChangeArrowheads="1"/>
            </xdr:cNvSpPr>
          </xdr:nvSpPr>
          <xdr:spPr bwMode="auto">
            <a:xfrm>
              <a:off x="356" y="917"/>
              <a:ext cx="22"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Ni</a:t>
              </a:r>
            </a:p>
          </xdr:txBody>
        </xdr:sp>
        <xdr:sp macro="" textlink="">
          <xdr:nvSpPr>
            <xdr:cNvPr id="45640" name="Line 1152"/>
            <xdr:cNvSpPr>
              <a:spLocks noChangeShapeType="1"/>
            </xdr:cNvSpPr>
          </xdr:nvSpPr>
          <xdr:spPr bwMode="auto">
            <a:xfrm>
              <a:off x="336" y="935"/>
              <a:ext cx="62" cy="0"/>
            </a:xfrm>
            <a:prstGeom prst="line">
              <a:avLst/>
            </a:prstGeom>
            <a:noFill/>
            <a:ln w="12700">
              <a:solidFill>
                <a:srgbClr val="FF0000"/>
              </a:solidFill>
              <a:round/>
              <a:headEnd/>
              <a:tailEnd type="triangle" w="med" len="med"/>
            </a:ln>
          </xdr:spPr>
        </xdr:sp>
      </xdr:grpSp>
      <xdr:grpSp>
        <xdr:nvGrpSpPr>
          <xdr:cNvPr id="45617" name="Group 1153"/>
          <xdr:cNvGrpSpPr>
            <a:grpSpLocks/>
          </xdr:cNvGrpSpPr>
        </xdr:nvGrpSpPr>
        <xdr:grpSpPr bwMode="auto">
          <a:xfrm>
            <a:off x="297" y="996"/>
            <a:ext cx="12" cy="12"/>
            <a:chOff x="495" y="1422"/>
            <a:chExt cx="14" cy="14"/>
          </a:xfrm>
        </xdr:grpSpPr>
        <xdr:sp macro="" textlink="">
          <xdr:nvSpPr>
            <xdr:cNvPr id="45637" name="Line 115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638" name="Line 115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20612" name="Text Box 1156"/>
          <xdr:cNvSpPr txBox="1">
            <a:spLocks noChangeArrowheads="1"/>
          </xdr:cNvSpPr>
        </xdr:nvSpPr>
        <xdr:spPr bwMode="auto">
          <a:xfrm>
            <a:off x="317" y="991"/>
            <a:ext cx="25"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grpSp>
        <xdr:nvGrpSpPr>
          <xdr:cNvPr id="45619" name="Group 1178"/>
          <xdr:cNvGrpSpPr>
            <a:grpSpLocks/>
          </xdr:cNvGrpSpPr>
        </xdr:nvGrpSpPr>
        <xdr:grpSpPr bwMode="auto">
          <a:xfrm>
            <a:off x="419" y="991"/>
            <a:ext cx="123" cy="53"/>
            <a:chOff x="429" y="991"/>
            <a:chExt cx="123" cy="53"/>
          </a:xfrm>
        </xdr:grpSpPr>
        <xdr:sp macro="" textlink="">
          <xdr:nvSpPr>
            <xdr:cNvPr id="20614" name="Text Box 1158"/>
            <xdr:cNvSpPr txBox="1">
              <a:spLocks noChangeArrowheads="1"/>
            </xdr:cNvSpPr>
          </xdr:nvSpPr>
          <xdr:spPr bwMode="auto">
            <a:xfrm>
              <a:off x="516" y="9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615" name="Text Box 1159"/>
            <xdr:cNvSpPr txBox="1">
              <a:spLocks noChangeArrowheads="1"/>
            </xdr:cNvSpPr>
          </xdr:nvSpPr>
          <xdr:spPr bwMode="auto">
            <a:xfrm>
              <a:off x="429" y="9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616" name="Text Box 1160"/>
            <xdr:cNvSpPr txBox="1">
              <a:spLocks noChangeArrowheads="1"/>
            </xdr:cNvSpPr>
          </xdr:nvSpPr>
          <xdr:spPr bwMode="auto">
            <a:xfrm>
              <a:off x="475" y="991"/>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0617" name="Text Box 1161"/>
            <xdr:cNvSpPr txBox="1">
              <a:spLocks noChangeArrowheads="1"/>
            </xdr:cNvSpPr>
          </xdr:nvSpPr>
          <xdr:spPr bwMode="auto">
            <a:xfrm>
              <a:off x="474" y="1022"/>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5634" name="Line 1162"/>
            <xdr:cNvSpPr>
              <a:spLocks noChangeShapeType="1"/>
            </xdr:cNvSpPr>
          </xdr:nvSpPr>
          <xdr:spPr bwMode="auto">
            <a:xfrm>
              <a:off x="462" y="1003"/>
              <a:ext cx="14" cy="0"/>
            </a:xfrm>
            <a:prstGeom prst="line">
              <a:avLst/>
            </a:prstGeom>
            <a:noFill/>
            <a:ln w="9525">
              <a:solidFill>
                <a:srgbClr val="FFFF99"/>
              </a:solidFill>
              <a:round/>
              <a:headEnd/>
              <a:tailEnd/>
            </a:ln>
          </xdr:spPr>
        </xdr:sp>
        <xdr:sp macro="" textlink="">
          <xdr:nvSpPr>
            <xdr:cNvPr id="45635" name="Line 1163"/>
            <xdr:cNvSpPr>
              <a:spLocks noChangeShapeType="1"/>
            </xdr:cNvSpPr>
          </xdr:nvSpPr>
          <xdr:spPr bwMode="auto">
            <a:xfrm rot="5400000">
              <a:off x="477" y="1018"/>
              <a:ext cx="14" cy="0"/>
            </a:xfrm>
            <a:prstGeom prst="line">
              <a:avLst/>
            </a:prstGeom>
            <a:noFill/>
            <a:ln w="9525">
              <a:solidFill>
                <a:srgbClr val="FFFF99"/>
              </a:solidFill>
              <a:round/>
              <a:headEnd/>
              <a:tailEnd/>
            </a:ln>
          </xdr:spPr>
        </xdr:sp>
        <xdr:sp macro="" textlink="">
          <xdr:nvSpPr>
            <xdr:cNvPr id="45636" name="Line 1164"/>
            <xdr:cNvSpPr>
              <a:spLocks noChangeShapeType="1"/>
            </xdr:cNvSpPr>
          </xdr:nvSpPr>
          <xdr:spPr bwMode="auto">
            <a:xfrm>
              <a:off x="502" y="1003"/>
              <a:ext cx="14" cy="0"/>
            </a:xfrm>
            <a:prstGeom prst="line">
              <a:avLst/>
            </a:prstGeom>
            <a:noFill/>
            <a:ln w="9525">
              <a:solidFill>
                <a:srgbClr val="FFFF99"/>
              </a:solidFill>
              <a:round/>
              <a:headEnd/>
              <a:tailEnd/>
            </a:ln>
          </xdr:spPr>
        </xdr:sp>
      </xdr:grpSp>
      <xdr:grpSp>
        <xdr:nvGrpSpPr>
          <xdr:cNvPr id="45620" name="Group 1177"/>
          <xdr:cNvGrpSpPr>
            <a:grpSpLocks/>
          </xdr:cNvGrpSpPr>
        </xdr:nvGrpSpPr>
        <xdr:grpSpPr bwMode="auto">
          <a:xfrm>
            <a:off x="173" y="991"/>
            <a:ext cx="113" cy="52"/>
            <a:chOff x="148" y="991"/>
            <a:chExt cx="113" cy="52"/>
          </a:xfrm>
        </xdr:grpSpPr>
        <xdr:sp macro="" textlink="">
          <xdr:nvSpPr>
            <xdr:cNvPr id="20622" name="Text Box 1166"/>
            <xdr:cNvSpPr txBox="1">
              <a:spLocks noChangeArrowheads="1"/>
            </xdr:cNvSpPr>
          </xdr:nvSpPr>
          <xdr:spPr bwMode="auto">
            <a:xfrm>
              <a:off x="195" y="1024"/>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0623" name="Text Box 1167"/>
            <xdr:cNvSpPr txBox="1">
              <a:spLocks noChangeArrowheads="1"/>
            </xdr:cNvSpPr>
          </xdr:nvSpPr>
          <xdr:spPr bwMode="auto">
            <a:xfrm>
              <a:off x="195" y="991"/>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20624" name="Text Box 1168"/>
            <xdr:cNvSpPr txBox="1">
              <a:spLocks noChangeArrowheads="1"/>
            </xdr:cNvSpPr>
          </xdr:nvSpPr>
          <xdr:spPr bwMode="auto">
            <a:xfrm>
              <a:off x="225" y="9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45624" name="Group 1169"/>
            <xdr:cNvGrpSpPr>
              <a:grpSpLocks/>
            </xdr:cNvGrpSpPr>
          </xdr:nvGrpSpPr>
          <xdr:grpSpPr bwMode="auto">
            <a:xfrm rot="-5400000">
              <a:off x="198" y="1017"/>
              <a:ext cx="14" cy="4"/>
              <a:chOff x="698" y="1449"/>
              <a:chExt cx="14" cy="4"/>
            </a:xfrm>
          </xdr:grpSpPr>
          <xdr:sp macro="" textlink="">
            <xdr:nvSpPr>
              <xdr:cNvPr id="45628" name="Line 1170"/>
              <xdr:cNvSpPr>
                <a:spLocks noChangeShapeType="1"/>
              </xdr:cNvSpPr>
            </xdr:nvSpPr>
            <xdr:spPr bwMode="auto">
              <a:xfrm>
                <a:off x="698" y="1453"/>
                <a:ext cx="14" cy="0"/>
              </a:xfrm>
              <a:prstGeom prst="line">
                <a:avLst/>
              </a:prstGeom>
              <a:noFill/>
              <a:ln w="9525">
                <a:solidFill>
                  <a:srgbClr val="FF6600"/>
                </a:solidFill>
                <a:round/>
                <a:headEnd/>
                <a:tailEnd/>
              </a:ln>
            </xdr:spPr>
          </xdr:sp>
          <xdr:sp macro="" textlink="">
            <xdr:nvSpPr>
              <xdr:cNvPr id="45629" name="Line 1171"/>
              <xdr:cNvSpPr>
                <a:spLocks noChangeShapeType="1"/>
              </xdr:cNvSpPr>
            </xdr:nvSpPr>
            <xdr:spPr bwMode="auto">
              <a:xfrm>
                <a:off x="698" y="1449"/>
                <a:ext cx="14" cy="0"/>
              </a:xfrm>
              <a:prstGeom prst="line">
                <a:avLst/>
              </a:prstGeom>
              <a:noFill/>
              <a:ln w="9525">
                <a:solidFill>
                  <a:srgbClr val="FFFF99"/>
                </a:solidFill>
                <a:round/>
                <a:headEnd/>
                <a:tailEnd/>
              </a:ln>
            </xdr:spPr>
          </xdr:sp>
        </xdr:grpSp>
        <xdr:sp macro="" textlink="">
          <xdr:nvSpPr>
            <xdr:cNvPr id="20628" name="Text Box 1172"/>
            <xdr:cNvSpPr txBox="1">
              <a:spLocks noChangeArrowheads="1"/>
            </xdr:cNvSpPr>
          </xdr:nvSpPr>
          <xdr:spPr bwMode="auto">
            <a:xfrm>
              <a:off x="148" y="9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626" name="Line 1173"/>
            <xdr:cNvSpPr>
              <a:spLocks noChangeShapeType="1"/>
            </xdr:cNvSpPr>
          </xdr:nvSpPr>
          <xdr:spPr bwMode="auto">
            <a:xfrm>
              <a:off x="181" y="1001"/>
              <a:ext cx="14" cy="0"/>
            </a:xfrm>
            <a:prstGeom prst="line">
              <a:avLst/>
            </a:prstGeom>
            <a:noFill/>
            <a:ln w="9525">
              <a:solidFill>
                <a:srgbClr val="FFFF99"/>
              </a:solidFill>
              <a:round/>
              <a:headEnd/>
              <a:tailEnd/>
            </a:ln>
          </xdr:spPr>
        </xdr:sp>
        <xdr:sp macro="" textlink="">
          <xdr:nvSpPr>
            <xdr:cNvPr id="45627" name="Line 1174"/>
            <xdr:cNvSpPr>
              <a:spLocks noChangeShapeType="1"/>
            </xdr:cNvSpPr>
          </xdr:nvSpPr>
          <xdr:spPr bwMode="auto">
            <a:xfrm>
              <a:off x="211" y="1001"/>
              <a:ext cx="14" cy="0"/>
            </a:xfrm>
            <a:prstGeom prst="line">
              <a:avLst/>
            </a:prstGeom>
            <a:noFill/>
            <a:ln w="9525">
              <a:solidFill>
                <a:srgbClr val="FFFF99"/>
              </a:solidFill>
              <a:round/>
              <a:headEnd/>
              <a:tailEnd/>
            </a:ln>
          </xdr:spPr>
        </xdr:sp>
      </xdr:grpSp>
    </xdr:grpSp>
    <xdr:clientData/>
  </xdr:twoCellAnchor>
  <xdr:twoCellAnchor>
    <xdr:from>
      <xdr:col>2</xdr:col>
      <xdr:colOff>476250</xdr:colOff>
      <xdr:row>46</xdr:row>
      <xdr:rowOff>152400</xdr:rowOff>
    </xdr:from>
    <xdr:to>
      <xdr:col>4</xdr:col>
      <xdr:colOff>47625</xdr:colOff>
      <xdr:row>47</xdr:row>
      <xdr:rowOff>152400</xdr:rowOff>
    </xdr:to>
    <xdr:sp macro="" textlink="">
      <xdr:nvSpPr>
        <xdr:cNvPr id="20631" name="Text Box 1175"/>
        <xdr:cNvSpPr txBox="1">
          <a:spLocks noChangeArrowheads="1"/>
        </xdr:cNvSpPr>
      </xdr:nvSpPr>
      <xdr:spPr bwMode="auto">
        <a:xfrm>
          <a:off x="1695450" y="8782050"/>
          <a:ext cx="790575" cy="1905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προπανόνη</a:t>
          </a:r>
        </a:p>
      </xdr:txBody>
    </xdr:sp>
    <xdr:clientData/>
  </xdr:twoCellAnchor>
  <xdr:twoCellAnchor>
    <xdr:from>
      <xdr:col>6</xdr:col>
      <xdr:colOff>352425</xdr:colOff>
      <xdr:row>46</xdr:row>
      <xdr:rowOff>152400</xdr:rowOff>
    </xdr:from>
    <xdr:to>
      <xdr:col>8</xdr:col>
      <xdr:colOff>28575</xdr:colOff>
      <xdr:row>47</xdr:row>
      <xdr:rowOff>142875</xdr:rowOff>
    </xdr:to>
    <xdr:sp macro="" textlink="">
      <xdr:nvSpPr>
        <xdr:cNvPr id="20632" name="Text Box 1176"/>
        <xdr:cNvSpPr txBox="1">
          <a:spLocks noChangeArrowheads="1"/>
        </xdr:cNvSpPr>
      </xdr:nvSpPr>
      <xdr:spPr bwMode="auto">
        <a:xfrm>
          <a:off x="4010025" y="8782050"/>
          <a:ext cx="895350" cy="18097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2-προπανόλη</a:t>
          </a:r>
        </a:p>
      </xdr:txBody>
    </xdr:sp>
    <xdr:clientData/>
  </xdr:twoCellAnchor>
  <xdr:twoCellAnchor>
    <xdr:from>
      <xdr:col>0</xdr:col>
      <xdr:colOff>419100</xdr:colOff>
      <xdr:row>34</xdr:row>
      <xdr:rowOff>95250</xdr:rowOff>
    </xdr:from>
    <xdr:to>
      <xdr:col>0</xdr:col>
      <xdr:colOff>533400</xdr:colOff>
      <xdr:row>35</xdr:row>
      <xdr:rowOff>15853</xdr:rowOff>
    </xdr:to>
    <xdr:sp macro="" textlink="">
      <xdr:nvSpPr>
        <xdr:cNvPr id="34758" name="Oval 1180"/>
        <xdr:cNvSpPr>
          <a:spLocks noChangeArrowheads="1"/>
        </xdr:cNvSpPr>
      </xdr:nvSpPr>
      <xdr:spPr bwMode="auto">
        <a:xfrm>
          <a:off x="419100" y="6762750"/>
          <a:ext cx="114300" cy="1152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2</xdr:col>
      <xdr:colOff>104775</xdr:colOff>
      <xdr:row>30</xdr:row>
      <xdr:rowOff>133347</xdr:rowOff>
    </xdr:from>
    <xdr:to>
      <xdr:col>8</xdr:col>
      <xdr:colOff>466725</xdr:colOff>
      <xdr:row>33</xdr:row>
      <xdr:rowOff>152296</xdr:rowOff>
    </xdr:to>
    <xdr:grpSp>
      <xdr:nvGrpSpPr>
        <xdr:cNvPr id="34759" name="Group 1216"/>
        <xdr:cNvGrpSpPr>
          <a:grpSpLocks/>
        </xdr:cNvGrpSpPr>
      </xdr:nvGrpSpPr>
      <xdr:grpSpPr bwMode="auto">
        <a:xfrm>
          <a:off x="1333807" y="6022460"/>
          <a:ext cx="4049047" cy="602739"/>
          <a:chOff x="114" y="703"/>
          <a:chExt cx="422" cy="62"/>
        </a:xfrm>
      </xdr:grpSpPr>
      <xdr:grpSp>
        <xdr:nvGrpSpPr>
          <xdr:cNvPr id="45590" name="Group 1086"/>
          <xdr:cNvGrpSpPr>
            <a:grpSpLocks/>
          </xdr:cNvGrpSpPr>
        </xdr:nvGrpSpPr>
        <xdr:grpSpPr bwMode="auto">
          <a:xfrm>
            <a:off x="333" y="703"/>
            <a:ext cx="74" cy="21"/>
            <a:chOff x="357" y="4578"/>
            <a:chExt cx="74" cy="21"/>
          </a:xfrm>
        </xdr:grpSpPr>
        <xdr:sp macro="" textlink="">
          <xdr:nvSpPr>
            <xdr:cNvPr id="20543" name="Text Box 1087"/>
            <xdr:cNvSpPr txBox="1">
              <a:spLocks noChangeArrowheads="1"/>
            </xdr:cNvSpPr>
          </xdr:nvSpPr>
          <xdr:spPr bwMode="auto">
            <a:xfrm>
              <a:off x="370" y="4578"/>
              <a:ext cx="43"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H</a:t>
              </a:r>
              <a:r>
                <a:rPr lang="en-US" sz="1000" b="1" i="0" strike="noStrike" baseline="-25000">
                  <a:solidFill>
                    <a:srgbClr val="969696"/>
                  </a:solidFill>
                  <a:latin typeface="Arial"/>
                  <a:cs typeface="Arial"/>
                </a:rPr>
                <a:t>2</a:t>
              </a:r>
              <a:r>
                <a:rPr lang="en-US" sz="1000" b="1" i="0" strike="noStrike">
                  <a:solidFill>
                    <a:srgbClr val="969696"/>
                  </a:solidFill>
                  <a:latin typeface="Arial"/>
                  <a:cs typeface="Arial"/>
                </a:rPr>
                <a:t>SO</a:t>
              </a:r>
              <a:r>
                <a:rPr lang="en-US" sz="1000" b="1" i="0" strike="noStrike" baseline="-25000">
                  <a:solidFill>
                    <a:srgbClr val="969696"/>
                  </a:solidFill>
                  <a:latin typeface="Arial"/>
                  <a:cs typeface="Arial"/>
                </a:rPr>
                <a:t>4</a:t>
              </a:r>
            </a:p>
          </xdr:txBody>
        </xdr:sp>
        <xdr:sp macro="" textlink="">
          <xdr:nvSpPr>
            <xdr:cNvPr id="45615" name="Line 1088"/>
            <xdr:cNvSpPr>
              <a:spLocks noChangeShapeType="1"/>
            </xdr:cNvSpPr>
          </xdr:nvSpPr>
          <xdr:spPr bwMode="auto">
            <a:xfrm>
              <a:off x="357" y="4599"/>
              <a:ext cx="74" cy="0"/>
            </a:xfrm>
            <a:prstGeom prst="line">
              <a:avLst/>
            </a:prstGeom>
            <a:noFill/>
            <a:ln w="12700">
              <a:solidFill>
                <a:srgbClr val="FF0000"/>
              </a:solidFill>
              <a:round/>
              <a:headEnd/>
              <a:tailEnd type="triangle" w="med" len="med"/>
            </a:ln>
          </xdr:spPr>
        </xdr:sp>
      </xdr:grpSp>
      <xdr:grpSp>
        <xdr:nvGrpSpPr>
          <xdr:cNvPr id="45591" name="Group 1095"/>
          <xdr:cNvGrpSpPr>
            <a:grpSpLocks/>
          </xdr:cNvGrpSpPr>
        </xdr:nvGrpSpPr>
        <xdr:grpSpPr bwMode="auto">
          <a:xfrm>
            <a:off x="247" y="716"/>
            <a:ext cx="12" cy="12"/>
            <a:chOff x="495" y="1422"/>
            <a:chExt cx="14" cy="14"/>
          </a:xfrm>
        </xdr:grpSpPr>
        <xdr:sp macro="" textlink="">
          <xdr:nvSpPr>
            <xdr:cNvPr id="45612" name="Line 1096"/>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613" name="Line 1097"/>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5592" name="Group 1105"/>
          <xdr:cNvGrpSpPr>
            <a:grpSpLocks/>
          </xdr:cNvGrpSpPr>
        </xdr:nvGrpSpPr>
        <xdr:grpSpPr bwMode="auto">
          <a:xfrm>
            <a:off x="114" y="711"/>
            <a:ext cx="123" cy="26"/>
            <a:chOff x="111" y="710"/>
            <a:chExt cx="123" cy="26"/>
          </a:xfrm>
        </xdr:grpSpPr>
        <xdr:sp macro="" textlink="">
          <xdr:nvSpPr>
            <xdr:cNvPr id="20537" name="Text Box 1081"/>
            <xdr:cNvSpPr txBox="1">
              <a:spLocks noChangeArrowheads="1"/>
            </xdr:cNvSpPr>
          </xdr:nvSpPr>
          <xdr:spPr bwMode="auto">
            <a:xfrm>
              <a:off x="157" y="710"/>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0538" name="Text Box 1082"/>
            <xdr:cNvSpPr txBox="1">
              <a:spLocks noChangeArrowheads="1"/>
            </xdr:cNvSpPr>
          </xdr:nvSpPr>
          <xdr:spPr bwMode="auto">
            <a:xfrm>
              <a:off x="198" y="71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45607" name="Group 1083"/>
            <xdr:cNvGrpSpPr>
              <a:grpSpLocks/>
            </xdr:cNvGrpSpPr>
          </xdr:nvGrpSpPr>
          <xdr:grpSpPr bwMode="auto">
            <a:xfrm>
              <a:off x="186" y="720"/>
              <a:ext cx="14" cy="4"/>
              <a:chOff x="698" y="1453"/>
              <a:chExt cx="14" cy="4"/>
            </a:xfrm>
          </xdr:grpSpPr>
          <xdr:sp macro="" textlink="">
            <xdr:nvSpPr>
              <xdr:cNvPr id="45610" name="Line 1084"/>
              <xdr:cNvSpPr>
                <a:spLocks noChangeShapeType="1"/>
              </xdr:cNvSpPr>
            </xdr:nvSpPr>
            <xdr:spPr bwMode="auto">
              <a:xfrm>
                <a:off x="698" y="1457"/>
                <a:ext cx="14" cy="0"/>
              </a:xfrm>
              <a:prstGeom prst="line">
                <a:avLst/>
              </a:prstGeom>
              <a:noFill/>
              <a:ln w="9525">
                <a:solidFill>
                  <a:srgbClr val="FF6600"/>
                </a:solidFill>
                <a:round/>
                <a:headEnd/>
                <a:tailEnd/>
              </a:ln>
            </xdr:spPr>
          </xdr:sp>
          <xdr:sp macro="" textlink="">
            <xdr:nvSpPr>
              <xdr:cNvPr id="45611" name="Line 1085"/>
              <xdr:cNvSpPr>
                <a:spLocks noChangeShapeType="1"/>
              </xdr:cNvSpPr>
            </xdr:nvSpPr>
            <xdr:spPr bwMode="auto">
              <a:xfrm>
                <a:off x="698" y="1453"/>
                <a:ext cx="14" cy="0"/>
              </a:xfrm>
              <a:prstGeom prst="line">
                <a:avLst/>
              </a:prstGeom>
              <a:noFill/>
              <a:ln w="9525">
                <a:solidFill>
                  <a:srgbClr val="FFFF99"/>
                </a:solidFill>
                <a:round/>
                <a:headEnd/>
                <a:tailEnd/>
              </a:ln>
            </xdr:spPr>
          </xdr:sp>
        </xdr:grpSp>
        <xdr:sp macro="" textlink="">
          <xdr:nvSpPr>
            <xdr:cNvPr id="20554" name="Text Box 1098"/>
            <xdr:cNvSpPr txBox="1">
              <a:spLocks noChangeArrowheads="1"/>
            </xdr:cNvSpPr>
          </xdr:nvSpPr>
          <xdr:spPr bwMode="auto">
            <a:xfrm>
              <a:off x="111" y="71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609" name="Line 1099"/>
            <xdr:cNvSpPr>
              <a:spLocks noChangeShapeType="1"/>
            </xdr:cNvSpPr>
          </xdr:nvSpPr>
          <xdr:spPr bwMode="auto">
            <a:xfrm>
              <a:off x="146" y="722"/>
              <a:ext cx="14" cy="0"/>
            </a:xfrm>
            <a:prstGeom prst="line">
              <a:avLst/>
            </a:prstGeom>
            <a:noFill/>
            <a:ln w="9525">
              <a:solidFill>
                <a:srgbClr val="FFFF99"/>
              </a:solidFill>
              <a:round/>
              <a:headEnd/>
              <a:tailEnd/>
            </a:ln>
          </xdr:spPr>
        </xdr:sp>
      </xdr:grpSp>
      <xdr:grpSp>
        <xdr:nvGrpSpPr>
          <xdr:cNvPr id="45593" name="Group 1106"/>
          <xdr:cNvGrpSpPr>
            <a:grpSpLocks/>
          </xdr:cNvGrpSpPr>
        </xdr:nvGrpSpPr>
        <xdr:grpSpPr bwMode="auto">
          <a:xfrm>
            <a:off x="265" y="711"/>
            <a:ext cx="58" cy="21"/>
            <a:chOff x="262" y="710"/>
            <a:chExt cx="58" cy="21"/>
          </a:xfrm>
        </xdr:grpSpPr>
        <xdr:sp macro="" textlink="">
          <xdr:nvSpPr>
            <xdr:cNvPr id="20535" name="Text Box 1079"/>
            <xdr:cNvSpPr txBox="1">
              <a:spLocks noChangeArrowheads="1"/>
            </xdr:cNvSpPr>
          </xdr:nvSpPr>
          <xdr:spPr bwMode="auto">
            <a:xfrm>
              <a:off x="290" y="710"/>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20558" name="Text Box 1102"/>
            <xdr:cNvSpPr txBox="1">
              <a:spLocks noChangeArrowheads="1"/>
            </xdr:cNvSpPr>
          </xdr:nvSpPr>
          <xdr:spPr bwMode="auto">
            <a:xfrm>
              <a:off x="262" y="710"/>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5604" name="Line 1103"/>
            <xdr:cNvSpPr>
              <a:spLocks noChangeShapeType="1"/>
            </xdr:cNvSpPr>
          </xdr:nvSpPr>
          <xdr:spPr bwMode="auto">
            <a:xfrm>
              <a:off x="279" y="722"/>
              <a:ext cx="14" cy="0"/>
            </a:xfrm>
            <a:prstGeom prst="line">
              <a:avLst/>
            </a:prstGeom>
            <a:noFill/>
            <a:ln w="9525">
              <a:solidFill>
                <a:srgbClr val="FFFF99"/>
              </a:solidFill>
              <a:round/>
              <a:headEnd/>
              <a:tailEnd/>
            </a:ln>
          </xdr:spPr>
        </xdr:sp>
      </xdr:grpSp>
      <xdr:grpSp>
        <xdr:nvGrpSpPr>
          <xdr:cNvPr id="45594" name="Group 1212"/>
          <xdr:cNvGrpSpPr>
            <a:grpSpLocks/>
          </xdr:cNvGrpSpPr>
        </xdr:nvGrpSpPr>
        <xdr:grpSpPr bwMode="auto">
          <a:xfrm>
            <a:off x="414" y="711"/>
            <a:ext cx="122" cy="54"/>
            <a:chOff x="414" y="711"/>
            <a:chExt cx="122" cy="54"/>
          </a:xfrm>
        </xdr:grpSpPr>
        <xdr:sp macro="" textlink="">
          <xdr:nvSpPr>
            <xdr:cNvPr id="20557" name="Text Box 1101"/>
            <xdr:cNvSpPr txBox="1">
              <a:spLocks noChangeArrowheads="1"/>
            </xdr:cNvSpPr>
          </xdr:nvSpPr>
          <xdr:spPr bwMode="auto">
            <a:xfrm>
              <a:off x="500" y="71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546" name="Text Box 1090"/>
            <xdr:cNvSpPr txBox="1">
              <a:spLocks noChangeArrowheads="1"/>
            </xdr:cNvSpPr>
          </xdr:nvSpPr>
          <xdr:spPr bwMode="auto">
            <a:xfrm>
              <a:off x="414" y="71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547" name="Text Box 1091"/>
            <xdr:cNvSpPr txBox="1">
              <a:spLocks noChangeArrowheads="1"/>
            </xdr:cNvSpPr>
          </xdr:nvSpPr>
          <xdr:spPr bwMode="auto">
            <a:xfrm>
              <a:off x="459" y="711"/>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0548" name="Text Box 1092"/>
            <xdr:cNvSpPr txBox="1">
              <a:spLocks noChangeArrowheads="1"/>
            </xdr:cNvSpPr>
          </xdr:nvSpPr>
          <xdr:spPr bwMode="auto">
            <a:xfrm>
              <a:off x="458" y="743"/>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5599" name="Line 1093"/>
            <xdr:cNvSpPr>
              <a:spLocks noChangeShapeType="1"/>
            </xdr:cNvSpPr>
          </xdr:nvSpPr>
          <xdr:spPr bwMode="auto">
            <a:xfrm>
              <a:off x="448" y="723"/>
              <a:ext cx="14" cy="0"/>
            </a:xfrm>
            <a:prstGeom prst="line">
              <a:avLst/>
            </a:prstGeom>
            <a:noFill/>
            <a:ln w="9525">
              <a:solidFill>
                <a:srgbClr val="FFFF99"/>
              </a:solidFill>
              <a:round/>
              <a:headEnd/>
              <a:tailEnd/>
            </a:ln>
          </xdr:spPr>
        </xdr:sp>
        <xdr:sp macro="" textlink="">
          <xdr:nvSpPr>
            <xdr:cNvPr id="45600" name="Line 1094"/>
            <xdr:cNvSpPr>
              <a:spLocks noChangeShapeType="1"/>
            </xdr:cNvSpPr>
          </xdr:nvSpPr>
          <xdr:spPr bwMode="auto">
            <a:xfrm rot="5400000">
              <a:off x="461" y="739"/>
              <a:ext cx="14" cy="0"/>
            </a:xfrm>
            <a:prstGeom prst="line">
              <a:avLst/>
            </a:prstGeom>
            <a:noFill/>
            <a:ln w="9525">
              <a:solidFill>
                <a:srgbClr val="FFFF99"/>
              </a:solidFill>
              <a:round/>
              <a:headEnd/>
              <a:tailEnd/>
            </a:ln>
          </xdr:spPr>
        </xdr:sp>
        <xdr:sp macro="" textlink="">
          <xdr:nvSpPr>
            <xdr:cNvPr id="45601" name="Line 1104"/>
            <xdr:cNvSpPr>
              <a:spLocks noChangeShapeType="1"/>
            </xdr:cNvSpPr>
          </xdr:nvSpPr>
          <xdr:spPr bwMode="auto">
            <a:xfrm>
              <a:off x="488" y="723"/>
              <a:ext cx="14" cy="0"/>
            </a:xfrm>
            <a:prstGeom prst="line">
              <a:avLst/>
            </a:prstGeom>
            <a:noFill/>
            <a:ln w="9525">
              <a:solidFill>
                <a:srgbClr val="FFFF99"/>
              </a:solidFill>
              <a:round/>
              <a:headEnd/>
              <a:tailEnd/>
            </a:ln>
          </xdr:spPr>
        </xdr:sp>
      </xdr:grpSp>
    </xdr:grpSp>
    <xdr:clientData/>
  </xdr:twoCellAnchor>
  <xdr:twoCellAnchor>
    <xdr:from>
      <xdr:col>3</xdr:col>
      <xdr:colOff>600075</xdr:colOff>
      <xdr:row>59</xdr:row>
      <xdr:rowOff>38100</xdr:rowOff>
    </xdr:from>
    <xdr:to>
      <xdr:col>7</xdr:col>
      <xdr:colOff>142875</xdr:colOff>
      <xdr:row>62</xdr:row>
      <xdr:rowOff>19050</xdr:rowOff>
    </xdr:to>
    <xdr:grpSp>
      <xdr:nvGrpSpPr>
        <xdr:cNvPr id="34760" name="Group 1978"/>
        <xdr:cNvGrpSpPr>
          <a:grpSpLocks/>
        </xdr:cNvGrpSpPr>
      </xdr:nvGrpSpPr>
      <xdr:grpSpPr bwMode="auto">
        <a:xfrm>
          <a:off x="2443623" y="11601245"/>
          <a:ext cx="2000865" cy="564740"/>
          <a:chOff x="255" y="1170"/>
          <a:chExt cx="208" cy="58"/>
        </a:xfrm>
      </xdr:grpSpPr>
      <xdr:grpSp>
        <xdr:nvGrpSpPr>
          <xdr:cNvPr id="45578" name="Group 1183"/>
          <xdr:cNvGrpSpPr>
            <a:grpSpLocks/>
          </xdr:cNvGrpSpPr>
        </xdr:nvGrpSpPr>
        <xdr:grpSpPr bwMode="auto">
          <a:xfrm>
            <a:off x="255" y="1170"/>
            <a:ext cx="79" cy="22"/>
            <a:chOff x="168" y="1391"/>
            <a:chExt cx="79" cy="22"/>
          </a:xfrm>
        </xdr:grpSpPr>
        <xdr:sp macro="" textlink="">
          <xdr:nvSpPr>
            <xdr:cNvPr id="20637" name="Text Box 1181"/>
            <xdr:cNvSpPr txBox="1">
              <a:spLocks noChangeArrowheads="1"/>
            </xdr:cNvSpPr>
          </xdr:nvSpPr>
          <xdr:spPr bwMode="auto">
            <a:xfrm>
              <a:off x="179" y="1391"/>
              <a:ext cx="53" cy="22"/>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C0C0C0"/>
                  </a:solidFill>
                  <a:latin typeface="Arial"/>
                  <a:cs typeface="Arial"/>
                </a:rPr>
                <a:t>ζυμάση</a:t>
              </a:r>
            </a:p>
          </xdr:txBody>
        </xdr:sp>
        <xdr:sp macro="" textlink="">
          <xdr:nvSpPr>
            <xdr:cNvPr id="45589" name="Line 1182"/>
            <xdr:cNvSpPr>
              <a:spLocks noChangeShapeType="1"/>
            </xdr:cNvSpPr>
          </xdr:nvSpPr>
          <xdr:spPr bwMode="auto">
            <a:xfrm>
              <a:off x="168" y="1410"/>
              <a:ext cx="79" cy="0"/>
            </a:xfrm>
            <a:prstGeom prst="line">
              <a:avLst/>
            </a:prstGeom>
            <a:noFill/>
            <a:ln w="9525">
              <a:solidFill>
                <a:srgbClr val="FF0000"/>
              </a:solidFill>
              <a:round/>
              <a:headEnd/>
              <a:tailEnd type="triangle" w="med" len="med"/>
            </a:ln>
          </xdr:spPr>
        </xdr:sp>
      </xdr:grpSp>
      <xdr:grpSp>
        <xdr:nvGrpSpPr>
          <xdr:cNvPr id="45579" name="Group 1211"/>
          <xdr:cNvGrpSpPr>
            <a:grpSpLocks/>
          </xdr:cNvGrpSpPr>
        </xdr:nvGrpSpPr>
        <xdr:grpSpPr bwMode="auto">
          <a:xfrm>
            <a:off x="359" y="1175"/>
            <a:ext cx="81" cy="53"/>
            <a:chOff x="619" y="1353"/>
            <a:chExt cx="81" cy="53"/>
          </a:xfrm>
        </xdr:grpSpPr>
        <xdr:sp macro="" textlink="">
          <xdr:nvSpPr>
            <xdr:cNvPr id="20661" name="Text Box 1205"/>
            <xdr:cNvSpPr txBox="1">
              <a:spLocks noChangeArrowheads="1"/>
            </xdr:cNvSpPr>
          </xdr:nvSpPr>
          <xdr:spPr bwMode="auto">
            <a:xfrm>
              <a:off x="619" y="135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662" name="Text Box 1206"/>
            <xdr:cNvSpPr txBox="1">
              <a:spLocks noChangeArrowheads="1"/>
            </xdr:cNvSpPr>
          </xdr:nvSpPr>
          <xdr:spPr bwMode="auto">
            <a:xfrm>
              <a:off x="664" y="135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0663" name="Text Box 1207"/>
            <xdr:cNvSpPr txBox="1">
              <a:spLocks noChangeArrowheads="1"/>
            </xdr:cNvSpPr>
          </xdr:nvSpPr>
          <xdr:spPr bwMode="auto">
            <a:xfrm>
              <a:off x="663" y="1384"/>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5586" name="Line 1208"/>
            <xdr:cNvSpPr>
              <a:spLocks noChangeShapeType="1"/>
            </xdr:cNvSpPr>
          </xdr:nvSpPr>
          <xdr:spPr bwMode="auto">
            <a:xfrm>
              <a:off x="652" y="1365"/>
              <a:ext cx="14" cy="0"/>
            </a:xfrm>
            <a:prstGeom prst="line">
              <a:avLst/>
            </a:prstGeom>
            <a:noFill/>
            <a:ln w="9525">
              <a:solidFill>
                <a:srgbClr val="FFFF99"/>
              </a:solidFill>
              <a:round/>
              <a:headEnd/>
              <a:tailEnd/>
            </a:ln>
          </xdr:spPr>
        </xdr:sp>
        <xdr:sp macro="" textlink="">
          <xdr:nvSpPr>
            <xdr:cNvPr id="45587" name="Line 1209"/>
            <xdr:cNvSpPr>
              <a:spLocks noChangeShapeType="1"/>
            </xdr:cNvSpPr>
          </xdr:nvSpPr>
          <xdr:spPr bwMode="auto">
            <a:xfrm rot="5400000">
              <a:off x="667" y="1380"/>
              <a:ext cx="14" cy="0"/>
            </a:xfrm>
            <a:prstGeom prst="line">
              <a:avLst/>
            </a:prstGeom>
            <a:noFill/>
            <a:ln w="9525">
              <a:solidFill>
                <a:srgbClr val="FFFF99"/>
              </a:solidFill>
              <a:round/>
              <a:headEnd/>
              <a:tailEnd/>
            </a:ln>
          </xdr:spPr>
        </xdr:sp>
      </xdr:grpSp>
      <xdr:grpSp>
        <xdr:nvGrpSpPr>
          <xdr:cNvPr id="45580" name="Group 1213"/>
          <xdr:cNvGrpSpPr>
            <a:grpSpLocks/>
          </xdr:cNvGrpSpPr>
        </xdr:nvGrpSpPr>
        <xdr:grpSpPr bwMode="auto">
          <a:xfrm>
            <a:off x="451" y="1179"/>
            <a:ext cx="12" cy="12"/>
            <a:chOff x="495" y="1422"/>
            <a:chExt cx="14" cy="14"/>
          </a:xfrm>
        </xdr:grpSpPr>
        <xdr:sp macro="" textlink="">
          <xdr:nvSpPr>
            <xdr:cNvPr id="45581" name="Line 121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582" name="Line 121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clientData/>
  </xdr:twoCellAnchor>
  <xdr:twoCellAnchor>
    <xdr:from>
      <xdr:col>0</xdr:col>
      <xdr:colOff>419100</xdr:colOff>
      <xdr:row>52</xdr:row>
      <xdr:rowOff>68006</xdr:rowOff>
    </xdr:from>
    <xdr:to>
      <xdr:col>0</xdr:col>
      <xdr:colOff>533400</xdr:colOff>
      <xdr:row>52</xdr:row>
      <xdr:rowOff>183206</xdr:rowOff>
    </xdr:to>
    <xdr:sp macro="" textlink="">
      <xdr:nvSpPr>
        <xdr:cNvPr id="34761" name="Oval 1220"/>
        <xdr:cNvSpPr>
          <a:spLocks noChangeArrowheads="1"/>
        </xdr:cNvSpPr>
      </xdr:nvSpPr>
      <xdr:spPr bwMode="auto">
        <a:xfrm>
          <a:off x="419100" y="10268974"/>
          <a:ext cx="114300" cy="1152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1</xdr:col>
      <xdr:colOff>19051</xdr:colOff>
      <xdr:row>71</xdr:row>
      <xdr:rowOff>104775</xdr:rowOff>
    </xdr:from>
    <xdr:to>
      <xdr:col>7</xdr:col>
      <xdr:colOff>323850</xdr:colOff>
      <xdr:row>72</xdr:row>
      <xdr:rowOff>152400</xdr:rowOff>
    </xdr:to>
    <xdr:sp macro="" textlink="">
      <xdr:nvSpPr>
        <xdr:cNvPr id="20677" name="Text Box 1221"/>
        <xdr:cNvSpPr txBox="1">
          <a:spLocks noChangeArrowheads="1"/>
        </xdr:cNvSpPr>
      </xdr:nvSpPr>
      <xdr:spPr bwMode="auto">
        <a:xfrm>
          <a:off x="628651" y="13496925"/>
          <a:ext cx="3962399" cy="23812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Αξιοσημείωτες χημικές ιδιότητες των κ.μ. αλκοολών</a:t>
          </a:r>
        </a:p>
      </xdr:txBody>
    </xdr:sp>
    <xdr:clientData/>
  </xdr:twoCellAnchor>
  <xdr:twoCellAnchor>
    <xdr:from>
      <xdr:col>1</xdr:col>
      <xdr:colOff>28575</xdr:colOff>
      <xdr:row>73</xdr:row>
      <xdr:rowOff>28575</xdr:rowOff>
    </xdr:from>
    <xdr:to>
      <xdr:col>3</xdr:col>
      <xdr:colOff>28575</xdr:colOff>
      <xdr:row>74</xdr:row>
      <xdr:rowOff>57150</xdr:rowOff>
    </xdr:to>
    <xdr:sp macro="" textlink="">
      <xdr:nvSpPr>
        <xdr:cNvPr id="20678" name="Text Box 1222"/>
        <xdr:cNvSpPr txBox="1">
          <a:spLocks noChangeArrowheads="1"/>
        </xdr:cNvSpPr>
      </xdr:nvSpPr>
      <xdr:spPr bwMode="auto">
        <a:xfrm>
          <a:off x="638175" y="13801725"/>
          <a:ext cx="1219200" cy="219075"/>
        </a:xfrm>
        <a:prstGeom prst="rect">
          <a:avLst/>
        </a:prstGeom>
        <a:solidFill>
          <a:srgbClr val="3333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Εστεροποίηση</a:t>
          </a:r>
        </a:p>
      </xdr:txBody>
    </xdr:sp>
    <xdr:clientData/>
  </xdr:twoCellAnchor>
  <xdr:twoCellAnchor>
    <xdr:from>
      <xdr:col>4</xdr:col>
      <xdr:colOff>428625</xdr:colOff>
      <xdr:row>97</xdr:row>
      <xdr:rowOff>66675</xdr:rowOff>
    </xdr:from>
    <xdr:to>
      <xdr:col>5</xdr:col>
      <xdr:colOff>333375</xdr:colOff>
      <xdr:row>98</xdr:row>
      <xdr:rowOff>133350</xdr:rowOff>
    </xdr:to>
    <xdr:grpSp>
      <xdr:nvGrpSpPr>
        <xdr:cNvPr id="34765" name="Group 1279"/>
        <xdr:cNvGrpSpPr>
          <a:grpSpLocks/>
        </xdr:cNvGrpSpPr>
      </xdr:nvGrpSpPr>
      <xdr:grpSpPr bwMode="auto">
        <a:xfrm>
          <a:off x="2886690" y="19024498"/>
          <a:ext cx="519266" cy="261271"/>
          <a:chOff x="1088" y="1876"/>
          <a:chExt cx="54" cy="28"/>
        </a:xfrm>
      </xdr:grpSpPr>
      <xdr:sp macro="" textlink="">
        <xdr:nvSpPr>
          <xdr:cNvPr id="45537" name="Line 1280"/>
          <xdr:cNvSpPr>
            <a:spLocks noChangeShapeType="1"/>
          </xdr:cNvSpPr>
        </xdr:nvSpPr>
        <xdr:spPr bwMode="auto">
          <a:xfrm>
            <a:off x="1088" y="1876"/>
            <a:ext cx="54" cy="0"/>
          </a:xfrm>
          <a:prstGeom prst="line">
            <a:avLst/>
          </a:prstGeom>
          <a:noFill/>
          <a:ln w="9525">
            <a:solidFill>
              <a:srgbClr val="800000"/>
            </a:solidFill>
            <a:round/>
            <a:headEnd/>
            <a:tailEnd/>
          </a:ln>
        </xdr:spPr>
      </xdr:sp>
      <xdr:sp macro="" textlink="">
        <xdr:nvSpPr>
          <xdr:cNvPr id="45538" name="Line 1281"/>
          <xdr:cNvSpPr>
            <a:spLocks noChangeShapeType="1"/>
          </xdr:cNvSpPr>
        </xdr:nvSpPr>
        <xdr:spPr bwMode="auto">
          <a:xfrm flipH="1">
            <a:off x="1142" y="1876"/>
            <a:ext cx="0" cy="28"/>
          </a:xfrm>
          <a:prstGeom prst="line">
            <a:avLst/>
          </a:prstGeom>
          <a:noFill/>
          <a:ln w="9525">
            <a:solidFill>
              <a:srgbClr val="800000"/>
            </a:solidFill>
            <a:round/>
            <a:headEnd/>
            <a:tailEnd/>
          </a:ln>
        </xdr:spPr>
      </xdr:sp>
      <xdr:sp macro="" textlink="">
        <xdr:nvSpPr>
          <xdr:cNvPr id="45539" name="Line 1282"/>
          <xdr:cNvSpPr>
            <a:spLocks noChangeShapeType="1"/>
          </xdr:cNvSpPr>
        </xdr:nvSpPr>
        <xdr:spPr bwMode="auto">
          <a:xfrm flipH="1">
            <a:off x="1089" y="1904"/>
            <a:ext cx="53" cy="0"/>
          </a:xfrm>
          <a:prstGeom prst="line">
            <a:avLst/>
          </a:prstGeom>
          <a:noFill/>
          <a:ln w="9525">
            <a:solidFill>
              <a:srgbClr val="800000"/>
            </a:solidFill>
            <a:round/>
            <a:headEnd/>
            <a:tailEnd/>
          </a:ln>
        </xdr:spPr>
      </xdr:sp>
      <xdr:sp macro="" textlink="">
        <xdr:nvSpPr>
          <xdr:cNvPr id="45540" name="Line 1283"/>
          <xdr:cNvSpPr>
            <a:spLocks noChangeShapeType="1"/>
          </xdr:cNvSpPr>
        </xdr:nvSpPr>
        <xdr:spPr bwMode="auto">
          <a:xfrm>
            <a:off x="1088" y="1876"/>
            <a:ext cx="0" cy="28"/>
          </a:xfrm>
          <a:prstGeom prst="line">
            <a:avLst/>
          </a:prstGeom>
          <a:noFill/>
          <a:ln w="9525">
            <a:solidFill>
              <a:srgbClr val="800000"/>
            </a:solidFill>
            <a:round/>
            <a:headEnd/>
            <a:tailEnd/>
          </a:ln>
        </xdr:spPr>
      </xdr:sp>
    </xdr:grpSp>
    <xdr:clientData/>
  </xdr:twoCellAnchor>
  <xdr:twoCellAnchor>
    <xdr:from>
      <xdr:col>5</xdr:col>
      <xdr:colOff>352425</xdr:colOff>
      <xdr:row>97</xdr:row>
      <xdr:rowOff>66675</xdr:rowOff>
    </xdr:from>
    <xdr:to>
      <xdr:col>6</xdr:col>
      <xdr:colOff>171450</xdr:colOff>
      <xdr:row>98</xdr:row>
      <xdr:rowOff>133350</xdr:rowOff>
    </xdr:to>
    <xdr:grpSp>
      <xdr:nvGrpSpPr>
        <xdr:cNvPr id="34766" name="Group 1284"/>
        <xdr:cNvGrpSpPr>
          <a:grpSpLocks/>
        </xdr:cNvGrpSpPr>
      </xdr:nvGrpSpPr>
      <xdr:grpSpPr bwMode="auto">
        <a:xfrm>
          <a:off x="3425006" y="19024498"/>
          <a:ext cx="433541" cy="261271"/>
          <a:chOff x="1144" y="1877"/>
          <a:chExt cx="45" cy="28"/>
        </a:xfrm>
      </xdr:grpSpPr>
      <xdr:sp macro="" textlink="">
        <xdr:nvSpPr>
          <xdr:cNvPr id="45533" name="Line 1285"/>
          <xdr:cNvSpPr>
            <a:spLocks noChangeShapeType="1"/>
          </xdr:cNvSpPr>
        </xdr:nvSpPr>
        <xdr:spPr bwMode="auto">
          <a:xfrm>
            <a:off x="1144" y="1877"/>
            <a:ext cx="44" cy="0"/>
          </a:xfrm>
          <a:prstGeom prst="line">
            <a:avLst/>
          </a:prstGeom>
          <a:noFill/>
          <a:ln w="9525">
            <a:solidFill>
              <a:srgbClr val="008000"/>
            </a:solidFill>
            <a:round/>
            <a:headEnd/>
            <a:tailEnd/>
          </a:ln>
        </xdr:spPr>
      </xdr:sp>
      <xdr:sp macro="" textlink="">
        <xdr:nvSpPr>
          <xdr:cNvPr id="45534" name="Line 1286"/>
          <xdr:cNvSpPr>
            <a:spLocks noChangeShapeType="1"/>
          </xdr:cNvSpPr>
        </xdr:nvSpPr>
        <xdr:spPr bwMode="auto">
          <a:xfrm flipH="1">
            <a:off x="1189" y="1877"/>
            <a:ext cx="0" cy="28"/>
          </a:xfrm>
          <a:prstGeom prst="line">
            <a:avLst/>
          </a:prstGeom>
          <a:noFill/>
          <a:ln w="9525">
            <a:solidFill>
              <a:srgbClr val="008000"/>
            </a:solidFill>
            <a:round/>
            <a:headEnd/>
            <a:tailEnd/>
          </a:ln>
        </xdr:spPr>
      </xdr:sp>
      <xdr:sp macro="" textlink="">
        <xdr:nvSpPr>
          <xdr:cNvPr id="45535" name="Line 1287"/>
          <xdr:cNvSpPr>
            <a:spLocks noChangeShapeType="1"/>
          </xdr:cNvSpPr>
        </xdr:nvSpPr>
        <xdr:spPr bwMode="auto">
          <a:xfrm flipH="1">
            <a:off x="1145" y="1905"/>
            <a:ext cx="44" cy="0"/>
          </a:xfrm>
          <a:prstGeom prst="line">
            <a:avLst/>
          </a:prstGeom>
          <a:noFill/>
          <a:ln w="9525">
            <a:solidFill>
              <a:srgbClr val="008000"/>
            </a:solidFill>
            <a:round/>
            <a:headEnd/>
            <a:tailEnd/>
          </a:ln>
        </xdr:spPr>
      </xdr:sp>
      <xdr:sp macro="" textlink="">
        <xdr:nvSpPr>
          <xdr:cNvPr id="45536" name="Line 1288"/>
          <xdr:cNvSpPr>
            <a:spLocks noChangeShapeType="1"/>
          </xdr:cNvSpPr>
        </xdr:nvSpPr>
        <xdr:spPr bwMode="auto">
          <a:xfrm>
            <a:off x="1144" y="1877"/>
            <a:ext cx="0" cy="28"/>
          </a:xfrm>
          <a:prstGeom prst="line">
            <a:avLst/>
          </a:prstGeom>
          <a:noFill/>
          <a:ln w="9525">
            <a:solidFill>
              <a:srgbClr val="008000"/>
            </a:solidFill>
            <a:round/>
            <a:headEnd/>
            <a:tailEnd/>
          </a:ln>
        </xdr:spPr>
      </xdr:sp>
    </xdr:grpSp>
    <xdr:clientData/>
  </xdr:twoCellAnchor>
  <xdr:twoCellAnchor>
    <xdr:from>
      <xdr:col>1</xdr:col>
      <xdr:colOff>400050</xdr:colOff>
      <xdr:row>99</xdr:row>
      <xdr:rowOff>0</xdr:rowOff>
    </xdr:from>
    <xdr:to>
      <xdr:col>4</xdr:col>
      <xdr:colOff>600075</xdr:colOff>
      <xdr:row>102</xdr:row>
      <xdr:rowOff>66675</xdr:rowOff>
    </xdr:to>
    <xdr:grpSp>
      <xdr:nvGrpSpPr>
        <xdr:cNvPr id="34767" name="Group 1289"/>
        <xdr:cNvGrpSpPr>
          <a:grpSpLocks/>
        </xdr:cNvGrpSpPr>
      </xdr:nvGrpSpPr>
      <xdr:grpSpPr bwMode="auto">
        <a:xfrm>
          <a:off x="1014566" y="19347016"/>
          <a:ext cx="2043574" cy="650465"/>
          <a:chOff x="893" y="1910"/>
          <a:chExt cx="213" cy="56"/>
        </a:xfrm>
      </xdr:grpSpPr>
      <xdr:sp macro="" textlink="">
        <xdr:nvSpPr>
          <xdr:cNvPr id="20746" name="Text Box 1290"/>
          <xdr:cNvSpPr txBox="1">
            <a:spLocks noChangeArrowheads="1"/>
          </xdr:cNvSpPr>
        </xdr:nvSpPr>
        <xdr:spPr bwMode="auto">
          <a:xfrm>
            <a:off x="893" y="1910"/>
            <a:ext cx="176" cy="56"/>
          </a:xfrm>
          <a:prstGeom prst="rect">
            <a:avLst/>
          </a:prstGeom>
          <a:solidFill>
            <a:srgbClr val="000000"/>
          </a:solidFill>
          <a:ln w="9525">
            <a:solidFill>
              <a:srgbClr val="800000"/>
            </a:solidFill>
            <a:miter lim="800000"/>
            <a:headEnd/>
            <a:tailEnd/>
          </a:ln>
        </xdr:spPr>
        <xdr:txBody>
          <a:bodyPr vertOverflow="clip" wrap="square" lIns="27432" tIns="22860" rIns="27432" bIns="22860" anchor="ctr" upright="1"/>
          <a:lstStyle/>
          <a:p>
            <a:pPr algn="ctr" rtl="0">
              <a:defRPr sz="1000"/>
            </a:pPr>
            <a:r>
              <a:rPr lang="el-GR" sz="1000" b="0" i="0" strike="noStrike">
                <a:solidFill>
                  <a:srgbClr val="FFFF99"/>
                </a:solidFill>
                <a:latin typeface="Arial"/>
                <a:cs typeface="Arial"/>
              </a:rPr>
              <a:t>Η </a:t>
            </a:r>
            <a:r>
              <a:rPr lang="el-GR" sz="1000" b="1" i="0" strike="noStrike">
                <a:solidFill>
                  <a:srgbClr val="FF9900"/>
                </a:solidFill>
                <a:latin typeface="Arial"/>
                <a:cs typeface="Arial"/>
              </a:rPr>
              <a:t>"κεφαλή"</a:t>
            </a:r>
            <a:r>
              <a:rPr lang="el-GR" sz="1000" b="0" i="0" strike="noStrike">
                <a:solidFill>
                  <a:srgbClr val="FFFF99"/>
                </a:solidFill>
                <a:latin typeface="Arial"/>
                <a:cs typeface="Arial"/>
              </a:rPr>
              <a:t> του εστέρα</a:t>
            </a:r>
          </a:p>
          <a:p>
            <a:pPr algn="ctr" rtl="0">
              <a:defRPr sz="1000"/>
            </a:pPr>
            <a:r>
              <a:rPr lang="el-GR" sz="1000" b="0" i="0" strike="noStrike">
                <a:solidFill>
                  <a:srgbClr val="FFFF99"/>
                </a:solidFill>
                <a:latin typeface="Arial"/>
                <a:cs typeface="Arial"/>
              </a:rPr>
              <a:t>προέρχεται από το </a:t>
            </a:r>
            <a:r>
              <a:rPr lang="el-GR" sz="1000" b="1" i="0" strike="noStrike">
                <a:solidFill>
                  <a:srgbClr val="800000"/>
                </a:solidFill>
                <a:latin typeface="Arial"/>
                <a:cs typeface="Arial"/>
              </a:rPr>
              <a:t>οξύ</a:t>
            </a:r>
            <a:r>
              <a:rPr lang="el-GR" sz="1000" b="0" i="0" strike="noStrike">
                <a:solidFill>
                  <a:srgbClr val="FFFF99"/>
                </a:solidFill>
                <a:latin typeface="Arial"/>
                <a:cs typeface="Arial"/>
              </a:rPr>
              <a:t> που συμμετείχε στη σύνθεσή του.</a:t>
            </a:r>
          </a:p>
        </xdr:txBody>
      </xdr:sp>
      <xdr:sp macro="" textlink="">
        <xdr:nvSpPr>
          <xdr:cNvPr id="45531" name="Line 1291"/>
          <xdr:cNvSpPr>
            <a:spLocks noChangeShapeType="1"/>
          </xdr:cNvSpPr>
        </xdr:nvSpPr>
        <xdr:spPr bwMode="auto">
          <a:xfrm>
            <a:off x="1070" y="1935"/>
            <a:ext cx="16" cy="0"/>
          </a:xfrm>
          <a:prstGeom prst="line">
            <a:avLst/>
          </a:prstGeom>
          <a:noFill/>
          <a:ln w="9525">
            <a:solidFill>
              <a:srgbClr val="800000"/>
            </a:solidFill>
            <a:round/>
            <a:headEnd/>
            <a:tailEnd/>
          </a:ln>
        </xdr:spPr>
      </xdr:sp>
      <xdr:sp macro="" textlink="">
        <xdr:nvSpPr>
          <xdr:cNvPr id="45532" name="Line 1292"/>
          <xdr:cNvSpPr>
            <a:spLocks noChangeShapeType="1"/>
          </xdr:cNvSpPr>
        </xdr:nvSpPr>
        <xdr:spPr bwMode="auto">
          <a:xfrm flipV="1">
            <a:off x="1087" y="1916"/>
            <a:ext cx="19" cy="19"/>
          </a:xfrm>
          <a:prstGeom prst="line">
            <a:avLst/>
          </a:prstGeom>
          <a:noFill/>
          <a:ln w="9525">
            <a:solidFill>
              <a:srgbClr val="800000"/>
            </a:solidFill>
            <a:round/>
            <a:headEnd/>
            <a:tailEnd type="triangle" w="med" len="med"/>
          </a:ln>
        </xdr:spPr>
      </xdr:sp>
    </xdr:grpSp>
    <xdr:clientData/>
  </xdr:twoCellAnchor>
  <xdr:twoCellAnchor>
    <xdr:from>
      <xdr:col>6</xdr:col>
      <xdr:colOff>38100</xdr:colOff>
      <xdr:row>99</xdr:row>
      <xdr:rowOff>0</xdr:rowOff>
    </xdr:from>
    <xdr:to>
      <xdr:col>9</xdr:col>
      <xdr:colOff>219075</xdr:colOff>
      <xdr:row>102</xdr:row>
      <xdr:rowOff>66675</xdr:rowOff>
    </xdr:to>
    <xdr:grpSp>
      <xdr:nvGrpSpPr>
        <xdr:cNvPr id="34768" name="Group 1300"/>
        <xdr:cNvGrpSpPr>
          <a:grpSpLocks/>
        </xdr:cNvGrpSpPr>
      </xdr:nvGrpSpPr>
      <xdr:grpSpPr bwMode="auto">
        <a:xfrm>
          <a:off x="3725197" y="19347016"/>
          <a:ext cx="2024523" cy="650465"/>
          <a:chOff x="388" y="2026"/>
          <a:chExt cx="211" cy="67"/>
        </a:xfrm>
      </xdr:grpSpPr>
      <xdr:sp macro="" textlink="">
        <xdr:nvSpPr>
          <xdr:cNvPr id="20750" name="Text Box 1294"/>
          <xdr:cNvSpPr txBox="1">
            <a:spLocks noChangeArrowheads="1"/>
          </xdr:cNvSpPr>
        </xdr:nvSpPr>
        <xdr:spPr bwMode="auto">
          <a:xfrm>
            <a:off x="423" y="2026"/>
            <a:ext cx="176" cy="67"/>
          </a:xfrm>
          <a:prstGeom prst="rect">
            <a:avLst/>
          </a:prstGeom>
          <a:solidFill>
            <a:srgbClr val="000000"/>
          </a:solidFill>
          <a:ln w="9525">
            <a:solidFill>
              <a:srgbClr val="008000"/>
            </a:solidFill>
            <a:miter lim="800000"/>
            <a:headEnd/>
            <a:tailEnd/>
          </a:ln>
        </xdr:spPr>
        <xdr:txBody>
          <a:bodyPr vertOverflow="clip" wrap="square" lIns="27432" tIns="22860" rIns="27432" bIns="22860" anchor="ctr" upright="1"/>
          <a:lstStyle/>
          <a:p>
            <a:pPr algn="ctr" rtl="0">
              <a:defRPr sz="1000"/>
            </a:pPr>
            <a:r>
              <a:rPr lang="el-GR" sz="1000" b="0" i="0" strike="noStrike">
                <a:solidFill>
                  <a:srgbClr val="FFFF99"/>
                </a:solidFill>
                <a:latin typeface="Arial"/>
                <a:cs typeface="Arial"/>
              </a:rPr>
              <a:t>Η </a:t>
            </a:r>
            <a:r>
              <a:rPr lang="el-GR" sz="1000" b="1" i="0" strike="noStrike">
                <a:solidFill>
                  <a:srgbClr val="FF9900"/>
                </a:solidFill>
                <a:latin typeface="Arial"/>
                <a:cs typeface="Arial"/>
              </a:rPr>
              <a:t>"ουρά"</a:t>
            </a:r>
            <a:r>
              <a:rPr lang="el-GR" sz="1000" b="0" i="0" strike="noStrike">
                <a:solidFill>
                  <a:srgbClr val="FFFF99"/>
                </a:solidFill>
                <a:latin typeface="Arial"/>
                <a:cs typeface="Arial"/>
              </a:rPr>
              <a:t> του εστέρα </a:t>
            </a:r>
          </a:p>
          <a:p>
            <a:pPr algn="ctr" rtl="0">
              <a:defRPr sz="1000"/>
            </a:pPr>
            <a:r>
              <a:rPr lang="el-GR" sz="1000" b="0" i="0" strike="noStrike">
                <a:solidFill>
                  <a:srgbClr val="FFFF99"/>
                </a:solidFill>
                <a:latin typeface="Arial"/>
                <a:cs typeface="Arial"/>
              </a:rPr>
              <a:t>προέρχεται από την </a:t>
            </a:r>
            <a:r>
              <a:rPr lang="el-GR" sz="1000" b="1" i="0" strike="noStrike">
                <a:solidFill>
                  <a:srgbClr val="008000"/>
                </a:solidFill>
                <a:latin typeface="Arial"/>
                <a:cs typeface="Arial"/>
              </a:rPr>
              <a:t>αλκοόλη</a:t>
            </a:r>
            <a:r>
              <a:rPr lang="el-GR" sz="1000" b="0" i="0" strike="noStrike">
                <a:solidFill>
                  <a:srgbClr val="FFFF99"/>
                </a:solidFill>
                <a:latin typeface="Arial"/>
                <a:cs typeface="Arial"/>
              </a:rPr>
              <a:t> που συμμετείχε στη σύνθεσή του.</a:t>
            </a:r>
          </a:p>
        </xdr:txBody>
      </xdr:sp>
      <xdr:grpSp>
        <xdr:nvGrpSpPr>
          <xdr:cNvPr id="45527" name="Group 1299"/>
          <xdr:cNvGrpSpPr>
            <a:grpSpLocks/>
          </xdr:cNvGrpSpPr>
        </xdr:nvGrpSpPr>
        <xdr:grpSpPr bwMode="auto">
          <a:xfrm>
            <a:off x="388" y="2033"/>
            <a:ext cx="35" cy="23"/>
            <a:chOff x="388" y="2033"/>
            <a:chExt cx="35" cy="23"/>
          </a:xfrm>
        </xdr:grpSpPr>
        <xdr:sp macro="" textlink="">
          <xdr:nvSpPr>
            <xdr:cNvPr id="45528" name="Line 1296"/>
            <xdr:cNvSpPr>
              <a:spLocks noChangeShapeType="1"/>
            </xdr:cNvSpPr>
          </xdr:nvSpPr>
          <xdr:spPr bwMode="auto">
            <a:xfrm flipH="1">
              <a:off x="407" y="2056"/>
              <a:ext cx="16" cy="0"/>
            </a:xfrm>
            <a:prstGeom prst="line">
              <a:avLst/>
            </a:prstGeom>
            <a:noFill/>
            <a:ln w="9525">
              <a:solidFill>
                <a:srgbClr val="008000"/>
              </a:solidFill>
              <a:round/>
              <a:headEnd/>
              <a:tailEnd/>
            </a:ln>
          </xdr:spPr>
        </xdr:sp>
        <xdr:sp macro="" textlink="">
          <xdr:nvSpPr>
            <xdr:cNvPr id="45529" name="Line 1297"/>
            <xdr:cNvSpPr>
              <a:spLocks noChangeShapeType="1"/>
            </xdr:cNvSpPr>
          </xdr:nvSpPr>
          <xdr:spPr bwMode="auto">
            <a:xfrm flipH="1" flipV="1">
              <a:off x="388" y="2033"/>
              <a:ext cx="19" cy="23"/>
            </a:xfrm>
            <a:prstGeom prst="line">
              <a:avLst/>
            </a:prstGeom>
            <a:noFill/>
            <a:ln w="9525">
              <a:solidFill>
                <a:srgbClr val="008000"/>
              </a:solidFill>
              <a:round/>
              <a:headEnd/>
              <a:tailEnd type="triangle" w="med" len="med"/>
            </a:ln>
          </xdr:spPr>
        </xdr:sp>
      </xdr:grpSp>
    </xdr:grpSp>
    <xdr:clientData/>
  </xdr:twoCellAnchor>
  <xdr:twoCellAnchor>
    <xdr:from>
      <xdr:col>1</xdr:col>
      <xdr:colOff>28575</xdr:colOff>
      <xdr:row>115</xdr:row>
      <xdr:rowOff>114300</xdr:rowOff>
    </xdr:from>
    <xdr:to>
      <xdr:col>2</xdr:col>
      <xdr:colOff>428625</xdr:colOff>
      <xdr:row>116</xdr:row>
      <xdr:rowOff>142875</xdr:rowOff>
    </xdr:to>
    <xdr:sp macro="" textlink="">
      <xdr:nvSpPr>
        <xdr:cNvPr id="20888" name="Text Box 1432"/>
        <xdr:cNvSpPr txBox="1">
          <a:spLocks noChangeArrowheads="1"/>
        </xdr:cNvSpPr>
      </xdr:nvSpPr>
      <xdr:spPr bwMode="auto">
        <a:xfrm>
          <a:off x="638175" y="20745450"/>
          <a:ext cx="1009650" cy="219075"/>
        </a:xfrm>
        <a:prstGeom prst="rect">
          <a:avLst/>
        </a:prstGeom>
        <a:solidFill>
          <a:srgbClr val="0033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Παράδειγμα</a:t>
          </a:r>
        </a:p>
      </xdr:txBody>
    </xdr:sp>
    <xdr:clientData/>
  </xdr:twoCellAnchor>
  <xdr:twoCellAnchor>
    <xdr:from>
      <xdr:col>1</xdr:col>
      <xdr:colOff>28575</xdr:colOff>
      <xdr:row>126</xdr:row>
      <xdr:rowOff>133350</xdr:rowOff>
    </xdr:from>
    <xdr:to>
      <xdr:col>1</xdr:col>
      <xdr:colOff>533400</xdr:colOff>
      <xdr:row>127</xdr:row>
      <xdr:rowOff>161925</xdr:rowOff>
    </xdr:to>
    <xdr:sp macro="" textlink="">
      <xdr:nvSpPr>
        <xdr:cNvPr id="20889" name="Text Box 1433"/>
        <xdr:cNvSpPr txBox="1">
          <a:spLocks noChangeArrowheads="1"/>
        </xdr:cNvSpPr>
      </xdr:nvSpPr>
      <xdr:spPr bwMode="auto">
        <a:xfrm>
          <a:off x="638175" y="24003000"/>
          <a:ext cx="504825" cy="2190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CC99"/>
              </a:solidFill>
              <a:latin typeface="Arial"/>
              <a:cs typeface="Arial"/>
            </a:rPr>
            <a:t>Λύση</a:t>
          </a:r>
        </a:p>
      </xdr:txBody>
    </xdr:sp>
    <xdr:clientData/>
  </xdr:twoCellAnchor>
  <xdr:twoCellAnchor>
    <xdr:from>
      <xdr:col>5</xdr:col>
      <xdr:colOff>228600</xdr:colOff>
      <xdr:row>153</xdr:row>
      <xdr:rowOff>43323</xdr:rowOff>
    </xdr:from>
    <xdr:to>
      <xdr:col>7</xdr:col>
      <xdr:colOff>180975</xdr:colOff>
      <xdr:row>157</xdr:row>
      <xdr:rowOff>142670</xdr:rowOff>
    </xdr:to>
    <xdr:grpSp>
      <xdr:nvGrpSpPr>
        <xdr:cNvPr id="34778" name="Group 1502"/>
        <xdr:cNvGrpSpPr>
          <a:grpSpLocks/>
        </xdr:cNvGrpSpPr>
      </xdr:nvGrpSpPr>
      <xdr:grpSpPr bwMode="auto">
        <a:xfrm>
          <a:off x="3301181" y="29898565"/>
          <a:ext cx="1181407" cy="877734"/>
          <a:chOff x="344" y="3016"/>
          <a:chExt cx="123" cy="90"/>
        </a:xfrm>
      </xdr:grpSpPr>
      <xdr:sp macro="" textlink="">
        <xdr:nvSpPr>
          <xdr:cNvPr id="20957" name="Text Box 1501"/>
          <xdr:cNvSpPr txBox="1">
            <a:spLocks noChangeArrowheads="1"/>
          </xdr:cNvSpPr>
        </xdr:nvSpPr>
        <xdr:spPr bwMode="auto">
          <a:xfrm>
            <a:off x="344" y="3049"/>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grpSp>
        <xdr:nvGrpSpPr>
          <xdr:cNvPr id="45374" name="Group 1489"/>
          <xdr:cNvGrpSpPr>
            <a:grpSpLocks/>
          </xdr:cNvGrpSpPr>
        </xdr:nvGrpSpPr>
        <xdr:grpSpPr bwMode="auto">
          <a:xfrm>
            <a:off x="361" y="3016"/>
            <a:ext cx="106" cy="90"/>
            <a:chOff x="344" y="2832"/>
            <a:chExt cx="106" cy="90"/>
          </a:xfrm>
        </xdr:grpSpPr>
        <xdr:sp macro="" textlink="">
          <xdr:nvSpPr>
            <xdr:cNvPr id="20946" name="Text Box 1490"/>
            <xdr:cNvSpPr txBox="1">
              <a:spLocks noChangeArrowheads="1"/>
            </xdr:cNvSpPr>
          </xdr:nvSpPr>
          <xdr:spPr bwMode="auto">
            <a:xfrm>
              <a:off x="385" y="289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947" name="Text Box 1491"/>
            <xdr:cNvSpPr txBox="1">
              <a:spLocks noChangeArrowheads="1"/>
            </xdr:cNvSpPr>
          </xdr:nvSpPr>
          <xdr:spPr bwMode="auto">
            <a:xfrm>
              <a:off x="414" y="286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948" name="Text Box 1492"/>
            <xdr:cNvSpPr txBox="1">
              <a:spLocks noChangeArrowheads="1"/>
            </xdr:cNvSpPr>
          </xdr:nvSpPr>
          <xdr:spPr bwMode="auto">
            <a:xfrm>
              <a:off x="385" y="2865"/>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p>
          </xdr:txBody>
        </xdr:sp>
        <xdr:sp macro="" textlink="">
          <xdr:nvSpPr>
            <xdr:cNvPr id="20949" name="Text Box 1493"/>
            <xdr:cNvSpPr txBox="1">
              <a:spLocks noChangeArrowheads="1"/>
            </xdr:cNvSpPr>
          </xdr:nvSpPr>
          <xdr:spPr bwMode="auto">
            <a:xfrm>
              <a:off x="355" y="2865"/>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O</a:t>
              </a:r>
            </a:p>
          </xdr:txBody>
        </xdr:sp>
        <xdr:sp macro="" textlink="">
          <xdr:nvSpPr>
            <xdr:cNvPr id="45379" name="Line 1494"/>
            <xdr:cNvSpPr>
              <a:spLocks noChangeShapeType="1"/>
            </xdr:cNvSpPr>
          </xdr:nvSpPr>
          <xdr:spPr bwMode="auto">
            <a:xfrm>
              <a:off x="374" y="2877"/>
              <a:ext cx="14" cy="0"/>
            </a:xfrm>
            <a:prstGeom prst="line">
              <a:avLst/>
            </a:prstGeom>
            <a:noFill/>
            <a:ln w="9525">
              <a:solidFill>
                <a:srgbClr val="FFFF99"/>
              </a:solidFill>
              <a:round/>
              <a:headEnd/>
              <a:tailEnd/>
            </a:ln>
          </xdr:spPr>
        </xdr:sp>
        <xdr:sp macro="" textlink="">
          <xdr:nvSpPr>
            <xdr:cNvPr id="45380" name="Line 1495"/>
            <xdr:cNvSpPr>
              <a:spLocks noChangeShapeType="1"/>
            </xdr:cNvSpPr>
          </xdr:nvSpPr>
          <xdr:spPr bwMode="auto">
            <a:xfrm>
              <a:off x="402" y="2877"/>
              <a:ext cx="14" cy="0"/>
            </a:xfrm>
            <a:prstGeom prst="line">
              <a:avLst/>
            </a:prstGeom>
            <a:noFill/>
            <a:ln w="9525">
              <a:solidFill>
                <a:srgbClr val="FFFF99"/>
              </a:solidFill>
              <a:round/>
              <a:headEnd/>
              <a:tailEnd/>
            </a:ln>
          </xdr:spPr>
        </xdr:sp>
        <xdr:sp macro="" textlink="">
          <xdr:nvSpPr>
            <xdr:cNvPr id="45381" name="Line 1496"/>
            <xdr:cNvSpPr>
              <a:spLocks noChangeShapeType="1"/>
            </xdr:cNvSpPr>
          </xdr:nvSpPr>
          <xdr:spPr bwMode="auto">
            <a:xfrm rot="5400000">
              <a:off x="388" y="2891"/>
              <a:ext cx="14" cy="0"/>
            </a:xfrm>
            <a:prstGeom prst="line">
              <a:avLst/>
            </a:prstGeom>
            <a:noFill/>
            <a:ln w="9525">
              <a:solidFill>
                <a:srgbClr val="FFFF99"/>
              </a:solidFill>
              <a:round/>
              <a:headEnd/>
              <a:tailEnd/>
            </a:ln>
          </xdr:spPr>
        </xdr:sp>
        <xdr:sp macro="" textlink="">
          <xdr:nvSpPr>
            <xdr:cNvPr id="20953" name="Text Box 1497"/>
            <xdr:cNvSpPr txBox="1">
              <a:spLocks noChangeArrowheads="1"/>
            </xdr:cNvSpPr>
          </xdr:nvSpPr>
          <xdr:spPr bwMode="auto">
            <a:xfrm>
              <a:off x="385" y="283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383" name="Line 1498"/>
            <xdr:cNvSpPr>
              <a:spLocks noChangeShapeType="1"/>
            </xdr:cNvSpPr>
          </xdr:nvSpPr>
          <xdr:spPr bwMode="auto">
            <a:xfrm rot="5400000">
              <a:off x="388" y="2859"/>
              <a:ext cx="14" cy="0"/>
            </a:xfrm>
            <a:prstGeom prst="line">
              <a:avLst/>
            </a:prstGeom>
            <a:noFill/>
            <a:ln w="9525">
              <a:solidFill>
                <a:srgbClr val="FFFF99"/>
              </a:solidFill>
              <a:round/>
              <a:headEnd/>
              <a:tailEnd/>
            </a:ln>
          </xdr:spPr>
        </xdr:sp>
        <xdr:sp macro="" textlink="">
          <xdr:nvSpPr>
            <xdr:cNvPr id="45384" name="Line 1499"/>
            <xdr:cNvSpPr>
              <a:spLocks noChangeShapeType="1"/>
            </xdr:cNvSpPr>
          </xdr:nvSpPr>
          <xdr:spPr bwMode="auto">
            <a:xfrm>
              <a:off x="344" y="2877"/>
              <a:ext cx="14" cy="0"/>
            </a:xfrm>
            <a:prstGeom prst="line">
              <a:avLst/>
            </a:prstGeom>
            <a:noFill/>
            <a:ln w="9525">
              <a:solidFill>
                <a:srgbClr val="FFFF99"/>
              </a:solidFill>
              <a:round/>
              <a:headEnd/>
              <a:tailEnd/>
            </a:ln>
          </xdr:spPr>
        </xdr:sp>
      </xdr:grpSp>
    </xdr:grpSp>
    <xdr:clientData/>
  </xdr:twoCellAnchor>
  <xdr:twoCellAnchor>
    <xdr:from>
      <xdr:col>1</xdr:col>
      <xdr:colOff>28575</xdr:colOff>
      <xdr:row>163</xdr:row>
      <xdr:rowOff>167352</xdr:rowOff>
    </xdr:from>
    <xdr:to>
      <xdr:col>2</xdr:col>
      <xdr:colOff>285750</xdr:colOff>
      <xdr:row>164</xdr:row>
      <xdr:rowOff>193879</xdr:rowOff>
    </xdr:to>
    <xdr:sp macro="" textlink="">
      <xdr:nvSpPr>
        <xdr:cNvPr id="20961" name="Text Box 1505"/>
        <xdr:cNvSpPr txBox="1">
          <a:spLocks noChangeArrowheads="1"/>
        </xdr:cNvSpPr>
      </xdr:nvSpPr>
      <xdr:spPr bwMode="auto">
        <a:xfrm>
          <a:off x="643091" y="31968562"/>
          <a:ext cx="871691" cy="221123"/>
        </a:xfrm>
        <a:prstGeom prst="rect">
          <a:avLst/>
        </a:prstGeom>
        <a:solidFill>
          <a:srgbClr val="3333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Οξείδωση</a:t>
          </a:r>
        </a:p>
      </xdr:txBody>
    </xdr:sp>
    <xdr:clientData/>
  </xdr:twoCellAnchor>
  <xdr:twoCellAnchor>
    <xdr:from>
      <xdr:col>0</xdr:col>
      <xdr:colOff>257175</xdr:colOff>
      <xdr:row>169</xdr:row>
      <xdr:rowOff>171450</xdr:rowOff>
    </xdr:from>
    <xdr:to>
      <xdr:col>0</xdr:col>
      <xdr:colOff>571500</xdr:colOff>
      <xdr:row>169</xdr:row>
      <xdr:rowOff>171450</xdr:rowOff>
    </xdr:to>
    <xdr:sp macro="" textlink="">
      <xdr:nvSpPr>
        <xdr:cNvPr id="34784" name="Line 1693"/>
        <xdr:cNvSpPr>
          <a:spLocks noChangeShapeType="1"/>
        </xdr:cNvSpPr>
      </xdr:nvSpPr>
      <xdr:spPr bwMode="auto">
        <a:xfrm>
          <a:off x="257175" y="30518100"/>
          <a:ext cx="314325" cy="0"/>
        </a:xfrm>
        <a:prstGeom prst="line">
          <a:avLst/>
        </a:prstGeom>
        <a:noFill/>
        <a:ln w="38100">
          <a:solidFill>
            <a:srgbClr val="800000"/>
          </a:solidFill>
          <a:round/>
          <a:headEnd/>
          <a:tailEnd type="triangle" w="med" len="med"/>
        </a:ln>
      </xdr:spPr>
    </xdr:sp>
    <xdr:clientData/>
  </xdr:twoCellAnchor>
  <xdr:twoCellAnchor>
    <xdr:from>
      <xdr:col>0</xdr:col>
      <xdr:colOff>257175</xdr:colOff>
      <xdr:row>207</xdr:row>
      <xdr:rowOff>152400</xdr:rowOff>
    </xdr:from>
    <xdr:to>
      <xdr:col>0</xdr:col>
      <xdr:colOff>571500</xdr:colOff>
      <xdr:row>207</xdr:row>
      <xdr:rowOff>152400</xdr:rowOff>
    </xdr:to>
    <xdr:sp macro="" textlink="">
      <xdr:nvSpPr>
        <xdr:cNvPr id="34785" name="Line 1694"/>
        <xdr:cNvSpPr>
          <a:spLocks noChangeShapeType="1"/>
        </xdr:cNvSpPr>
      </xdr:nvSpPr>
      <xdr:spPr bwMode="auto">
        <a:xfrm>
          <a:off x="257175" y="37547550"/>
          <a:ext cx="314325" cy="0"/>
        </a:xfrm>
        <a:prstGeom prst="line">
          <a:avLst/>
        </a:prstGeom>
        <a:noFill/>
        <a:ln w="38100">
          <a:solidFill>
            <a:srgbClr val="800000"/>
          </a:solidFill>
          <a:round/>
          <a:headEnd/>
          <a:tailEnd type="triangle" w="med" len="med"/>
        </a:ln>
      </xdr:spPr>
    </xdr:sp>
    <xdr:clientData/>
  </xdr:twoCellAnchor>
  <xdr:twoCellAnchor>
    <xdr:from>
      <xdr:col>11</xdr:col>
      <xdr:colOff>266700</xdr:colOff>
      <xdr:row>220</xdr:row>
      <xdr:rowOff>21317</xdr:rowOff>
    </xdr:from>
    <xdr:to>
      <xdr:col>15</xdr:col>
      <xdr:colOff>447675</xdr:colOff>
      <xdr:row>228</xdr:row>
      <xdr:rowOff>85943</xdr:rowOff>
    </xdr:to>
    <xdr:grpSp>
      <xdr:nvGrpSpPr>
        <xdr:cNvPr id="34787" name="Group 1755"/>
        <xdr:cNvGrpSpPr>
          <a:grpSpLocks/>
        </xdr:cNvGrpSpPr>
      </xdr:nvGrpSpPr>
      <xdr:grpSpPr bwMode="auto">
        <a:xfrm>
          <a:off x="7026377" y="42914543"/>
          <a:ext cx="2639040" cy="1631642"/>
          <a:chOff x="732" y="4242"/>
          <a:chExt cx="275" cy="168"/>
        </a:xfrm>
      </xdr:grpSpPr>
      <xdr:sp macro="" textlink="">
        <xdr:nvSpPr>
          <xdr:cNvPr id="21206" name="Text Box 1750"/>
          <xdr:cNvSpPr txBox="1">
            <a:spLocks noChangeArrowheads="1"/>
          </xdr:cNvSpPr>
        </xdr:nvSpPr>
        <xdr:spPr bwMode="auto">
          <a:xfrm>
            <a:off x="854" y="4305"/>
            <a:ext cx="25"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8080"/>
                </a:solidFill>
                <a:latin typeface="Arial"/>
                <a:cs typeface="Arial"/>
              </a:rPr>
              <a:t>IHI</a:t>
            </a:r>
          </a:p>
        </xdr:txBody>
      </xdr:sp>
      <xdr:grpSp>
        <xdr:nvGrpSpPr>
          <xdr:cNvPr id="45211" name="Group 1738"/>
          <xdr:cNvGrpSpPr>
            <a:grpSpLocks/>
          </xdr:cNvGrpSpPr>
        </xdr:nvGrpSpPr>
        <xdr:grpSpPr bwMode="auto">
          <a:xfrm>
            <a:off x="735" y="4242"/>
            <a:ext cx="272" cy="127"/>
            <a:chOff x="479" y="375"/>
            <a:chExt cx="451" cy="210"/>
          </a:xfrm>
        </xdr:grpSpPr>
        <xdr:pic>
          <xdr:nvPicPr>
            <xdr:cNvPr id="45214" name="Picture 1739"/>
            <xdr:cNvPicPr>
              <a:picLocks noChangeAspect="1" noChangeArrowheads="1"/>
            </xdr:cNvPicPr>
          </xdr:nvPicPr>
          <xdr:blipFill>
            <a:blip xmlns:r="http://schemas.openxmlformats.org/officeDocument/2006/relationships" r:embed="rId1"/>
            <a:srcRect/>
            <a:stretch>
              <a:fillRect/>
            </a:stretch>
          </xdr:blipFill>
          <xdr:spPr bwMode="auto">
            <a:xfrm>
              <a:off x="486" y="379"/>
              <a:ext cx="185" cy="203"/>
            </a:xfrm>
            <a:prstGeom prst="rect">
              <a:avLst/>
            </a:prstGeom>
            <a:noFill/>
            <a:ln w="9525">
              <a:noFill/>
              <a:miter lim="800000"/>
              <a:headEnd/>
              <a:tailEnd/>
            </a:ln>
          </xdr:spPr>
        </xdr:pic>
        <xdr:pic>
          <xdr:nvPicPr>
            <xdr:cNvPr id="45215" name="Picture 1740"/>
            <xdr:cNvPicPr>
              <a:picLocks noChangeAspect="1" noChangeArrowheads="1"/>
            </xdr:cNvPicPr>
          </xdr:nvPicPr>
          <xdr:blipFill>
            <a:blip xmlns:r="http://schemas.openxmlformats.org/officeDocument/2006/relationships" r:embed="rId2"/>
            <a:srcRect/>
            <a:stretch>
              <a:fillRect/>
            </a:stretch>
          </xdr:blipFill>
          <xdr:spPr bwMode="auto">
            <a:xfrm>
              <a:off x="732" y="375"/>
              <a:ext cx="181" cy="210"/>
            </a:xfrm>
            <a:prstGeom prst="rect">
              <a:avLst/>
            </a:prstGeom>
            <a:noFill/>
            <a:ln w="9525">
              <a:noFill/>
              <a:miter lim="800000"/>
              <a:headEnd/>
              <a:tailEnd/>
            </a:ln>
          </xdr:spPr>
        </xdr:pic>
        <xdr:sp macro="" textlink="">
          <xdr:nvSpPr>
            <xdr:cNvPr id="45216" name="Line 1741"/>
            <xdr:cNvSpPr>
              <a:spLocks noChangeShapeType="1"/>
            </xdr:cNvSpPr>
          </xdr:nvSpPr>
          <xdr:spPr bwMode="auto">
            <a:xfrm flipH="1">
              <a:off x="479" y="579"/>
              <a:ext cx="451" cy="0"/>
            </a:xfrm>
            <a:prstGeom prst="line">
              <a:avLst/>
            </a:prstGeom>
            <a:noFill/>
            <a:ln w="28575">
              <a:solidFill>
                <a:srgbClr val="C0C0C0"/>
              </a:solidFill>
              <a:round/>
              <a:headEnd/>
              <a:tailEnd/>
            </a:ln>
          </xdr:spPr>
        </xdr:sp>
        <xdr:sp macro="" textlink="">
          <xdr:nvSpPr>
            <xdr:cNvPr id="45217" name="Line 1742"/>
            <xdr:cNvSpPr>
              <a:spLocks noChangeShapeType="1"/>
            </xdr:cNvSpPr>
          </xdr:nvSpPr>
          <xdr:spPr bwMode="auto">
            <a:xfrm>
              <a:off x="669" y="509"/>
              <a:ext cx="61" cy="0"/>
            </a:xfrm>
            <a:prstGeom prst="line">
              <a:avLst/>
            </a:prstGeom>
            <a:noFill/>
            <a:ln w="19050">
              <a:solidFill>
                <a:srgbClr val="FF0000"/>
              </a:solidFill>
              <a:round/>
              <a:headEnd/>
              <a:tailEnd type="triangle" w="med" len="med"/>
            </a:ln>
          </xdr:spPr>
        </xdr:sp>
      </xdr:grpSp>
      <xdr:sp macro="" textlink="">
        <xdr:nvSpPr>
          <xdr:cNvPr id="21204" name="Text Box 1748"/>
          <xdr:cNvSpPr txBox="1">
            <a:spLocks noChangeArrowheads="1"/>
          </xdr:cNvSpPr>
        </xdr:nvSpPr>
        <xdr:spPr bwMode="auto">
          <a:xfrm>
            <a:off x="732" y="4370"/>
            <a:ext cx="126" cy="40"/>
          </a:xfrm>
          <a:prstGeom prst="rect">
            <a:avLst/>
          </a:prstGeom>
          <a:solidFill>
            <a:srgbClr val="000000"/>
          </a:solidFill>
          <a:ln w="9525">
            <a:solidFill>
              <a:srgbClr val="000000"/>
            </a:solidFill>
            <a:miter lim="800000"/>
            <a:headEnd/>
            <a:tailEnd/>
          </a:ln>
        </xdr:spPr>
        <xdr:txBody>
          <a:bodyPr vertOverflow="clip" wrap="square" lIns="27432" tIns="22860" rIns="27432" bIns="0" anchor="t" upright="1"/>
          <a:lstStyle/>
          <a:p>
            <a:pPr algn="ctr" rtl="1">
              <a:defRPr sz="1000"/>
            </a:pPr>
            <a:r>
              <a:rPr lang="el-GR" sz="1000" b="0" i="0" strike="noStrike">
                <a:solidFill>
                  <a:srgbClr val="800000"/>
                </a:solidFill>
                <a:latin typeface="Arial"/>
                <a:cs typeface="Arial"/>
              </a:rPr>
              <a:t>διάλυμα που περι-έχει ιόντα </a:t>
            </a:r>
            <a:r>
              <a:rPr lang="en-US" sz="1000" b="1" i="0" strike="noStrike">
                <a:solidFill>
                  <a:srgbClr val="800080"/>
                </a:solidFill>
                <a:latin typeface="Arial"/>
                <a:cs typeface="Arial"/>
              </a:rPr>
              <a:t>MnO</a:t>
            </a:r>
            <a:r>
              <a:rPr lang="en-US" sz="1000" b="1" i="0" strike="noStrike" baseline="-25000">
                <a:solidFill>
                  <a:srgbClr val="800080"/>
                </a:solidFill>
                <a:latin typeface="Arial"/>
                <a:cs typeface="Arial"/>
              </a:rPr>
              <a:t>4</a:t>
            </a:r>
            <a:r>
              <a:rPr lang="en-US" sz="1000" b="1" i="0" strike="noStrike" baseline="30000">
                <a:solidFill>
                  <a:srgbClr val="800080"/>
                </a:solidFill>
                <a:latin typeface="Arial"/>
                <a:cs typeface="Arial"/>
              </a:rPr>
              <a:t>–</a:t>
            </a:r>
          </a:p>
        </xdr:txBody>
      </xdr:sp>
      <xdr:sp macro="" textlink="">
        <xdr:nvSpPr>
          <xdr:cNvPr id="21205" name="Text Box 1749"/>
          <xdr:cNvSpPr txBox="1">
            <a:spLocks noChangeArrowheads="1"/>
          </xdr:cNvSpPr>
        </xdr:nvSpPr>
        <xdr:spPr bwMode="auto">
          <a:xfrm>
            <a:off x="877" y="4370"/>
            <a:ext cx="126" cy="40"/>
          </a:xfrm>
          <a:prstGeom prst="rect">
            <a:avLst/>
          </a:prstGeom>
          <a:solidFill>
            <a:srgbClr val="000000"/>
          </a:solidFill>
          <a:ln w="9525">
            <a:solidFill>
              <a:srgbClr val="000000"/>
            </a:solidFill>
            <a:miter lim="800000"/>
            <a:headEnd/>
            <a:tailEnd/>
          </a:ln>
        </xdr:spPr>
        <xdr:txBody>
          <a:bodyPr vertOverflow="clip" wrap="square" lIns="27432" tIns="22860" rIns="27432" bIns="0" anchor="t" upright="1"/>
          <a:lstStyle/>
          <a:p>
            <a:pPr algn="ctr" rtl="1">
              <a:defRPr sz="1000"/>
            </a:pPr>
            <a:r>
              <a:rPr lang="el-GR" sz="1000" b="0" i="0" strike="noStrike">
                <a:solidFill>
                  <a:srgbClr val="800000"/>
                </a:solidFill>
                <a:latin typeface="Arial"/>
                <a:cs typeface="Arial"/>
              </a:rPr>
              <a:t>διάλυμα που περι-έχει ιόντα </a:t>
            </a:r>
            <a:r>
              <a:rPr lang="en-US" sz="1000" b="1" i="0" strike="noStrike">
                <a:solidFill>
                  <a:srgbClr val="FFCC99"/>
                </a:solidFill>
                <a:latin typeface="Arial"/>
                <a:cs typeface="Arial"/>
              </a:rPr>
              <a:t>Mn</a:t>
            </a:r>
            <a:r>
              <a:rPr lang="en-US" sz="1000" b="1" i="0" strike="noStrike" baseline="30000">
                <a:solidFill>
                  <a:srgbClr val="FFCC99"/>
                </a:solidFill>
                <a:latin typeface="Arial"/>
                <a:cs typeface="Arial"/>
              </a:rPr>
              <a:t>2+</a:t>
            </a:r>
          </a:p>
        </xdr:txBody>
      </xdr:sp>
    </xdr:grpSp>
    <xdr:clientData/>
  </xdr:twoCellAnchor>
  <xdr:twoCellAnchor>
    <xdr:from>
      <xdr:col>11</xdr:col>
      <xdr:colOff>247650</xdr:colOff>
      <xdr:row>236</xdr:row>
      <xdr:rowOff>178313</xdr:rowOff>
    </xdr:from>
    <xdr:to>
      <xdr:col>15</xdr:col>
      <xdr:colOff>438150</xdr:colOff>
      <xdr:row>245</xdr:row>
      <xdr:rowOff>73538</xdr:rowOff>
    </xdr:to>
    <xdr:grpSp>
      <xdr:nvGrpSpPr>
        <xdr:cNvPr id="34788" name="Group 1756"/>
        <xdr:cNvGrpSpPr>
          <a:grpSpLocks/>
        </xdr:cNvGrpSpPr>
      </xdr:nvGrpSpPr>
      <xdr:grpSpPr bwMode="auto">
        <a:xfrm>
          <a:off x="7007327" y="46195329"/>
          <a:ext cx="2648565" cy="1646596"/>
          <a:chOff x="730" y="4544"/>
          <a:chExt cx="276" cy="169"/>
        </a:xfrm>
      </xdr:grpSpPr>
      <xdr:sp macro="" textlink="">
        <xdr:nvSpPr>
          <xdr:cNvPr id="21210" name="Text Box 1754"/>
          <xdr:cNvSpPr txBox="1">
            <a:spLocks noChangeArrowheads="1"/>
          </xdr:cNvSpPr>
        </xdr:nvSpPr>
        <xdr:spPr bwMode="auto">
          <a:xfrm>
            <a:off x="854" y="4606"/>
            <a:ext cx="25"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8080"/>
                </a:solidFill>
                <a:latin typeface="Arial"/>
                <a:cs typeface="Arial"/>
              </a:rPr>
              <a:t>IHI</a:t>
            </a:r>
          </a:p>
        </xdr:txBody>
      </xdr:sp>
      <xdr:grpSp>
        <xdr:nvGrpSpPr>
          <xdr:cNvPr id="45203" name="Group 1743"/>
          <xdr:cNvGrpSpPr>
            <a:grpSpLocks/>
          </xdr:cNvGrpSpPr>
        </xdr:nvGrpSpPr>
        <xdr:grpSpPr bwMode="auto">
          <a:xfrm>
            <a:off x="731" y="4544"/>
            <a:ext cx="275" cy="123"/>
            <a:chOff x="479" y="709"/>
            <a:chExt cx="451" cy="202"/>
          </a:xfrm>
        </xdr:grpSpPr>
        <xdr:pic>
          <xdr:nvPicPr>
            <xdr:cNvPr id="45206" name="Picture 1744"/>
            <xdr:cNvPicPr>
              <a:picLocks noChangeAspect="1" noChangeArrowheads="1"/>
            </xdr:cNvPicPr>
          </xdr:nvPicPr>
          <xdr:blipFill>
            <a:blip xmlns:r="http://schemas.openxmlformats.org/officeDocument/2006/relationships" r:embed="rId3"/>
            <a:srcRect/>
            <a:stretch>
              <a:fillRect/>
            </a:stretch>
          </xdr:blipFill>
          <xdr:spPr bwMode="auto">
            <a:xfrm>
              <a:off x="488" y="709"/>
              <a:ext cx="188" cy="201"/>
            </a:xfrm>
            <a:prstGeom prst="rect">
              <a:avLst/>
            </a:prstGeom>
            <a:noFill/>
            <a:ln w="9525">
              <a:noFill/>
              <a:miter lim="800000"/>
              <a:headEnd/>
              <a:tailEnd/>
            </a:ln>
          </xdr:spPr>
        </xdr:pic>
        <xdr:pic>
          <xdr:nvPicPr>
            <xdr:cNvPr id="45207" name="Picture 1745"/>
            <xdr:cNvPicPr>
              <a:picLocks noChangeAspect="1" noChangeArrowheads="1"/>
            </xdr:cNvPicPr>
          </xdr:nvPicPr>
          <xdr:blipFill>
            <a:blip xmlns:r="http://schemas.openxmlformats.org/officeDocument/2006/relationships" r:embed="rId4"/>
            <a:srcRect/>
            <a:stretch>
              <a:fillRect/>
            </a:stretch>
          </xdr:blipFill>
          <xdr:spPr bwMode="auto">
            <a:xfrm>
              <a:off x="730" y="713"/>
              <a:ext cx="179" cy="198"/>
            </a:xfrm>
            <a:prstGeom prst="rect">
              <a:avLst/>
            </a:prstGeom>
            <a:noFill/>
            <a:ln w="9525">
              <a:noFill/>
              <a:miter lim="800000"/>
              <a:headEnd/>
              <a:tailEnd/>
            </a:ln>
          </xdr:spPr>
        </xdr:pic>
        <xdr:sp macro="" textlink="">
          <xdr:nvSpPr>
            <xdr:cNvPr id="45208" name="Line 1746"/>
            <xdr:cNvSpPr>
              <a:spLocks noChangeShapeType="1"/>
            </xdr:cNvSpPr>
          </xdr:nvSpPr>
          <xdr:spPr bwMode="auto">
            <a:xfrm flipH="1">
              <a:off x="479" y="908"/>
              <a:ext cx="451" cy="0"/>
            </a:xfrm>
            <a:prstGeom prst="line">
              <a:avLst/>
            </a:prstGeom>
            <a:noFill/>
            <a:ln w="28575">
              <a:solidFill>
                <a:srgbClr val="C0C0C0"/>
              </a:solidFill>
              <a:round/>
              <a:headEnd/>
              <a:tailEnd/>
            </a:ln>
          </xdr:spPr>
        </xdr:sp>
        <xdr:sp macro="" textlink="">
          <xdr:nvSpPr>
            <xdr:cNvPr id="45209" name="Line 1747"/>
            <xdr:cNvSpPr>
              <a:spLocks noChangeShapeType="1"/>
            </xdr:cNvSpPr>
          </xdr:nvSpPr>
          <xdr:spPr bwMode="auto">
            <a:xfrm>
              <a:off x="672" y="842"/>
              <a:ext cx="61" cy="0"/>
            </a:xfrm>
            <a:prstGeom prst="line">
              <a:avLst/>
            </a:prstGeom>
            <a:noFill/>
            <a:ln w="19050">
              <a:solidFill>
                <a:srgbClr val="FF0000"/>
              </a:solidFill>
              <a:round/>
              <a:headEnd/>
              <a:tailEnd type="triangle" w="med" len="med"/>
            </a:ln>
          </xdr:spPr>
        </xdr:sp>
      </xdr:grpSp>
      <xdr:sp macro="" textlink="">
        <xdr:nvSpPr>
          <xdr:cNvPr id="21208" name="Text Box 1752"/>
          <xdr:cNvSpPr txBox="1">
            <a:spLocks noChangeArrowheads="1"/>
          </xdr:cNvSpPr>
        </xdr:nvSpPr>
        <xdr:spPr bwMode="auto">
          <a:xfrm>
            <a:off x="730" y="4673"/>
            <a:ext cx="126" cy="40"/>
          </a:xfrm>
          <a:prstGeom prst="rect">
            <a:avLst/>
          </a:prstGeom>
          <a:solidFill>
            <a:srgbClr val="000000"/>
          </a:solidFill>
          <a:ln w="9525">
            <a:solidFill>
              <a:srgbClr val="000000"/>
            </a:solidFill>
            <a:miter lim="800000"/>
            <a:headEnd/>
            <a:tailEnd/>
          </a:ln>
        </xdr:spPr>
        <xdr:txBody>
          <a:bodyPr vertOverflow="clip" wrap="square" lIns="27432" tIns="22860" rIns="27432" bIns="0" anchor="t" upright="1"/>
          <a:lstStyle/>
          <a:p>
            <a:pPr algn="ctr" rtl="1">
              <a:defRPr sz="1000"/>
            </a:pPr>
            <a:r>
              <a:rPr lang="el-GR" sz="1000" b="0" i="0" strike="noStrike">
                <a:solidFill>
                  <a:srgbClr val="800000"/>
                </a:solidFill>
                <a:latin typeface="Arial"/>
                <a:cs typeface="Arial"/>
              </a:rPr>
              <a:t>διάλυμα που περι-έχει ιόντα </a:t>
            </a:r>
            <a:r>
              <a:rPr lang="en-US" sz="1000" b="1" i="0" strike="noStrike">
                <a:solidFill>
                  <a:srgbClr val="FF6600"/>
                </a:solidFill>
                <a:latin typeface="Arial"/>
                <a:cs typeface="Arial"/>
              </a:rPr>
              <a:t>Cr</a:t>
            </a:r>
            <a:r>
              <a:rPr lang="en-US" sz="1000" b="1" i="0" strike="noStrike" baseline="-25000">
                <a:solidFill>
                  <a:srgbClr val="FF6600"/>
                </a:solidFill>
                <a:latin typeface="Arial"/>
                <a:cs typeface="Arial"/>
              </a:rPr>
              <a:t>2</a:t>
            </a:r>
            <a:r>
              <a:rPr lang="en-US" sz="1000" b="1" i="0" strike="noStrike">
                <a:solidFill>
                  <a:srgbClr val="FF6600"/>
                </a:solidFill>
                <a:latin typeface="Arial"/>
                <a:cs typeface="Arial"/>
              </a:rPr>
              <a:t>O</a:t>
            </a:r>
            <a:r>
              <a:rPr lang="en-US" sz="1000" b="1" i="0" strike="noStrike" baseline="-25000">
                <a:solidFill>
                  <a:srgbClr val="FF6600"/>
                </a:solidFill>
                <a:latin typeface="Arial"/>
                <a:cs typeface="Arial"/>
              </a:rPr>
              <a:t>7</a:t>
            </a:r>
            <a:r>
              <a:rPr lang="en-US" sz="1000" b="1" i="0" strike="noStrike" baseline="30000">
                <a:solidFill>
                  <a:srgbClr val="FF6600"/>
                </a:solidFill>
                <a:latin typeface="Arial"/>
                <a:cs typeface="Arial"/>
              </a:rPr>
              <a:t>2–</a:t>
            </a:r>
          </a:p>
        </xdr:txBody>
      </xdr:sp>
      <xdr:sp macro="" textlink="">
        <xdr:nvSpPr>
          <xdr:cNvPr id="21209" name="Text Box 1753"/>
          <xdr:cNvSpPr txBox="1">
            <a:spLocks noChangeArrowheads="1"/>
          </xdr:cNvSpPr>
        </xdr:nvSpPr>
        <xdr:spPr bwMode="auto">
          <a:xfrm>
            <a:off x="873" y="4673"/>
            <a:ext cx="126" cy="40"/>
          </a:xfrm>
          <a:prstGeom prst="rect">
            <a:avLst/>
          </a:prstGeom>
          <a:solidFill>
            <a:srgbClr val="000000"/>
          </a:solidFill>
          <a:ln w="9525">
            <a:solidFill>
              <a:srgbClr val="000000"/>
            </a:solidFill>
            <a:miter lim="800000"/>
            <a:headEnd/>
            <a:tailEnd/>
          </a:ln>
        </xdr:spPr>
        <xdr:txBody>
          <a:bodyPr vertOverflow="clip" wrap="square" lIns="27432" tIns="22860" rIns="27432" bIns="0" anchor="t" upright="1"/>
          <a:lstStyle/>
          <a:p>
            <a:pPr algn="ctr" rtl="1">
              <a:defRPr sz="1000"/>
            </a:pPr>
            <a:r>
              <a:rPr lang="el-GR" sz="1000" b="0" i="0" strike="noStrike">
                <a:solidFill>
                  <a:srgbClr val="800000"/>
                </a:solidFill>
                <a:latin typeface="Arial"/>
                <a:cs typeface="Arial"/>
              </a:rPr>
              <a:t>διάλυμα που περι-έχει ιόντα </a:t>
            </a:r>
            <a:r>
              <a:rPr lang="en-US" sz="1000" b="1" i="0" strike="noStrike">
                <a:solidFill>
                  <a:srgbClr val="003300"/>
                </a:solidFill>
                <a:latin typeface="Arial"/>
                <a:cs typeface="Arial"/>
              </a:rPr>
              <a:t>Cr</a:t>
            </a:r>
            <a:r>
              <a:rPr lang="en-US" sz="1000" b="1" i="0" strike="noStrike" baseline="30000">
                <a:solidFill>
                  <a:srgbClr val="003300"/>
                </a:solidFill>
                <a:latin typeface="Arial"/>
                <a:cs typeface="Arial"/>
              </a:rPr>
              <a:t>3+</a:t>
            </a:r>
          </a:p>
        </xdr:txBody>
      </xdr:sp>
    </xdr:grpSp>
    <xdr:clientData/>
  </xdr:twoCellAnchor>
  <xdr:twoCellAnchor>
    <xdr:from>
      <xdr:col>0</xdr:col>
      <xdr:colOff>257175</xdr:colOff>
      <xdr:row>235</xdr:row>
      <xdr:rowOff>171450</xdr:rowOff>
    </xdr:from>
    <xdr:to>
      <xdr:col>0</xdr:col>
      <xdr:colOff>571500</xdr:colOff>
      <xdr:row>235</xdr:row>
      <xdr:rowOff>171450</xdr:rowOff>
    </xdr:to>
    <xdr:sp macro="" textlink="">
      <xdr:nvSpPr>
        <xdr:cNvPr id="34789" name="Line 1757"/>
        <xdr:cNvSpPr>
          <a:spLocks noChangeShapeType="1"/>
        </xdr:cNvSpPr>
      </xdr:nvSpPr>
      <xdr:spPr bwMode="auto">
        <a:xfrm>
          <a:off x="257175" y="42338625"/>
          <a:ext cx="314325" cy="0"/>
        </a:xfrm>
        <a:prstGeom prst="line">
          <a:avLst/>
        </a:prstGeom>
        <a:noFill/>
        <a:ln w="38100">
          <a:solidFill>
            <a:srgbClr val="800000"/>
          </a:solidFill>
          <a:round/>
          <a:headEnd/>
          <a:tailEnd type="triangle" w="med" len="med"/>
        </a:ln>
      </xdr:spPr>
    </xdr:sp>
    <xdr:clientData/>
  </xdr:twoCellAnchor>
  <xdr:twoCellAnchor>
    <xdr:from>
      <xdr:col>1</xdr:col>
      <xdr:colOff>28575</xdr:colOff>
      <xdr:row>261</xdr:row>
      <xdr:rowOff>171450</xdr:rowOff>
    </xdr:from>
    <xdr:to>
      <xdr:col>2</xdr:col>
      <xdr:colOff>419100</xdr:colOff>
      <xdr:row>263</xdr:row>
      <xdr:rowOff>9525</xdr:rowOff>
    </xdr:to>
    <xdr:sp macro="" textlink="">
      <xdr:nvSpPr>
        <xdr:cNvPr id="21214" name="Text Box 1758"/>
        <xdr:cNvSpPr txBox="1">
          <a:spLocks noChangeArrowheads="1"/>
        </xdr:cNvSpPr>
      </xdr:nvSpPr>
      <xdr:spPr bwMode="auto">
        <a:xfrm>
          <a:off x="638175" y="48644175"/>
          <a:ext cx="1000125" cy="219075"/>
        </a:xfrm>
        <a:prstGeom prst="rect">
          <a:avLst/>
        </a:prstGeom>
        <a:solidFill>
          <a:srgbClr val="3333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Αφυδάτωση</a:t>
          </a:r>
        </a:p>
      </xdr:txBody>
    </xdr:sp>
    <xdr:clientData/>
  </xdr:twoCellAnchor>
  <xdr:twoCellAnchor>
    <xdr:from>
      <xdr:col>0</xdr:col>
      <xdr:colOff>238125</xdr:colOff>
      <xdr:row>240</xdr:row>
      <xdr:rowOff>67181</xdr:rowOff>
    </xdr:from>
    <xdr:to>
      <xdr:col>0</xdr:col>
      <xdr:colOff>561975</xdr:colOff>
      <xdr:row>242</xdr:row>
      <xdr:rowOff>92376</xdr:rowOff>
    </xdr:to>
    <xdr:grpSp>
      <xdr:nvGrpSpPr>
        <xdr:cNvPr id="34791" name="Group 1766"/>
        <xdr:cNvGrpSpPr>
          <a:grpSpLocks/>
        </xdr:cNvGrpSpPr>
      </xdr:nvGrpSpPr>
      <xdr:grpSpPr bwMode="auto">
        <a:xfrm>
          <a:off x="238125" y="46862584"/>
          <a:ext cx="323850" cy="414389"/>
          <a:chOff x="35" y="4638"/>
          <a:chExt cx="34" cy="42"/>
        </a:xfrm>
      </xdr:grpSpPr>
      <xdr:sp macro="" textlink="">
        <xdr:nvSpPr>
          <xdr:cNvPr id="45197" name="AutoShape 1759"/>
          <xdr:cNvSpPr>
            <a:spLocks noChangeArrowheads="1"/>
          </xdr:cNvSpPr>
        </xdr:nvSpPr>
        <xdr:spPr bwMode="auto">
          <a:xfrm>
            <a:off x="36" y="4638"/>
            <a:ext cx="33" cy="33"/>
          </a:xfrm>
          <a:prstGeom prst="smileyFace">
            <a:avLst>
              <a:gd name="adj" fmla="val 4653"/>
            </a:avLst>
          </a:prstGeom>
          <a:gradFill rotWithShape="1">
            <a:gsLst>
              <a:gs pos="0">
                <a:srgbClr val="FFCC99"/>
              </a:gs>
              <a:gs pos="100000">
                <a:srgbClr val="392E22"/>
              </a:gs>
            </a:gsLst>
            <a:lin ang="2700000" scaled="1"/>
          </a:gradFill>
          <a:ln w="9525">
            <a:solidFill>
              <a:srgbClr val="000000"/>
            </a:solidFill>
            <a:round/>
            <a:headEnd/>
            <a:tailEnd/>
          </a:ln>
        </xdr:spPr>
      </xdr:sp>
      <xdr:grpSp>
        <xdr:nvGrpSpPr>
          <xdr:cNvPr id="45198" name="Group 1765"/>
          <xdr:cNvGrpSpPr>
            <a:grpSpLocks/>
          </xdr:cNvGrpSpPr>
        </xdr:nvGrpSpPr>
        <xdr:grpSpPr bwMode="auto">
          <a:xfrm>
            <a:off x="35" y="4667"/>
            <a:ext cx="34" cy="13"/>
            <a:chOff x="34" y="4699"/>
            <a:chExt cx="34" cy="13"/>
          </a:xfrm>
        </xdr:grpSpPr>
        <xdr:sp macro="" textlink="">
          <xdr:nvSpPr>
            <xdr:cNvPr id="45199" name="AutoShape 1762"/>
            <xdr:cNvSpPr>
              <a:spLocks noChangeArrowheads="1"/>
            </xdr:cNvSpPr>
          </xdr:nvSpPr>
          <xdr:spPr bwMode="auto">
            <a:xfrm rot="-1831916">
              <a:off x="34" y="4699"/>
              <a:ext cx="15" cy="12"/>
            </a:xfrm>
            <a:prstGeom prst="triangle">
              <a:avLst>
                <a:gd name="adj" fmla="val 51806"/>
              </a:avLst>
            </a:prstGeom>
            <a:gradFill rotWithShape="1">
              <a:gsLst>
                <a:gs pos="0">
                  <a:srgbClr val="800000"/>
                </a:gs>
                <a:gs pos="100000">
                  <a:srgbClr val="230000"/>
                </a:gs>
              </a:gsLst>
              <a:lin ang="2700000" scaled="1"/>
            </a:gradFill>
            <a:ln w="9525">
              <a:solidFill>
                <a:srgbClr val="000000"/>
              </a:solidFill>
              <a:miter lim="800000"/>
              <a:headEnd/>
              <a:tailEnd/>
            </a:ln>
          </xdr:spPr>
        </xdr:sp>
        <xdr:sp macro="" textlink="">
          <xdr:nvSpPr>
            <xdr:cNvPr id="45200" name="AutoShape 1763"/>
            <xdr:cNvSpPr>
              <a:spLocks noChangeArrowheads="1"/>
            </xdr:cNvSpPr>
          </xdr:nvSpPr>
          <xdr:spPr bwMode="auto">
            <a:xfrm rot="1831916" flipH="1">
              <a:off x="53" y="4700"/>
              <a:ext cx="15" cy="12"/>
            </a:xfrm>
            <a:prstGeom prst="triangle">
              <a:avLst>
                <a:gd name="adj" fmla="val 51806"/>
              </a:avLst>
            </a:prstGeom>
            <a:gradFill rotWithShape="1">
              <a:gsLst>
                <a:gs pos="0">
                  <a:srgbClr val="130000"/>
                </a:gs>
                <a:gs pos="100000">
                  <a:srgbClr val="800000"/>
                </a:gs>
              </a:gsLst>
              <a:lin ang="2700000" scaled="1"/>
            </a:gradFill>
            <a:ln w="9525">
              <a:solidFill>
                <a:srgbClr val="000000"/>
              </a:solidFill>
              <a:miter lim="800000"/>
              <a:headEnd/>
              <a:tailEnd/>
            </a:ln>
          </xdr:spPr>
        </xdr:sp>
        <xdr:sp macro="" textlink="">
          <xdr:nvSpPr>
            <xdr:cNvPr id="45201" name="Oval 1764"/>
            <xdr:cNvSpPr>
              <a:spLocks noChangeArrowheads="1"/>
            </xdr:cNvSpPr>
          </xdr:nvSpPr>
          <xdr:spPr bwMode="auto">
            <a:xfrm>
              <a:off x="47" y="4703"/>
              <a:ext cx="8" cy="8"/>
            </a:xfrm>
            <a:prstGeom prst="ellipse">
              <a:avLst/>
            </a:prstGeom>
            <a:gradFill rotWithShape="1">
              <a:gsLst>
                <a:gs pos="0">
                  <a:srgbClr val="800000"/>
                </a:gs>
                <a:gs pos="100000">
                  <a:srgbClr val="1D0000"/>
                </a:gs>
              </a:gsLst>
              <a:lin ang="2700000" scaled="1"/>
            </a:gradFill>
            <a:ln w="9525">
              <a:solidFill>
                <a:srgbClr val="000000"/>
              </a:solidFill>
              <a:round/>
              <a:headEnd/>
              <a:tailEnd/>
            </a:ln>
          </xdr:spPr>
        </xdr:sp>
      </xdr:grpSp>
    </xdr:grpSp>
    <xdr:clientData/>
  </xdr:twoCellAnchor>
  <xdr:twoCellAnchor>
    <xdr:from>
      <xdr:col>2</xdr:col>
      <xdr:colOff>476250</xdr:colOff>
      <xdr:row>271</xdr:row>
      <xdr:rowOff>180975</xdr:rowOff>
    </xdr:from>
    <xdr:to>
      <xdr:col>7</xdr:col>
      <xdr:colOff>523875</xdr:colOff>
      <xdr:row>275</xdr:row>
      <xdr:rowOff>0</xdr:rowOff>
    </xdr:to>
    <xdr:grpSp>
      <xdr:nvGrpSpPr>
        <xdr:cNvPr id="34794" name="Group 1874"/>
        <xdr:cNvGrpSpPr>
          <a:grpSpLocks/>
        </xdr:cNvGrpSpPr>
      </xdr:nvGrpSpPr>
      <xdr:grpSpPr bwMode="auto">
        <a:xfrm>
          <a:off x="1705282" y="53029362"/>
          <a:ext cx="3120206" cy="597412"/>
          <a:chOff x="176" y="5088"/>
          <a:chExt cx="325" cy="61"/>
        </a:xfrm>
      </xdr:grpSpPr>
      <xdr:grpSp>
        <xdr:nvGrpSpPr>
          <xdr:cNvPr id="45115" name="Group 1873"/>
          <xdr:cNvGrpSpPr>
            <a:grpSpLocks/>
          </xdr:cNvGrpSpPr>
        </xdr:nvGrpSpPr>
        <xdr:grpSpPr bwMode="auto">
          <a:xfrm>
            <a:off x="266" y="5088"/>
            <a:ext cx="77" cy="39"/>
            <a:chOff x="264" y="5088"/>
            <a:chExt cx="77" cy="39"/>
          </a:xfrm>
        </xdr:grpSpPr>
        <xdr:sp macro="" textlink="">
          <xdr:nvSpPr>
            <xdr:cNvPr id="21293" name="Text Box 1837"/>
            <xdr:cNvSpPr txBox="1">
              <a:spLocks noChangeArrowheads="1"/>
            </xdr:cNvSpPr>
          </xdr:nvSpPr>
          <xdr:spPr bwMode="auto">
            <a:xfrm>
              <a:off x="283" y="5109"/>
              <a:ext cx="41"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0000"/>
                  </a:solidFill>
                  <a:latin typeface="Arial"/>
                  <a:cs typeface="Arial"/>
                </a:rPr>
                <a:t>170°C</a:t>
              </a:r>
            </a:p>
          </xdr:txBody>
        </xdr:sp>
        <xdr:grpSp>
          <xdr:nvGrpSpPr>
            <xdr:cNvPr id="45140" name="Group 1839"/>
            <xdr:cNvGrpSpPr>
              <a:grpSpLocks/>
            </xdr:cNvGrpSpPr>
          </xdr:nvGrpSpPr>
          <xdr:grpSpPr bwMode="auto">
            <a:xfrm>
              <a:off x="264" y="5088"/>
              <a:ext cx="77" cy="22"/>
              <a:chOff x="261" y="1371"/>
              <a:chExt cx="77" cy="22"/>
            </a:xfrm>
          </xdr:grpSpPr>
          <xdr:sp macro="" textlink="">
            <xdr:nvSpPr>
              <xdr:cNvPr id="21296" name="Text Box 1840"/>
              <xdr:cNvSpPr txBox="1">
                <a:spLocks noChangeArrowheads="1"/>
              </xdr:cNvSpPr>
            </xdr:nvSpPr>
            <xdr:spPr bwMode="auto">
              <a:xfrm>
                <a:off x="278" y="1371"/>
                <a:ext cx="43" cy="21"/>
              </a:xfrm>
              <a:prstGeom prst="rect">
                <a:avLst/>
              </a:prstGeom>
              <a:solidFill>
                <a:srgbClr val="000000"/>
              </a:solidFill>
              <a:ln w="12700">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8080"/>
                    </a:solidFill>
                    <a:latin typeface="Arial"/>
                    <a:cs typeface="Arial"/>
                  </a:rPr>
                  <a:t>H</a:t>
                </a:r>
                <a:r>
                  <a:rPr lang="en-US" sz="1000" b="1" i="0" strike="noStrike" baseline="-25000">
                    <a:solidFill>
                      <a:srgbClr val="808080"/>
                    </a:solidFill>
                    <a:latin typeface="Arial"/>
                    <a:cs typeface="Arial"/>
                  </a:rPr>
                  <a:t>2</a:t>
                </a:r>
                <a:r>
                  <a:rPr lang="en-US" sz="1000" b="1" i="0" strike="noStrike">
                    <a:solidFill>
                      <a:srgbClr val="808080"/>
                    </a:solidFill>
                    <a:latin typeface="Arial"/>
                    <a:cs typeface="Arial"/>
                  </a:rPr>
                  <a:t>SO</a:t>
                </a:r>
                <a:r>
                  <a:rPr lang="en-US" sz="1000" b="1" i="0" strike="noStrike" baseline="-25000">
                    <a:solidFill>
                      <a:srgbClr val="808080"/>
                    </a:solidFill>
                    <a:latin typeface="Arial"/>
                    <a:cs typeface="Arial"/>
                  </a:rPr>
                  <a:t>4</a:t>
                </a:r>
              </a:p>
            </xdr:txBody>
          </xdr:sp>
          <xdr:sp macro="" textlink="">
            <xdr:nvSpPr>
              <xdr:cNvPr id="45142" name="Line 1841"/>
              <xdr:cNvSpPr>
                <a:spLocks noChangeShapeType="1"/>
              </xdr:cNvSpPr>
            </xdr:nvSpPr>
            <xdr:spPr bwMode="auto">
              <a:xfrm>
                <a:off x="261" y="1393"/>
                <a:ext cx="77" cy="0"/>
              </a:xfrm>
              <a:prstGeom prst="line">
                <a:avLst/>
              </a:prstGeom>
              <a:noFill/>
              <a:ln w="12700">
                <a:solidFill>
                  <a:srgbClr val="FF0000"/>
                </a:solidFill>
                <a:round/>
                <a:headEnd/>
                <a:tailEnd type="triangle" w="med" len="med"/>
              </a:ln>
            </xdr:spPr>
          </xdr:sp>
        </xdr:grpSp>
      </xdr:grpSp>
      <xdr:grpSp>
        <xdr:nvGrpSpPr>
          <xdr:cNvPr id="45116" name="Group 1871"/>
          <xdr:cNvGrpSpPr>
            <a:grpSpLocks/>
          </xdr:cNvGrpSpPr>
        </xdr:nvGrpSpPr>
        <xdr:grpSpPr bwMode="auto">
          <a:xfrm>
            <a:off x="349" y="5096"/>
            <a:ext cx="83" cy="26"/>
            <a:chOff x="386" y="5096"/>
            <a:chExt cx="83" cy="26"/>
          </a:xfrm>
        </xdr:grpSpPr>
        <xdr:sp macro="" textlink="">
          <xdr:nvSpPr>
            <xdr:cNvPr id="21326" name="Text Box 1870"/>
            <xdr:cNvSpPr txBox="1">
              <a:spLocks noChangeArrowheads="1"/>
            </xdr:cNvSpPr>
          </xdr:nvSpPr>
          <xdr:spPr bwMode="auto">
            <a:xfrm>
              <a:off x="386" y="509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300" name="Text Box 1844"/>
            <xdr:cNvSpPr txBox="1">
              <a:spLocks noChangeArrowheads="1"/>
            </xdr:cNvSpPr>
          </xdr:nvSpPr>
          <xdr:spPr bwMode="auto">
            <a:xfrm>
              <a:off x="433" y="509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45136" name="Group 1846"/>
            <xdr:cNvGrpSpPr>
              <a:grpSpLocks/>
            </xdr:cNvGrpSpPr>
          </xdr:nvGrpSpPr>
          <xdr:grpSpPr bwMode="auto">
            <a:xfrm>
              <a:off x="421" y="5105"/>
              <a:ext cx="14" cy="4"/>
              <a:chOff x="698" y="1452"/>
              <a:chExt cx="14" cy="4"/>
            </a:xfrm>
          </xdr:grpSpPr>
          <xdr:sp macro="" textlink="">
            <xdr:nvSpPr>
              <xdr:cNvPr id="45137" name="Line 1847"/>
              <xdr:cNvSpPr>
                <a:spLocks noChangeShapeType="1"/>
              </xdr:cNvSpPr>
            </xdr:nvSpPr>
            <xdr:spPr bwMode="auto">
              <a:xfrm>
                <a:off x="698" y="1456"/>
                <a:ext cx="14" cy="0"/>
              </a:xfrm>
              <a:prstGeom prst="line">
                <a:avLst/>
              </a:prstGeom>
              <a:noFill/>
              <a:ln w="9525">
                <a:solidFill>
                  <a:srgbClr val="FF6600"/>
                </a:solidFill>
                <a:round/>
                <a:headEnd/>
                <a:tailEnd/>
              </a:ln>
            </xdr:spPr>
          </xdr:sp>
          <xdr:sp macro="" textlink="">
            <xdr:nvSpPr>
              <xdr:cNvPr id="45138" name="Line 1848"/>
              <xdr:cNvSpPr>
                <a:spLocks noChangeShapeType="1"/>
              </xdr:cNvSpPr>
            </xdr:nvSpPr>
            <xdr:spPr bwMode="auto">
              <a:xfrm>
                <a:off x="698" y="1452"/>
                <a:ext cx="14" cy="0"/>
              </a:xfrm>
              <a:prstGeom prst="line">
                <a:avLst/>
              </a:prstGeom>
              <a:noFill/>
              <a:ln w="9525">
                <a:solidFill>
                  <a:srgbClr val="FFFF99"/>
                </a:solidFill>
                <a:round/>
                <a:headEnd/>
                <a:tailEnd/>
              </a:ln>
            </xdr:spPr>
          </xdr:sp>
        </xdr:grpSp>
      </xdr:grpSp>
      <xdr:grpSp>
        <xdr:nvGrpSpPr>
          <xdr:cNvPr id="45117" name="Group 1872"/>
          <xdr:cNvGrpSpPr>
            <a:grpSpLocks/>
          </xdr:cNvGrpSpPr>
        </xdr:nvGrpSpPr>
        <xdr:grpSpPr bwMode="auto">
          <a:xfrm>
            <a:off x="176" y="5096"/>
            <a:ext cx="83" cy="52"/>
            <a:chOff x="176" y="5096"/>
            <a:chExt cx="83" cy="52"/>
          </a:xfrm>
        </xdr:grpSpPr>
        <xdr:sp macro="" textlink="">
          <xdr:nvSpPr>
            <xdr:cNvPr id="21308" name="Text Box 1852"/>
            <xdr:cNvSpPr txBox="1">
              <a:spLocks noChangeArrowheads="1"/>
            </xdr:cNvSpPr>
          </xdr:nvSpPr>
          <xdr:spPr bwMode="auto">
            <a:xfrm>
              <a:off x="176" y="5128"/>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21310" name="Text Box 1854"/>
            <xdr:cNvSpPr txBox="1">
              <a:spLocks noChangeArrowheads="1"/>
            </xdr:cNvSpPr>
          </xdr:nvSpPr>
          <xdr:spPr bwMode="auto">
            <a:xfrm>
              <a:off x="223" y="509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311" name="Text Box 1855"/>
            <xdr:cNvSpPr txBox="1">
              <a:spLocks noChangeArrowheads="1"/>
            </xdr:cNvSpPr>
          </xdr:nvSpPr>
          <xdr:spPr bwMode="auto">
            <a:xfrm>
              <a:off x="178" y="5096"/>
              <a:ext cx="37" cy="28"/>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312" name="Text Box 1856"/>
            <xdr:cNvSpPr txBox="1">
              <a:spLocks noChangeArrowheads="1"/>
            </xdr:cNvSpPr>
          </xdr:nvSpPr>
          <xdr:spPr bwMode="auto">
            <a:xfrm>
              <a:off x="223" y="512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45131" name="Line 1858"/>
            <xdr:cNvSpPr>
              <a:spLocks noChangeShapeType="1"/>
            </xdr:cNvSpPr>
          </xdr:nvSpPr>
          <xdr:spPr bwMode="auto">
            <a:xfrm>
              <a:off x="212" y="5106"/>
              <a:ext cx="14" cy="0"/>
            </a:xfrm>
            <a:prstGeom prst="line">
              <a:avLst/>
            </a:prstGeom>
            <a:noFill/>
            <a:ln w="9525">
              <a:solidFill>
                <a:srgbClr val="FFFF99"/>
              </a:solidFill>
              <a:round/>
              <a:headEnd/>
              <a:tailEnd/>
            </a:ln>
          </xdr:spPr>
        </xdr:sp>
        <xdr:sp macro="" textlink="">
          <xdr:nvSpPr>
            <xdr:cNvPr id="45132" name="Line 1859"/>
            <xdr:cNvSpPr>
              <a:spLocks noChangeShapeType="1"/>
            </xdr:cNvSpPr>
          </xdr:nvSpPr>
          <xdr:spPr bwMode="auto">
            <a:xfrm rot="5400000">
              <a:off x="226" y="5123"/>
              <a:ext cx="14" cy="0"/>
            </a:xfrm>
            <a:prstGeom prst="line">
              <a:avLst/>
            </a:prstGeom>
            <a:noFill/>
            <a:ln w="9525">
              <a:solidFill>
                <a:srgbClr val="FFFF99"/>
              </a:solidFill>
              <a:round/>
              <a:headEnd/>
              <a:tailEnd/>
            </a:ln>
          </xdr:spPr>
        </xdr:sp>
        <xdr:sp macro="" textlink="">
          <xdr:nvSpPr>
            <xdr:cNvPr id="45133" name="Line 1860"/>
            <xdr:cNvSpPr>
              <a:spLocks noChangeShapeType="1"/>
            </xdr:cNvSpPr>
          </xdr:nvSpPr>
          <xdr:spPr bwMode="auto">
            <a:xfrm rot="5400000">
              <a:off x="180" y="5123"/>
              <a:ext cx="14" cy="0"/>
            </a:xfrm>
            <a:prstGeom prst="line">
              <a:avLst/>
            </a:prstGeom>
            <a:noFill/>
            <a:ln w="9525">
              <a:solidFill>
                <a:srgbClr val="FFFF99"/>
              </a:solidFill>
              <a:round/>
              <a:headEnd/>
              <a:tailEnd/>
            </a:ln>
          </xdr:spPr>
        </xdr:sp>
      </xdr:grpSp>
      <xdr:grpSp>
        <xdr:nvGrpSpPr>
          <xdr:cNvPr id="45118" name="Group 1861"/>
          <xdr:cNvGrpSpPr>
            <a:grpSpLocks/>
          </xdr:cNvGrpSpPr>
        </xdr:nvGrpSpPr>
        <xdr:grpSpPr bwMode="auto">
          <a:xfrm>
            <a:off x="176" y="5126"/>
            <a:ext cx="78" cy="23"/>
            <a:chOff x="169" y="1412"/>
            <a:chExt cx="85" cy="23"/>
          </a:xfrm>
        </xdr:grpSpPr>
        <xdr:sp macro="" textlink="">
          <xdr:nvSpPr>
            <xdr:cNvPr id="45123" name="Line 1862"/>
            <xdr:cNvSpPr>
              <a:spLocks noChangeShapeType="1"/>
            </xdr:cNvSpPr>
          </xdr:nvSpPr>
          <xdr:spPr bwMode="auto">
            <a:xfrm>
              <a:off x="170" y="1435"/>
              <a:ext cx="84" cy="0"/>
            </a:xfrm>
            <a:prstGeom prst="line">
              <a:avLst/>
            </a:prstGeom>
            <a:noFill/>
            <a:ln w="9525">
              <a:solidFill>
                <a:srgbClr val="FF6600"/>
              </a:solidFill>
              <a:round/>
              <a:headEnd/>
              <a:tailEnd/>
            </a:ln>
          </xdr:spPr>
        </xdr:sp>
        <xdr:sp macro="" textlink="">
          <xdr:nvSpPr>
            <xdr:cNvPr id="45124" name="Line 1863"/>
            <xdr:cNvSpPr>
              <a:spLocks noChangeShapeType="1"/>
            </xdr:cNvSpPr>
          </xdr:nvSpPr>
          <xdr:spPr bwMode="auto">
            <a:xfrm>
              <a:off x="170" y="1412"/>
              <a:ext cx="84" cy="0"/>
            </a:xfrm>
            <a:prstGeom prst="line">
              <a:avLst/>
            </a:prstGeom>
            <a:noFill/>
            <a:ln w="9525">
              <a:solidFill>
                <a:srgbClr val="FF6600"/>
              </a:solidFill>
              <a:round/>
              <a:headEnd/>
              <a:tailEnd/>
            </a:ln>
          </xdr:spPr>
        </xdr:sp>
        <xdr:sp macro="" textlink="">
          <xdr:nvSpPr>
            <xdr:cNvPr id="45125" name="Line 1864"/>
            <xdr:cNvSpPr>
              <a:spLocks noChangeShapeType="1"/>
            </xdr:cNvSpPr>
          </xdr:nvSpPr>
          <xdr:spPr bwMode="auto">
            <a:xfrm>
              <a:off x="169" y="1412"/>
              <a:ext cx="0" cy="23"/>
            </a:xfrm>
            <a:prstGeom prst="line">
              <a:avLst/>
            </a:prstGeom>
            <a:noFill/>
            <a:ln w="9525">
              <a:solidFill>
                <a:srgbClr val="FF6600"/>
              </a:solidFill>
              <a:round/>
              <a:headEnd/>
              <a:tailEnd/>
            </a:ln>
          </xdr:spPr>
        </xdr:sp>
        <xdr:sp macro="" textlink="">
          <xdr:nvSpPr>
            <xdr:cNvPr id="45126" name="Line 1865"/>
            <xdr:cNvSpPr>
              <a:spLocks noChangeShapeType="1"/>
            </xdr:cNvSpPr>
          </xdr:nvSpPr>
          <xdr:spPr bwMode="auto">
            <a:xfrm>
              <a:off x="254" y="1412"/>
              <a:ext cx="0" cy="23"/>
            </a:xfrm>
            <a:prstGeom prst="line">
              <a:avLst/>
            </a:prstGeom>
            <a:noFill/>
            <a:ln w="9525">
              <a:solidFill>
                <a:srgbClr val="FF6600"/>
              </a:solidFill>
              <a:round/>
              <a:headEnd/>
              <a:tailEnd/>
            </a:ln>
          </xdr:spPr>
        </xdr:sp>
      </xdr:grpSp>
      <xdr:grpSp>
        <xdr:nvGrpSpPr>
          <xdr:cNvPr id="45119" name="Group 1866"/>
          <xdr:cNvGrpSpPr>
            <a:grpSpLocks/>
          </xdr:cNvGrpSpPr>
        </xdr:nvGrpSpPr>
        <xdr:grpSpPr bwMode="auto">
          <a:xfrm>
            <a:off x="443" y="5101"/>
            <a:ext cx="12" cy="12"/>
            <a:chOff x="495" y="1422"/>
            <a:chExt cx="14" cy="14"/>
          </a:xfrm>
        </xdr:grpSpPr>
        <xdr:sp macro="" textlink="">
          <xdr:nvSpPr>
            <xdr:cNvPr id="45121" name="Line 1867"/>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122" name="Line 1868"/>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21325" name="Text Box 1869"/>
          <xdr:cNvSpPr txBox="1">
            <a:spLocks noChangeArrowheads="1"/>
          </xdr:cNvSpPr>
        </xdr:nvSpPr>
        <xdr:spPr bwMode="auto">
          <a:xfrm>
            <a:off x="465" y="509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a:t>
            </a:r>
          </a:p>
        </xdr:txBody>
      </xdr:sp>
    </xdr:grpSp>
    <xdr:clientData/>
  </xdr:twoCellAnchor>
  <xdr:twoCellAnchor>
    <xdr:from>
      <xdr:col>2</xdr:col>
      <xdr:colOff>523875</xdr:colOff>
      <xdr:row>275</xdr:row>
      <xdr:rowOff>19050</xdr:rowOff>
    </xdr:from>
    <xdr:to>
      <xdr:col>3</xdr:col>
      <xdr:colOff>533400</xdr:colOff>
      <xdr:row>276</xdr:row>
      <xdr:rowOff>19050</xdr:rowOff>
    </xdr:to>
    <xdr:sp macro="" textlink="">
      <xdr:nvSpPr>
        <xdr:cNvPr id="21331" name="Text Box 1875"/>
        <xdr:cNvSpPr txBox="1">
          <a:spLocks noChangeArrowheads="1"/>
        </xdr:cNvSpPr>
      </xdr:nvSpPr>
      <xdr:spPr bwMode="auto">
        <a:xfrm>
          <a:off x="1743075" y="49063275"/>
          <a:ext cx="619125" cy="1905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αιθανόλη</a:t>
          </a:r>
        </a:p>
      </xdr:txBody>
    </xdr:sp>
    <xdr:clientData/>
  </xdr:twoCellAnchor>
  <xdr:twoCellAnchor>
    <xdr:from>
      <xdr:col>5</xdr:col>
      <xdr:colOff>428625</xdr:colOff>
      <xdr:row>273</xdr:row>
      <xdr:rowOff>152400</xdr:rowOff>
    </xdr:from>
    <xdr:to>
      <xdr:col>6</xdr:col>
      <xdr:colOff>295275</xdr:colOff>
      <xdr:row>274</xdr:row>
      <xdr:rowOff>133350</xdr:rowOff>
    </xdr:to>
    <xdr:sp macro="" textlink="">
      <xdr:nvSpPr>
        <xdr:cNvPr id="21332" name="Text Box 1876"/>
        <xdr:cNvSpPr txBox="1">
          <a:spLocks noChangeArrowheads="1"/>
        </xdr:cNvSpPr>
      </xdr:nvSpPr>
      <xdr:spPr bwMode="auto">
        <a:xfrm>
          <a:off x="3476625" y="48815625"/>
          <a:ext cx="476250" cy="17145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αιθένιο</a:t>
          </a:r>
        </a:p>
      </xdr:txBody>
    </xdr:sp>
    <xdr:clientData/>
  </xdr:twoCellAnchor>
  <xdr:twoCellAnchor>
    <xdr:from>
      <xdr:col>0</xdr:col>
      <xdr:colOff>561975</xdr:colOff>
      <xdr:row>276</xdr:row>
      <xdr:rowOff>19050</xdr:rowOff>
    </xdr:from>
    <xdr:to>
      <xdr:col>9</xdr:col>
      <xdr:colOff>552450</xdr:colOff>
      <xdr:row>279</xdr:row>
      <xdr:rowOff>38100</xdr:rowOff>
    </xdr:to>
    <xdr:grpSp>
      <xdr:nvGrpSpPr>
        <xdr:cNvPr id="34797" name="Group 1925"/>
        <xdr:cNvGrpSpPr>
          <a:grpSpLocks/>
        </xdr:cNvGrpSpPr>
      </xdr:nvGrpSpPr>
      <xdr:grpSpPr bwMode="auto">
        <a:xfrm>
          <a:off x="561975" y="53840421"/>
          <a:ext cx="5521120" cy="602840"/>
          <a:chOff x="147" y="5172"/>
          <a:chExt cx="575" cy="62"/>
        </a:xfrm>
      </xdr:grpSpPr>
      <xdr:grpSp>
        <xdr:nvGrpSpPr>
          <xdr:cNvPr id="45072" name="Group 1878"/>
          <xdr:cNvGrpSpPr>
            <a:grpSpLocks/>
          </xdr:cNvGrpSpPr>
        </xdr:nvGrpSpPr>
        <xdr:grpSpPr bwMode="auto">
          <a:xfrm>
            <a:off x="359" y="5172"/>
            <a:ext cx="77" cy="40"/>
            <a:chOff x="264" y="5088"/>
            <a:chExt cx="77" cy="40"/>
          </a:xfrm>
        </xdr:grpSpPr>
        <xdr:sp macro="" textlink="">
          <xdr:nvSpPr>
            <xdr:cNvPr id="21335" name="Text Box 1879"/>
            <xdr:cNvSpPr txBox="1">
              <a:spLocks noChangeArrowheads="1"/>
            </xdr:cNvSpPr>
          </xdr:nvSpPr>
          <xdr:spPr bwMode="auto">
            <a:xfrm>
              <a:off x="283" y="5110"/>
              <a:ext cx="41"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0000"/>
                  </a:solidFill>
                  <a:latin typeface="Arial"/>
                  <a:cs typeface="Arial"/>
                </a:rPr>
                <a:t>140°C</a:t>
              </a:r>
            </a:p>
          </xdr:txBody>
        </xdr:sp>
        <xdr:grpSp>
          <xdr:nvGrpSpPr>
            <xdr:cNvPr id="45112" name="Group 1880"/>
            <xdr:cNvGrpSpPr>
              <a:grpSpLocks/>
            </xdr:cNvGrpSpPr>
          </xdr:nvGrpSpPr>
          <xdr:grpSpPr bwMode="auto">
            <a:xfrm>
              <a:off x="264" y="5088"/>
              <a:ext cx="77" cy="22"/>
              <a:chOff x="261" y="1371"/>
              <a:chExt cx="77" cy="22"/>
            </a:xfrm>
          </xdr:grpSpPr>
          <xdr:sp macro="" textlink="">
            <xdr:nvSpPr>
              <xdr:cNvPr id="21337" name="Text Box 1881"/>
              <xdr:cNvSpPr txBox="1">
                <a:spLocks noChangeArrowheads="1"/>
              </xdr:cNvSpPr>
            </xdr:nvSpPr>
            <xdr:spPr bwMode="auto">
              <a:xfrm>
                <a:off x="278" y="1371"/>
                <a:ext cx="43" cy="21"/>
              </a:xfrm>
              <a:prstGeom prst="rect">
                <a:avLst/>
              </a:prstGeom>
              <a:solidFill>
                <a:srgbClr val="000000"/>
              </a:solidFill>
              <a:ln w="12700">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8080"/>
                    </a:solidFill>
                    <a:latin typeface="Arial"/>
                    <a:cs typeface="Arial"/>
                  </a:rPr>
                  <a:t>H</a:t>
                </a:r>
                <a:r>
                  <a:rPr lang="en-US" sz="1000" b="1" i="0" strike="noStrike" baseline="-25000">
                    <a:solidFill>
                      <a:srgbClr val="808080"/>
                    </a:solidFill>
                    <a:latin typeface="Arial"/>
                    <a:cs typeface="Arial"/>
                  </a:rPr>
                  <a:t>2</a:t>
                </a:r>
                <a:r>
                  <a:rPr lang="en-US" sz="1000" b="1" i="0" strike="noStrike">
                    <a:solidFill>
                      <a:srgbClr val="808080"/>
                    </a:solidFill>
                    <a:latin typeface="Arial"/>
                    <a:cs typeface="Arial"/>
                  </a:rPr>
                  <a:t>SO</a:t>
                </a:r>
                <a:r>
                  <a:rPr lang="en-US" sz="1000" b="1" i="0" strike="noStrike" baseline="-25000">
                    <a:solidFill>
                      <a:srgbClr val="808080"/>
                    </a:solidFill>
                    <a:latin typeface="Arial"/>
                    <a:cs typeface="Arial"/>
                  </a:rPr>
                  <a:t>4</a:t>
                </a:r>
              </a:p>
            </xdr:txBody>
          </xdr:sp>
          <xdr:sp macro="" textlink="">
            <xdr:nvSpPr>
              <xdr:cNvPr id="45114" name="Line 1882"/>
              <xdr:cNvSpPr>
                <a:spLocks noChangeShapeType="1"/>
              </xdr:cNvSpPr>
            </xdr:nvSpPr>
            <xdr:spPr bwMode="auto">
              <a:xfrm>
                <a:off x="261" y="1393"/>
                <a:ext cx="77" cy="0"/>
              </a:xfrm>
              <a:prstGeom prst="line">
                <a:avLst/>
              </a:prstGeom>
              <a:noFill/>
              <a:ln w="12700">
                <a:solidFill>
                  <a:srgbClr val="FF0000"/>
                </a:solidFill>
                <a:round/>
                <a:headEnd/>
                <a:tailEnd type="triangle" w="med" len="med"/>
              </a:ln>
            </xdr:spPr>
          </xdr:sp>
        </xdr:grpSp>
      </xdr:grpSp>
      <xdr:grpSp>
        <xdr:nvGrpSpPr>
          <xdr:cNvPr id="45073" name="Group 1924"/>
          <xdr:cNvGrpSpPr>
            <a:grpSpLocks/>
          </xdr:cNvGrpSpPr>
        </xdr:nvGrpSpPr>
        <xdr:grpSpPr bwMode="auto">
          <a:xfrm>
            <a:off x="147" y="5181"/>
            <a:ext cx="83" cy="52"/>
            <a:chOff x="147" y="5181"/>
            <a:chExt cx="83" cy="52"/>
          </a:xfrm>
        </xdr:grpSpPr>
        <xdr:sp macro="" textlink="">
          <xdr:nvSpPr>
            <xdr:cNvPr id="21346" name="Text Box 1890"/>
            <xdr:cNvSpPr txBox="1">
              <a:spLocks noChangeArrowheads="1"/>
            </xdr:cNvSpPr>
          </xdr:nvSpPr>
          <xdr:spPr bwMode="auto">
            <a:xfrm>
              <a:off x="147" y="5213"/>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21347" name="Text Box 1891"/>
            <xdr:cNvSpPr txBox="1">
              <a:spLocks noChangeArrowheads="1"/>
            </xdr:cNvSpPr>
          </xdr:nvSpPr>
          <xdr:spPr bwMode="auto">
            <a:xfrm>
              <a:off x="194" y="5181"/>
              <a:ext cx="36"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sp macro="" textlink="">
          <xdr:nvSpPr>
            <xdr:cNvPr id="21348" name="Text Box 1892"/>
            <xdr:cNvSpPr txBox="1">
              <a:spLocks noChangeArrowheads="1"/>
            </xdr:cNvSpPr>
          </xdr:nvSpPr>
          <xdr:spPr bwMode="auto">
            <a:xfrm>
              <a:off x="149" y="5181"/>
              <a:ext cx="37" cy="28"/>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349" name="Text Box 1893"/>
            <xdr:cNvSpPr txBox="1">
              <a:spLocks noChangeArrowheads="1"/>
            </xdr:cNvSpPr>
          </xdr:nvSpPr>
          <xdr:spPr bwMode="auto">
            <a:xfrm>
              <a:off x="194" y="5213"/>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45108" name="Line 1894"/>
            <xdr:cNvSpPr>
              <a:spLocks noChangeShapeType="1"/>
            </xdr:cNvSpPr>
          </xdr:nvSpPr>
          <xdr:spPr bwMode="auto">
            <a:xfrm>
              <a:off x="183" y="5191"/>
              <a:ext cx="14" cy="0"/>
            </a:xfrm>
            <a:prstGeom prst="line">
              <a:avLst/>
            </a:prstGeom>
            <a:noFill/>
            <a:ln w="9525">
              <a:solidFill>
                <a:srgbClr val="FFFF99"/>
              </a:solidFill>
              <a:round/>
              <a:headEnd/>
              <a:tailEnd/>
            </a:ln>
          </xdr:spPr>
        </xdr:sp>
        <xdr:sp macro="" textlink="">
          <xdr:nvSpPr>
            <xdr:cNvPr id="45109" name="Line 1895"/>
            <xdr:cNvSpPr>
              <a:spLocks noChangeShapeType="1"/>
            </xdr:cNvSpPr>
          </xdr:nvSpPr>
          <xdr:spPr bwMode="auto">
            <a:xfrm rot="5400000">
              <a:off x="197" y="5208"/>
              <a:ext cx="14" cy="0"/>
            </a:xfrm>
            <a:prstGeom prst="line">
              <a:avLst/>
            </a:prstGeom>
            <a:noFill/>
            <a:ln w="9525">
              <a:solidFill>
                <a:srgbClr val="FFFF99"/>
              </a:solidFill>
              <a:round/>
              <a:headEnd/>
              <a:tailEnd/>
            </a:ln>
          </xdr:spPr>
        </xdr:sp>
        <xdr:sp macro="" textlink="">
          <xdr:nvSpPr>
            <xdr:cNvPr id="45110" name="Line 1896"/>
            <xdr:cNvSpPr>
              <a:spLocks noChangeShapeType="1"/>
            </xdr:cNvSpPr>
          </xdr:nvSpPr>
          <xdr:spPr bwMode="auto">
            <a:xfrm rot="5400000">
              <a:off x="151" y="5208"/>
              <a:ext cx="14" cy="0"/>
            </a:xfrm>
            <a:prstGeom prst="line">
              <a:avLst/>
            </a:prstGeom>
            <a:noFill/>
            <a:ln w="9525">
              <a:solidFill>
                <a:srgbClr val="FFFF99"/>
              </a:solidFill>
              <a:round/>
              <a:headEnd/>
              <a:tailEnd/>
            </a:ln>
          </xdr:spPr>
        </xdr:sp>
      </xdr:grpSp>
      <xdr:grpSp>
        <xdr:nvGrpSpPr>
          <xdr:cNvPr id="45074" name="Group 1902"/>
          <xdr:cNvGrpSpPr>
            <a:grpSpLocks/>
          </xdr:cNvGrpSpPr>
        </xdr:nvGrpSpPr>
        <xdr:grpSpPr bwMode="auto">
          <a:xfrm>
            <a:off x="666" y="5186"/>
            <a:ext cx="12" cy="12"/>
            <a:chOff x="495" y="1422"/>
            <a:chExt cx="14" cy="14"/>
          </a:xfrm>
        </xdr:grpSpPr>
        <xdr:sp macro="" textlink="">
          <xdr:nvSpPr>
            <xdr:cNvPr id="45102" name="Line 1903"/>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103" name="Line 1904"/>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21361" name="Text Box 1905"/>
          <xdr:cNvSpPr txBox="1">
            <a:spLocks noChangeArrowheads="1"/>
          </xdr:cNvSpPr>
        </xdr:nvSpPr>
        <xdr:spPr bwMode="auto">
          <a:xfrm>
            <a:off x="686" y="518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a:t>
            </a:r>
          </a:p>
        </xdr:txBody>
      </xdr:sp>
      <xdr:grpSp>
        <xdr:nvGrpSpPr>
          <xdr:cNvPr id="45076" name="Group 1914"/>
          <xdr:cNvGrpSpPr>
            <a:grpSpLocks/>
          </xdr:cNvGrpSpPr>
        </xdr:nvGrpSpPr>
        <xdr:grpSpPr bwMode="auto">
          <a:xfrm>
            <a:off x="263" y="5181"/>
            <a:ext cx="82" cy="52"/>
            <a:chOff x="281" y="5181"/>
            <a:chExt cx="82" cy="52"/>
          </a:xfrm>
        </xdr:grpSpPr>
        <xdr:sp macro="" textlink="">
          <xdr:nvSpPr>
            <xdr:cNvPr id="21363" name="Text Box 1907"/>
            <xdr:cNvSpPr txBox="1">
              <a:spLocks noChangeArrowheads="1"/>
            </xdr:cNvSpPr>
          </xdr:nvSpPr>
          <xdr:spPr bwMode="auto">
            <a:xfrm>
              <a:off x="326" y="5213"/>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21364" name="Text Box 1908"/>
            <xdr:cNvSpPr txBox="1">
              <a:spLocks noChangeArrowheads="1"/>
            </xdr:cNvSpPr>
          </xdr:nvSpPr>
          <xdr:spPr bwMode="auto">
            <a:xfrm>
              <a:off x="327" y="518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365" name="Text Box 1909"/>
            <xdr:cNvSpPr txBox="1">
              <a:spLocks noChangeArrowheads="1"/>
            </xdr:cNvSpPr>
          </xdr:nvSpPr>
          <xdr:spPr bwMode="auto">
            <a:xfrm>
              <a:off x="282" y="5181"/>
              <a:ext cx="37" cy="28"/>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sp macro="" textlink="">
          <xdr:nvSpPr>
            <xdr:cNvPr id="21366" name="Text Box 1910"/>
            <xdr:cNvSpPr txBox="1">
              <a:spLocks noChangeArrowheads="1"/>
            </xdr:cNvSpPr>
          </xdr:nvSpPr>
          <xdr:spPr bwMode="auto">
            <a:xfrm>
              <a:off x="281" y="5213"/>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45099" name="Line 1911"/>
            <xdr:cNvSpPr>
              <a:spLocks noChangeShapeType="1"/>
            </xdr:cNvSpPr>
          </xdr:nvSpPr>
          <xdr:spPr bwMode="auto">
            <a:xfrm>
              <a:off x="316" y="5191"/>
              <a:ext cx="14" cy="0"/>
            </a:xfrm>
            <a:prstGeom prst="line">
              <a:avLst/>
            </a:prstGeom>
            <a:noFill/>
            <a:ln w="9525">
              <a:solidFill>
                <a:srgbClr val="FFFF99"/>
              </a:solidFill>
              <a:round/>
              <a:headEnd/>
              <a:tailEnd/>
            </a:ln>
          </xdr:spPr>
        </xdr:sp>
        <xdr:sp macro="" textlink="">
          <xdr:nvSpPr>
            <xdr:cNvPr id="45100" name="Line 1912"/>
            <xdr:cNvSpPr>
              <a:spLocks noChangeShapeType="1"/>
            </xdr:cNvSpPr>
          </xdr:nvSpPr>
          <xdr:spPr bwMode="auto">
            <a:xfrm rot="5400000">
              <a:off x="330" y="5208"/>
              <a:ext cx="14" cy="0"/>
            </a:xfrm>
            <a:prstGeom prst="line">
              <a:avLst/>
            </a:prstGeom>
            <a:noFill/>
            <a:ln w="9525">
              <a:solidFill>
                <a:srgbClr val="FFFF99"/>
              </a:solidFill>
              <a:round/>
              <a:headEnd/>
              <a:tailEnd/>
            </a:ln>
          </xdr:spPr>
        </xdr:sp>
        <xdr:sp macro="" textlink="">
          <xdr:nvSpPr>
            <xdr:cNvPr id="45101" name="Line 1913"/>
            <xdr:cNvSpPr>
              <a:spLocks noChangeShapeType="1"/>
            </xdr:cNvSpPr>
          </xdr:nvSpPr>
          <xdr:spPr bwMode="auto">
            <a:xfrm rot="5400000">
              <a:off x="284" y="5208"/>
              <a:ext cx="14" cy="0"/>
            </a:xfrm>
            <a:prstGeom prst="line">
              <a:avLst/>
            </a:prstGeom>
            <a:noFill/>
            <a:ln w="9525">
              <a:solidFill>
                <a:srgbClr val="FFFF99"/>
              </a:solidFill>
              <a:round/>
              <a:headEnd/>
              <a:tailEnd/>
            </a:ln>
          </xdr:spPr>
        </xdr:sp>
      </xdr:grpSp>
      <xdr:grpSp>
        <xdr:nvGrpSpPr>
          <xdr:cNvPr id="45077" name="Group 1915"/>
          <xdr:cNvGrpSpPr>
            <a:grpSpLocks/>
          </xdr:cNvGrpSpPr>
        </xdr:nvGrpSpPr>
        <xdr:grpSpPr bwMode="auto">
          <a:xfrm>
            <a:off x="242" y="5186"/>
            <a:ext cx="12" cy="12"/>
            <a:chOff x="495" y="1422"/>
            <a:chExt cx="14" cy="14"/>
          </a:xfrm>
        </xdr:grpSpPr>
        <xdr:sp macro="" textlink="">
          <xdr:nvSpPr>
            <xdr:cNvPr id="45093" name="Line 1916"/>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094" name="Line 1917"/>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5078" name="Group 1897"/>
          <xdr:cNvGrpSpPr>
            <a:grpSpLocks/>
          </xdr:cNvGrpSpPr>
        </xdr:nvGrpSpPr>
        <xdr:grpSpPr bwMode="auto">
          <a:xfrm>
            <a:off x="195" y="5211"/>
            <a:ext cx="98" cy="23"/>
            <a:chOff x="155" y="1412"/>
            <a:chExt cx="101" cy="23"/>
          </a:xfrm>
        </xdr:grpSpPr>
        <xdr:sp macro="" textlink="">
          <xdr:nvSpPr>
            <xdr:cNvPr id="45089" name="Line 1898"/>
            <xdr:cNvSpPr>
              <a:spLocks noChangeShapeType="1"/>
            </xdr:cNvSpPr>
          </xdr:nvSpPr>
          <xdr:spPr bwMode="auto">
            <a:xfrm>
              <a:off x="155" y="1435"/>
              <a:ext cx="101" cy="0"/>
            </a:xfrm>
            <a:prstGeom prst="line">
              <a:avLst/>
            </a:prstGeom>
            <a:noFill/>
            <a:ln w="9525">
              <a:solidFill>
                <a:srgbClr val="FF6600"/>
              </a:solidFill>
              <a:round/>
              <a:headEnd/>
              <a:tailEnd/>
            </a:ln>
          </xdr:spPr>
        </xdr:sp>
        <xdr:sp macro="" textlink="">
          <xdr:nvSpPr>
            <xdr:cNvPr id="45090" name="Line 1899"/>
            <xdr:cNvSpPr>
              <a:spLocks noChangeShapeType="1"/>
            </xdr:cNvSpPr>
          </xdr:nvSpPr>
          <xdr:spPr bwMode="auto">
            <a:xfrm>
              <a:off x="155" y="1412"/>
              <a:ext cx="101" cy="0"/>
            </a:xfrm>
            <a:prstGeom prst="line">
              <a:avLst/>
            </a:prstGeom>
            <a:noFill/>
            <a:ln w="9525">
              <a:solidFill>
                <a:srgbClr val="FF6600"/>
              </a:solidFill>
              <a:round/>
              <a:headEnd/>
              <a:tailEnd/>
            </a:ln>
          </xdr:spPr>
        </xdr:sp>
        <xdr:sp macro="" textlink="">
          <xdr:nvSpPr>
            <xdr:cNvPr id="45091" name="Line 1900"/>
            <xdr:cNvSpPr>
              <a:spLocks noChangeShapeType="1"/>
            </xdr:cNvSpPr>
          </xdr:nvSpPr>
          <xdr:spPr bwMode="auto">
            <a:xfrm>
              <a:off x="155" y="1412"/>
              <a:ext cx="0" cy="23"/>
            </a:xfrm>
            <a:prstGeom prst="line">
              <a:avLst/>
            </a:prstGeom>
            <a:noFill/>
            <a:ln w="9525">
              <a:solidFill>
                <a:srgbClr val="FF6600"/>
              </a:solidFill>
              <a:round/>
              <a:headEnd/>
              <a:tailEnd/>
            </a:ln>
          </xdr:spPr>
        </xdr:sp>
        <xdr:sp macro="" textlink="">
          <xdr:nvSpPr>
            <xdr:cNvPr id="45092" name="Line 1901"/>
            <xdr:cNvSpPr>
              <a:spLocks noChangeShapeType="1"/>
            </xdr:cNvSpPr>
          </xdr:nvSpPr>
          <xdr:spPr bwMode="auto">
            <a:xfrm>
              <a:off x="256" y="1412"/>
              <a:ext cx="0" cy="23"/>
            </a:xfrm>
            <a:prstGeom prst="line">
              <a:avLst/>
            </a:prstGeom>
            <a:noFill/>
            <a:ln w="9525">
              <a:solidFill>
                <a:srgbClr val="FF6600"/>
              </a:solidFill>
              <a:round/>
              <a:headEnd/>
              <a:tailEnd/>
            </a:ln>
          </xdr:spPr>
        </xdr:sp>
      </xdr:grpSp>
      <xdr:grpSp>
        <xdr:nvGrpSpPr>
          <xdr:cNvPr id="45079" name="Group 1923"/>
          <xdr:cNvGrpSpPr>
            <a:grpSpLocks/>
          </xdr:cNvGrpSpPr>
        </xdr:nvGrpSpPr>
        <xdr:grpSpPr bwMode="auto">
          <a:xfrm>
            <a:off x="448" y="5181"/>
            <a:ext cx="207" cy="26"/>
            <a:chOff x="502" y="5181"/>
            <a:chExt cx="207" cy="26"/>
          </a:xfrm>
        </xdr:grpSpPr>
        <xdr:sp macro="" textlink="">
          <xdr:nvSpPr>
            <xdr:cNvPr id="21243" name="Text Box 1787"/>
            <xdr:cNvSpPr txBox="1">
              <a:spLocks noChangeArrowheads="1"/>
            </xdr:cNvSpPr>
          </xdr:nvSpPr>
          <xdr:spPr bwMode="auto">
            <a:xfrm>
              <a:off x="673" y="518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378" name="Text Box 1922"/>
            <xdr:cNvSpPr txBox="1">
              <a:spLocks noChangeArrowheads="1"/>
            </xdr:cNvSpPr>
          </xdr:nvSpPr>
          <xdr:spPr bwMode="auto">
            <a:xfrm>
              <a:off x="626" y="5181"/>
              <a:ext cx="36"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sp macro="" textlink="">
          <xdr:nvSpPr>
            <xdr:cNvPr id="21377" name="Text Box 1921"/>
            <xdr:cNvSpPr txBox="1">
              <a:spLocks noChangeArrowheads="1"/>
            </xdr:cNvSpPr>
          </xdr:nvSpPr>
          <xdr:spPr bwMode="auto">
            <a:xfrm>
              <a:off x="596" y="5181"/>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a:t>
              </a:r>
            </a:p>
          </xdr:txBody>
        </xdr:sp>
        <xdr:sp macro="" textlink="">
          <xdr:nvSpPr>
            <xdr:cNvPr id="21340" name="Text Box 1884"/>
            <xdr:cNvSpPr txBox="1">
              <a:spLocks noChangeArrowheads="1"/>
            </xdr:cNvSpPr>
          </xdr:nvSpPr>
          <xdr:spPr bwMode="auto">
            <a:xfrm>
              <a:off x="502" y="518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341" name="Text Box 1885"/>
            <xdr:cNvSpPr txBox="1">
              <a:spLocks noChangeArrowheads="1"/>
            </xdr:cNvSpPr>
          </xdr:nvSpPr>
          <xdr:spPr bwMode="auto">
            <a:xfrm>
              <a:off x="549" y="5181"/>
              <a:ext cx="36"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sp macro="" textlink="">
          <xdr:nvSpPr>
            <xdr:cNvPr id="45085" name="Line 1857"/>
            <xdr:cNvSpPr>
              <a:spLocks noChangeShapeType="1"/>
            </xdr:cNvSpPr>
          </xdr:nvSpPr>
          <xdr:spPr bwMode="auto">
            <a:xfrm>
              <a:off x="537" y="5191"/>
              <a:ext cx="14" cy="0"/>
            </a:xfrm>
            <a:prstGeom prst="line">
              <a:avLst/>
            </a:prstGeom>
            <a:noFill/>
            <a:ln w="9525">
              <a:solidFill>
                <a:srgbClr val="FFFF99"/>
              </a:solidFill>
              <a:round/>
              <a:headEnd/>
              <a:tailEnd/>
            </a:ln>
          </xdr:spPr>
        </xdr:sp>
        <xdr:sp macro="" textlink="">
          <xdr:nvSpPr>
            <xdr:cNvPr id="45086" name="Line 1918"/>
            <xdr:cNvSpPr>
              <a:spLocks noChangeShapeType="1"/>
            </xdr:cNvSpPr>
          </xdr:nvSpPr>
          <xdr:spPr bwMode="auto">
            <a:xfrm>
              <a:off x="584" y="5191"/>
              <a:ext cx="14" cy="0"/>
            </a:xfrm>
            <a:prstGeom prst="line">
              <a:avLst/>
            </a:prstGeom>
            <a:noFill/>
            <a:ln w="9525">
              <a:solidFill>
                <a:srgbClr val="FFFF99"/>
              </a:solidFill>
              <a:round/>
              <a:headEnd/>
              <a:tailEnd/>
            </a:ln>
          </xdr:spPr>
        </xdr:sp>
        <xdr:sp macro="" textlink="">
          <xdr:nvSpPr>
            <xdr:cNvPr id="45087" name="Line 1919"/>
            <xdr:cNvSpPr>
              <a:spLocks noChangeShapeType="1"/>
            </xdr:cNvSpPr>
          </xdr:nvSpPr>
          <xdr:spPr bwMode="auto">
            <a:xfrm>
              <a:off x="614" y="5191"/>
              <a:ext cx="14" cy="0"/>
            </a:xfrm>
            <a:prstGeom prst="line">
              <a:avLst/>
            </a:prstGeom>
            <a:noFill/>
            <a:ln w="9525">
              <a:solidFill>
                <a:srgbClr val="FFFF99"/>
              </a:solidFill>
              <a:round/>
              <a:headEnd/>
              <a:tailEnd/>
            </a:ln>
          </xdr:spPr>
        </xdr:sp>
        <xdr:sp macro="" textlink="">
          <xdr:nvSpPr>
            <xdr:cNvPr id="45088" name="Line 1920"/>
            <xdr:cNvSpPr>
              <a:spLocks noChangeShapeType="1"/>
            </xdr:cNvSpPr>
          </xdr:nvSpPr>
          <xdr:spPr bwMode="auto">
            <a:xfrm>
              <a:off x="661" y="5191"/>
              <a:ext cx="14" cy="0"/>
            </a:xfrm>
            <a:prstGeom prst="line">
              <a:avLst/>
            </a:prstGeom>
            <a:noFill/>
            <a:ln w="9525">
              <a:solidFill>
                <a:srgbClr val="FFFF99"/>
              </a:solidFill>
              <a:round/>
              <a:headEnd/>
              <a:tailEnd/>
            </a:ln>
          </xdr:spPr>
        </xdr:sp>
      </xdr:grpSp>
    </xdr:grpSp>
    <xdr:clientData/>
  </xdr:twoCellAnchor>
  <xdr:twoCellAnchor>
    <xdr:from>
      <xdr:col>6</xdr:col>
      <xdr:colOff>228600</xdr:colOff>
      <xdr:row>278</xdr:row>
      <xdr:rowOff>19050</xdr:rowOff>
    </xdr:from>
    <xdr:to>
      <xdr:col>8</xdr:col>
      <xdr:colOff>57150</xdr:colOff>
      <xdr:row>279</xdr:row>
      <xdr:rowOff>19050</xdr:rowOff>
    </xdr:to>
    <xdr:sp macro="" textlink="">
      <xdr:nvSpPr>
        <xdr:cNvPr id="21382" name="Text Box 1926"/>
        <xdr:cNvSpPr txBox="1">
          <a:spLocks noChangeArrowheads="1"/>
        </xdr:cNvSpPr>
      </xdr:nvSpPr>
      <xdr:spPr bwMode="auto">
        <a:xfrm>
          <a:off x="3886200" y="49634775"/>
          <a:ext cx="1047750" cy="1905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δι-αιθυλ-αιθέρας</a:t>
          </a:r>
        </a:p>
      </xdr:txBody>
    </xdr:sp>
    <xdr:clientData/>
  </xdr:twoCellAnchor>
  <xdr:twoCellAnchor>
    <xdr:from>
      <xdr:col>0</xdr:col>
      <xdr:colOff>238125</xdr:colOff>
      <xdr:row>280</xdr:row>
      <xdr:rowOff>95250</xdr:rowOff>
    </xdr:from>
    <xdr:to>
      <xdr:col>0</xdr:col>
      <xdr:colOff>561975</xdr:colOff>
      <xdr:row>282</xdr:row>
      <xdr:rowOff>114300</xdr:rowOff>
    </xdr:to>
    <xdr:grpSp>
      <xdr:nvGrpSpPr>
        <xdr:cNvPr id="34799" name="Group 1927"/>
        <xdr:cNvGrpSpPr>
          <a:grpSpLocks/>
        </xdr:cNvGrpSpPr>
      </xdr:nvGrpSpPr>
      <xdr:grpSpPr bwMode="auto">
        <a:xfrm>
          <a:off x="238125" y="54695008"/>
          <a:ext cx="323850" cy="408244"/>
          <a:chOff x="35" y="4638"/>
          <a:chExt cx="34" cy="42"/>
        </a:xfrm>
      </xdr:grpSpPr>
      <xdr:sp macro="" textlink="">
        <xdr:nvSpPr>
          <xdr:cNvPr id="45067" name="AutoShape 1928"/>
          <xdr:cNvSpPr>
            <a:spLocks noChangeArrowheads="1"/>
          </xdr:cNvSpPr>
        </xdr:nvSpPr>
        <xdr:spPr bwMode="auto">
          <a:xfrm>
            <a:off x="36" y="4638"/>
            <a:ext cx="33" cy="33"/>
          </a:xfrm>
          <a:prstGeom prst="smileyFace">
            <a:avLst>
              <a:gd name="adj" fmla="val 4653"/>
            </a:avLst>
          </a:prstGeom>
          <a:gradFill rotWithShape="1">
            <a:gsLst>
              <a:gs pos="0">
                <a:srgbClr val="FFCC99"/>
              </a:gs>
              <a:gs pos="100000">
                <a:srgbClr val="392E22"/>
              </a:gs>
            </a:gsLst>
            <a:lin ang="2700000" scaled="1"/>
          </a:gradFill>
          <a:ln w="9525">
            <a:solidFill>
              <a:srgbClr val="000000"/>
            </a:solidFill>
            <a:round/>
            <a:headEnd/>
            <a:tailEnd/>
          </a:ln>
        </xdr:spPr>
      </xdr:sp>
      <xdr:grpSp>
        <xdr:nvGrpSpPr>
          <xdr:cNvPr id="45068" name="Group 1929"/>
          <xdr:cNvGrpSpPr>
            <a:grpSpLocks/>
          </xdr:cNvGrpSpPr>
        </xdr:nvGrpSpPr>
        <xdr:grpSpPr bwMode="auto">
          <a:xfrm>
            <a:off x="35" y="4667"/>
            <a:ext cx="34" cy="13"/>
            <a:chOff x="34" y="4699"/>
            <a:chExt cx="34" cy="13"/>
          </a:xfrm>
        </xdr:grpSpPr>
        <xdr:sp macro="" textlink="">
          <xdr:nvSpPr>
            <xdr:cNvPr id="45069" name="AutoShape 1930"/>
            <xdr:cNvSpPr>
              <a:spLocks noChangeArrowheads="1"/>
            </xdr:cNvSpPr>
          </xdr:nvSpPr>
          <xdr:spPr bwMode="auto">
            <a:xfrm rot="-1831916">
              <a:off x="34" y="4699"/>
              <a:ext cx="15" cy="12"/>
            </a:xfrm>
            <a:prstGeom prst="triangle">
              <a:avLst>
                <a:gd name="adj" fmla="val 51806"/>
              </a:avLst>
            </a:prstGeom>
            <a:gradFill rotWithShape="1">
              <a:gsLst>
                <a:gs pos="0">
                  <a:srgbClr val="800000"/>
                </a:gs>
                <a:gs pos="100000">
                  <a:srgbClr val="230000"/>
                </a:gs>
              </a:gsLst>
              <a:lin ang="2700000" scaled="1"/>
            </a:gradFill>
            <a:ln w="9525">
              <a:solidFill>
                <a:srgbClr val="000000"/>
              </a:solidFill>
              <a:miter lim="800000"/>
              <a:headEnd/>
              <a:tailEnd/>
            </a:ln>
          </xdr:spPr>
        </xdr:sp>
        <xdr:sp macro="" textlink="">
          <xdr:nvSpPr>
            <xdr:cNvPr id="45070" name="AutoShape 1931"/>
            <xdr:cNvSpPr>
              <a:spLocks noChangeArrowheads="1"/>
            </xdr:cNvSpPr>
          </xdr:nvSpPr>
          <xdr:spPr bwMode="auto">
            <a:xfrm rot="1831916" flipH="1">
              <a:off x="53" y="4700"/>
              <a:ext cx="15" cy="12"/>
            </a:xfrm>
            <a:prstGeom prst="triangle">
              <a:avLst>
                <a:gd name="adj" fmla="val 51806"/>
              </a:avLst>
            </a:prstGeom>
            <a:gradFill rotWithShape="1">
              <a:gsLst>
                <a:gs pos="0">
                  <a:srgbClr val="130000"/>
                </a:gs>
                <a:gs pos="100000">
                  <a:srgbClr val="800000"/>
                </a:gs>
              </a:gsLst>
              <a:lin ang="2700000" scaled="1"/>
            </a:gradFill>
            <a:ln w="9525">
              <a:solidFill>
                <a:srgbClr val="000000"/>
              </a:solidFill>
              <a:miter lim="800000"/>
              <a:headEnd/>
              <a:tailEnd/>
            </a:ln>
          </xdr:spPr>
        </xdr:sp>
        <xdr:sp macro="" textlink="">
          <xdr:nvSpPr>
            <xdr:cNvPr id="45071" name="Oval 1932"/>
            <xdr:cNvSpPr>
              <a:spLocks noChangeArrowheads="1"/>
            </xdr:cNvSpPr>
          </xdr:nvSpPr>
          <xdr:spPr bwMode="auto">
            <a:xfrm>
              <a:off x="47" y="4703"/>
              <a:ext cx="8" cy="8"/>
            </a:xfrm>
            <a:prstGeom prst="ellipse">
              <a:avLst/>
            </a:prstGeom>
            <a:gradFill rotWithShape="1">
              <a:gsLst>
                <a:gs pos="0">
                  <a:srgbClr val="800000"/>
                </a:gs>
                <a:gs pos="100000">
                  <a:srgbClr val="1D0000"/>
                </a:gs>
              </a:gsLst>
              <a:lin ang="2700000" scaled="1"/>
            </a:gradFill>
            <a:ln w="9525">
              <a:solidFill>
                <a:srgbClr val="000000"/>
              </a:solidFill>
              <a:round/>
              <a:headEnd/>
              <a:tailEnd/>
            </a:ln>
          </xdr:spPr>
        </xdr:sp>
      </xdr:grpSp>
    </xdr:grpSp>
    <xdr:clientData/>
  </xdr:twoCellAnchor>
  <xdr:twoCellAnchor>
    <xdr:from>
      <xdr:col>1</xdr:col>
      <xdr:colOff>28576</xdr:colOff>
      <xdr:row>286</xdr:row>
      <xdr:rowOff>122390</xdr:rowOff>
    </xdr:from>
    <xdr:to>
      <xdr:col>6</xdr:col>
      <xdr:colOff>276226</xdr:colOff>
      <xdr:row>287</xdr:row>
      <xdr:rowOff>183638</xdr:rowOff>
    </xdr:to>
    <xdr:sp macro="" textlink="">
      <xdr:nvSpPr>
        <xdr:cNvPr id="21389" name="Text Box 1933"/>
        <xdr:cNvSpPr txBox="1">
          <a:spLocks noChangeArrowheads="1"/>
        </xdr:cNvSpPr>
      </xdr:nvSpPr>
      <xdr:spPr bwMode="auto">
        <a:xfrm>
          <a:off x="643092" y="55889729"/>
          <a:ext cx="3320231" cy="255844"/>
        </a:xfrm>
        <a:prstGeom prst="rect">
          <a:avLst/>
        </a:prstGeom>
        <a:solidFill>
          <a:srgbClr val="3333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Ασθενής όξινος χαρακτήρας κ.μ. αλκοολών</a:t>
          </a:r>
        </a:p>
      </xdr:txBody>
    </xdr:sp>
    <xdr:clientData/>
  </xdr:twoCellAnchor>
  <xdr:twoCellAnchor>
    <xdr:from>
      <xdr:col>2</xdr:col>
      <xdr:colOff>114300</xdr:colOff>
      <xdr:row>299</xdr:row>
      <xdr:rowOff>0</xdr:rowOff>
    </xdr:from>
    <xdr:to>
      <xdr:col>8</xdr:col>
      <xdr:colOff>152400</xdr:colOff>
      <xdr:row>303</xdr:row>
      <xdr:rowOff>0</xdr:rowOff>
    </xdr:to>
    <xdr:grpSp>
      <xdr:nvGrpSpPr>
        <xdr:cNvPr id="34801" name="Group 1976"/>
        <xdr:cNvGrpSpPr>
          <a:grpSpLocks/>
        </xdr:cNvGrpSpPr>
      </xdr:nvGrpSpPr>
      <xdr:grpSpPr bwMode="auto">
        <a:xfrm>
          <a:off x="1343332" y="58297097"/>
          <a:ext cx="3725197" cy="778387"/>
          <a:chOff x="135" y="5618"/>
          <a:chExt cx="388" cy="80"/>
        </a:xfrm>
      </xdr:grpSpPr>
      <xdr:sp macro="" textlink="">
        <xdr:nvSpPr>
          <xdr:cNvPr id="21418" name="Text Box 1962"/>
          <xdr:cNvSpPr txBox="1">
            <a:spLocks noChangeArrowheads="1"/>
          </xdr:cNvSpPr>
        </xdr:nvSpPr>
        <xdr:spPr bwMode="auto">
          <a:xfrm>
            <a:off x="325" y="5676"/>
            <a:ext cx="159" cy="22"/>
          </a:xfrm>
          <a:prstGeom prst="rect">
            <a:avLst/>
          </a:prstGeom>
          <a:solidFill>
            <a:srgbClr val="000000"/>
          </a:solidFill>
          <a:ln w="9525">
            <a:solidFill>
              <a:srgbClr val="000000"/>
            </a:solidFill>
            <a:miter lim="800000"/>
            <a:headEnd/>
            <a:tailEnd/>
          </a:ln>
        </xdr:spPr>
        <xdr:txBody>
          <a:bodyPr vertOverflow="clip" wrap="square" lIns="27432" tIns="22860" rIns="27432" bIns="0" anchor="t" upright="1"/>
          <a:lstStyle/>
          <a:p>
            <a:pPr algn="ctr" rtl="1">
              <a:defRPr sz="1000"/>
            </a:pPr>
            <a:r>
              <a:rPr lang="el-GR" sz="1000" b="1" i="0" strike="noStrike">
                <a:solidFill>
                  <a:srgbClr val="800000"/>
                </a:solidFill>
                <a:latin typeface="Arial"/>
                <a:cs typeface="Arial"/>
              </a:rPr>
              <a:t>αιθοξείδιο του νατρίου</a:t>
            </a:r>
          </a:p>
        </xdr:txBody>
      </xdr:sp>
      <xdr:grpSp>
        <xdr:nvGrpSpPr>
          <xdr:cNvPr id="34804" name="Group 1975"/>
          <xdr:cNvGrpSpPr>
            <a:grpSpLocks/>
          </xdr:cNvGrpSpPr>
        </xdr:nvGrpSpPr>
        <xdr:grpSpPr bwMode="auto">
          <a:xfrm>
            <a:off x="135" y="5622"/>
            <a:ext cx="83" cy="54"/>
            <a:chOff x="135" y="5622"/>
            <a:chExt cx="83" cy="54"/>
          </a:xfrm>
        </xdr:grpSpPr>
        <xdr:sp macro="" textlink="">
          <xdr:nvSpPr>
            <xdr:cNvPr id="21230" name="Text Box 1774"/>
            <xdr:cNvSpPr txBox="1">
              <a:spLocks noChangeArrowheads="1"/>
            </xdr:cNvSpPr>
          </xdr:nvSpPr>
          <xdr:spPr bwMode="auto">
            <a:xfrm>
              <a:off x="182" y="5622"/>
              <a:ext cx="36"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sp macro="" textlink="">
          <xdr:nvSpPr>
            <xdr:cNvPr id="20838" name="Text Box 1382"/>
            <xdr:cNvSpPr txBox="1">
              <a:spLocks noChangeArrowheads="1"/>
            </xdr:cNvSpPr>
          </xdr:nvSpPr>
          <xdr:spPr bwMode="auto">
            <a:xfrm>
              <a:off x="180" y="5654"/>
              <a:ext cx="34"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r>
                <a:rPr lang="en-US" sz="1200" b="1" i="0" strike="noStrike">
                  <a:solidFill>
                    <a:srgbClr val="FF6600"/>
                  </a:solidFill>
                  <a:latin typeface="Arial"/>
                  <a:cs typeface="Arial"/>
                </a:rPr>
                <a:t>H</a:t>
              </a:r>
            </a:p>
          </xdr:txBody>
        </xdr:sp>
        <xdr:sp macro="" textlink="">
          <xdr:nvSpPr>
            <xdr:cNvPr id="20837" name="Text Box 1381"/>
            <xdr:cNvSpPr txBox="1">
              <a:spLocks noChangeArrowheads="1"/>
            </xdr:cNvSpPr>
          </xdr:nvSpPr>
          <xdr:spPr bwMode="auto">
            <a:xfrm>
              <a:off x="135" y="562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065" name="Line 1384"/>
            <xdr:cNvSpPr>
              <a:spLocks noChangeShapeType="1"/>
            </xdr:cNvSpPr>
          </xdr:nvSpPr>
          <xdr:spPr bwMode="auto">
            <a:xfrm>
              <a:off x="169" y="5634"/>
              <a:ext cx="14" cy="0"/>
            </a:xfrm>
            <a:prstGeom prst="line">
              <a:avLst/>
            </a:prstGeom>
            <a:noFill/>
            <a:ln w="9525">
              <a:solidFill>
                <a:srgbClr val="FFFF99"/>
              </a:solidFill>
              <a:round/>
              <a:headEnd/>
              <a:tailEnd/>
            </a:ln>
          </xdr:spPr>
        </xdr:sp>
        <xdr:sp macro="" textlink="">
          <xdr:nvSpPr>
            <xdr:cNvPr id="45066" name="Line 1385"/>
            <xdr:cNvSpPr>
              <a:spLocks noChangeShapeType="1"/>
            </xdr:cNvSpPr>
          </xdr:nvSpPr>
          <xdr:spPr bwMode="auto">
            <a:xfrm rot="5400000">
              <a:off x="184" y="5650"/>
              <a:ext cx="14" cy="0"/>
            </a:xfrm>
            <a:prstGeom prst="line">
              <a:avLst/>
            </a:prstGeom>
            <a:noFill/>
            <a:ln w="9525">
              <a:solidFill>
                <a:srgbClr val="FFFF99"/>
              </a:solidFill>
              <a:round/>
              <a:headEnd/>
              <a:tailEnd/>
            </a:ln>
          </xdr:spPr>
        </xdr:sp>
      </xdr:grpSp>
      <xdr:sp macro="" textlink="">
        <xdr:nvSpPr>
          <xdr:cNvPr id="21392" name="Text Box 1936"/>
          <xdr:cNvSpPr txBox="1">
            <a:spLocks noChangeArrowheads="1"/>
          </xdr:cNvSpPr>
        </xdr:nvSpPr>
        <xdr:spPr bwMode="auto">
          <a:xfrm>
            <a:off x="471" y="5618"/>
            <a:ext cx="25" cy="27"/>
          </a:xfrm>
          <a:prstGeom prst="rect">
            <a:avLst/>
          </a:prstGeom>
          <a:solidFill>
            <a:srgbClr val="000000"/>
          </a:solidFill>
          <a:ln w="9525">
            <a:solidFill>
              <a:srgbClr val="000000"/>
            </a:solidFill>
            <a:miter lim="800000"/>
            <a:headEnd/>
            <a:tailEnd/>
          </a:ln>
        </xdr:spPr>
        <xdr:txBody>
          <a:bodyPr vertOverflow="clip" wrap="square" lIns="36576" tIns="32004" rIns="0" bIns="0" anchor="t" upright="1"/>
          <a:lstStyle/>
          <a:p>
            <a:pPr algn="l" rtl="1">
              <a:defRPr sz="1000"/>
            </a:pPr>
            <a:r>
              <a:rPr lang="el-GR" sz="1600" b="0" i="0" strike="noStrike">
                <a:solidFill>
                  <a:srgbClr val="FF6600"/>
                </a:solidFill>
                <a:latin typeface="Arial"/>
                <a:cs typeface="Arial"/>
              </a:rPr>
              <a:t>½</a:t>
            </a:r>
          </a:p>
        </xdr:txBody>
      </xdr:sp>
      <xdr:sp macro="" textlink="">
        <xdr:nvSpPr>
          <xdr:cNvPr id="21393" name="Text Box 1937"/>
          <xdr:cNvSpPr txBox="1">
            <a:spLocks noChangeArrowheads="1"/>
          </xdr:cNvSpPr>
        </xdr:nvSpPr>
        <xdr:spPr bwMode="auto">
          <a:xfrm>
            <a:off x="494" y="5622"/>
            <a:ext cx="29"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H</a:t>
            </a:r>
            <a:r>
              <a:rPr lang="en-US" sz="1200" b="1" i="0" strike="noStrike" baseline="-25000">
                <a:solidFill>
                  <a:srgbClr val="FF6600"/>
                </a:solidFill>
                <a:latin typeface="Arial"/>
                <a:cs typeface="Arial"/>
              </a:rPr>
              <a:t>2</a:t>
            </a:r>
          </a:p>
        </xdr:txBody>
      </xdr:sp>
      <xdr:sp macro="" textlink="">
        <xdr:nvSpPr>
          <xdr:cNvPr id="21402" name="Text Box 1946"/>
          <xdr:cNvSpPr txBox="1">
            <a:spLocks noChangeArrowheads="1"/>
          </xdr:cNvSpPr>
        </xdr:nvSpPr>
        <xdr:spPr bwMode="auto">
          <a:xfrm>
            <a:off x="249" y="5622"/>
            <a:ext cx="3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Na</a:t>
            </a:r>
          </a:p>
        </xdr:txBody>
      </xdr:sp>
      <xdr:sp macro="" textlink="">
        <xdr:nvSpPr>
          <xdr:cNvPr id="34808" name="Line 1947"/>
          <xdr:cNvSpPr>
            <a:spLocks noChangeShapeType="1"/>
          </xdr:cNvSpPr>
        </xdr:nvSpPr>
        <xdr:spPr bwMode="auto">
          <a:xfrm>
            <a:off x="289" y="5633"/>
            <a:ext cx="62" cy="0"/>
          </a:xfrm>
          <a:prstGeom prst="line">
            <a:avLst/>
          </a:prstGeom>
          <a:noFill/>
          <a:ln w="12700">
            <a:solidFill>
              <a:srgbClr val="FF0000"/>
            </a:solidFill>
            <a:round/>
            <a:headEnd/>
            <a:tailEnd type="triangle" w="med" len="med"/>
          </a:ln>
        </xdr:spPr>
      </xdr:sp>
      <xdr:grpSp>
        <xdr:nvGrpSpPr>
          <xdr:cNvPr id="34809" name="Group 1948"/>
          <xdr:cNvGrpSpPr>
            <a:grpSpLocks/>
          </xdr:cNvGrpSpPr>
        </xdr:nvGrpSpPr>
        <xdr:grpSpPr bwMode="auto">
          <a:xfrm>
            <a:off x="229" y="5627"/>
            <a:ext cx="12" cy="12"/>
            <a:chOff x="495" y="1422"/>
            <a:chExt cx="14" cy="14"/>
          </a:xfrm>
        </xdr:grpSpPr>
        <xdr:sp macro="" textlink="">
          <xdr:nvSpPr>
            <xdr:cNvPr id="45060" name="Line 1949"/>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061" name="Line 1950"/>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4810" name="Group 1959"/>
          <xdr:cNvGrpSpPr>
            <a:grpSpLocks/>
          </xdr:cNvGrpSpPr>
        </xdr:nvGrpSpPr>
        <xdr:grpSpPr bwMode="auto">
          <a:xfrm>
            <a:off x="452" y="5627"/>
            <a:ext cx="12" cy="12"/>
            <a:chOff x="495" y="1422"/>
            <a:chExt cx="14" cy="14"/>
          </a:xfrm>
        </xdr:grpSpPr>
        <xdr:sp macro="" textlink="">
          <xdr:nvSpPr>
            <xdr:cNvPr id="45058" name="Line 1960"/>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059" name="Line 1961"/>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34811" name="Group 1970"/>
          <xdr:cNvGrpSpPr>
            <a:grpSpLocks/>
          </xdr:cNvGrpSpPr>
        </xdr:nvGrpSpPr>
        <xdr:grpSpPr bwMode="auto">
          <a:xfrm>
            <a:off x="360" y="5622"/>
            <a:ext cx="85" cy="54"/>
            <a:chOff x="360" y="5582"/>
            <a:chExt cx="85" cy="54"/>
          </a:xfrm>
        </xdr:grpSpPr>
        <xdr:sp macro="" textlink="">
          <xdr:nvSpPr>
            <xdr:cNvPr id="21421" name="Text Box 1965"/>
            <xdr:cNvSpPr txBox="1">
              <a:spLocks noChangeArrowheads="1"/>
            </xdr:cNvSpPr>
          </xdr:nvSpPr>
          <xdr:spPr bwMode="auto">
            <a:xfrm>
              <a:off x="407" y="5582"/>
              <a:ext cx="36"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sp macro="" textlink="">
          <xdr:nvSpPr>
            <xdr:cNvPr id="21422" name="Text Box 1966"/>
            <xdr:cNvSpPr txBox="1">
              <a:spLocks noChangeArrowheads="1"/>
            </xdr:cNvSpPr>
          </xdr:nvSpPr>
          <xdr:spPr bwMode="auto">
            <a:xfrm>
              <a:off x="405" y="5614"/>
              <a:ext cx="4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r>
                <a:rPr lang="en-US" sz="1200" b="1" i="0" strike="noStrike">
                  <a:solidFill>
                    <a:srgbClr val="FF6600"/>
                  </a:solidFill>
                  <a:latin typeface="Arial"/>
                  <a:cs typeface="Arial"/>
                </a:rPr>
                <a:t>Na</a:t>
              </a:r>
            </a:p>
          </xdr:txBody>
        </xdr:sp>
        <xdr:sp macro="" textlink="">
          <xdr:nvSpPr>
            <xdr:cNvPr id="21423" name="Text Box 1967"/>
            <xdr:cNvSpPr txBox="1">
              <a:spLocks noChangeArrowheads="1"/>
            </xdr:cNvSpPr>
          </xdr:nvSpPr>
          <xdr:spPr bwMode="auto">
            <a:xfrm>
              <a:off x="360" y="558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056" name="Line 1968"/>
            <xdr:cNvSpPr>
              <a:spLocks noChangeShapeType="1"/>
            </xdr:cNvSpPr>
          </xdr:nvSpPr>
          <xdr:spPr bwMode="auto">
            <a:xfrm>
              <a:off x="395" y="5594"/>
              <a:ext cx="14" cy="0"/>
            </a:xfrm>
            <a:prstGeom prst="line">
              <a:avLst/>
            </a:prstGeom>
            <a:noFill/>
            <a:ln w="9525">
              <a:solidFill>
                <a:srgbClr val="FFFF99"/>
              </a:solidFill>
              <a:round/>
              <a:headEnd/>
              <a:tailEnd/>
            </a:ln>
          </xdr:spPr>
        </xdr:sp>
        <xdr:sp macro="" textlink="">
          <xdr:nvSpPr>
            <xdr:cNvPr id="45057" name="Line 1969"/>
            <xdr:cNvSpPr>
              <a:spLocks noChangeShapeType="1"/>
            </xdr:cNvSpPr>
          </xdr:nvSpPr>
          <xdr:spPr bwMode="auto">
            <a:xfrm rot="5400000">
              <a:off x="409" y="5609"/>
              <a:ext cx="14" cy="0"/>
            </a:xfrm>
            <a:prstGeom prst="line">
              <a:avLst/>
            </a:prstGeom>
            <a:noFill/>
            <a:ln w="9525">
              <a:solidFill>
                <a:srgbClr val="FFFF99"/>
              </a:solidFill>
              <a:round/>
              <a:headEnd/>
              <a:tailEnd/>
            </a:ln>
          </xdr:spPr>
        </xdr:sp>
      </xdr:grpSp>
      <xdr:sp macro="" textlink="">
        <xdr:nvSpPr>
          <xdr:cNvPr id="34812" name="Line 1973"/>
          <xdr:cNvSpPr>
            <a:spLocks noChangeShapeType="1"/>
          </xdr:cNvSpPr>
        </xdr:nvSpPr>
        <xdr:spPr bwMode="auto">
          <a:xfrm flipV="1">
            <a:off x="521" y="5621"/>
            <a:ext cx="0" cy="19"/>
          </a:xfrm>
          <a:prstGeom prst="line">
            <a:avLst/>
          </a:prstGeom>
          <a:noFill/>
          <a:ln w="9525">
            <a:solidFill>
              <a:srgbClr val="FF0000"/>
            </a:solidFill>
            <a:round/>
            <a:headEnd/>
            <a:tailEnd type="triangle" w="med" len="med"/>
          </a:ln>
        </xdr:spPr>
      </xdr:sp>
    </xdr:grpSp>
    <xdr:clientData/>
  </xdr:twoCellAnchor>
  <xdr:twoCellAnchor>
    <xdr:from>
      <xdr:col>10</xdr:col>
      <xdr:colOff>600075</xdr:colOff>
      <xdr:row>62</xdr:row>
      <xdr:rowOff>161925</xdr:rowOff>
    </xdr:from>
    <xdr:to>
      <xdr:col>13</xdr:col>
      <xdr:colOff>9525</xdr:colOff>
      <xdr:row>63</xdr:row>
      <xdr:rowOff>152400</xdr:rowOff>
    </xdr:to>
    <xdr:sp macro="" textlink="">
      <xdr:nvSpPr>
        <xdr:cNvPr id="21433" name="Text Box 1977"/>
        <xdr:cNvSpPr txBox="1">
          <a:spLocks noChangeArrowheads="1"/>
        </xdr:cNvSpPr>
      </xdr:nvSpPr>
      <xdr:spPr bwMode="auto">
        <a:xfrm>
          <a:off x="6696075" y="11839575"/>
          <a:ext cx="1238250" cy="180975"/>
        </a:xfrm>
        <a:prstGeom prst="rect">
          <a:avLst/>
        </a:prstGeom>
        <a:solidFill>
          <a:srgbClr val="808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000000"/>
              </a:solidFill>
              <a:latin typeface="Arial"/>
              <a:cs typeface="Arial"/>
            </a:rPr>
            <a:t>Αλκοολικοί βαθμοί</a:t>
          </a:r>
        </a:p>
      </xdr:txBody>
    </xdr:sp>
    <xdr:clientData/>
  </xdr:twoCellAnchor>
  <xdr:twoCellAnchor>
    <xdr:from>
      <xdr:col>1</xdr:col>
      <xdr:colOff>419100</xdr:colOff>
      <xdr:row>87</xdr:row>
      <xdr:rowOff>4</xdr:rowOff>
    </xdr:from>
    <xdr:to>
      <xdr:col>9</xdr:col>
      <xdr:colOff>38100</xdr:colOff>
      <xdr:row>90</xdr:row>
      <xdr:rowOff>123473</xdr:rowOff>
    </xdr:to>
    <xdr:grpSp>
      <xdr:nvGrpSpPr>
        <xdr:cNvPr id="5" name="Ομάδα 4"/>
        <xdr:cNvGrpSpPr/>
      </xdr:nvGrpSpPr>
      <xdr:grpSpPr>
        <a:xfrm>
          <a:off x="1033616" y="17011859"/>
          <a:ext cx="4535129" cy="707259"/>
          <a:chOff x="1033616" y="17011859"/>
          <a:chExt cx="4535129" cy="707259"/>
        </a:xfrm>
      </xdr:grpSpPr>
      <xdr:grpSp>
        <xdr:nvGrpSpPr>
          <xdr:cNvPr id="34764" name="Group 1298"/>
          <xdr:cNvGrpSpPr>
            <a:grpSpLocks/>
          </xdr:cNvGrpSpPr>
        </xdr:nvGrpSpPr>
        <xdr:grpSpPr bwMode="auto">
          <a:xfrm>
            <a:off x="1033616" y="17011859"/>
            <a:ext cx="4535129" cy="707259"/>
            <a:chOff x="108" y="1777"/>
            <a:chExt cx="472" cy="73"/>
          </a:xfrm>
        </xdr:grpSpPr>
        <xdr:grpSp>
          <xdr:nvGrpSpPr>
            <xdr:cNvPr id="45541" name="Group 1277"/>
            <xdr:cNvGrpSpPr>
              <a:grpSpLocks/>
            </xdr:cNvGrpSpPr>
          </xdr:nvGrpSpPr>
          <xdr:grpSpPr bwMode="auto">
            <a:xfrm>
              <a:off x="108" y="1777"/>
              <a:ext cx="472" cy="50"/>
              <a:chOff x="151" y="1792"/>
              <a:chExt cx="472" cy="50"/>
            </a:xfrm>
          </xdr:grpSpPr>
          <xdr:sp macro="" textlink="">
            <xdr:nvSpPr>
              <xdr:cNvPr id="45543" name="Line 1226"/>
              <xdr:cNvSpPr>
                <a:spLocks noChangeShapeType="1"/>
              </xdr:cNvSpPr>
            </xdr:nvSpPr>
            <xdr:spPr bwMode="auto">
              <a:xfrm>
                <a:off x="357" y="1803"/>
                <a:ext cx="62" cy="0"/>
              </a:xfrm>
              <a:prstGeom prst="line">
                <a:avLst/>
              </a:prstGeom>
              <a:noFill/>
              <a:ln w="12700">
                <a:solidFill>
                  <a:srgbClr val="FF0000"/>
                </a:solidFill>
                <a:round/>
                <a:headEnd/>
                <a:tailEnd type="triangle" w="med" len="med"/>
              </a:ln>
            </xdr:spPr>
          </xdr:sp>
          <xdr:grpSp>
            <xdr:nvGrpSpPr>
              <xdr:cNvPr id="45544" name="Group 1227"/>
              <xdr:cNvGrpSpPr>
                <a:grpSpLocks/>
              </xdr:cNvGrpSpPr>
            </xdr:nvGrpSpPr>
            <xdr:grpSpPr bwMode="auto">
              <a:xfrm>
                <a:off x="257" y="1797"/>
                <a:ext cx="12" cy="12"/>
                <a:chOff x="495" y="1422"/>
                <a:chExt cx="14" cy="14"/>
              </a:xfrm>
            </xdr:grpSpPr>
            <xdr:sp macro="" textlink="">
              <xdr:nvSpPr>
                <xdr:cNvPr id="45576" name="Line 1228"/>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577" name="Line 1229"/>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5545" name="Group 1258"/>
              <xdr:cNvGrpSpPr>
                <a:grpSpLocks/>
              </xdr:cNvGrpSpPr>
            </xdr:nvGrpSpPr>
            <xdr:grpSpPr bwMode="auto">
              <a:xfrm>
                <a:off x="282" y="1792"/>
                <a:ext cx="60" cy="22"/>
                <a:chOff x="389" y="1792"/>
                <a:chExt cx="60" cy="22"/>
              </a:xfrm>
            </xdr:grpSpPr>
            <xdr:sp macro="" textlink="">
              <xdr:nvSpPr>
                <xdr:cNvPr id="20711" name="Text Box 1255"/>
                <xdr:cNvSpPr txBox="1">
                  <a:spLocks noChangeArrowheads="1"/>
                </xdr:cNvSpPr>
              </xdr:nvSpPr>
              <xdr:spPr bwMode="auto">
                <a:xfrm>
                  <a:off x="389" y="1792"/>
                  <a:ext cx="23"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008000"/>
                      </a:solidFill>
                      <a:latin typeface="Arial"/>
                      <a:cs typeface="Arial"/>
                    </a:rPr>
                    <a:t>R</a:t>
                  </a:r>
                  <a:r>
                    <a:rPr lang="el-GR" sz="1200" b="0" i="0" strike="noStrike">
                      <a:solidFill>
                        <a:srgbClr val="008000"/>
                      </a:solidFill>
                      <a:latin typeface="Arial"/>
                      <a:cs typeface="Arial"/>
                    </a:rPr>
                    <a:t>΄</a:t>
                  </a:r>
                </a:p>
              </xdr:txBody>
            </xdr:sp>
            <xdr:sp macro="" textlink="">
              <xdr:nvSpPr>
                <xdr:cNvPr id="20691" name="Text Box 1235"/>
                <xdr:cNvSpPr txBox="1">
                  <a:spLocks noChangeArrowheads="1"/>
                </xdr:cNvSpPr>
              </xdr:nvSpPr>
              <xdr:spPr bwMode="auto">
                <a:xfrm>
                  <a:off x="419" y="1792"/>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008000"/>
                      </a:solidFill>
                      <a:latin typeface="Arial"/>
                      <a:cs typeface="Arial"/>
                    </a:rPr>
                    <a:t>O</a:t>
                  </a:r>
                  <a:r>
                    <a:rPr lang="en-US" sz="1200" b="0" i="0" strike="noStrike">
                      <a:solidFill>
                        <a:srgbClr val="3366FF"/>
                      </a:solidFill>
                      <a:latin typeface="Arial"/>
                      <a:cs typeface="Arial"/>
                    </a:rPr>
                    <a:t>H</a:t>
                  </a:r>
                </a:p>
              </xdr:txBody>
            </xdr:sp>
            <xdr:sp macro="" textlink="">
              <xdr:nvSpPr>
                <xdr:cNvPr id="45575" name="Line 1236"/>
                <xdr:cNvSpPr>
                  <a:spLocks noChangeShapeType="1"/>
                </xdr:cNvSpPr>
              </xdr:nvSpPr>
              <xdr:spPr bwMode="auto">
                <a:xfrm>
                  <a:off x="407" y="1802"/>
                  <a:ext cx="14" cy="0"/>
                </a:xfrm>
                <a:prstGeom prst="line">
                  <a:avLst/>
                </a:prstGeom>
                <a:noFill/>
                <a:ln w="9525">
                  <a:solidFill>
                    <a:srgbClr val="008000"/>
                  </a:solidFill>
                  <a:round/>
                  <a:headEnd/>
                  <a:tailEnd/>
                </a:ln>
              </xdr:spPr>
            </xdr:sp>
          </xdr:grpSp>
          <xdr:grpSp>
            <xdr:nvGrpSpPr>
              <xdr:cNvPr id="45546" name="Group 1275"/>
              <xdr:cNvGrpSpPr>
                <a:grpSpLocks/>
              </xdr:cNvGrpSpPr>
            </xdr:nvGrpSpPr>
            <xdr:grpSpPr bwMode="auto">
              <a:xfrm>
                <a:off x="151" y="1792"/>
                <a:ext cx="89" cy="50"/>
                <a:chOff x="151" y="1792"/>
                <a:chExt cx="89" cy="50"/>
              </a:xfrm>
            </xdr:grpSpPr>
            <xdr:sp macro="" textlink="">
              <xdr:nvSpPr>
                <xdr:cNvPr id="20709" name="Text Box 1253"/>
                <xdr:cNvSpPr txBox="1">
                  <a:spLocks noChangeArrowheads="1"/>
                </xdr:cNvSpPr>
              </xdr:nvSpPr>
              <xdr:spPr bwMode="auto">
                <a:xfrm>
                  <a:off x="151" y="1792"/>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R</a:t>
                  </a:r>
                </a:p>
              </xdr:txBody>
            </xdr:sp>
            <xdr:sp macro="" textlink="">
              <xdr:nvSpPr>
                <xdr:cNvPr id="20708" name="Text Box 1252"/>
                <xdr:cNvSpPr txBox="1">
                  <a:spLocks noChangeArrowheads="1"/>
                </xdr:cNvSpPr>
              </xdr:nvSpPr>
              <xdr:spPr bwMode="auto">
                <a:xfrm>
                  <a:off x="210" y="1792"/>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20696" name="Text Box 1240"/>
                <xdr:cNvSpPr txBox="1">
                  <a:spLocks noChangeArrowheads="1"/>
                </xdr:cNvSpPr>
              </xdr:nvSpPr>
              <xdr:spPr bwMode="auto">
                <a:xfrm>
                  <a:off x="179" y="1823"/>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O</a:t>
                  </a:r>
                </a:p>
              </xdr:txBody>
            </xdr:sp>
            <xdr:sp macro="" textlink="">
              <xdr:nvSpPr>
                <xdr:cNvPr id="20697" name="Text Box 1241"/>
                <xdr:cNvSpPr txBox="1">
                  <a:spLocks noChangeArrowheads="1"/>
                </xdr:cNvSpPr>
              </xdr:nvSpPr>
              <xdr:spPr bwMode="auto">
                <a:xfrm>
                  <a:off x="180" y="1792"/>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sp macro="" textlink="">
              <xdr:nvSpPr>
                <xdr:cNvPr id="45569" name="Line 1247"/>
                <xdr:cNvSpPr>
                  <a:spLocks noChangeShapeType="1"/>
                </xdr:cNvSpPr>
              </xdr:nvSpPr>
              <xdr:spPr bwMode="auto">
                <a:xfrm>
                  <a:off x="168" y="1802"/>
                  <a:ext cx="14" cy="0"/>
                </a:xfrm>
                <a:prstGeom prst="line">
                  <a:avLst/>
                </a:prstGeom>
                <a:noFill/>
                <a:ln w="9525">
                  <a:solidFill>
                    <a:srgbClr val="800000"/>
                  </a:solidFill>
                  <a:round/>
                  <a:headEnd/>
                  <a:tailEnd/>
                </a:ln>
              </xdr:spPr>
            </xdr:sp>
            <xdr:sp macro="" textlink="">
              <xdr:nvSpPr>
                <xdr:cNvPr id="45570" name="Line 1248"/>
                <xdr:cNvSpPr>
                  <a:spLocks noChangeShapeType="1"/>
                </xdr:cNvSpPr>
              </xdr:nvSpPr>
              <xdr:spPr bwMode="auto">
                <a:xfrm>
                  <a:off x="198" y="1802"/>
                  <a:ext cx="14" cy="0"/>
                </a:xfrm>
                <a:prstGeom prst="line">
                  <a:avLst/>
                </a:prstGeom>
                <a:noFill/>
                <a:ln w="9525">
                  <a:solidFill>
                    <a:srgbClr val="800000"/>
                  </a:solidFill>
                  <a:round/>
                  <a:headEnd/>
                  <a:tailEnd/>
                </a:ln>
              </xdr:spPr>
            </xdr:sp>
          </xdr:grpSp>
          <xdr:grpSp>
            <xdr:nvGrpSpPr>
              <xdr:cNvPr id="45547" name="Group 1261"/>
              <xdr:cNvGrpSpPr>
                <a:grpSpLocks/>
              </xdr:cNvGrpSpPr>
            </xdr:nvGrpSpPr>
            <xdr:grpSpPr bwMode="auto">
              <a:xfrm>
                <a:off x="538" y="1797"/>
                <a:ext cx="12" cy="12"/>
                <a:chOff x="495" y="1422"/>
                <a:chExt cx="14" cy="14"/>
              </a:xfrm>
            </xdr:grpSpPr>
            <xdr:sp macro="" textlink="">
              <xdr:nvSpPr>
                <xdr:cNvPr id="45562" name="Line 1262"/>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563" name="Line 1263"/>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5548" name="Group 1264"/>
              <xdr:cNvGrpSpPr>
                <a:grpSpLocks/>
              </xdr:cNvGrpSpPr>
            </xdr:nvGrpSpPr>
            <xdr:grpSpPr bwMode="auto">
              <a:xfrm>
                <a:off x="563" y="1792"/>
                <a:ext cx="60" cy="22"/>
                <a:chOff x="389" y="1792"/>
                <a:chExt cx="60" cy="22"/>
              </a:xfrm>
            </xdr:grpSpPr>
            <xdr:sp macro="" textlink="">
              <xdr:nvSpPr>
                <xdr:cNvPr id="20721" name="Text Box 1265"/>
                <xdr:cNvSpPr txBox="1">
                  <a:spLocks noChangeArrowheads="1"/>
                </xdr:cNvSpPr>
              </xdr:nvSpPr>
              <xdr:spPr bwMode="auto">
                <a:xfrm>
                  <a:off x="389" y="1792"/>
                  <a:ext cx="23"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3366FF"/>
                      </a:solidFill>
                      <a:latin typeface="Arial"/>
                      <a:cs typeface="Arial"/>
                    </a:rPr>
                    <a:t>Η</a:t>
                  </a:r>
                </a:p>
              </xdr:txBody>
            </xdr:sp>
            <xdr:sp macro="" textlink="">
              <xdr:nvSpPr>
                <xdr:cNvPr id="20722" name="Text Box 1266"/>
                <xdr:cNvSpPr txBox="1">
                  <a:spLocks noChangeArrowheads="1"/>
                </xdr:cNvSpPr>
              </xdr:nvSpPr>
              <xdr:spPr bwMode="auto">
                <a:xfrm>
                  <a:off x="419" y="1792"/>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45561" name="Line 1267"/>
                <xdr:cNvSpPr>
                  <a:spLocks noChangeShapeType="1"/>
                </xdr:cNvSpPr>
              </xdr:nvSpPr>
              <xdr:spPr bwMode="auto">
                <a:xfrm>
                  <a:off x="407" y="1802"/>
                  <a:ext cx="14" cy="0"/>
                </a:xfrm>
                <a:prstGeom prst="line">
                  <a:avLst/>
                </a:prstGeom>
                <a:noFill/>
                <a:ln w="9525">
                  <a:solidFill>
                    <a:srgbClr val="3366FF"/>
                  </a:solidFill>
                  <a:round/>
                  <a:headEnd/>
                  <a:tailEnd/>
                </a:ln>
              </xdr:spPr>
            </xdr:sp>
          </xdr:grpSp>
          <xdr:grpSp>
            <xdr:nvGrpSpPr>
              <xdr:cNvPr id="45549" name="Group 1276"/>
              <xdr:cNvGrpSpPr>
                <a:grpSpLocks/>
              </xdr:cNvGrpSpPr>
            </xdr:nvGrpSpPr>
            <xdr:grpSpPr bwMode="auto">
              <a:xfrm>
                <a:off x="432" y="1792"/>
                <a:ext cx="94" cy="49"/>
                <a:chOff x="432" y="1792"/>
                <a:chExt cx="94" cy="49"/>
              </a:xfrm>
            </xdr:grpSpPr>
            <xdr:sp macro="" textlink="">
              <xdr:nvSpPr>
                <xdr:cNvPr id="20715" name="Text Box 1259"/>
                <xdr:cNvSpPr txBox="1">
                  <a:spLocks noChangeArrowheads="1"/>
                </xdr:cNvSpPr>
              </xdr:nvSpPr>
              <xdr:spPr bwMode="auto">
                <a:xfrm>
                  <a:off x="432" y="1792"/>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R</a:t>
                  </a:r>
                </a:p>
              </xdr:txBody>
            </xdr:sp>
            <xdr:sp macro="" textlink="">
              <xdr:nvSpPr>
                <xdr:cNvPr id="20716" name="Text Box 1260"/>
                <xdr:cNvSpPr txBox="1">
                  <a:spLocks noChangeArrowheads="1"/>
                </xdr:cNvSpPr>
              </xdr:nvSpPr>
              <xdr:spPr bwMode="auto">
                <a:xfrm>
                  <a:off x="491" y="1792"/>
                  <a:ext cx="35"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008000"/>
                      </a:solidFill>
                      <a:latin typeface="Arial"/>
                      <a:cs typeface="Arial"/>
                    </a:rPr>
                    <a:t>OR</a:t>
                  </a:r>
                  <a:r>
                    <a:rPr lang="el-GR" sz="1200" b="0" i="0" strike="noStrike">
                      <a:solidFill>
                        <a:srgbClr val="008000"/>
                      </a:solidFill>
                      <a:latin typeface="Arial"/>
                      <a:cs typeface="Arial"/>
                    </a:rPr>
                    <a:t>΄</a:t>
                  </a:r>
                </a:p>
              </xdr:txBody>
            </xdr:sp>
            <xdr:sp macro="" textlink="">
              <xdr:nvSpPr>
                <xdr:cNvPr id="20724" name="Text Box 1268"/>
                <xdr:cNvSpPr txBox="1">
                  <a:spLocks noChangeArrowheads="1"/>
                </xdr:cNvSpPr>
              </xdr:nvSpPr>
              <xdr:spPr bwMode="auto">
                <a:xfrm>
                  <a:off x="460" y="1822"/>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O</a:t>
                  </a:r>
                </a:p>
              </xdr:txBody>
            </xdr:sp>
            <xdr:sp macro="" textlink="">
              <xdr:nvSpPr>
                <xdr:cNvPr id="20725" name="Text Box 1269"/>
                <xdr:cNvSpPr txBox="1">
                  <a:spLocks noChangeArrowheads="1"/>
                </xdr:cNvSpPr>
              </xdr:nvSpPr>
              <xdr:spPr bwMode="auto">
                <a:xfrm>
                  <a:off x="461" y="1792"/>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sp macro="" textlink="">
              <xdr:nvSpPr>
                <xdr:cNvPr id="45555" name="Line 1273"/>
                <xdr:cNvSpPr>
                  <a:spLocks noChangeShapeType="1"/>
                </xdr:cNvSpPr>
              </xdr:nvSpPr>
              <xdr:spPr bwMode="auto">
                <a:xfrm>
                  <a:off x="449" y="1802"/>
                  <a:ext cx="14" cy="0"/>
                </a:xfrm>
                <a:prstGeom prst="line">
                  <a:avLst/>
                </a:prstGeom>
                <a:noFill/>
                <a:ln w="9525">
                  <a:solidFill>
                    <a:srgbClr val="800000"/>
                  </a:solidFill>
                  <a:round/>
                  <a:headEnd/>
                  <a:tailEnd/>
                </a:ln>
              </xdr:spPr>
            </xdr:sp>
            <xdr:sp macro="" textlink="">
              <xdr:nvSpPr>
                <xdr:cNvPr id="45556" name="Line 1274"/>
                <xdr:cNvSpPr>
                  <a:spLocks noChangeShapeType="1"/>
                </xdr:cNvSpPr>
              </xdr:nvSpPr>
              <xdr:spPr bwMode="auto">
                <a:xfrm>
                  <a:off x="479" y="1802"/>
                  <a:ext cx="14" cy="0"/>
                </a:xfrm>
                <a:prstGeom prst="line">
                  <a:avLst/>
                </a:prstGeom>
                <a:noFill/>
                <a:ln w="9525">
                  <a:solidFill>
                    <a:srgbClr val="FFFF99"/>
                  </a:solidFill>
                  <a:round/>
                  <a:headEnd/>
                  <a:tailEnd/>
                </a:ln>
              </xdr:spPr>
            </xdr:sp>
          </xdr:grpSp>
        </xdr:grpSp>
        <xdr:sp macro="" textlink="">
          <xdr:nvSpPr>
            <xdr:cNvPr id="20734" name="Text Box 1278"/>
            <xdr:cNvSpPr txBox="1">
              <a:spLocks noChangeArrowheads="1"/>
            </xdr:cNvSpPr>
          </xdr:nvSpPr>
          <xdr:spPr bwMode="auto">
            <a:xfrm>
              <a:off x="405" y="1829"/>
              <a:ext cx="59"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εστέρας</a:t>
              </a:r>
            </a:p>
          </xdr:txBody>
        </xdr:sp>
      </xdr:grpSp>
      <xdr:grpSp>
        <xdr:nvGrpSpPr>
          <xdr:cNvPr id="4" name="Ομάδα 3"/>
          <xdr:cNvGrpSpPr/>
        </xdr:nvGrpSpPr>
        <xdr:grpSpPr>
          <a:xfrm>
            <a:off x="1362886" y="17194979"/>
            <a:ext cx="49263" cy="144000"/>
            <a:chOff x="6974758" y="16887722"/>
            <a:chExt cx="39738" cy="195826"/>
          </a:xfrm>
        </xdr:grpSpPr>
        <xdr:cxnSp macro="">
          <xdr:nvCxnSpPr>
            <xdr:cNvPr id="3" name="Ευθεία γραμμή σύνδεσης 2"/>
            <xdr:cNvCxnSpPr/>
          </xdr:nvCxnSpPr>
          <xdr:spPr>
            <a:xfrm>
              <a:off x="6974758" y="16888952"/>
              <a:ext cx="0" cy="194596"/>
            </a:xfrm>
            <a:prstGeom prst="line">
              <a:avLst/>
            </a:prstGeom>
            <a:ln>
              <a:solidFill>
                <a:srgbClr val="800000"/>
              </a:solidFill>
            </a:ln>
          </xdr:spPr>
          <xdr:style>
            <a:lnRef idx="1">
              <a:schemeClr val="accent1"/>
            </a:lnRef>
            <a:fillRef idx="0">
              <a:schemeClr val="accent1"/>
            </a:fillRef>
            <a:effectRef idx="0">
              <a:schemeClr val="accent1"/>
            </a:effectRef>
            <a:fontRef idx="minor">
              <a:schemeClr val="tx1"/>
            </a:fontRef>
          </xdr:style>
        </xdr:cxnSp>
        <xdr:cxnSp macro="">
          <xdr:nvCxnSpPr>
            <xdr:cNvPr id="688" name="Ευθεία γραμμή σύνδεσης 687"/>
            <xdr:cNvCxnSpPr/>
          </xdr:nvCxnSpPr>
          <xdr:spPr>
            <a:xfrm>
              <a:off x="7014496" y="16887722"/>
              <a:ext cx="0" cy="194596"/>
            </a:xfrm>
            <a:prstGeom prst="line">
              <a:avLst/>
            </a:prstGeom>
            <a:ln>
              <a:solidFill>
                <a:srgbClr val="800000"/>
              </a:solidFill>
            </a:ln>
          </xdr:spPr>
          <xdr:style>
            <a:lnRef idx="1">
              <a:schemeClr val="accent1"/>
            </a:lnRef>
            <a:fillRef idx="0">
              <a:schemeClr val="accent1"/>
            </a:fillRef>
            <a:effectRef idx="0">
              <a:schemeClr val="accent1"/>
            </a:effectRef>
            <a:fontRef idx="minor">
              <a:schemeClr val="tx1"/>
            </a:fontRef>
          </xdr:style>
        </xdr:cxnSp>
      </xdr:grpSp>
      <xdr:grpSp>
        <xdr:nvGrpSpPr>
          <xdr:cNvPr id="690" name="Ομάδα 689"/>
          <xdr:cNvGrpSpPr/>
        </xdr:nvGrpSpPr>
        <xdr:grpSpPr>
          <a:xfrm>
            <a:off x="4065527" y="17193749"/>
            <a:ext cx="49263" cy="144000"/>
            <a:chOff x="6974758" y="16887722"/>
            <a:chExt cx="39738" cy="195826"/>
          </a:xfrm>
        </xdr:grpSpPr>
        <xdr:cxnSp macro="">
          <xdr:nvCxnSpPr>
            <xdr:cNvPr id="691" name="Ευθεία γραμμή σύνδεσης 690"/>
            <xdr:cNvCxnSpPr/>
          </xdr:nvCxnSpPr>
          <xdr:spPr>
            <a:xfrm>
              <a:off x="6974758" y="16888952"/>
              <a:ext cx="0" cy="194596"/>
            </a:xfrm>
            <a:prstGeom prst="line">
              <a:avLst/>
            </a:prstGeom>
            <a:ln>
              <a:solidFill>
                <a:srgbClr val="800000"/>
              </a:solidFill>
            </a:ln>
          </xdr:spPr>
          <xdr:style>
            <a:lnRef idx="1">
              <a:schemeClr val="accent1"/>
            </a:lnRef>
            <a:fillRef idx="0">
              <a:schemeClr val="accent1"/>
            </a:fillRef>
            <a:effectRef idx="0">
              <a:schemeClr val="accent1"/>
            </a:effectRef>
            <a:fontRef idx="minor">
              <a:schemeClr val="tx1"/>
            </a:fontRef>
          </xdr:style>
        </xdr:cxnSp>
        <xdr:cxnSp macro="">
          <xdr:nvCxnSpPr>
            <xdr:cNvPr id="692" name="Ευθεία γραμμή σύνδεσης 691"/>
            <xdr:cNvCxnSpPr/>
          </xdr:nvCxnSpPr>
          <xdr:spPr>
            <a:xfrm>
              <a:off x="7014496" y="16887722"/>
              <a:ext cx="0" cy="194596"/>
            </a:xfrm>
            <a:prstGeom prst="line">
              <a:avLst/>
            </a:prstGeom>
            <a:ln>
              <a:solidFill>
                <a:srgbClr val="8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9525</xdr:colOff>
      <xdr:row>106</xdr:row>
      <xdr:rowOff>123825</xdr:rowOff>
    </xdr:from>
    <xdr:to>
      <xdr:col>9</xdr:col>
      <xdr:colOff>523875</xdr:colOff>
      <xdr:row>110</xdr:row>
      <xdr:rowOff>76200</xdr:rowOff>
    </xdr:to>
    <xdr:grpSp>
      <xdr:nvGrpSpPr>
        <xdr:cNvPr id="8" name="Ομάδα 7"/>
        <xdr:cNvGrpSpPr/>
      </xdr:nvGrpSpPr>
      <xdr:grpSpPr>
        <a:xfrm>
          <a:off x="624041" y="20833019"/>
          <a:ext cx="5430479" cy="730762"/>
          <a:chOff x="624041" y="20833019"/>
          <a:chExt cx="5430479" cy="730762"/>
        </a:xfrm>
      </xdr:grpSpPr>
      <xdr:grpSp>
        <xdr:nvGrpSpPr>
          <xdr:cNvPr id="34769" name="Group 1353"/>
          <xdr:cNvGrpSpPr>
            <a:grpSpLocks/>
          </xdr:cNvGrpSpPr>
        </xdr:nvGrpSpPr>
        <xdr:grpSpPr bwMode="auto">
          <a:xfrm>
            <a:off x="624041" y="20833019"/>
            <a:ext cx="5430479" cy="730762"/>
            <a:chOff x="65" y="2139"/>
            <a:chExt cx="566" cy="75"/>
          </a:xfrm>
        </xdr:grpSpPr>
        <xdr:sp macro="" textlink="">
          <xdr:nvSpPr>
            <xdr:cNvPr id="20794" name="Text Box 1338"/>
            <xdr:cNvSpPr txBox="1">
              <a:spLocks noChangeArrowheads="1"/>
            </xdr:cNvSpPr>
          </xdr:nvSpPr>
          <xdr:spPr bwMode="auto">
            <a:xfrm>
              <a:off x="364" y="2193"/>
              <a:ext cx="199"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αιθανικός ισοπροπυλ-εστέρας</a:t>
              </a:r>
            </a:p>
          </xdr:txBody>
        </xdr:sp>
        <xdr:grpSp>
          <xdr:nvGrpSpPr>
            <xdr:cNvPr id="45480" name="Group 1351"/>
            <xdr:cNvGrpSpPr>
              <a:grpSpLocks/>
            </xdr:cNvGrpSpPr>
          </xdr:nvGrpSpPr>
          <xdr:grpSpPr bwMode="auto">
            <a:xfrm>
              <a:off x="65" y="2139"/>
              <a:ext cx="566" cy="57"/>
              <a:chOff x="65" y="2136"/>
              <a:chExt cx="566" cy="57"/>
            </a:xfrm>
          </xdr:grpSpPr>
          <xdr:sp macro="" textlink="">
            <xdr:nvSpPr>
              <xdr:cNvPr id="45481" name="Line 1303"/>
              <xdr:cNvSpPr>
                <a:spLocks noChangeShapeType="1"/>
              </xdr:cNvSpPr>
            </xdr:nvSpPr>
            <xdr:spPr bwMode="auto">
              <a:xfrm>
                <a:off x="308" y="2147"/>
                <a:ext cx="62" cy="0"/>
              </a:xfrm>
              <a:prstGeom prst="line">
                <a:avLst/>
              </a:prstGeom>
              <a:noFill/>
              <a:ln w="12700">
                <a:solidFill>
                  <a:srgbClr val="FF0000"/>
                </a:solidFill>
                <a:round/>
                <a:headEnd/>
                <a:tailEnd type="triangle" w="med" len="med"/>
              </a:ln>
            </xdr:spPr>
          </xdr:sp>
          <xdr:grpSp>
            <xdr:nvGrpSpPr>
              <xdr:cNvPr id="45482" name="Group 1304"/>
              <xdr:cNvGrpSpPr>
                <a:grpSpLocks/>
              </xdr:cNvGrpSpPr>
            </xdr:nvGrpSpPr>
            <xdr:grpSpPr bwMode="auto">
              <a:xfrm>
                <a:off x="176" y="2141"/>
                <a:ext cx="12" cy="12"/>
                <a:chOff x="497" y="1422"/>
                <a:chExt cx="14" cy="14"/>
              </a:xfrm>
            </xdr:grpSpPr>
            <xdr:sp macro="" textlink="">
              <xdr:nvSpPr>
                <xdr:cNvPr id="45524" name="Line 1305"/>
                <xdr:cNvSpPr>
                  <a:spLocks noChangeShapeType="1"/>
                </xdr:cNvSpPr>
              </xdr:nvSpPr>
              <xdr:spPr bwMode="auto">
                <a:xfrm flipH="1">
                  <a:off x="497" y="1429"/>
                  <a:ext cx="14" cy="0"/>
                </a:xfrm>
                <a:prstGeom prst="line">
                  <a:avLst/>
                </a:prstGeom>
                <a:noFill/>
                <a:ln w="19050">
                  <a:solidFill>
                    <a:srgbClr val="FF0000"/>
                  </a:solidFill>
                  <a:round/>
                  <a:headEnd/>
                  <a:tailEnd/>
                </a:ln>
              </xdr:spPr>
            </xdr:sp>
            <xdr:sp macro="" textlink="">
              <xdr:nvSpPr>
                <xdr:cNvPr id="45525" name="Line 1306"/>
                <xdr:cNvSpPr>
                  <a:spLocks noChangeShapeType="1"/>
                </xdr:cNvSpPr>
              </xdr:nvSpPr>
              <xdr:spPr bwMode="auto">
                <a:xfrm rot="5400000" flipH="1">
                  <a:off x="496" y="1429"/>
                  <a:ext cx="14" cy="0"/>
                </a:xfrm>
                <a:prstGeom prst="line">
                  <a:avLst/>
                </a:prstGeom>
                <a:noFill/>
                <a:ln w="19050">
                  <a:solidFill>
                    <a:srgbClr val="FF0000"/>
                  </a:solidFill>
                  <a:round/>
                  <a:headEnd/>
                  <a:tailEnd/>
                </a:ln>
              </xdr:spPr>
            </xdr:sp>
          </xdr:grpSp>
          <xdr:grpSp>
            <xdr:nvGrpSpPr>
              <xdr:cNvPr id="45483" name="Group 1348"/>
              <xdr:cNvGrpSpPr>
                <a:grpSpLocks/>
              </xdr:cNvGrpSpPr>
            </xdr:nvGrpSpPr>
            <xdr:grpSpPr bwMode="auto">
              <a:xfrm>
                <a:off x="65" y="2136"/>
                <a:ext cx="107" cy="51"/>
                <a:chOff x="90" y="2136"/>
                <a:chExt cx="107" cy="51"/>
              </a:xfrm>
            </xdr:grpSpPr>
            <xdr:sp macro="" textlink="">
              <xdr:nvSpPr>
                <xdr:cNvPr id="20768" name="Text Box 1312"/>
                <xdr:cNvSpPr txBox="1">
                  <a:spLocks noChangeArrowheads="1"/>
                </xdr:cNvSpPr>
              </xdr:nvSpPr>
              <xdr:spPr bwMode="auto">
                <a:xfrm>
                  <a:off x="90" y="2136"/>
                  <a:ext cx="38"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769" name="Text Box 1313"/>
                <xdr:cNvSpPr txBox="1">
                  <a:spLocks noChangeArrowheads="1"/>
                </xdr:cNvSpPr>
              </xdr:nvSpPr>
              <xdr:spPr bwMode="auto">
                <a:xfrm>
                  <a:off x="167" y="2136"/>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20770" name="Text Box 1314"/>
                <xdr:cNvSpPr txBox="1">
                  <a:spLocks noChangeArrowheads="1"/>
                </xdr:cNvSpPr>
              </xdr:nvSpPr>
              <xdr:spPr bwMode="auto">
                <a:xfrm>
                  <a:off x="136" y="2168"/>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0771" name="Text Box 1315"/>
                <xdr:cNvSpPr txBox="1">
                  <a:spLocks noChangeArrowheads="1"/>
                </xdr:cNvSpPr>
              </xdr:nvSpPr>
              <xdr:spPr bwMode="auto">
                <a:xfrm>
                  <a:off x="137" y="2136"/>
                  <a:ext cx="19"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C</a:t>
                  </a:r>
                </a:p>
              </xdr:txBody>
            </xdr:sp>
            <xdr:sp macro="" textlink="">
              <xdr:nvSpPr>
                <xdr:cNvPr id="45520" name="Line 1319"/>
                <xdr:cNvSpPr>
                  <a:spLocks noChangeShapeType="1"/>
                </xdr:cNvSpPr>
              </xdr:nvSpPr>
              <xdr:spPr bwMode="auto">
                <a:xfrm>
                  <a:off x="125" y="2146"/>
                  <a:ext cx="14" cy="0"/>
                </a:xfrm>
                <a:prstGeom prst="line">
                  <a:avLst/>
                </a:prstGeom>
                <a:noFill/>
                <a:ln w="9525">
                  <a:solidFill>
                    <a:srgbClr val="FFFF99"/>
                  </a:solidFill>
                  <a:round/>
                  <a:headEnd/>
                  <a:tailEnd/>
                </a:ln>
              </xdr:spPr>
            </xdr:sp>
            <xdr:sp macro="" textlink="">
              <xdr:nvSpPr>
                <xdr:cNvPr id="45521" name="Line 1320"/>
                <xdr:cNvSpPr>
                  <a:spLocks noChangeShapeType="1"/>
                </xdr:cNvSpPr>
              </xdr:nvSpPr>
              <xdr:spPr bwMode="auto">
                <a:xfrm>
                  <a:off x="155" y="2146"/>
                  <a:ext cx="14" cy="0"/>
                </a:xfrm>
                <a:prstGeom prst="line">
                  <a:avLst/>
                </a:prstGeom>
                <a:noFill/>
                <a:ln w="9525">
                  <a:solidFill>
                    <a:srgbClr val="FFFF99"/>
                  </a:solidFill>
                  <a:round/>
                  <a:headEnd/>
                  <a:tailEnd/>
                </a:ln>
              </xdr:spPr>
            </xdr:sp>
          </xdr:grpSp>
          <xdr:grpSp>
            <xdr:nvGrpSpPr>
              <xdr:cNvPr id="45484" name="Group 1321"/>
              <xdr:cNvGrpSpPr>
                <a:grpSpLocks/>
              </xdr:cNvGrpSpPr>
            </xdr:nvGrpSpPr>
            <xdr:grpSpPr bwMode="auto">
              <a:xfrm>
                <a:off x="559" y="2141"/>
                <a:ext cx="12" cy="12"/>
                <a:chOff x="497" y="1422"/>
                <a:chExt cx="14" cy="14"/>
              </a:xfrm>
            </xdr:grpSpPr>
            <xdr:sp macro="" textlink="">
              <xdr:nvSpPr>
                <xdr:cNvPr id="45513" name="Line 1322"/>
                <xdr:cNvSpPr>
                  <a:spLocks noChangeShapeType="1"/>
                </xdr:cNvSpPr>
              </xdr:nvSpPr>
              <xdr:spPr bwMode="auto">
                <a:xfrm flipH="1">
                  <a:off x="497" y="1429"/>
                  <a:ext cx="14" cy="0"/>
                </a:xfrm>
                <a:prstGeom prst="line">
                  <a:avLst/>
                </a:prstGeom>
                <a:noFill/>
                <a:ln w="19050">
                  <a:solidFill>
                    <a:srgbClr val="FF0000"/>
                  </a:solidFill>
                  <a:round/>
                  <a:headEnd/>
                  <a:tailEnd/>
                </a:ln>
              </xdr:spPr>
            </xdr:sp>
            <xdr:sp macro="" textlink="">
              <xdr:nvSpPr>
                <xdr:cNvPr id="45514" name="Line 1323"/>
                <xdr:cNvSpPr>
                  <a:spLocks noChangeShapeType="1"/>
                </xdr:cNvSpPr>
              </xdr:nvSpPr>
              <xdr:spPr bwMode="auto">
                <a:xfrm rot="5400000" flipH="1">
                  <a:off x="497" y="1429"/>
                  <a:ext cx="14" cy="0"/>
                </a:xfrm>
                <a:prstGeom prst="line">
                  <a:avLst/>
                </a:prstGeom>
                <a:noFill/>
                <a:ln w="19050">
                  <a:solidFill>
                    <a:srgbClr val="FF0000"/>
                  </a:solidFill>
                  <a:round/>
                  <a:headEnd/>
                  <a:tailEnd/>
                </a:ln>
              </xdr:spPr>
            </xdr:sp>
          </xdr:grpSp>
          <xdr:grpSp>
            <xdr:nvGrpSpPr>
              <xdr:cNvPr id="45485" name="Group 1324"/>
              <xdr:cNvGrpSpPr>
                <a:grpSpLocks/>
              </xdr:cNvGrpSpPr>
            </xdr:nvGrpSpPr>
            <xdr:grpSpPr bwMode="auto">
              <a:xfrm>
                <a:off x="571" y="2136"/>
                <a:ext cx="60" cy="22"/>
                <a:chOff x="389" y="1792"/>
                <a:chExt cx="60" cy="22"/>
              </a:xfrm>
            </xdr:grpSpPr>
            <xdr:sp macro="" textlink="">
              <xdr:nvSpPr>
                <xdr:cNvPr id="20781" name="Text Box 1325"/>
                <xdr:cNvSpPr txBox="1">
                  <a:spLocks noChangeArrowheads="1"/>
                </xdr:cNvSpPr>
              </xdr:nvSpPr>
              <xdr:spPr bwMode="auto">
                <a:xfrm>
                  <a:off x="389" y="1792"/>
                  <a:ext cx="23"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3366FF"/>
                      </a:solidFill>
                      <a:latin typeface="Arial"/>
                      <a:cs typeface="Arial"/>
                    </a:rPr>
                    <a:t>Η</a:t>
                  </a:r>
                </a:p>
              </xdr:txBody>
            </xdr:sp>
            <xdr:sp macro="" textlink="">
              <xdr:nvSpPr>
                <xdr:cNvPr id="20782" name="Text Box 1326"/>
                <xdr:cNvSpPr txBox="1">
                  <a:spLocks noChangeArrowheads="1"/>
                </xdr:cNvSpPr>
              </xdr:nvSpPr>
              <xdr:spPr bwMode="auto">
                <a:xfrm>
                  <a:off x="419" y="1792"/>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sp macro="" textlink="">
              <xdr:nvSpPr>
                <xdr:cNvPr id="45512" name="Line 1327"/>
                <xdr:cNvSpPr>
                  <a:spLocks noChangeShapeType="1"/>
                </xdr:cNvSpPr>
              </xdr:nvSpPr>
              <xdr:spPr bwMode="auto">
                <a:xfrm>
                  <a:off x="406" y="1802"/>
                  <a:ext cx="14" cy="0"/>
                </a:xfrm>
                <a:prstGeom prst="line">
                  <a:avLst/>
                </a:prstGeom>
                <a:noFill/>
                <a:ln w="9525">
                  <a:solidFill>
                    <a:srgbClr val="3366FF"/>
                  </a:solidFill>
                  <a:round/>
                  <a:headEnd/>
                  <a:tailEnd/>
                </a:ln>
              </xdr:spPr>
            </xdr:sp>
          </xdr:grpSp>
          <xdr:grpSp>
            <xdr:nvGrpSpPr>
              <xdr:cNvPr id="45486" name="Group 1349"/>
              <xdr:cNvGrpSpPr>
                <a:grpSpLocks/>
              </xdr:cNvGrpSpPr>
            </xdr:nvGrpSpPr>
            <xdr:grpSpPr bwMode="auto">
              <a:xfrm>
                <a:off x="187" y="2136"/>
                <a:ext cx="116" cy="57"/>
                <a:chOff x="220" y="2136"/>
                <a:chExt cx="116" cy="57"/>
              </a:xfrm>
            </xdr:grpSpPr>
            <xdr:sp macro="" textlink="">
              <xdr:nvSpPr>
                <xdr:cNvPr id="20690" name="Text Box 1234"/>
                <xdr:cNvSpPr txBox="1">
                  <a:spLocks noChangeArrowheads="1"/>
                </xdr:cNvSpPr>
              </xdr:nvSpPr>
              <xdr:spPr bwMode="auto">
                <a:xfrm>
                  <a:off x="266" y="2136"/>
                  <a:ext cx="3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p>
              </xdr:txBody>
            </xdr:sp>
            <xdr:sp macro="" textlink="">
              <xdr:nvSpPr>
                <xdr:cNvPr id="20689" name="Text Box 1233"/>
                <xdr:cNvSpPr txBox="1">
                  <a:spLocks noChangeArrowheads="1"/>
                </xdr:cNvSpPr>
              </xdr:nvSpPr>
              <xdr:spPr bwMode="auto">
                <a:xfrm>
                  <a:off x="266" y="216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702" name="Text Box 1246"/>
                <xdr:cNvSpPr txBox="1">
                  <a:spLocks noChangeArrowheads="1"/>
                </xdr:cNvSpPr>
              </xdr:nvSpPr>
              <xdr:spPr bwMode="auto">
                <a:xfrm>
                  <a:off x="220" y="213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765" name="Text Box 1309"/>
                <xdr:cNvSpPr txBox="1">
                  <a:spLocks noChangeArrowheads="1"/>
                </xdr:cNvSpPr>
              </xdr:nvSpPr>
              <xdr:spPr bwMode="auto">
                <a:xfrm>
                  <a:off x="306" y="2136"/>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6600"/>
                      </a:solidFill>
                      <a:latin typeface="Arial"/>
                      <a:cs typeface="Arial"/>
                    </a:rPr>
                    <a:t>O</a:t>
                  </a:r>
                  <a:r>
                    <a:rPr lang="en-US" sz="1200" b="0" i="0" strike="noStrike">
                      <a:solidFill>
                        <a:srgbClr val="3366FF"/>
                      </a:solidFill>
                      <a:latin typeface="Arial"/>
                      <a:cs typeface="Arial"/>
                    </a:rPr>
                    <a:t>H</a:t>
                  </a:r>
                </a:p>
              </xdr:txBody>
            </xdr:sp>
            <xdr:sp macro="" textlink="">
              <xdr:nvSpPr>
                <xdr:cNvPr id="45507" name="Line 1310"/>
                <xdr:cNvSpPr>
                  <a:spLocks noChangeShapeType="1"/>
                </xdr:cNvSpPr>
              </xdr:nvSpPr>
              <xdr:spPr bwMode="auto">
                <a:xfrm>
                  <a:off x="295" y="2146"/>
                  <a:ext cx="14" cy="0"/>
                </a:xfrm>
                <a:prstGeom prst="line">
                  <a:avLst/>
                </a:prstGeom>
                <a:noFill/>
                <a:ln w="9525">
                  <a:solidFill>
                    <a:srgbClr val="FFFF99"/>
                  </a:solidFill>
                  <a:round/>
                  <a:headEnd/>
                  <a:tailEnd/>
                </a:ln>
              </xdr:spPr>
            </xdr:sp>
            <xdr:sp macro="" textlink="">
              <xdr:nvSpPr>
                <xdr:cNvPr id="45508" name="Line 1339"/>
                <xdr:cNvSpPr>
                  <a:spLocks noChangeShapeType="1"/>
                </xdr:cNvSpPr>
              </xdr:nvSpPr>
              <xdr:spPr bwMode="auto">
                <a:xfrm>
                  <a:off x="255" y="2146"/>
                  <a:ext cx="14" cy="0"/>
                </a:xfrm>
                <a:prstGeom prst="line">
                  <a:avLst/>
                </a:prstGeom>
                <a:noFill/>
                <a:ln w="9525">
                  <a:solidFill>
                    <a:srgbClr val="FFFF99"/>
                  </a:solidFill>
                  <a:round/>
                  <a:headEnd/>
                  <a:tailEnd/>
                </a:ln>
              </xdr:spPr>
            </xdr:sp>
            <xdr:sp macro="" textlink="">
              <xdr:nvSpPr>
                <xdr:cNvPr id="45509" name="Line 1340"/>
                <xdr:cNvSpPr>
                  <a:spLocks noChangeShapeType="1"/>
                </xdr:cNvSpPr>
              </xdr:nvSpPr>
              <xdr:spPr bwMode="auto">
                <a:xfrm rot="5400000">
                  <a:off x="269" y="2163"/>
                  <a:ext cx="14" cy="0"/>
                </a:xfrm>
                <a:prstGeom prst="line">
                  <a:avLst/>
                </a:prstGeom>
                <a:noFill/>
                <a:ln w="9525">
                  <a:solidFill>
                    <a:srgbClr val="FFFF99"/>
                  </a:solidFill>
                  <a:round/>
                  <a:headEnd/>
                  <a:tailEnd/>
                </a:ln>
              </xdr:spPr>
            </xdr:sp>
          </xdr:grpSp>
          <xdr:grpSp>
            <xdr:nvGrpSpPr>
              <xdr:cNvPr id="45487" name="Group 1350"/>
              <xdr:cNvGrpSpPr>
                <a:grpSpLocks/>
              </xdr:cNvGrpSpPr>
            </xdr:nvGrpSpPr>
            <xdr:grpSpPr bwMode="auto">
              <a:xfrm>
                <a:off x="373" y="2136"/>
                <a:ext cx="182" cy="57"/>
                <a:chOff x="411" y="2136"/>
                <a:chExt cx="182" cy="57"/>
              </a:xfrm>
            </xdr:grpSpPr>
            <xdr:sp macro="" textlink="">
              <xdr:nvSpPr>
                <xdr:cNvPr id="20802" name="Text Box 1346"/>
                <xdr:cNvSpPr txBox="1">
                  <a:spLocks noChangeArrowheads="1"/>
                </xdr:cNvSpPr>
              </xdr:nvSpPr>
              <xdr:spPr bwMode="auto">
                <a:xfrm>
                  <a:off x="516" y="216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801" name="Text Box 1345"/>
                <xdr:cNvSpPr txBox="1">
                  <a:spLocks noChangeArrowheads="1"/>
                </xdr:cNvSpPr>
              </xdr:nvSpPr>
              <xdr:spPr bwMode="auto">
                <a:xfrm>
                  <a:off x="557" y="213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798" name="Text Box 1342"/>
                <xdr:cNvSpPr txBox="1">
                  <a:spLocks noChangeArrowheads="1"/>
                </xdr:cNvSpPr>
              </xdr:nvSpPr>
              <xdr:spPr bwMode="auto">
                <a:xfrm>
                  <a:off x="516" y="2136"/>
                  <a:ext cx="3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p>
              </xdr:txBody>
            </xdr:sp>
            <xdr:sp macro="" textlink="">
              <xdr:nvSpPr>
                <xdr:cNvPr id="20797" name="Text Box 1341"/>
                <xdr:cNvSpPr txBox="1">
                  <a:spLocks noChangeArrowheads="1"/>
                </xdr:cNvSpPr>
              </xdr:nvSpPr>
              <xdr:spPr bwMode="auto">
                <a:xfrm>
                  <a:off x="411" y="2136"/>
                  <a:ext cx="38"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786" name="Text Box 1330"/>
                <xdr:cNvSpPr txBox="1">
                  <a:spLocks noChangeArrowheads="1"/>
                </xdr:cNvSpPr>
              </xdr:nvSpPr>
              <xdr:spPr bwMode="auto">
                <a:xfrm>
                  <a:off x="486" y="213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6600"/>
                      </a:solidFill>
                      <a:latin typeface="Arial"/>
                      <a:cs typeface="Arial"/>
                    </a:rPr>
                    <a:t>O</a:t>
                  </a:r>
                </a:p>
              </xdr:txBody>
            </xdr:sp>
            <xdr:sp macro="" textlink="">
              <xdr:nvSpPr>
                <xdr:cNvPr id="20787" name="Text Box 1331"/>
                <xdr:cNvSpPr txBox="1">
                  <a:spLocks noChangeArrowheads="1"/>
                </xdr:cNvSpPr>
              </xdr:nvSpPr>
              <xdr:spPr bwMode="auto">
                <a:xfrm>
                  <a:off x="455" y="2168"/>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0788" name="Text Box 1332"/>
                <xdr:cNvSpPr txBox="1">
                  <a:spLocks noChangeArrowheads="1"/>
                </xdr:cNvSpPr>
              </xdr:nvSpPr>
              <xdr:spPr bwMode="auto">
                <a:xfrm>
                  <a:off x="456" y="2136"/>
                  <a:ext cx="19"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C</a:t>
                  </a:r>
                </a:p>
              </xdr:txBody>
            </xdr:sp>
            <xdr:sp macro="" textlink="">
              <xdr:nvSpPr>
                <xdr:cNvPr id="45496" name="Line 1336"/>
                <xdr:cNvSpPr>
                  <a:spLocks noChangeShapeType="1"/>
                </xdr:cNvSpPr>
              </xdr:nvSpPr>
              <xdr:spPr bwMode="auto">
                <a:xfrm>
                  <a:off x="444" y="2146"/>
                  <a:ext cx="14" cy="0"/>
                </a:xfrm>
                <a:prstGeom prst="line">
                  <a:avLst/>
                </a:prstGeom>
                <a:noFill/>
                <a:ln w="9525">
                  <a:solidFill>
                    <a:srgbClr val="FFFF99"/>
                  </a:solidFill>
                  <a:round/>
                  <a:headEnd/>
                  <a:tailEnd/>
                </a:ln>
              </xdr:spPr>
            </xdr:sp>
            <xdr:sp macro="" textlink="">
              <xdr:nvSpPr>
                <xdr:cNvPr id="45497" name="Line 1337"/>
                <xdr:cNvSpPr>
                  <a:spLocks noChangeShapeType="1"/>
                </xdr:cNvSpPr>
              </xdr:nvSpPr>
              <xdr:spPr bwMode="auto">
                <a:xfrm>
                  <a:off x="474" y="2146"/>
                  <a:ext cx="14" cy="0"/>
                </a:xfrm>
                <a:prstGeom prst="line">
                  <a:avLst/>
                </a:prstGeom>
                <a:noFill/>
                <a:ln w="9525">
                  <a:solidFill>
                    <a:srgbClr val="FFFF99"/>
                  </a:solidFill>
                  <a:round/>
                  <a:headEnd/>
                  <a:tailEnd/>
                </a:ln>
              </xdr:spPr>
            </xdr:sp>
            <xdr:sp macro="" textlink="">
              <xdr:nvSpPr>
                <xdr:cNvPr id="45498" name="Line 1343"/>
                <xdr:cNvSpPr>
                  <a:spLocks noChangeShapeType="1"/>
                </xdr:cNvSpPr>
              </xdr:nvSpPr>
              <xdr:spPr bwMode="auto">
                <a:xfrm>
                  <a:off x="505" y="2146"/>
                  <a:ext cx="14" cy="0"/>
                </a:xfrm>
                <a:prstGeom prst="line">
                  <a:avLst/>
                </a:prstGeom>
                <a:noFill/>
                <a:ln w="9525">
                  <a:solidFill>
                    <a:srgbClr val="FFFF99"/>
                  </a:solidFill>
                  <a:round/>
                  <a:headEnd/>
                  <a:tailEnd/>
                </a:ln>
              </xdr:spPr>
            </xdr:sp>
            <xdr:sp macro="" textlink="">
              <xdr:nvSpPr>
                <xdr:cNvPr id="45499" name="Line 1344"/>
                <xdr:cNvSpPr>
                  <a:spLocks noChangeShapeType="1"/>
                </xdr:cNvSpPr>
              </xdr:nvSpPr>
              <xdr:spPr bwMode="auto">
                <a:xfrm>
                  <a:off x="546" y="2146"/>
                  <a:ext cx="14" cy="0"/>
                </a:xfrm>
                <a:prstGeom prst="line">
                  <a:avLst/>
                </a:prstGeom>
                <a:noFill/>
                <a:ln w="9525">
                  <a:solidFill>
                    <a:srgbClr val="FFFF99"/>
                  </a:solidFill>
                  <a:round/>
                  <a:headEnd/>
                  <a:tailEnd/>
                </a:ln>
              </xdr:spPr>
            </xdr:sp>
            <xdr:sp macro="" textlink="">
              <xdr:nvSpPr>
                <xdr:cNvPr id="45500" name="Line 1347"/>
                <xdr:cNvSpPr>
                  <a:spLocks noChangeShapeType="1"/>
                </xdr:cNvSpPr>
              </xdr:nvSpPr>
              <xdr:spPr bwMode="auto">
                <a:xfrm rot="5400000">
                  <a:off x="519" y="2163"/>
                  <a:ext cx="14" cy="0"/>
                </a:xfrm>
                <a:prstGeom prst="line">
                  <a:avLst/>
                </a:prstGeom>
                <a:noFill/>
                <a:ln w="9525">
                  <a:solidFill>
                    <a:srgbClr val="FFFF99"/>
                  </a:solidFill>
                  <a:round/>
                  <a:headEnd/>
                  <a:tailEnd/>
                </a:ln>
              </xdr:spPr>
            </xdr:sp>
          </xdr:grpSp>
        </xdr:grpSp>
      </xdr:grpSp>
      <xdr:grpSp>
        <xdr:nvGrpSpPr>
          <xdr:cNvPr id="6" name="Ομάδα 5"/>
          <xdr:cNvGrpSpPr/>
        </xdr:nvGrpSpPr>
        <xdr:grpSpPr>
          <a:xfrm>
            <a:off x="1125794" y="21026697"/>
            <a:ext cx="49263" cy="144000"/>
            <a:chOff x="613694" y="19736212"/>
            <a:chExt cx="49263" cy="144000"/>
          </a:xfrm>
        </xdr:grpSpPr>
        <xdr:cxnSp macro="">
          <xdr:nvCxnSpPr>
            <xdr:cNvPr id="694" name="Ευθεία γραμμή σύνδεσης 693"/>
            <xdr:cNvCxnSpPr/>
          </xdr:nvCxnSpPr>
          <xdr:spPr>
            <a:xfrm>
              <a:off x="613694" y="19737116"/>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695" name="Ευθεία γραμμή σύνδεσης 694"/>
            <xdr:cNvCxnSpPr/>
          </xdr:nvCxnSpPr>
          <xdr:spPr>
            <a:xfrm>
              <a:off x="662957" y="19736212"/>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grpSp>
      <xdr:grpSp>
        <xdr:nvGrpSpPr>
          <xdr:cNvPr id="7" name="Ομάδα 6"/>
          <xdr:cNvGrpSpPr/>
        </xdr:nvGrpSpPr>
        <xdr:grpSpPr>
          <a:xfrm>
            <a:off x="4063998" y="21025467"/>
            <a:ext cx="49263" cy="144000"/>
            <a:chOff x="1278194" y="21189339"/>
            <a:chExt cx="49263" cy="144000"/>
          </a:xfrm>
        </xdr:grpSpPr>
        <xdr:cxnSp macro="">
          <xdr:nvCxnSpPr>
            <xdr:cNvPr id="697" name="Ευθεία γραμμή σύνδεσης 696"/>
            <xdr:cNvCxnSpPr/>
          </xdr:nvCxnSpPr>
          <xdr:spPr>
            <a:xfrm>
              <a:off x="1278194" y="21190243"/>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698" name="Ευθεία γραμμή σύνδεσης 697"/>
            <xdr:cNvCxnSpPr/>
          </xdr:nvCxnSpPr>
          <xdr:spPr>
            <a:xfrm>
              <a:off x="1327457" y="2118933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466725</xdr:colOff>
      <xdr:row>118</xdr:row>
      <xdr:rowOff>171450</xdr:rowOff>
    </xdr:from>
    <xdr:to>
      <xdr:col>7</xdr:col>
      <xdr:colOff>47625</xdr:colOff>
      <xdr:row>123</xdr:row>
      <xdr:rowOff>66675</xdr:rowOff>
    </xdr:to>
    <xdr:grpSp>
      <xdr:nvGrpSpPr>
        <xdr:cNvPr id="11" name="Ομάδα 10"/>
        <xdr:cNvGrpSpPr/>
      </xdr:nvGrpSpPr>
      <xdr:grpSpPr>
        <a:xfrm>
          <a:off x="2310273" y="23215805"/>
          <a:ext cx="2038965" cy="868209"/>
          <a:chOff x="2310273" y="23215805"/>
          <a:chExt cx="2038965" cy="868209"/>
        </a:xfrm>
      </xdr:grpSpPr>
      <xdr:grpSp>
        <xdr:nvGrpSpPr>
          <xdr:cNvPr id="34770" name="Group 1408"/>
          <xdr:cNvGrpSpPr>
            <a:grpSpLocks/>
          </xdr:cNvGrpSpPr>
        </xdr:nvGrpSpPr>
        <xdr:grpSpPr bwMode="auto">
          <a:xfrm>
            <a:off x="2310273" y="23215805"/>
            <a:ext cx="2038965" cy="868209"/>
            <a:chOff x="131" y="2391"/>
            <a:chExt cx="212" cy="89"/>
          </a:xfrm>
        </xdr:grpSpPr>
        <xdr:sp macro="" textlink="">
          <xdr:nvSpPr>
            <xdr:cNvPr id="20858" name="Text Box 1402"/>
            <xdr:cNvSpPr txBox="1">
              <a:spLocks noChangeArrowheads="1"/>
            </xdr:cNvSpPr>
          </xdr:nvSpPr>
          <xdr:spPr bwMode="auto">
            <a:xfrm>
              <a:off x="176" y="2423"/>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0843" name="Text Box 1387"/>
            <xdr:cNvSpPr txBox="1">
              <a:spLocks noChangeArrowheads="1"/>
            </xdr:cNvSpPr>
          </xdr:nvSpPr>
          <xdr:spPr bwMode="auto">
            <a:xfrm>
              <a:off x="277" y="245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844" name="Text Box 1388"/>
            <xdr:cNvSpPr txBox="1">
              <a:spLocks noChangeArrowheads="1"/>
            </xdr:cNvSpPr>
          </xdr:nvSpPr>
          <xdr:spPr bwMode="auto">
            <a:xfrm>
              <a:off x="307" y="242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845" name="Text Box 1389"/>
            <xdr:cNvSpPr txBox="1">
              <a:spLocks noChangeArrowheads="1"/>
            </xdr:cNvSpPr>
          </xdr:nvSpPr>
          <xdr:spPr bwMode="auto">
            <a:xfrm>
              <a:off x="277" y="242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20846" name="Text Box 1390"/>
            <xdr:cNvSpPr txBox="1">
              <a:spLocks noChangeArrowheads="1"/>
            </xdr:cNvSpPr>
          </xdr:nvSpPr>
          <xdr:spPr bwMode="auto">
            <a:xfrm>
              <a:off x="131" y="2423"/>
              <a:ext cx="38"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847" name="Text Box 1391"/>
            <xdr:cNvSpPr txBox="1">
              <a:spLocks noChangeArrowheads="1"/>
            </xdr:cNvSpPr>
          </xdr:nvSpPr>
          <xdr:spPr bwMode="auto">
            <a:xfrm>
              <a:off x="247" y="242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0848" name="Text Box 1392"/>
            <xdr:cNvSpPr txBox="1">
              <a:spLocks noChangeArrowheads="1"/>
            </xdr:cNvSpPr>
          </xdr:nvSpPr>
          <xdr:spPr bwMode="auto">
            <a:xfrm>
              <a:off x="216" y="2454"/>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0849" name="Text Box 1393"/>
            <xdr:cNvSpPr txBox="1">
              <a:spLocks noChangeArrowheads="1"/>
            </xdr:cNvSpPr>
          </xdr:nvSpPr>
          <xdr:spPr bwMode="auto">
            <a:xfrm>
              <a:off x="217" y="2423"/>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5467" name="Line 1397"/>
            <xdr:cNvSpPr>
              <a:spLocks noChangeShapeType="1"/>
            </xdr:cNvSpPr>
          </xdr:nvSpPr>
          <xdr:spPr bwMode="auto">
            <a:xfrm>
              <a:off x="205" y="2433"/>
              <a:ext cx="14" cy="0"/>
            </a:xfrm>
            <a:prstGeom prst="line">
              <a:avLst/>
            </a:prstGeom>
            <a:noFill/>
            <a:ln w="9525">
              <a:solidFill>
                <a:srgbClr val="FFFF99"/>
              </a:solidFill>
              <a:round/>
              <a:headEnd/>
              <a:tailEnd/>
            </a:ln>
          </xdr:spPr>
        </xdr:sp>
        <xdr:sp macro="" textlink="">
          <xdr:nvSpPr>
            <xdr:cNvPr id="45468" name="Line 1398"/>
            <xdr:cNvSpPr>
              <a:spLocks noChangeShapeType="1"/>
            </xdr:cNvSpPr>
          </xdr:nvSpPr>
          <xdr:spPr bwMode="auto">
            <a:xfrm>
              <a:off x="234" y="2433"/>
              <a:ext cx="14" cy="0"/>
            </a:xfrm>
            <a:prstGeom prst="line">
              <a:avLst/>
            </a:prstGeom>
            <a:noFill/>
            <a:ln w="9525">
              <a:solidFill>
                <a:srgbClr val="FFFF99"/>
              </a:solidFill>
              <a:round/>
              <a:headEnd/>
              <a:tailEnd/>
            </a:ln>
          </xdr:spPr>
        </xdr:sp>
        <xdr:sp macro="" textlink="">
          <xdr:nvSpPr>
            <xdr:cNvPr id="45469" name="Line 1399"/>
            <xdr:cNvSpPr>
              <a:spLocks noChangeShapeType="1"/>
            </xdr:cNvSpPr>
          </xdr:nvSpPr>
          <xdr:spPr bwMode="auto">
            <a:xfrm>
              <a:off x="265" y="2433"/>
              <a:ext cx="14" cy="0"/>
            </a:xfrm>
            <a:prstGeom prst="line">
              <a:avLst/>
            </a:prstGeom>
            <a:noFill/>
            <a:ln w="9525">
              <a:solidFill>
                <a:srgbClr val="FFFF99"/>
              </a:solidFill>
              <a:round/>
              <a:headEnd/>
              <a:tailEnd/>
            </a:ln>
          </xdr:spPr>
        </xdr:sp>
        <xdr:sp macro="" textlink="">
          <xdr:nvSpPr>
            <xdr:cNvPr id="45470" name="Line 1400"/>
            <xdr:cNvSpPr>
              <a:spLocks noChangeShapeType="1"/>
            </xdr:cNvSpPr>
          </xdr:nvSpPr>
          <xdr:spPr bwMode="auto">
            <a:xfrm>
              <a:off x="295" y="2433"/>
              <a:ext cx="14" cy="0"/>
            </a:xfrm>
            <a:prstGeom prst="line">
              <a:avLst/>
            </a:prstGeom>
            <a:noFill/>
            <a:ln w="9525">
              <a:solidFill>
                <a:srgbClr val="FFFF99"/>
              </a:solidFill>
              <a:round/>
              <a:headEnd/>
              <a:tailEnd/>
            </a:ln>
          </xdr:spPr>
        </xdr:sp>
        <xdr:sp macro="" textlink="">
          <xdr:nvSpPr>
            <xdr:cNvPr id="45471" name="Line 1401"/>
            <xdr:cNvSpPr>
              <a:spLocks noChangeShapeType="1"/>
            </xdr:cNvSpPr>
          </xdr:nvSpPr>
          <xdr:spPr bwMode="auto">
            <a:xfrm rot="5400000">
              <a:off x="280" y="2450"/>
              <a:ext cx="14" cy="0"/>
            </a:xfrm>
            <a:prstGeom prst="line">
              <a:avLst/>
            </a:prstGeom>
            <a:noFill/>
            <a:ln w="9525">
              <a:solidFill>
                <a:srgbClr val="FFFF99"/>
              </a:solidFill>
              <a:round/>
              <a:headEnd/>
              <a:tailEnd/>
            </a:ln>
          </xdr:spPr>
        </xdr:sp>
        <xdr:sp macro="" textlink="">
          <xdr:nvSpPr>
            <xdr:cNvPr id="45472" name="Line 1403"/>
            <xdr:cNvSpPr>
              <a:spLocks noChangeShapeType="1"/>
            </xdr:cNvSpPr>
          </xdr:nvSpPr>
          <xdr:spPr bwMode="auto">
            <a:xfrm>
              <a:off x="165" y="2433"/>
              <a:ext cx="14" cy="0"/>
            </a:xfrm>
            <a:prstGeom prst="line">
              <a:avLst/>
            </a:prstGeom>
            <a:noFill/>
            <a:ln w="9525">
              <a:solidFill>
                <a:srgbClr val="FFFF99"/>
              </a:solidFill>
              <a:round/>
              <a:headEnd/>
              <a:tailEnd/>
            </a:ln>
          </xdr:spPr>
        </xdr:sp>
        <xdr:sp macro="" textlink="">
          <xdr:nvSpPr>
            <xdr:cNvPr id="20860" name="Text Box 1404"/>
            <xdr:cNvSpPr txBox="1">
              <a:spLocks noChangeArrowheads="1"/>
            </xdr:cNvSpPr>
          </xdr:nvSpPr>
          <xdr:spPr bwMode="auto">
            <a:xfrm>
              <a:off x="175" y="245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474" name="Line 1405"/>
            <xdr:cNvSpPr>
              <a:spLocks noChangeShapeType="1"/>
            </xdr:cNvSpPr>
          </xdr:nvSpPr>
          <xdr:spPr bwMode="auto">
            <a:xfrm rot="5400000">
              <a:off x="178" y="2449"/>
              <a:ext cx="14" cy="0"/>
            </a:xfrm>
            <a:prstGeom prst="line">
              <a:avLst/>
            </a:prstGeom>
            <a:noFill/>
            <a:ln w="9525">
              <a:solidFill>
                <a:srgbClr val="FFFF99"/>
              </a:solidFill>
              <a:round/>
              <a:headEnd/>
              <a:tailEnd/>
            </a:ln>
          </xdr:spPr>
        </xdr:sp>
        <xdr:sp macro="" textlink="">
          <xdr:nvSpPr>
            <xdr:cNvPr id="20862" name="Text Box 1406"/>
            <xdr:cNvSpPr txBox="1">
              <a:spLocks noChangeArrowheads="1"/>
            </xdr:cNvSpPr>
          </xdr:nvSpPr>
          <xdr:spPr bwMode="auto">
            <a:xfrm>
              <a:off x="277" y="2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476" name="Line 1407"/>
            <xdr:cNvSpPr>
              <a:spLocks noChangeShapeType="1"/>
            </xdr:cNvSpPr>
          </xdr:nvSpPr>
          <xdr:spPr bwMode="auto">
            <a:xfrm rot="5400000">
              <a:off x="280" y="2418"/>
              <a:ext cx="14" cy="0"/>
            </a:xfrm>
            <a:prstGeom prst="line">
              <a:avLst/>
            </a:prstGeom>
            <a:noFill/>
            <a:ln w="9525">
              <a:solidFill>
                <a:srgbClr val="FFFF99"/>
              </a:solidFill>
              <a:round/>
              <a:headEnd/>
              <a:tailEnd/>
            </a:ln>
          </xdr:spPr>
        </xdr:sp>
      </xdr:grpSp>
      <xdr:cxnSp macro="">
        <xdr:nvCxnSpPr>
          <xdr:cNvPr id="701" name="Ευθεία γραμμή σύνδεσης 700"/>
          <xdr:cNvCxnSpPr/>
        </xdr:nvCxnSpPr>
        <xdr:spPr>
          <a:xfrm>
            <a:off x="3191085" y="23708325"/>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02" name="Ευθεία γραμμή σύνδεσης 701"/>
          <xdr:cNvCxnSpPr/>
        </xdr:nvCxnSpPr>
        <xdr:spPr>
          <a:xfrm>
            <a:off x="3240348" y="23707421"/>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447675</xdr:colOff>
      <xdr:row>131</xdr:row>
      <xdr:rowOff>77634</xdr:rowOff>
    </xdr:from>
    <xdr:to>
      <xdr:col>7</xdr:col>
      <xdr:colOff>19050</xdr:colOff>
      <xdr:row>135</xdr:row>
      <xdr:rowOff>172884</xdr:rowOff>
    </xdr:to>
    <xdr:grpSp>
      <xdr:nvGrpSpPr>
        <xdr:cNvPr id="10" name="Ομάδα 9"/>
        <xdr:cNvGrpSpPr/>
      </xdr:nvGrpSpPr>
      <xdr:grpSpPr>
        <a:xfrm>
          <a:off x="2291223" y="25651747"/>
          <a:ext cx="2029440" cy="873637"/>
          <a:chOff x="2291223" y="25631263"/>
          <a:chExt cx="2029440" cy="873637"/>
        </a:xfrm>
      </xdr:grpSpPr>
      <xdr:grpSp>
        <xdr:nvGrpSpPr>
          <xdr:cNvPr id="34771" name="Group 1409"/>
          <xdr:cNvGrpSpPr>
            <a:grpSpLocks/>
          </xdr:cNvGrpSpPr>
        </xdr:nvGrpSpPr>
        <xdr:grpSpPr bwMode="auto">
          <a:xfrm>
            <a:off x="2291223" y="25631263"/>
            <a:ext cx="2029440" cy="873637"/>
            <a:chOff x="131" y="2390"/>
            <a:chExt cx="211" cy="90"/>
          </a:xfrm>
        </xdr:grpSpPr>
        <xdr:sp macro="" textlink="">
          <xdr:nvSpPr>
            <xdr:cNvPr id="20866" name="Text Box 1410"/>
            <xdr:cNvSpPr txBox="1">
              <a:spLocks noChangeArrowheads="1"/>
            </xdr:cNvSpPr>
          </xdr:nvSpPr>
          <xdr:spPr bwMode="auto">
            <a:xfrm>
              <a:off x="176" y="2423"/>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0867" name="Text Box 1411"/>
            <xdr:cNvSpPr txBox="1">
              <a:spLocks noChangeArrowheads="1"/>
            </xdr:cNvSpPr>
          </xdr:nvSpPr>
          <xdr:spPr bwMode="auto">
            <a:xfrm>
              <a:off x="277" y="245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868" name="Text Box 1412"/>
            <xdr:cNvSpPr txBox="1">
              <a:spLocks noChangeArrowheads="1"/>
            </xdr:cNvSpPr>
          </xdr:nvSpPr>
          <xdr:spPr bwMode="auto">
            <a:xfrm>
              <a:off x="306" y="242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869" name="Text Box 1413"/>
            <xdr:cNvSpPr txBox="1">
              <a:spLocks noChangeArrowheads="1"/>
            </xdr:cNvSpPr>
          </xdr:nvSpPr>
          <xdr:spPr bwMode="auto">
            <a:xfrm>
              <a:off x="277" y="2423"/>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p>
          </xdr:txBody>
        </xdr:sp>
        <xdr:sp macro="" textlink="">
          <xdr:nvSpPr>
            <xdr:cNvPr id="20870" name="Text Box 1414"/>
            <xdr:cNvSpPr txBox="1">
              <a:spLocks noChangeArrowheads="1"/>
            </xdr:cNvSpPr>
          </xdr:nvSpPr>
          <xdr:spPr bwMode="auto">
            <a:xfrm>
              <a:off x="131" y="2423"/>
              <a:ext cx="38"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871" name="Text Box 1415"/>
            <xdr:cNvSpPr txBox="1">
              <a:spLocks noChangeArrowheads="1"/>
            </xdr:cNvSpPr>
          </xdr:nvSpPr>
          <xdr:spPr bwMode="auto">
            <a:xfrm>
              <a:off x="247" y="2423"/>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O</a:t>
              </a:r>
            </a:p>
          </xdr:txBody>
        </xdr:sp>
        <xdr:sp macro="" textlink="">
          <xdr:nvSpPr>
            <xdr:cNvPr id="20872" name="Text Box 1416"/>
            <xdr:cNvSpPr txBox="1">
              <a:spLocks noChangeArrowheads="1"/>
            </xdr:cNvSpPr>
          </xdr:nvSpPr>
          <xdr:spPr bwMode="auto">
            <a:xfrm>
              <a:off x="216" y="2455"/>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0873" name="Text Box 1417"/>
            <xdr:cNvSpPr txBox="1">
              <a:spLocks noChangeArrowheads="1"/>
            </xdr:cNvSpPr>
          </xdr:nvSpPr>
          <xdr:spPr bwMode="auto">
            <a:xfrm>
              <a:off x="217" y="2423"/>
              <a:ext cx="19"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C</a:t>
              </a:r>
            </a:p>
          </xdr:txBody>
        </xdr:sp>
        <xdr:sp macro="" textlink="">
          <xdr:nvSpPr>
            <xdr:cNvPr id="45446" name="Line 1421"/>
            <xdr:cNvSpPr>
              <a:spLocks noChangeShapeType="1"/>
            </xdr:cNvSpPr>
          </xdr:nvSpPr>
          <xdr:spPr bwMode="auto">
            <a:xfrm>
              <a:off x="206" y="2435"/>
              <a:ext cx="14" cy="0"/>
            </a:xfrm>
            <a:prstGeom prst="line">
              <a:avLst/>
            </a:prstGeom>
            <a:noFill/>
            <a:ln w="9525">
              <a:solidFill>
                <a:srgbClr val="FFFF99"/>
              </a:solidFill>
              <a:round/>
              <a:headEnd/>
              <a:tailEnd/>
            </a:ln>
          </xdr:spPr>
        </xdr:sp>
        <xdr:sp macro="" textlink="">
          <xdr:nvSpPr>
            <xdr:cNvPr id="45447" name="Line 1422"/>
            <xdr:cNvSpPr>
              <a:spLocks noChangeShapeType="1"/>
            </xdr:cNvSpPr>
          </xdr:nvSpPr>
          <xdr:spPr bwMode="auto">
            <a:xfrm>
              <a:off x="236" y="2435"/>
              <a:ext cx="14" cy="0"/>
            </a:xfrm>
            <a:prstGeom prst="line">
              <a:avLst/>
            </a:prstGeom>
            <a:noFill/>
            <a:ln w="9525">
              <a:solidFill>
                <a:srgbClr val="FFFF99"/>
              </a:solidFill>
              <a:round/>
              <a:headEnd/>
              <a:tailEnd/>
            </a:ln>
          </xdr:spPr>
        </xdr:sp>
        <xdr:sp macro="" textlink="">
          <xdr:nvSpPr>
            <xdr:cNvPr id="45448" name="Line 1423"/>
            <xdr:cNvSpPr>
              <a:spLocks noChangeShapeType="1"/>
            </xdr:cNvSpPr>
          </xdr:nvSpPr>
          <xdr:spPr bwMode="auto">
            <a:xfrm>
              <a:off x="266" y="2435"/>
              <a:ext cx="14" cy="0"/>
            </a:xfrm>
            <a:prstGeom prst="line">
              <a:avLst/>
            </a:prstGeom>
            <a:noFill/>
            <a:ln w="9525">
              <a:solidFill>
                <a:srgbClr val="FFFF99"/>
              </a:solidFill>
              <a:round/>
              <a:headEnd/>
              <a:tailEnd/>
            </a:ln>
          </xdr:spPr>
        </xdr:sp>
        <xdr:sp macro="" textlink="">
          <xdr:nvSpPr>
            <xdr:cNvPr id="45449" name="Line 1424"/>
            <xdr:cNvSpPr>
              <a:spLocks noChangeShapeType="1"/>
            </xdr:cNvSpPr>
          </xdr:nvSpPr>
          <xdr:spPr bwMode="auto">
            <a:xfrm>
              <a:off x="294" y="2435"/>
              <a:ext cx="14" cy="0"/>
            </a:xfrm>
            <a:prstGeom prst="line">
              <a:avLst/>
            </a:prstGeom>
            <a:noFill/>
            <a:ln w="9525">
              <a:solidFill>
                <a:srgbClr val="FFFF99"/>
              </a:solidFill>
              <a:round/>
              <a:headEnd/>
              <a:tailEnd/>
            </a:ln>
          </xdr:spPr>
        </xdr:sp>
        <xdr:sp macro="" textlink="">
          <xdr:nvSpPr>
            <xdr:cNvPr id="45450" name="Line 1425"/>
            <xdr:cNvSpPr>
              <a:spLocks noChangeShapeType="1"/>
            </xdr:cNvSpPr>
          </xdr:nvSpPr>
          <xdr:spPr bwMode="auto">
            <a:xfrm rot="5400000">
              <a:off x="280" y="2450"/>
              <a:ext cx="14" cy="0"/>
            </a:xfrm>
            <a:prstGeom prst="line">
              <a:avLst/>
            </a:prstGeom>
            <a:noFill/>
            <a:ln w="9525">
              <a:solidFill>
                <a:srgbClr val="FFFF99"/>
              </a:solidFill>
              <a:round/>
              <a:headEnd/>
              <a:tailEnd/>
            </a:ln>
          </xdr:spPr>
        </xdr:sp>
        <xdr:sp macro="" textlink="">
          <xdr:nvSpPr>
            <xdr:cNvPr id="45451" name="Line 1426"/>
            <xdr:cNvSpPr>
              <a:spLocks noChangeShapeType="1"/>
            </xdr:cNvSpPr>
          </xdr:nvSpPr>
          <xdr:spPr bwMode="auto">
            <a:xfrm>
              <a:off x="165" y="2435"/>
              <a:ext cx="14" cy="0"/>
            </a:xfrm>
            <a:prstGeom prst="line">
              <a:avLst/>
            </a:prstGeom>
            <a:noFill/>
            <a:ln w="9525">
              <a:solidFill>
                <a:srgbClr val="FFFF99"/>
              </a:solidFill>
              <a:round/>
              <a:headEnd/>
              <a:tailEnd/>
            </a:ln>
          </xdr:spPr>
        </xdr:sp>
        <xdr:sp macro="" textlink="">
          <xdr:nvSpPr>
            <xdr:cNvPr id="20883" name="Text Box 1427"/>
            <xdr:cNvSpPr txBox="1">
              <a:spLocks noChangeArrowheads="1"/>
            </xdr:cNvSpPr>
          </xdr:nvSpPr>
          <xdr:spPr bwMode="auto">
            <a:xfrm>
              <a:off x="175" y="245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453" name="Line 1428"/>
            <xdr:cNvSpPr>
              <a:spLocks noChangeShapeType="1"/>
            </xdr:cNvSpPr>
          </xdr:nvSpPr>
          <xdr:spPr bwMode="auto">
            <a:xfrm rot="5400000">
              <a:off x="178" y="2450"/>
              <a:ext cx="14" cy="0"/>
            </a:xfrm>
            <a:prstGeom prst="line">
              <a:avLst/>
            </a:prstGeom>
            <a:noFill/>
            <a:ln w="9525">
              <a:solidFill>
                <a:srgbClr val="FFFF99"/>
              </a:solidFill>
              <a:round/>
              <a:headEnd/>
              <a:tailEnd/>
            </a:ln>
          </xdr:spPr>
        </xdr:sp>
        <xdr:sp macro="" textlink="">
          <xdr:nvSpPr>
            <xdr:cNvPr id="20885" name="Text Box 1429"/>
            <xdr:cNvSpPr txBox="1">
              <a:spLocks noChangeArrowheads="1"/>
            </xdr:cNvSpPr>
          </xdr:nvSpPr>
          <xdr:spPr bwMode="auto">
            <a:xfrm>
              <a:off x="277" y="239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455" name="Line 1430"/>
            <xdr:cNvSpPr>
              <a:spLocks noChangeShapeType="1"/>
            </xdr:cNvSpPr>
          </xdr:nvSpPr>
          <xdr:spPr bwMode="auto">
            <a:xfrm rot="5400000">
              <a:off x="280" y="2419"/>
              <a:ext cx="14" cy="0"/>
            </a:xfrm>
            <a:prstGeom prst="line">
              <a:avLst/>
            </a:prstGeom>
            <a:noFill/>
            <a:ln w="9525">
              <a:solidFill>
                <a:srgbClr val="FFFF99"/>
              </a:solidFill>
              <a:round/>
              <a:headEnd/>
              <a:tailEnd/>
            </a:ln>
          </xdr:spPr>
        </xdr:sp>
      </xdr:grpSp>
      <xdr:grpSp>
        <xdr:nvGrpSpPr>
          <xdr:cNvPr id="9" name="Ομάδα 8"/>
          <xdr:cNvGrpSpPr/>
        </xdr:nvGrpSpPr>
        <xdr:grpSpPr>
          <a:xfrm>
            <a:off x="3175005" y="26137419"/>
            <a:ext cx="49263" cy="144000"/>
            <a:chOff x="655488" y="23628145"/>
            <a:chExt cx="49263" cy="144000"/>
          </a:xfrm>
        </xdr:grpSpPr>
        <xdr:cxnSp macro="">
          <xdr:nvCxnSpPr>
            <xdr:cNvPr id="703" name="Ευθεία γραμμή σύνδεσης 702"/>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04" name="Ευθεία γραμμή σύνδεσης 703"/>
            <xdr:cNvCxnSpPr/>
          </xdr:nvCxnSpPr>
          <xdr:spPr>
            <a:xfrm>
              <a:off x="704751" y="23628145"/>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400050</xdr:colOff>
      <xdr:row>143</xdr:row>
      <xdr:rowOff>28575</xdr:rowOff>
    </xdr:from>
    <xdr:to>
      <xdr:col>7</xdr:col>
      <xdr:colOff>47381</xdr:colOff>
      <xdr:row>147</xdr:row>
      <xdr:rowOff>142875</xdr:rowOff>
    </xdr:to>
    <xdr:grpSp>
      <xdr:nvGrpSpPr>
        <xdr:cNvPr id="12" name="Ομάδα 11"/>
        <xdr:cNvGrpSpPr/>
      </xdr:nvGrpSpPr>
      <xdr:grpSpPr>
        <a:xfrm>
          <a:off x="1629082" y="27937849"/>
          <a:ext cx="2719912" cy="892687"/>
          <a:chOff x="1629082" y="27937849"/>
          <a:chExt cx="2719912" cy="892687"/>
        </a:xfrm>
      </xdr:grpSpPr>
      <xdr:grpSp>
        <xdr:nvGrpSpPr>
          <xdr:cNvPr id="34774" name="Group 1456"/>
          <xdr:cNvGrpSpPr>
            <a:grpSpLocks/>
          </xdr:cNvGrpSpPr>
        </xdr:nvGrpSpPr>
        <xdr:grpSpPr bwMode="auto">
          <a:xfrm>
            <a:off x="1629082" y="28284510"/>
            <a:ext cx="1124258" cy="546002"/>
            <a:chOff x="239" y="2865"/>
            <a:chExt cx="117" cy="56"/>
          </a:xfrm>
        </xdr:grpSpPr>
        <xdr:sp macro="" textlink="">
          <xdr:nvSpPr>
            <xdr:cNvPr id="20891" name="Text Box 1435"/>
            <xdr:cNvSpPr txBox="1">
              <a:spLocks noChangeArrowheads="1"/>
            </xdr:cNvSpPr>
          </xdr:nvSpPr>
          <xdr:spPr bwMode="auto">
            <a:xfrm>
              <a:off x="284" y="2865"/>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0895" name="Text Box 1439"/>
            <xdr:cNvSpPr txBox="1">
              <a:spLocks noChangeArrowheads="1"/>
            </xdr:cNvSpPr>
          </xdr:nvSpPr>
          <xdr:spPr bwMode="auto">
            <a:xfrm>
              <a:off x="239" y="2865"/>
              <a:ext cx="38"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897" name="Text Box 1441"/>
            <xdr:cNvSpPr txBox="1">
              <a:spLocks noChangeArrowheads="1"/>
            </xdr:cNvSpPr>
          </xdr:nvSpPr>
          <xdr:spPr bwMode="auto">
            <a:xfrm>
              <a:off x="325" y="2896"/>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0898" name="Text Box 1442"/>
            <xdr:cNvSpPr txBox="1">
              <a:spLocks noChangeArrowheads="1"/>
            </xdr:cNvSpPr>
          </xdr:nvSpPr>
          <xdr:spPr bwMode="auto">
            <a:xfrm>
              <a:off x="325" y="2865"/>
              <a:ext cx="19"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C</a:t>
              </a:r>
            </a:p>
          </xdr:txBody>
        </xdr:sp>
        <xdr:sp macro="" textlink="">
          <xdr:nvSpPr>
            <xdr:cNvPr id="45430" name="Line 1446"/>
            <xdr:cNvSpPr>
              <a:spLocks noChangeShapeType="1"/>
            </xdr:cNvSpPr>
          </xdr:nvSpPr>
          <xdr:spPr bwMode="auto">
            <a:xfrm>
              <a:off x="314" y="2876"/>
              <a:ext cx="14" cy="0"/>
            </a:xfrm>
            <a:prstGeom prst="line">
              <a:avLst/>
            </a:prstGeom>
            <a:noFill/>
            <a:ln w="9525">
              <a:solidFill>
                <a:srgbClr val="FFFF99"/>
              </a:solidFill>
              <a:round/>
              <a:headEnd/>
              <a:tailEnd/>
            </a:ln>
          </xdr:spPr>
        </xdr:sp>
        <xdr:sp macro="" textlink="">
          <xdr:nvSpPr>
            <xdr:cNvPr id="45431" name="Line 1447"/>
            <xdr:cNvSpPr>
              <a:spLocks noChangeShapeType="1"/>
            </xdr:cNvSpPr>
          </xdr:nvSpPr>
          <xdr:spPr bwMode="auto">
            <a:xfrm>
              <a:off x="342" y="2875"/>
              <a:ext cx="14" cy="0"/>
            </a:xfrm>
            <a:prstGeom prst="line">
              <a:avLst/>
            </a:prstGeom>
            <a:noFill/>
            <a:ln w="9525">
              <a:solidFill>
                <a:srgbClr val="FFFF99"/>
              </a:solidFill>
              <a:round/>
              <a:headEnd/>
              <a:tailEnd/>
            </a:ln>
          </xdr:spPr>
        </xdr:sp>
        <xdr:sp macro="" textlink="">
          <xdr:nvSpPr>
            <xdr:cNvPr id="45432" name="Line 1451"/>
            <xdr:cNvSpPr>
              <a:spLocks noChangeShapeType="1"/>
            </xdr:cNvSpPr>
          </xdr:nvSpPr>
          <xdr:spPr bwMode="auto">
            <a:xfrm>
              <a:off x="272" y="2876"/>
              <a:ext cx="14" cy="0"/>
            </a:xfrm>
            <a:prstGeom prst="line">
              <a:avLst/>
            </a:prstGeom>
            <a:noFill/>
            <a:ln w="9525">
              <a:solidFill>
                <a:srgbClr val="FFFF99"/>
              </a:solidFill>
              <a:round/>
              <a:headEnd/>
              <a:tailEnd/>
            </a:ln>
          </xdr:spPr>
        </xdr:sp>
        <xdr:sp macro="" textlink="">
          <xdr:nvSpPr>
            <xdr:cNvPr id="20908" name="Text Box 1452"/>
            <xdr:cNvSpPr txBox="1">
              <a:spLocks noChangeArrowheads="1"/>
            </xdr:cNvSpPr>
          </xdr:nvSpPr>
          <xdr:spPr bwMode="auto">
            <a:xfrm>
              <a:off x="283" y="289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434" name="Line 1453"/>
            <xdr:cNvSpPr>
              <a:spLocks noChangeShapeType="1"/>
            </xdr:cNvSpPr>
          </xdr:nvSpPr>
          <xdr:spPr bwMode="auto">
            <a:xfrm rot="5400000">
              <a:off x="286" y="2891"/>
              <a:ext cx="14" cy="0"/>
            </a:xfrm>
            <a:prstGeom prst="line">
              <a:avLst/>
            </a:prstGeom>
            <a:noFill/>
            <a:ln w="9525">
              <a:solidFill>
                <a:srgbClr val="FFFF99"/>
              </a:solidFill>
              <a:round/>
              <a:headEnd/>
              <a:tailEnd/>
            </a:ln>
          </xdr:spPr>
        </xdr:sp>
      </xdr:grpSp>
      <xdr:grpSp>
        <xdr:nvGrpSpPr>
          <xdr:cNvPr id="34775" name="Group 1458"/>
          <xdr:cNvGrpSpPr>
            <a:grpSpLocks/>
          </xdr:cNvGrpSpPr>
        </xdr:nvGrpSpPr>
        <xdr:grpSpPr bwMode="auto">
          <a:xfrm>
            <a:off x="3320230" y="27937849"/>
            <a:ext cx="1028764" cy="892687"/>
            <a:chOff x="343" y="2829"/>
            <a:chExt cx="107" cy="92"/>
          </a:xfrm>
        </xdr:grpSpPr>
        <xdr:sp macro="" textlink="">
          <xdr:nvSpPr>
            <xdr:cNvPr id="20892" name="Text Box 1436"/>
            <xdr:cNvSpPr txBox="1">
              <a:spLocks noChangeArrowheads="1"/>
            </xdr:cNvSpPr>
          </xdr:nvSpPr>
          <xdr:spPr bwMode="auto">
            <a:xfrm>
              <a:off x="385" y="289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893" name="Text Box 1437"/>
            <xdr:cNvSpPr txBox="1">
              <a:spLocks noChangeArrowheads="1"/>
            </xdr:cNvSpPr>
          </xdr:nvSpPr>
          <xdr:spPr bwMode="auto">
            <a:xfrm>
              <a:off x="414" y="286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894" name="Text Box 1438"/>
            <xdr:cNvSpPr txBox="1">
              <a:spLocks noChangeArrowheads="1"/>
            </xdr:cNvSpPr>
          </xdr:nvSpPr>
          <xdr:spPr bwMode="auto">
            <a:xfrm>
              <a:off x="385" y="2865"/>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p>
          </xdr:txBody>
        </xdr:sp>
        <xdr:sp macro="" textlink="">
          <xdr:nvSpPr>
            <xdr:cNvPr id="20896" name="Text Box 1440"/>
            <xdr:cNvSpPr txBox="1">
              <a:spLocks noChangeArrowheads="1"/>
            </xdr:cNvSpPr>
          </xdr:nvSpPr>
          <xdr:spPr bwMode="auto">
            <a:xfrm>
              <a:off x="355" y="2865"/>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O</a:t>
              </a:r>
            </a:p>
          </xdr:txBody>
        </xdr:sp>
        <xdr:sp macro="" textlink="">
          <xdr:nvSpPr>
            <xdr:cNvPr id="45419" name="Line 1448"/>
            <xdr:cNvSpPr>
              <a:spLocks noChangeShapeType="1"/>
            </xdr:cNvSpPr>
          </xdr:nvSpPr>
          <xdr:spPr bwMode="auto">
            <a:xfrm>
              <a:off x="373" y="2875"/>
              <a:ext cx="14" cy="0"/>
            </a:xfrm>
            <a:prstGeom prst="line">
              <a:avLst/>
            </a:prstGeom>
            <a:noFill/>
            <a:ln w="9525">
              <a:solidFill>
                <a:srgbClr val="FFFF99"/>
              </a:solidFill>
              <a:round/>
              <a:headEnd/>
              <a:tailEnd/>
            </a:ln>
          </xdr:spPr>
        </xdr:sp>
        <xdr:sp macro="" textlink="">
          <xdr:nvSpPr>
            <xdr:cNvPr id="45420" name="Line 1449"/>
            <xdr:cNvSpPr>
              <a:spLocks noChangeShapeType="1"/>
            </xdr:cNvSpPr>
          </xdr:nvSpPr>
          <xdr:spPr bwMode="auto">
            <a:xfrm>
              <a:off x="402" y="2875"/>
              <a:ext cx="14" cy="0"/>
            </a:xfrm>
            <a:prstGeom prst="line">
              <a:avLst/>
            </a:prstGeom>
            <a:noFill/>
            <a:ln w="9525">
              <a:solidFill>
                <a:srgbClr val="FFFF99"/>
              </a:solidFill>
              <a:round/>
              <a:headEnd/>
              <a:tailEnd/>
            </a:ln>
          </xdr:spPr>
        </xdr:sp>
        <xdr:sp macro="" textlink="">
          <xdr:nvSpPr>
            <xdr:cNvPr id="45421" name="Line 1450"/>
            <xdr:cNvSpPr>
              <a:spLocks noChangeShapeType="1"/>
            </xdr:cNvSpPr>
          </xdr:nvSpPr>
          <xdr:spPr bwMode="auto">
            <a:xfrm rot="5400000">
              <a:off x="388" y="2891"/>
              <a:ext cx="14" cy="0"/>
            </a:xfrm>
            <a:prstGeom prst="line">
              <a:avLst/>
            </a:prstGeom>
            <a:noFill/>
            <a:ln w="9525">
              <a:solidFill>
                <a:srgbClr val="FFFF99"/>
              </a:solidFill>
              <a:round/>
              <a:headEnd/>
              <a:tailEnd/>
            </a:ln>
          </xdr:spPr>
        </xdr:sp>
        <xdr:sp macro="" textlink="">
          <xdr:nvSpPr>
            <xdr:cNvPr id="20910" name="Text Box 1454"/>
            <xdr:cNvSpPr txBox="1">
              <a:spLocks noChangeArrowheads="1"/>
            </xdr:cNvSpPr>
          </xdr:nvSpPr>
          <xdr:spPr bwMode="auto">
            <a:xfrm>
              <a:off x="385" y="282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423" name="Line 1455"/>
            <xdr:cNvSpPr>
              <a:spLocks noChangeShapeType="1"/>
            </xdr:cNvSpPr>
          </xdr:nvSpPr>
          <xdr:spPr bwMode="auto">
            <a:xfrm rot="5400000">
              <a:off x="388" y="2859"/>
              <a:ext cx="14" cy="0"/>
            </a:xfrm>
            <a:prstGeom prst="line">
              <a:avLst/>
            </a:prstGeom>
            <a:noFill/>
            <a:ln w="9525">
              <a:solidFill>
                <a:srgbClr val="FFFF99"/>
              </a:solidFill>
              <a:round/>
              <a:headEnd/>
              <a:tailEnd/>
            </a:ln>
          </xdr:spPr>
        </xdr:sp>
        <xdr:sp macro="" textlink="">
          <xdr:nvSpPr>
            <xdr:cNvPr id="45424" name="Line 1457"/>
            <xdr:cNvSpPr>
              <a:spLocks noChangeShapeType="1"/>
            </xdr:cNvSpPr>
          </xdr:nvSpPr>
          <xdr:spPr bwMode="auto">
            <a:xfrm>
              <a:off x="343" y="2875"/>
              <a:ext cx="14" cy="0"/>
            </a:xfrm>
            <a:prstGeom prst="line">
              <a:avLst/>
            </a:prstGeom>
            <a:noFill/>
            <a:ln w="9525">
              <a:solidFill>
                <a:srgbClr val="FFFF99"/>
              </a:solidFill>
              <a:round/>
              <a:headEnd/>
              <a:tailEnd/>
            </a:ln>
          </xdr:spPr>
        </xdr:sp>
      </xdr:grpSp>
      <xdr:grpSp>
        <xdr:nvGrpSpPr>
          <xdr:cNvPr id="34776" name="Group 1475"/>
          <xdr:cNvGrpSpPr>
            <a:grpSpLocks/>
          </xdr:cNvGrpSpPr>
        </xdr:nvGrpSpPr>
        <xdr:grpSpPr bwMode="auto">
          <a:xfrm>
            <a:off x="2781915" y="28227696"/>
            <a:ext cx="538316" cy="303469"/>
            <a:chOff x="290" y="2859"/>
            <a:chExt cx="56" cy="31"/>
          </a:xfrm>
        </xdr:grpSpPr>
        <xdr:sp macro="" textlink="">
          <xdr:nvSpPr>
            <xdr:cNvPr id="45399" name="Line 1459"/>
            <xdr:cNvSpPr>
              <a:spLocks noChangeShapeType="1"/>
            </xdr:cNvSpPr>
          </xdr:nvSpPr>
          <xdr:spPr bwMode="auto">
            <a:xfrm>
              <a:off x="290" y="2875"/>
              <a:ext cx="56" cy="0"/>
            </a:xfrm>
            <a:prstGeom prst="line">
              <a:avLst/>
            </a:prstGeom>
            <a:noFill/>
            <a:ln w="9525">
              <a:solidFill>
                <a:srgbClr val="FFFF99"/>
              </a:solidFill>
              <a:prstDash val="dash"/>
              <a:round/>
              <a:headEnd/>
              <a:tailEnd/>
            </a:ln>
          </xdr:spPr>
        </xdr:sp>
        <xdr:grpSp>
          <xdr:nvGrpSpPr>
            <xdr:cNvPr id="45400" name="Group 1474"/>
            <xdr:cNvGrpSpPr>
              <a:grpSpLocks/>
            </xdr:cNvGrpSpPr>
          </xdr:nvGrpSpPr>
          <xdr:grpSpPr bwMode="auto">
            <a:xfrm>
              <a:off x="314" y="2859"/>
              <a:ext cx="7" cy="31"/>
              <a:chOff x="305" y="2943"/>
              <a:chExt cx="7" cy="62"/>
            </a:xfrm>
          </xdr:grpSpPr>
          <xdr:grpSp>
            <xdr:nvGrpSpPr>
              <xdr:cNvPr id="45401" name="Group 1466"/>
              <xdr:cNvGrpSpPr>
                <a:grpSpLocks/>
              </xdr:cNvGrpSpPr>
            </xdr:nvGrpSpPr>
            <xdr:grpSpPr bwMode="auto">
              <a:xfrm>
                <a:off x="305" y="2943"/>
                <a:ext cx="7" cy="31"/>
                <a:chOff x="305" y="2943"/>
                <a:chExt cx="7" cy="31"/>
              </a:xfrm>
            </xdr:grpSpPr>
            <xdr:grpSp>
              <xdr:nvGrpSpPr>
                <xdr:cNvPr id="45409" name="Group 1462"/>
                <xdr:cNvGrpSpPr>
                  <a:grpSpLocks/>
                </xdr:cNvGrpSpPr>
              </xdr:nvGrpSpPr>
              <xdr:grpSpPr bwMode="auto">
                <a:xfrm>
                  <a:off x="305" y="2943"/>
                  <a:ext cx="7" cy="15"/>
                  <a:chOff x="305" y="2943"/>
                  <a:chExt cx="7" cy="15"/>
                </a:xfrm>
              </xdr:grpSpPr>
              <xdr:sp macro="" textlink="">
                <xdr:nvSpPr>
                  <xdr:cNvPr id="45413" name="Line 1460"/>
                  <xdr:cNvSpPr>
                    <a:spLocks noChangeShapeType="1"/>
                  </xdr:cNvSpPr>
                </xdr:nvSpPr>
                <xdr:spPr bwMode="auto">
                  <a:xfrm>
                    <a:off x="305" y="2943"/>
                    <a:ext cx="7" cy="7"/>
                  </a:xfrm>
                  <a:prstGeom prst="line">
                    <a:avLst/>
                  </a:prstGeom>
                  <a:noFill/>
                  <a:ln w="9525">
                    <a:solidFill>
                      <a:srgbClr val="3366FF"/>
                    </a:solidFill>
                    <a:round/>
                    <a:headEnd/>
                    <a:tailEnd/>
                  </a:ln>
                </xdr:spPr>
              </xdr:sp>
              <xdr:sp macro="" textlink="">
                <xdr:nvSpPr>
                  <xdr:cNvPr id="45414" name="Line 1461"/>
                  <xdr:cNvSpPr>
                    <a:spLocks noChangeShapeType="1"/>
                  </xdr:cNvSpPr>
                </xdr:nvSpPr>
                <xdr:spPr bwMode="auto">
                  <a:xfrm flipH="1">
                    <a:off x="305" y="2951"/>
                    <a:ext cx="7" cy="7"/>
                  </a:xfrm>
                  <a:prstGeom prst="line">
                    <a:avLst/>
                  </a:prstGeom>
                  <a:noFill/>
                  <a:ln w="9525">
                    <a:solidFill>
                      <a:srgbClr val="3366FF"/>
                    </a:solidFill>
                    <a:round/>
                    <a:headEnd/>
                    <a:tailEnd/>
                  </a:ln>
                </xdr:spPr>
              </xdr:sp>
            </xdr:grpSp>
            <xdr:grpSp>
              <xdr:nvGrpSpPr>
                <xdr:cNvPr id="45410" name="Group 1463"/>
                <xdr:cNvGrpSpPr>
                  <a:grpSpLocks/>
                </xdr:cNvGrpSpPr>
              </xdr:nvGrpSpPr>
              <xdr:grpSpPr bwMode="auto">
                <a:xfrm>
                  <a:off x="305" y="2959"/>
                  <a:ext cx="7" cy="15"/>
                  <a:chOff x="305" y="2943"/>
                  <a:chExt cx="7" cy="15"/>
                </a:xfrm>
              </xdr:grpSpPr>
              <xdr:sp macro="" textlink="">
                <xdr:nvSpPr>
                  <xdr:cNvPr id="45411" name="Line 1464"/>
                  <xdr:cNvSpPr>
                    <a:spLocks noChangeShapeType="1"/>
                  </xdr:cNvSpPr>
                </xdr:nvSpPr>
                <xdr:spPr bwMode="auto">
                  <a:xfrm>
                    <a:off x="305" y="2943"/>
                    <a:ext cx="7" cy="7"/>
                  </a:xfrm>
                  <a:prstGeom prst="line">
                    <a:avLst/>
                  </a:prstGeom>
                  <a:noFill/>
                  <a:ln w="9525">
                    <a:solidFill>
                      <a:srgbClr val="3366FF"/>
                    </a:solidFill>
                    <a:round/>
                    <a:headEnd/>
                    <a:tailEnd/>
                  </a:ln>
                </xdr:spPr>
              </xdr:sp>
              <xdr:sp macro="" textlink="">
                <xdr:nvSpPr>
                  <xdr:cNvPr id="45412" name="Line 1465"/>
                  <xdr:cNvSpPr>
                    <a:spLocks noChangeShapeType="1"/>
                  </xdr:cNvSpPr>
                </xdr:nvSpPr>
                <xdr:spPr bwMode="auto">
                  <a:xfrm flipH="1">
                    <a:off x="305" y="2951"/>
                    <a:ext cx="7" cy="7"/>
                  </a:xfrm>
                  <a:prstGeom prst="line">
                    <a:avLst/>
                  </a:prstGeom>
                  <a:noFill/>
                  <a:ln w="9525">
                    <a:solidFill>
                      <a:srgbClr val="3366FF"/>
                    </a:solidFill>
                    <a:round/>
                    <a:headEnd/>
                    <a:tailEnd/>
                  </a:ln>
                </xdr:spPr>
              </xdr:sp>
            </xdr:grpSp>
          </xdr:grpSp>
          <xdr:grpSp>
            <xdr:nvGrpSpPr>
              <xdr:cNvPr id="45402" name="Group 1467"/>
              <xdr:cNvGrpSpPr>
                <a:grpSpLocks/>
              </xdr:cNvGrpSpPr>
            </xdr:nvGrpSpPr>
            <xdr:grpSpPr bwMode="auto">
              <a:xfrm>
                <a:off x="305" y="2974"/>
                <a:ext cx="7" cy="31"/>
                <a:chOff x="305" y="2943"/>
                <a:chExt cx="7" cy="31"/>
              </a:xfrm>
            </xdr:grpSpPr>
            <xdr:grpSp>
              <xdr:nvGrpSpPr>
                <xdr:cNvPr id="45403" name="Group 1468"/>
                <xdr:cNvGrpSpPr>
                  <a:grpSpLocks/>
                </xdr:cNvGrpSpPr>
              </xdr:nvGrpSpPr>
              <xdr:grpSpPr bwMode="auto">
                <a:xfrm>
                  <a:off x="305" y="2943"/>
                  <a:ext cx="7" cy="15"/>
                  <a:chOff x="305" y="2943"/>
                  <a:chExt cx="7" cy="15"/>
                </a:xfrm>
              </xdr:grpSpPr>
              <xdr:sp macro="" textlink="">
                <xdr:nvSpPr>
                  <xdr:cNvPr id="45407" name="Line 1469"/>
                  <xdr:cNvSpPr>
                    <a:spLocks noChangeShapeType="1"/>
                  </xdr:cNvSpPr>
                </xdr:nvSpPr>
                <xdr:spPr bwMode="auto">
                  <a:xfrm>
                    <a:off x="305" y="2943"/>
                    <a:ext cx="7" cy="7"/>
                  </a:xfrm>
                  <a:prstGeom prst="line">
                    <a:avLst/>
                  </a:prstGeom>
                  <a:noFill/>
                  <a:ln w="9525">
                    <a:solidFill>
                      <a:srgbClr val="3366FF"/>
                    </a:solidFill>
                    <a:round/>
                    <a:headEnd/>
                    <a:tailEnd/>
                  </a:ln>
                </xdr:spPr>
              </xdr:sp>
              <xdr:sp macro="" textlink="">
                <xdr:nvSpPr>
                  <xdr:cNvPr id="45408" name="Line 1470"/>
                  <xdr:cNvSpPr>
                    <a:spLocks noChangeShapeType="1"/>
                  </xdr:cNvSpPr>
                </xdr:nvSpPr>
                <xdr:spPr bwMode="auto">
                  <a:xfrm flipH="1">
                    <a:off x="305" y="2951"/>
                    <a:ext cx="7" cy="7"/>
                  </a:xfrm>
                  <a:prstGeom prst="line">
                    <a:avLst/>
                  </a:prstGeom>
                  <a:noFill/>
                  <a:ln w="9525">
                    <a:solidFill>
                      <a:srgbClr val="3366FF"/>
                    </a:solidFill>
                    <a:round/>
                    <a:headEnd/>
                    <a:tailEnd/>
                  </a:ln>
                </xdr:spPr>
              </xdr:sp>
            </xdr:grpSp>
            <xdr:grpSp>
              <xdr:nvGrpSpPr>
                <xdr:cNvPr id="45404" name="Group 1471"/>
                <xdr:cNvGrpSpPr>
                  <a:grpSpLocks/>
                </xdr:cNvGrpSpPr>
              </xdr:nvGrpSpPr>
              <xdr:grpSpPr bwMode="auto">
                <a:xfrm>
                  <a:off x="305" y="2959"/>
                  <a:ext cx="7" cy="15"/>
                  <a:chOff x="305" y="2943"/>
                  <a:chExt cx="7" cy="15"/>
                </a:xfrm>
              </xdr:grpSpPr>
              <xdr:sp macro="" textlink="">
                <xdr:nvSpPr>
                  <xdr:cNvPr id="45405" name="Line 1472"/>
                  <xdr:cNvSpPr>
                    <a:spLocks noChangeShapeType="1"/>
                  </xdr:cNvSpPr>
                </xdr:nvSpPr>
                <xdr:spPr bwMode="auto">
                  <a:xfrm>
                    <a:off x="305" y="2943"/>
                    <a:ext cx="7" cy="7"/>
                  </a:xfrm>
                  <a:prstGeom prst="line">
                    <a:avLst/>
                  </a:prstGeom>
                  <a:noFill/>
                  <a:ln w="9525">
                    <a:solidFill>
                      <a:srgbClr val="3366FF"/>
                    </a:solidFill>
                    <a:round/>
                    <a:headEnd/>
                    <a:tailEnd/>
                  </a:ln>
                </xdr:spPr>
              </xdr:sp>
              <xdr:sp macro="" textlink="">
                <xdr:nvSpPr>
                  <xdr:cNvPr id="45406" name="Line 1473"/>
                  <xdr:cNvSpPr>
                    <a:spLocks noChangeShapeType="1"/>
                  </xdr:cNvSpPr>
                </xdr:nvSpPr>
                <xdr:spPr bwMode="auto">
                  <a:xfrm flipH="1">
                    <a:off x="305" y="2951"/>
                    <a:ext cx="7" cy="7"/>
                  </a:xfrm>
                  <a:prstGeom prst="line">
                    <a:avLst/>
                  </a:prstGeom>
                  <a:noFill/>
                  <a:ln w="9525">
                    <a:solidFill>
                      <a:srgbClr val="3366FF"/>
                    </a:solidFill>
                    <a:round/>
                    <a:headEnd/>
                    <a:tailEnd/>
                  </a:ln>
                </xdr:spPr>
              </xdr:sp>
            </xdr:grpSp>
          </xdr:grpSp>
        </xdr:grpSp>
      </xdr:grpSp>
      <xdr:grpSp>
        <xdr:nvGrpSpPr>
          <xdr:cNvPr id="706" name="Ομάδα 705"/>
          <xdr:cNvGrpSpPr/>
        </xdr:nvGrpSpPr>
        <xdr:grpSpPr>
          <a:xfrm>
            <a:off x="2518291" y="28461109"/>
            <a:ext cx="49263" cy="144000"/>
            <a:chOff x="655488" y="23628145"/>
            <a:chExt cx="49263" cy="144000"/>
          </a:xfrm>
        </xdr:grpSpPr>
        <xdr:cxnSp macro="">
          <xdr:nvCxnSpPr>
            <xdr:cNvPr id="707" name="Ευθεία γραμμή σύνδεσης 706"/>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08" name="Ευθεία γραμμή σύνδεσης 707"/>
            <xdr:cNvCxnSpPr/>
          </xdr:nvCxnSpPr>
          <xdr:spPr>
            <a:xfrm>
              <a:off x="704751" y="23628145"/>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95250</xdr:colOff>
      <xdr:row>154</xdr:row>
      <xdr:rowOff>171244</xdr:rowOff>
    </xdr:from>
    <xdr:to>
      <xdr:col>4</xdr:col>
      <xdr:colOff>257175</xdr:colOff>
      <xdr:row>157</xdr:row>
      <xdr:rowOff>142670</xdr:rowOff>
    </xdr:to>
    <xdr:grpSp>
      <xdr:nvGrpSpPr>
        <xdr:cNvPr id="13" name="Ομάδα 12"/>
        <xdr:cNvGrpSpPr/>
      </xdr:nvGrpSpPr>
      <xdr:grpSpPr>
        <a:xfrm>
          <a:off x="1324282" y="30221083"/>
          <a:ext cx="1390958" cy="555216"/>
          <a:chOff x="1324282" y="30282535"/>
          <a:chExt cx="1390958" cy="555216"/>
        </a:xfrm>
      </xdr:grpSpPr>
      <xdr:grpSp>
        <xdr:nvGrpSpPr>
          <xdr:cNvPr id="34777" name="Group 1503"/>
          <xdr:cNvGrpSpPr>
            <a:grpSpLocks/>
          </xdr:cNvGrpSpPr>
        </xdr:nvGrpSpPr>
        <xdr:grpSpPr bwMode="auto">
          <a:xfrm>
            <a:off x="1324282" y="30282535"/>
            <a:ext cx="1390958" cy="555216"/>
            <a:chOff x="138" y="3049"/>
            <a:chExt cx="145" cy="57"/>
          </a:xfrm>
        </xdr:grpSpPr>
        <xdr:sp macro="" textlink="">
          <xdr:nvSpPr>
            <xdr:cNvPr id="20956" name="Text Box 1500"/>
            <xdr:cNvSpPr txBox="1">
              <a:spLocks noChangeArrowheads="1"/>
            </xdr:cNvSpPr>
          </xdr:nvSpPr>
          <xdr:spPr bwMode="auto">
            <a:xfrm>
              <a:off x="252" y="3049"/>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OH</a:t>
              </a:r>
            </a:p>
          </xdr:txBody>
        </xdr:sp>
        <xdr:grpSp>
          <xdr:nvGrpSpPr>
            <xdr:cNvPr id="45386" name="Group 1476"/>
            <xdr:cNvGrpSpPr>
              <a:grpSpLocks/>
            </xdr:cNvGrpSpPr>
          </xdr:nvGrpSpPr>
          <xdr:grpSpPr bwMode="auto">
            <a:xfrm>
              <a:off x="138" y="3049"/>
              <a:ext cx="117" cy="57"/>
              <a:chOff x="239" y="2865"/>
              <a:chExt cx="117" cy="57"/>
            </a:xfrm>
          </xdr:grpSpPr>
          <xdr:sp macro="" textlink="">
            <xdr:nvSpPr>
              <xdr:cNvPr id="20933" name="Text Box 1477"/>
              <xdr:cNvSpPr txBox="1">
                <a:spLocks noChangeArrowheads="1"/>
              </xdr:cNvSpPr>
            </xdr:nvSpPr>
            <xdr:spPr bwMode="auto">
              <a:xfrm>
                <a:off x="284" y="2865"/>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0934" name="Text Box 1478"/>
              <xdr:cNvSpPr txBox="1">
                <a:spLocks noChangeArrowheads="1"/>
              </xdr:cNvSpPr>
            </xdr:nvSpPr>
            <xdr:spPr bwMode="auto">
              <a:xfrm>
                <a:off x="239" y="2865"/>
                <a:ext cx="38"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935" name="Text Box 1479"/>
              <xdr:cNvSpPr txBox="1">
                <a:spLocks noChangeArrowheads="1"/>
              </xdr:cNvSpPr>
            </xdr:nvSpPr>
            <xdr:spPr bwMode="auto">
              <a:xfrm>
                <a:off x="325" y="2896"/>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0936" name="Text Box 1480"/>
              <xdr:cNvSpPr txBox="1">
                <a:spLocks noChangeArrowheads="1"/>
              </xdr:cNvSpPr>
            </xdr:nvSpPr>
            <xdr:spPr bwMode="auto">
              <a:xfrm>
                <a:off x="325" y="2865"/>
                <a:ext cx="19"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C</a:t>
                </a:r>
              </a:p>
            </xdr:txBody>
          </xdr:sp>
          <xdr:sp macro="" textlink="">
            <xdr:nvSpPr>
              <xdr:cNvPr id="45392" name="Line 1484"/>
              <xdr:cNvSpPr>
                <a:spLocks noChangeShapeType="1"/>
              </xdr:cNvSpPr>
            </xdr:nvSpPr>
            <xdr:spPr bwMode="auto">
              <a:xfrm>
                <a:off x="313" y="2877"/>
                <a:ext cx="14" cy="0"/>
              </a:xfrm>
              <a:prstGeom prst="line">
                <a:avLst/>
              </a:prstGeom>
              <a:noFill/>
              <a:ln w="9525">
                <a:solidFill>
                  <a:srgbClr val="FFFF99"/>
                </a:solidFill>
                <a:round/>
                <a:headEnd/>
                <a:tailEnd/>
              </a:ln>
            </xdr:spPr>
          </xdr:sp>
          <xdr:sp macro="" textlink="">
            <xdr:nvSpPr>
              <xdr:cNvPr id="45393" name="Line 1485"/>
              <xdr:cNvSpPr>
                <a:spLocks noChangeShapeType="1"/>
              </xdr:cNvSpPr>
            </xdr:nvSpPr>
            <xdr:spPr bwMode="auto">
              <a:xfrm>
                <a:off x="342" y="2877"/>
                <a:ext cx="14" cy="0"/>
              </a:xfrm>
              <a:prstGeom prst="line">
                <a:avLst/>
              </a:prstGeom>
              <a:noFill/>
              <a:ln w="9525">
                <a:solidFill>
                  <a:srgbClr val="FFFF99"/>
                </a:solidFill>
                <a:round/>
                <a:headEnd/>
                <a:tailEnd/>
              </a:ln>
            </xdr:spPr>
          </xdr:sp>
          <xdr:sp macro="" textlink="">
            <xdr:nvSpPr>
              <xdr:cNvPr id="45394" name="Line 1486"/>
              <xdr:cNvSpPr>
                <a:spLocks noChangeShapeType="1"/>
              </xdr:cNvSpPr>
            </xdr:nvSpPr>
            <xdr:spPr bwMode="auto">
              <a:xfrm>
                <a:off x="273" y="2877"/>
                <a:ext cx="14" cy="0"/>
              </a:xfrm>
              <a:prstGeom prst="line">
                <a:avLst/>
              </a:prstGeom>
              <a:noFill/>
              <a:ln w="9525">
                <a:solidFill>
                  <a:srgbClr val="FFFF99"/>
                </a:solidFill>
                <a:round/>
                <a:headEnd/>
                <a:tailEnd/>
              </a:ln>
            </xdr:spPr>
          </xdr:sp>
          <xdr:sp macro="" textlink="">
            <xdr:nvSpPr>
              <xdr:cNvPr id="20943" name="Text Box 1487"/>
              <xdr:cNvSpPr txBox="1">
                <a:spLocks noChangeArrowheads="1"/>
              </xdr:cNvSpPr>
            </xdr:nvSpPr>
            <xdr:spPr bwMode="auto">
              <a:xfrm>
                <a:off x="283" y="289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396" name="Line 1488"/>
              <xdr:cNvSpPr>
                <a:spLocks noChangeShapeType="1"/>
              </xdr:cNvSpPr>
            </xdr:nvSpPr>
            <xdr:spPr bwMode="auto">
              <a:xfrm rot="5400000">
                <a:off x="286" y="2891"/>
                <a:ext cx="14" cy="0"/>
              </a:xfrm>
              <a:prstGeom prst="line">
                <a:avLst/>
              </a:prstGeom>
              <a:noFill/>
              <a:ln w="9525">
                <a:solidFill>
                  <a:srgbClr val="FFFF99"/>
                </a:solidFill>
                <a:round/>
                <a:headEnd/>
                <a:tailEnd/>
              </a:ln>
            </xdr:spPr>
          </xdr:sp>
        </xdr:grpSp>
      </xdr:grpSp>
      <xdr:grpSp>
        <xdr:nvGrpSpPr>
          <xdr:cNvPr id="712" name="Ομάδα 711"/>
          <xdr:cNvGrpSpPr/>
        </xdr:nvGrpSpPr>
        <xdr:grpSpPr>
          <a:xfrm>
            <a:off x="2212258" y="30459516"/>
            <a:ext cx="49263" cy="144000"/>
            <a:chOff x="655488" y="23628145"/>
            <a:chExt cx="49263" cy="144000"/>
          </a:xfrm>
        </xdr:grpSpPr>
        <xdr:cxnSp macro="">
          <xdr:nvCxnSpPr>
            <xdr:cNvPr id="713" name="Ευθεία γραμμή σύνδεσης 712"/>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14" name="Ευθεία γραμμή σύνδεσης 713"/>
            <xdr:cNvCxnSpPr/>
          </xdr:nvCxnSpPr>
          <xdr:spPr>
            <a:xfrm>
              <a:off x="704751" y="23628145"/>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171450</xdr:colOff>
      <xdr:row>181</xdr:row>
      <xdr:rowOff>28575</xdr:rowOff>
    </xdr:from>
    <xdr:to>
      <xdr:col>8</xdr:col>
      <xdr:colOff>247650</xdr:colOff>
      <xdr:row>185</xdr:row>
      <xdr:rowOff>19050</xdr:rowOff>
    </xdr:to>
    <xdr:grpSp>
      <xdr:nvGrpSpPr>
        <xdr:cNvPr id="14" name="Ομάδα 13"/>
        <xdr:cNvGrpSpPr/>
      </xdr:nvGrpSpPr>
      <xdr:grpSpPr>
        <a:xfrm>
          <a:off x="1400482" y="35332527"/>
          <a:ext cx="3763297" cy="768862"/>
          <a:chOff x="1400482" y="35332527"/>
          <a:chExt cx="3763297" cy="768862"/>
        </a:xfrm>
      </xdr:grpSpPr>
      <xdr:grpSp>
        <xdr:nvGrpSpPr>
          <xdr:cNvPr id="34780" name="Group 1537"/>
          <xdr:cNvGrpSpPr>
            <a:grpSpLocks/>
          </xdr:cNvGrpSpPr>
        </xdr:nvGrpSpPr>
        <xdr:grpSpPr bwMode="auto">
          <a:xfrm>
            <a:off x="1400482" y="35332527"/>
            <a:ext cx="3763297" cy="768862"/>
            <a:chOff x="176" y="3517"/>
            <a:chExt cx="392" cy="79"/>
          </a:xfrm>
        </xdr:grpSpPr>
        <xdr:grpSp>
          <xdr:nvGrpSpPr>
            <xdr:cNvPr id="45346" name="Group 1535"/>
            <xdr:cNvGrpSpPr>
              <a:grpSpLocks/>
            </xdr:cNvGrpSpPr>
          </xdr:nvGrpSpPr>
          <xdr:grpSpPr bwMode="auto">
            <a:xfrm>
              <a:off x="313" y="3517"/>
              <a:ext cx="62" cy="18"/>
              <a:chOff x="366" y="3517"/>
              <a:chExt cx="62" cy="18"/>
            </a:xfrm>
          </xdr:grpSpPr>
          <xdr:sp macro="" textlink="">
            <xdr:nvSpPr>
              <xdr:cNvPr id="20965" name="Text Box 1509"/>
              <xdr:cNvSpPr txBox="1">
                <a:spLocks noChangeArrowheads="1"/>
              </xdr:cNvSpPr>
            </xdr:nvSpPr>
            <xdr:spPr bwMode="auto">
              <a:xfrm>
                <a:off x="383" y="3517"/>
                <a:ext cx="2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969696"/>
                    </a:solidFill>
                    <a:latin typeface="Arial"/>
                    <a:cs typeface="Arial"/>
                  </a:rPr>
                  <a:t>ΙΟΙ</a:t>
                </a:r>
              </a:p>
            </xdr:txBody>
          </xdr:sp>
          <xdr:sp macro="" textlink="">
            <xdr:nvSpPr>
              <xdr:cNvPr id="45372" name="Line 1510"/>
              <xdr:cNvSpPr>
                <a:spLocks noChangeShapeType="1"/>
              </xdr:cNvSpPr>
            </xdr:nvSpPr>
            <xdr:spPr bwMode="auto">
              <a:xfrm>
                <a:off x="366" y="3535"/>
                <a:ext cx="62" cy="0"/>
              </a:xfrm>
              <a:prstGeom prst="line">
                <a:avLst/>
              </a:prstGeom>
              <a:noFill/>
              <a:ln w="12700">
                <a:solidFill>
                  <a:srgbClr val="FF0000"/>
                </a:solidFill>
                <a:round/>
                <a:headEnd/>
                <a:tailEnd type="triangle" w="med" len="med"/>
              </a:ln>
            </xdr:spPr>
          </xdr:sp>
        </xdr:grpSp>
        <xdr:sp macro="" textlink="">
          <xdr:nvSpPr>
            <xdr:cNvPr id="20970" name="Text Box 1514"/>
            <xdr:cNvSpPr txBox="1">
              <a:spLocks noChangeArrowheads="1"/>
            </xdr:cNvSpPr>
          </xdr:nvSpPr>
          <xdr:spPr bwMode="auto">
            <a:xfrm>
              <a:off x="531" y="3524"/>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a:t>
              </a:r>
            </a:p>
          </xdr:txBody>
        </xdr:sp>
        <xdr:grpSp>
          <xdr:nvGrpSpPr>
            <xdr:cNvPr id="45348" name="Group 1515"/>
            <xdr:cNvGrpSpPr>
              <a:grpSpLocks/>
            </xdr:cNvGrpSpPr>
          </xdr:nvGrpSpPr>
          <xdr:grpSpPr bwMode="auto">
            <a:xfrm>
              <a:off x="176" y="3524"/>
              <a:ext cx="126" cy="53"/>
              <a:chOff x="413" y="924"/>
              <a:chExt cx="126" cy="53"/>
            </a:xfrm>
          </xdr:grpSpPr>
          <xdr:sp macro="" textlink="">
            <xdr:nvSpPr>
              <xdr:cNvPr id="20972" name="Text Box 1516"/>
              <xdr:cNvSpPr txBox="1">
                <a:spLocks noChangeArrowheads="1"/>
              </xdr:cNvSpPr>
            </xdr:nvSpPr>
            <xdr:spPr bwMode="auto">
              <a:xfrm>
                <a:off x="503" y="924"/>
                <a:ext cx="36"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sp macro="" textlink="">
            <xdr:nvSpPr>
              <xdr:cNvPr id="20973" name="Text Box 1517"/>
              <xdr:cNvSpPr txBox="1">
                <a:spLocks noChangeArrowheads="1"/>
              </xdr:cNvSpPr>
            </xdr:nvSpPr>
            <xdr:spPr bwMode="auto">
              <a:xfrm>
                <a:off x="413" y="9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0974" name="Text Box 1518"/>
              <xdr:cNvSpPr txBox="1">
                <a:spLocks noChangeArrowheads="1"/>
              </xdr:cNvSpPr>
            </xdr:nvSpPr>
            <xdr:spPr bwMode="auto">
              <a:xfrm>
                <a:off x="458" y="9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0975" name="Text Box 1519"/>
              <xdr:cNvSpPr txBox="1">
                <a:spLocks noChangeArrowheads="1"/>
              </xdr:cNvSpPr>
            </xdr:nvSpPr>
            <xdr:spPr bwMode="auto">
              <a:xfrm>
                <a:off x="503" y="955"/>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5368" name="Line 1520"/>
              <xdr:cNvSpPr>
                <a:spLocks noChangeShapeType="1"/>
              </xdr:cNvSpPr>
            </xdr:nvSpPr>
            <xdr:spPr bwMode="auto">
              <a:xfrm>
                <a:off x="447" y="936"/>
                <a:ext cx="14" cy="0"/>
              </a:xfrm>
              <a:prstGeom prst="line">
                <a:avLst/>
              </a:prstGeom>
              <a:noFill/>
              <a:ln w="9525">
                <a:solidFill>
                  <a:srgbClr val="FFFF99"/>
                </a:solidFill>
                <a:round/>
                <a:headEnd/>
                <a:tailEnd/>
              </a:ln>
            </xdr:spPr>
          </xdr:sp>
          <xdr:sp macro="" textlink="">
            <xdr:nvSpPr>
              <xdr:cNvPr id="45369" name="Line 1521"/>
              <xdr:cNvSpPr>
                <a:spLocks noChangeShapeType="1"/>
              </xdr:cNvSpPr>
            </xdr:nvSpPr>
            <xdr:spPr bwMode="auto">
              <a:xfrm rot="5400000">
                <a:off x="506" y="950"/>
                <a:ext cx="14" cy="0"/>
              </a:xfrm>
              <a:prstGeom prst="line">
                <a:avLst/>
              </a:prstGeom>
              <a:noFill/>
              <a:ln w="9525">
                <a:solidFill>
                  <a:srgbClr val="FFFF99"/>
                </a:solidFill>
                <a:round/>
                <a:headEnd/>
                <a:tailEnd/>
              </a:ln>
            </xdr:spPr>
          </xdr:sp>
          <xdr:sp macro="" textlink="">
            <xdr:nvSpPr>
              <xdr:cNvPr id="45370" name="Line 1522"/>
              <xdr:cNvSpPr>
                <a:spLocks noChangeShapeType="1"/>
              </xdr:cNvSpPr>
            </xdr:nvSpPr>
            <xdr:spPr bwMode="auto">
              <a:xfrm>
                <a:off x="492" y="936"/>
                <a:ext cx="14" cy="0"/>
              </a:xfrm>
              <a:prstGeom prst="line">
                <a:avLst/>
              </a:prstGeom>
              <a:noFill/>
              <a:ln w="9525">
                <a:solidFill>
                  <a:srgbClr val="FFFF99"/>
                </a:solidFill>
                <a:round/>
                <a:headEnd/>
                <a:tailEnd/>
              </a:ln>
            </xdr:spPr>
          </xdr:sp>
        </xdr:grpSp>
        <xdr:grpSp>
          <xdr:nvGrpSpPr>
            <xdr:cNvPr id="45349" name="Group 1536"/>
            <xdr:cNvGrpSpPr>
              <a:grpSpLocks/>
            </xdr:cNvGrpSpPr>
          </xdr:nvGrpSpPr>
          <xdr:grpSpPr bwMode="auto">
            <a:xfrm>
              <a:off x="384" y="3524"/>
              <a:ext cx="122" cy="52"/>
              <a:chOff x="384" y="3524"/>
              <a:chExt cx="122" cy="52"/>
            </a:xfrm>
          </xdr:grpSpPr>
          <xdr:sp macro="" textlink="">
            <xdr:nvSpPr>
              <xdr:cNvPr id="20980" name="Text Box 1524"/>
              <xdr:cNvSpPr txBox="1">
                <a:spLocks noChangeArrowheads="1"/>
              </xdr:cNvSpPr>
            </xdr:nvSpPr>
            <xdr:spPr bwMode="auto">
              <a:xfrm>
                <a:off x="475" y="3557"/>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0981" name="Text Box 1525"/>
              <xdr:cNvSpPr txBox="1">
                <a:spLocks noChangeArrowheads="1"/>
              </xdr:cNvSpPr>
            </xdr:nvSpPr>
            <xdr:spPr bwMode="auto">
              <a:xfrm>
                <a:off x="475" y="3524"/>
                <a:ext cx="31"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00"/>
                    </a:solidFill>
                    <a:latin typeface="Arial"/>
                    <a:cs typeface="Arial"/>
                  </a:rPr>
                  <a:t>C</a:t>
                </a:r>
                <a:r>
                  <a:rPr lang="en-US" sz="1200" b="0" i="0" strike="noStrike">
                    <a:solidFill>
                      <a:srgbClr val="FFFF99"/>
                    </a:solidFill>
                    <a:latin typeface="Arial"/>
                    <a:cs typeface="Arial"/>
                  </a:rPr>
                  <a:t>H</a:t>
                </a:r>
              </a:p>
            </xdr:txBody>
          </xdr:sp>
          <xdr:sp macro="" textlink="">
            <xdr:nvSpPr>
              <xdr:cNvPr id="20982" name="Text Box 1526"/>
              <xdr:cNvSpPr txBox="1">
                <a:spLocks noChangeArrowheads="1"/>
              </xdr:cNvSpPr>
            </xdr:nvSpPr>
            <xdr:spPr bwMode="auto">
              <a:xfrm>
                <a:off x="429" y="35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0986" name="Text Box 1530"/>
              <xdr:cNvSpPr txBox="1">
                <a:spLocks noChangeArrowheads="1"/>
              </xdr:cNvSpPr>
            </xdr:nvSpPr>
            <xdr:spPr bwMode="auto">
              <a:xfrm>
                <a:off x="384" y="35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360" name="Line 1531"/>
              <xdr:cNvSpPr>
                <a:spLocks noChangeShapeType="1"/>
              </xdr:cNvSpPr>
            </xdr:nvSpPr>
            <xdr:spPr bwMode="auto">
              <a:xfrm>
                <a:off x="418" y="3536"/>
                <a:ext cx="14" cy="0"/>
              </a:xfrm>
              <a:prstGeom prst="line">
                <a:avLst/>
              </a:prstGeom>
              <a:noFill/>
              <a:ln w="9525">
                <a:solidFill>
                  <a:srgbClr val="FFFF99"/>
                </a:solidFill>
                <a:round/>
                <a:headEnd/>
                <a:tailEnd/>
              </a:ln>
            </xdr:spPr>
          </xdr:sp>
          <xdr:sp macro="" textlink="">
            <xdr:nvSpPr>
              <xdr:cNvPr id="45361" name="Line 1532"/>
              <xdr:cNvSpPr>
                <a:spLocks noChangeShapeType="1"/>
              </xdr:cNvSpPr>
            </xdr:nvSpPr>
            <xdr:spPr bwMode="auto">
              <a:xfrm>
                <a:off x="464" y="3536"/>
                <a:ext cx="14" cy="0"/>
              </a:xfrm>
              <a:prstGeom prst="line">
                <a:avLst/>
              </a:prstGeom>
              <a:noFill/>
              <a:ln w="9525">
                <a:solidFill>
                  <a:srgbClr val="FFFF99"/>
                </a:solidFill>
                <a:round/>
                <a:headEnd/>
                <a:tailEnd/>
              </a:ln>
            </xdr:spPr>
          </xdr:sp>
        </xdr:grpSp>
        <xdr:sp macro="" textlink="">
          <xdr:nvSpPr>
            <xdr:cNvPr id="20989" name="Text Box 1533"/>
            <xdr:cNvSpPr txBox="1">
              <a:spLocks noChangeArrowheads="1"/>
            </xdr:cNvSpPr>
          </xdr:nvSpPr>
          <xdr:spPr bwMode="auto">
            <a:xfrm>
              <a:off x="404" y="3576"/>
              <a:ext cx="83"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προπανάλη</a:t>
              </a:r>
            </a:p>
          </xdr:txBody>
        </xdr:sp>
        <xdr:sp macro="" textlink="">
          <xdr:nvSpPr>
            <xdr:cNvPr id="20990" name="Text Box 1534"/>
            <xdr:cNvSpPr txBox="1">
              <a:spLocks noChangeArrowheads="1"/>
            </xdr:cNvSpPr>
          </xdr:nvSpPr>
          <xdr:spPr bwMode="auto">
            <a:xfrm>
              <a:off x="192" y="3576"/>
              <a:ext cx="94"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1-προπανόλη</a:t>
              </a:r>
            </a:p>
          </xdr:txBody>
        </xdr:sp>
        <xdr:grpSp>
          <xdr:nvGrpSpPr>
            <xdr:cNvPr id="45352" name="Group 1511"/>
            <xdr:cNvGrpSpPr>
              <a:grpSpLocks/>
            </xdr:cNvGrpSpPr>
          </xdr:nvGrpSpPr>
          <xdr:grpSpPr bwMode="auto">
            <a:xfrm>
              <a:off x="514" y="3529"/>
              <a:ext cx="12" cy="12"/>
              <a:chOff x="495" y="1422"/>
              <a:chExt cx="14" cy="14"/>
            </a:xfrm>
          </xdr:grpSpPr>
          <xdr:sp macro="" textlink="">
            <xdr:nvSpPr>
              <xdr:cNvPr id="45353" name="Line 1512"/>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354" name="Line 1513"/>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grpSp>
        <xdr:nvGrpSpPr>
          <xdr:cNvPr id="716" name="Ομάδα 715"/>
          <xdr:cNvGrpSpPr/>
        </xdr:nvGrpSpPr>
        <xdr:grpSpPr>
          <a:xfrm>
            <a:off x="4329675" y="35598819"/>
            <a:ext cx="49263" cy="144000"/>
            <a:chOff x="655488" y="23628145"/>
            <a:chExt cx="49263" cy="144000"/>
          </a:xfrm>
        </xdr:grpSpPr>
        <xdr:cxnSp macro="">
          <xdr:nvCxnSpPr>
            <xdr:cNvPr id="717" name="Ευθεία γραμμή σύνδεσης 716"/>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18" name="Ευθεία γραμμή σύνδεσης 717"/>
            <xdr:cNvCxnSpPr/>
          </xdr:nvCxnSpPr>
          <xdr:spPr>
            <a:xfrm>
              <a:off x="704751" y="23628145"/>
              <a:ext cx="0" cy="143096"/>
            </a:xfrm>
            <a:prstGeom prst="line">
              <a:avLst/>
            </a:prstGeom>
            <a:ln>
              <a:solidFill>
                <a:srgbClr val="FF66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314325</xdr:colOff>
      <xdr:row>185</xdr:row>
      <xdr:rowOff>85725</xdr:rowOff>
    </xdr:from>
    <xdr:to>
      <xdr:col>7</xdr:col>
      <xdr:colOff>590550</xdr:colOff>
      <xdr:row>189</xdr:row>
      <xdr:rowOff>76200</xdr:rowOff>
    </xdr:to>
    <xdr:grpSp>
      <xdr:nvGrpSpPr>
        <xdr:cNvPr id="15" name="Ομάδα 14"/>
        <xdr:cNvGrpSpPr/>
      </xdr:nvGrpSpPr>
      <xdr:grpSpPr>
        <a:xfrm>
          <a:off x="1543357" y="36168064"/>
          <a:ext cx="3348806" cy="768862"/>
          <a:chOff x="1543357" y="36168064"/>
          <a:chExt cx="3348806" cy="768862"/>
        </a:xfrm>
      </xdr:grpSpPr>
      <xdr:grpSp>
        <xdr:nvGrpSpPr>
          <xdr:cNvPr id="34781" name="Group 1579"/>
          <xdr:cNvGrpSpPr>
            <a:grpSpLocks/>
          </xdr:cNvGrpSpPr>
        </xdr:nvGrpSpPr>
        <xdr:grpSpPr bwMode="auto">
          <a:xfrm>
            <a:off x="1543357" y="36168064"/>
            <a:ext cx="3348806" cy="768862"/>
            <a:chOff x="151" y="3495"/>
            <a:chExt cx="349" cy="79"/>
          </a:xfrm>
        </xdr:grpSpPr>
        <xdr:grpSp>
          <xdr:nvGrpSpPr>
            <xdr:cNvPr id="45319" name="Group 1539"/>
            <xdr:cNvGrpSpPr>
              <a:grpSpLocks/>
            </xdr:cNvGrpSpPr>
          </xdr:nvGrpSpPr>
          <xdr:grpSpPr bwMode="auto">
            <a:xfrm>
              <a:off x="282" y="3495"/>
              <a:ext cx="62" cy="18"/>
              <a:chOff x="366" y="3517"/>
              <a:chExt cx="62" cy="18"/>
            </a:xfrm>
          </xdr:grpSpPr>
          <xdr:sp macro="" textlink="">
            <xdr:nvSpPr>
              <xdr:cNvPr id="20996" name="Text Box 1540"/>
              <xdr:cNvSpPr txBox="1">
                <a:spLocks noChangeArrowheads="1"/>
              </xdr:cNvSpPr>
            </xdr:nvSpPr>
            <xdr:spPr bwMode="auto">
              <a:xfrm>
                <a:off x="383" y="3517"/>
                <a:ext cx="2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969696"/>
                    </a:solidFill>
                    <a:latin typeface="Arial"/>
                    <a:cs typeface="Arial"/>
                  </a:rPr>
                  <a:t>ΙΟΙ</a:t>
                </a:r>
              </a:p>
            </xdr:txBody>
          </xdr:sp>
          <xdr:sp macro="" textlink="">
            <xdr:nvSpPr>
              <xdr:cNvPr id="45345" name="Line 1541"/>
              <xdr:cNvSpPr>
                <a:spLocks noChangeShapeType="1"/>
              </xdr:cNvSpPr>
            </xdr:nvSpPr>
            <xdr:spPr bwMode="auto">
              <a:xfrm>
                <a:off x="366" y="3535"/>
                <a:ext cx="62" cy="0"/>
              </a:xfrm>
              <a:prstGeom prst="line">
                <a:avLst/>
              </a:prstGeom>
              <a:noFill/>
              <a:ln w="12700">
                <a:solidFill>
                  <a:srgbClr val="FF0000"/>
                </a:solidFill>
                <a:round/>
                <a:headEnd/>
                <a:tailEnd type="triangle" w="med" len="med"/>
              </a:ln>
            </xdr:spPr>
          </xdr:sp>
        </xdr:grpSp>
        <xdr:grpSp>
          <xdr:nvGrpSpPr>
            <xdr:cNvPr id="45320" name="Group 1551"/>
            <xdr:cNvGrpSpPr>
              <a:grpSpLocks/>
            </xdr:cNvGrpSpPr>
          </xdr:nvGrpSpPr>
          <xdr:grpSpPr bwMode="auto">
            <a:xfrm>
              <a:off x="151" y="3501"/>
              <a:ext cx="122" cy="52"/>
              <a:chOff x="384" y="3523"/>
              <a:chExt cx="122" cy="52"/>
            </a:xfrm>
          </xdr:grpSpPr>
          <xdr:sp macro="" textlink="">
            <xdr:nvSpPr>
              <xdr:cNvPr id="21008" name="Text Box 1552"/>
              <xdr:cNvSpPr txBox="1">
                <a:spLocks noChangeArrowheads="1"/>
              </xdr:cNvSpPr>
            </xdr:nvSpPr>
            <xdr:spPr bwMode="auto">
              <a:xfrm>
                <a:off x="475" y="3556"/>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1009" name="Text Box 1553"/>
              <xdr:cNvSpPr txBox="1">
                <a:spLocks noChangeArrowheads="1"/>
              </xdr:cNvSpPr>
            </xdr:nvSpPr>
            <xdr:spPr bwMode="auto">
              <a:xfrm>
                <a:off x="475" y="3523"/>
                <a:ext cx="31"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00"/>
                    </a:solidFill>
                    <a:latin typeface="Arial"/>
                    <a:cs typeface="Arial"/>
                  </a:rPr>
                  <a:t>C</a:t>
                </a:r>
                <a:r>
                  <a:rPr lang="en-US" sz="1200" b="0" i="0" strike="noStrike">
                    <a:solidFill>
                      <a:srgbClr val="FFFF99"/>
                    </a:solidFill>
                    <a:latin typeface="Arial"/>
                    <a:cs typeface="Arial"/>
                  </a:rPr>
                  <a:t>H</a:t>
                </a:r>
              </a:p>
            </xdr:txBody>
          </xdr:sp>
          <xdr:sp macro="" textlink="">
            <xdr:nvSpPr>
              <xdr:cNvPr id="21010" name="Text Box 1554"/>
              <xdr:cNvSpPr txBox="1">
                <a:spLocks noChangeArrowheads="1"/>
              </xdr:cNvSpPr>
            </xdr:nvSpPr>
            <xdr:spPr bwMode="auto">
              <a:xfrm>
                <a:off x="429" y="35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014" name="Text Box 1558"/>
              <xdr:cNvSpPr txBox="1">
                <a:spLocks noChangeArrowheads="1"/>
              </xdr:cNvSpPr>
            </xdr:nvSpPr>
            <xdr:spPr bwMode="auto">
              <a:xfrm>
                <a:off x="384" y="35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340" name="Line 1559"/>
              <xdr:cNvSpPr>
                <a:spLocks noChangeShapeType="1"/>
              </xdr:cNvSpPr>
            </xdr:nvSpPr>
            <xdr:spPr bwMode="auto">
              <a:xfrm>
                <a:off x="418" y="3534"/>
                <a:ext cx="14" cy="0"/>
              </a:xfrm>
              <a:prstGeom prst="line">
                <a:avLst/>
              </a:prstGeom>
              <a:noFill/>
              <a:ln w="9525">
                <a:solidFill>
                  <a:srgbClr val="FFFF99"/>
                </a:solidFill>
                <a:round/>
                <a:headEnd/>
                <a:tailEnd/>
              </a:ln>
            </xdr:spPr>
          </xdr:sp>
          <xdr:sp macro="" textlink="">
            <xdr:nvSpPr>
              <xdr:cNvPr id="45341" name="Line 1560"/>
              <xdr:cNvSpPr>
                <a:spLocks noChangeShapeType="1"/>
              </xdr:cNvSpPr>
            </xdr:nvSpPr>
            <xdr:spPr bwMode="auto">
              <a:xfrm>
                <a:off x="464" y="3534"/>
                <a:ext cx="14" cy="0"/>
              </a:xfrm>
              <a:prstGeom prst="line">
                <a:avLst/>
              </a:prstGeom>
              <a:noFill/>
              <a:ln w="9525">
                <a:solidFill>
                  <a:srgbClr val="FFFF99"/>
                </a:solidFill>
                <a:round/>
                <a:headEnd/>
                <a:tailEnd/>
              </a:ln>
            </xdr:spPr>
          </xdr:sp>
        </xdr:grpSp>
        <xdr:sp macro="" textlink="">
          <xdr:nvSpPr>
            <xdr:cNvPr id="21017" name="Text Box 1561"/>
            <xdr:cNvSpPr txBox="1">
              <a:spLocks noChangeArrowheads="1"/>
            </xdr:cNvSpPr>
          </xdr:nvSpPr>
          <xdr:spPr bwMode="auto">
            <a:xfrm>
              <a:off x="373" y="3554"/>
              <a:ext cx="103"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προπανικό οξύ</a:t>
              </a:r>
            </a:p>
          </xdr:txBody>
        </xdr:sp>
        <xdr:sp macro="" textlink="">
          <xdr:nvSpPr>
            <xdr:cNvPr id="21018" name="Text Box 1562"/>
            <xdr:cNvSpPr txBox="1">
              <a:spLocks noChangeArrowheads="1"/>
            </xdr:cNvSpPr>
          </xdr:nvSpPr>
          <xdr:spPr bwMode="auto">
            <a:xfrm>
              <a:off x="165" y="3554"/>
              <a:ext cx="8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προπανάλη</a:t>
              </a:r>
            </a:p>
          </xdr:txBody>
        </xdr:sp>
        <xdr:grpSp>
          <xdr:nvGrpSpPr>
            <xdr:cNvPr id="45323" name="Group 1578"/>
            <xdr:cNvGrpSpPr>
              <a:grpSpLocks/>
            </xdr:cNvGrpSpPr>
          </xdr:nvGrpSpPr>
          <xdr:grpSpPr bwMode="auto">
            <a:xfrm>
              <a:off x="351" y="3502"/>
              <a:ext cx="149" cy="51"/>
              <a:chOff x="351" y="3502"/>
              <a:chExt cx="149" cy="51"/>
            </a:xfrm>
          </xdr:grpSpPr>
          <xdr:sp macro="" textlink="">
            <xdr:nvSpPr>
              <xdr:cNvPr id="21033" name="Text Box 1577"/>
              <xdr:cNvSpPr txBox="1">
                <a:spLocks noChangeArrowheads="1"/>
              </xdr:cNvSpPr>
            </xdr:nvSpPr>
            <xdr:spPr bwMode="auto">
              <a:xfrm>
                <a:off x="470" y="3502"/>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21023" name="Text Box 1567"/>
              <xdr:cNvSpPr txBox="1">
                <a:spLocks noChangeArrowheads="1"/>
              </xdr:cNvSpPr>
            </xdr:nvSpPr>
            <xdr:spPr bwMode="auto">
              <a:xfrm>
                <a:off x="441" y="3534"/>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1024" name="Text Box 1568"/>
              <xdr:cNvSpPr txBox="1">
                <a:spLocks noChangeArrowheads="1"/>
              </xdr:cNvSpPr>
            </xdr:nvSpPr>
            <xdr:spPr bwMode="auto">
              <a:xfrm>
                <a:off x="442" y="3502"/>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3366FF"/>
                    </a:solidFill>
                    <a:latin typeface="Arial"/>
                    <a:cs typeface="Arial"/>
                  </a:rPr>
                  <a:t>C</a:t>
                </a:r>
              </a:p>
            </xdr:txBody>
          </xdr:sp>
          <xdr:sp macro="" textlink="">
            <xdr:nvSpPr>
              <xdr:cNvPr id="21025" name="Text Box 1569"/>
              <xdr:cNvSpPr txBox="1">
                <a:spLocks noChangeArrowheads="1"/>
              </xdr:cNvSpPr>
            </xdr:nvSpPr>
            <xdr:spPr bwMode="auto">
              <a:xfrm>
                <a:off x="397" y="350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029" name="Text Box 1573"/>
              <xdr:cNvSpPr txBox="1">
                <a:spLocks noChangeArrowheads="1"/>
              </xdr:cNvSpPr>
            </xdr:nvSpPr>
            <xdr:spPr bwMode="auto">
              <a:xfrm>
                <a:off x="351" y="350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330" name="Line 1574"/>
              <xdr:cNvSpPr>
                <a:spLocks noChangeShapeType="1"/>
              </xdr:cNvSpPr>
            </xdr:nvSpPr>
            <xdr:spPr bwMode="auto">
              <a:xfrm>
                <a:off x="385" y="3514"/>
                <a:ext cx="14" cy="0"/>
              </a:xfrm>
              <a:prstGeom prst="line">
                <a:avLst/>
              </a:prstGeom>
              <a:noFill/>
              <a:ln w="9525">
                <a:solidFill>
                  <a:srgbClr val="FFFF99"/>
                </a:solidFill>
                <a:round/>
                <a:headEnd/>
                <a:tailEnd/>
              </a:ln>
            </xdr:spPr>
          </xdr:sp>
          <xdr:sp macro="" textlink="">
            <xdr:nvSpPr>
              <xdr:cNvPr id="45331" name="Line 1575"/>
              <xdr:cNvSpPr>
                <a:spLocks noChangeShapeType="1"/>
              </xdr:cNvSpPr>
            </xdr:nvSpPr>
            <xdr:spPr bwMode="auto">
              <a:xfrm>
                <a:off x="431" y="3514"/>
                <a:ext cx="14" cy="0"/>
              </a:xfrm>
              <a:prstGeom prst="line">
                <a:avLst/>
              </a:prstGeom>
              <a:noFill/>
              <a:ln w="9525">
                <a:solidFill>
                  <a:srgbClr val="FFFF99"/>
                </a:solidFill>
                <a:round/>
                <a:headEnd/>
                <a:tailEnd/>
              </a:ln>
            </xdr:spPr>
          </xdr:sp>
          <xdr:sp macro="" textlink="">
            <xdr:nvSpPr>
              <xdr:cNvPr id="45332" name="Line 1576"/>
              <xdr:cNvSpPr>
                <a:spLocks noChangeShapeType="1"/>
              </xdr:cNvSpPr>
            </xdr:nvSpPr>
            <xdr:spPr bwMode="auto">
              <a:xfrm>
                <a:off x="459" y="3514"/>
                <a:ext cx="14" cy="0"/>
              </a:xfrm>
              <a:prstGeom prst="line">
                <a:avLst/>
              </a:prstGeom>
              <a:noFill/>
              <a:ln w="9525">
                <a:solidFill>
                  <a:srgbClr val="FFFF99"/>
                </a:solidFill>
                <a:round/>
                <a:headEnd/>
                <a:tailEnd/>
              </a:ln>
            </xdr:spPr>
          </xdr:sp>
        </xdr:grpSp>
      </xdr:grpSp>
      <xdr:grpSp>
        <xdr:nvGrpSpPr>
          <xdr:cNvPr id="719" name="Ομάδα 718"/>
          <xdr:cNvGrpSpPr/>
        </xdr:nvGrpSpPr>
        <xdr:grpSpPr>
          <a:xfrm>
            <a:off x="4389898" y="36427187"/>
            <a:ext cx="59505" cy="144000"/>
            <a:chOff x="655488" y="23628145"/>
            <a:chExt cx="59505" cy="144000"/>
          </a:xfrm>
        </xdr:grpSpPr>
        <xdr:cxnSp macro="">
          <xdr:nvCxnSpPr>
            <xdr:cNvPr id="720" name="Ευθεία γραμμή σύνδεσης 719"/>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21" name="Ευθεία γραμμή σύνδεσης 720"/>
            <xdr:cNvCxnSpPr/>
          </xdr:nvCxnSpPr>
          <xdr:spPr>
            <a:xfrm>
              <a:off x="714993" y="23628145"/>
              <a:ext cx="0" cy="143096"/>
            </a:xfrm>
            <a:prstGeom prst="line">
              <a:avLst/>
            </a:prstGeom>
            <a:ln>
              <a:solidFill>
                <a:srgbClr val="FF6600"/>
              </a:solidFill>
            </a:ln>
          </xdr:spPr>
          <xdr:style>
            <a:lnRef idx="1">
              <a:schemeClr val="accent1"/>
            </a:lnRef>
            <a:fillRef idx="0">
              <a:schemeClr val="accent1"/>
            </a:fillRef>
            <a:effectRef idx="0">
              <a:schemeClr val="accent1"/>
            </a:effectRef>
            <a:fontRef idx="minor">
              <a:schemeClr val="tx1"/>
            </a:fontRef>
          </xdr:style>
        </xdr:cxnSp>
      </xdr:grpSp>
      <xdr:grpSp>
        <xdr:nvGrpSpPr>
          <xdr:cNvPr id="723" name="Ομάδα 722"/>
          <xdr:cNvGrpSpPr/>
        </xdr:nvGrpSpPr>
        <xdr:grpSpPr>
          <a:xfrm>
            <a:off x="2483666" y="36425957"/>
            <a:ext cx="49263" cy="144000"/>
            <a:chOff x="655488" y="23628145"/>
            <a:chExt cx="49263" cy="144000"/>
          </a:xfrm>
        </xdr:grpSpPr>
        <xdr:cxnSp macro="">
          <xdr:nvCxnSpPr>
            <xdr:cNvPr id="724" name="Ευθεία γραμμή σύνδεσης 723"/>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25" name="Ευθεία γραμμή σύνδεσης 724"/>
            <xdr:cNvCxnSpPr/>
          </xdr:nvCxnSpPr>
          <xdr:spPr>
            <a:xfrm>
              <a:off x="704751" y="23628145"/>
              <a:ext cx="0" cy="143096"/>
            </a:xfrm>
            <a:prstGeom prst="line">
              <a:avLst/>
            </a:prstGeom>
            <a:ln>
              <a:solidFill>
                <a:srgbClr val="FF66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123825</xdr:colOff>
      <xdr:row>194</xdr:row>
      <xdr:rowOff>114300</xdr:rowOff>
    </xdr:from>
    <xdr:to>
      <xdr:col>9</xdr:col>
      <xdr:colOff>390525</xdr:colOff>
      <xdr:row>197</xdr:row>
      <xdr:rowOff>133350</xdr:rowOff>
    </xdr:to>
    <xdr:grpSp>
      <xdr:nvGrpSpPr>
        <xdr:cNvPr id="16" name="Ομάδα 15"/>
        <xdr:cNvGrpSpPr/>
      </xdr:nvGrpSpPr>
      <xdr:grpSpPr>
        <a:xfrm>
          <a:off x="738341" y="37948010"/>
          <a:ext cx="5182829" cy="602840"/>
          <a:chOff x="738341" y="37948010"/>
          <a:chExt cx="5182829" cy="602840"/>
        </a:xfrm>
      </xdr:grpSpPr>
      <xdr:grpSp>
        <xdr:nvGrpSpPr>
          <xdr:cNvPr id="34782" name="Group 1641"/>
          <xdr:cNvGrpSpPr>
            <a:grpSpLocks/>
          </xdr:cNvGrpSpPr>
        </xdr:nvGrpSpPr>
        <xdr:grpSpPr bwMode="auto">
          <a:xfrm>
            <a:off x="738341" y="37948010"/>
            <a:ext cx="5182829" cy="602840"/>
            <a:chOff x="110" y="3778"/>
            <a:chExt cx="540" cy="62"/>
          </a:xfrm>
        </xdr:grpSpPr>
        <xdr:grpSp>
          <xdr:nvGrpSpPr>
            <xdr:cNvPr id="45281" name="Group 1640"/>
            <xdr:cNvGrpSpPr>
              <a:grpSpLocks/>
            </xdr:cNvGrpSpPr>
          </xdr:nvGrpSpPr>
          <xdr:grpSpPr bwMode="auto">
            <a:xfrm>
              <a:off x="241" y="3778"/>
              <a:ext cx="62" cy="40"/>
              <a:chOff x="244" y="3778"/>
              <a:chExt cx="62" cy="40"/>
            </a:xfrm>
          </xdr:grpSpPr>
          <xdr:sp macro="" textlink="">
            <xdr:nvSpPr>
              <xdr:cNvPr id="21067" name="Text Box 1611"/>
              <xdr:cNvSpPr txBox="1">
                <a:spLocks noChangeArrowheads="1"/>
              </xdr:cNvSpPr>
            </xdr:nvSpPr>
            <xdr:spPr bwMode="auto">
              <a:xfrm>
                <a:off x="251" y="3795"/>
                <a:ext cx="36" cy="23"/>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–H</a:t>
                </a:r>
                <a:r>
                  <a:rPr lang="en-US" sz="1000" b="1" i="0" strike="noStrike" baseline="-25000">
                    <a:solidFill>
                      <a:srgbClr val="969696"/>
                    </a:solidFill>
                    <a:latin typeface="Arial"/>
                    <a:cs typeface="Arial"/>
                  </a:rPr>
                  <a:t>2</a:t>
                </a:r>
                <a:r>
                  <a:rPr lang="en-US" sz="1000" b="1" i="0" strike="noStrike">
                    <a:solidFill>
                      <a:srgbClr val="969696"/>
                    </a:solidFill>
                    <a:latin typeface="Arial"/>
                    <a:cs typeface="Arial"/>
                  </a:rPr>
                  <a:t>O</a:t>
                </a:r>
              </a:p>
            </xdr:txBody>
          </xdr:sp>
          <xdr:grpSp>
            <xdr:nvGrpSpPr>
              <xdr:cNvPr id="45316" name="Group 1581"/>
              <xdr:cNvGrpSpPr>
                <a:grpSpLocks/>
              </xdr:cNvGrpSpPr>
            </xdr:nvGrpSpPr>
            <xdr:grpSpPr bwMode="auto">
              <a:xfrm>
                <a:off x="244" y="3778"/>
                <a:ext cx="62" cy="18"/>
                <a:chOff x="366" y="3517"/>
                <a:chExt cx="62" cy="18"/>
              </a:xfrm>
            </xdr:grpSpPr>
            <xdr:sp macro="" textlink="">
              <xdr:nvSpPr>
                <xdr:cNvPr id="21038" name="Text Box 1582"/>
                <xdr:cNvSpPr txBox="1">
                  <a:spLocks noChangeArrowheads="1"/>
                </xdr:cNvSpPr>
              </xdr:nvSpPr>
              <xdr:spPr bwMode="auto">
                <a:xfrm>
                  <a:off x="383" y="3517"/>
                  <a:ext cx="2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969696"/>
                      </a:solidFill>
                      <a:latin typeface="Arial"/>
                      <a:cs typeface="Arial"/>
                    </a:rPr>
                    <a:t>ΙΟΙ</a:t>
                  </a:r>
                </a:p>
              </xdr:txBody>
            </xdr:sp>
            <xdr:sp macro="" textlink="">
              <xdr:nvSpPr>
                <xdr:cNvPr id="45318" name="Line 1583"/>
                <xdr:cNvSpPr>
                  <a:spLocks noChangeShapeType="1"/>
                </xdr:cNvSpPr>
              </xdr:nvSpPr>
              <xdr:spPr bwMode="auto">
                <a:xfrm>
                  <a:off x="366" y="3535"/>
                  <a:ext cx="62" cy="0"/>
                </a:xfrm>
                <a:prstGeom prst="line">
                  <a:avLst/>
                </a:prstGeom>
                <a:noFill/>
                <a:ln w="12700">
                  <a:solidFill>
                    <a:srgbClr val="FF0000"/>
                  </a:solidFill>
                  <a:round/>
                  <a:headEnd/>
                  <a:tailEnd type="triangle" w="med" len="med"/>
                </a:ln>
              </xdr:spPr>
            </xdr:sp>
          </xdr:grpSp>
        </xdr:grpSp>
        <xdr:grpSp>
          <xdr:nvGrpSpPr>
            <xdr:cNvPr id="45282" name="Group 1585"/>
            <xdr:cNvGrpSpPr>
              <a:grpSpLocks/>
            </xdr:cNvGrpSpPr>
          </xdr:nvGrpSpPr>
          <xdr:grpSpPr bwMode="auto">
            <a:xfrm>
              <a:off x="110" y="3785"/>
              <a:ext cx="126" cy="55"/>
              <a:chOff x="413" y="924"/>
              <a:chExt cx="126" cy="55"/>
            </a:xfrm>
          </xdr:grpSpPr>
          <xdr:sp macro="" textlink="">
            <xdr:nvSpPr>
              <xdr:cNvPr id="21042" name="Text Box 1586"/>
              <xdr:cNvSpPr txBox="1">
                <a:spLocks noChangeArrowheads="1"/>
              </xdr:cNvSpPr>
            </xdr:nvSpPr>
            <xdr:spPr bwMode="auto">
              <a:xfrm>
                <a:off x="503" y="924"/>
                <a:ext cx="36"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sp macro="" textlink="">
            <xdr:nvSpPr>
              <xdr:cNvPr id="21043" name="Text Box 1587"/>
              <xdr:cNvSpPr txBox="1">
                <a:spLocks noChangeArrowheads="1"/>
              </xdr:cNvSpPr>
            </xdr:nvSpPr>
            <xdr:spPr bwMode="auto">
              <a:xfrm>
                <a:off x="413" y="9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044" name="Text Box 1588"/>
              <xdr:cNvSpPr txBox="1">
                <a:spLocks noChangeArrowheads="1"/>
              </xdr:cNvSpPr>
            </xdr:nvSpPr>
            <xdr:spPr bwMode="auto">
              <a:xfrm>
                <a:off x="458" y="9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045" name="Text Box 1589"/>
              <xdr:cNvSpPr txBox="1">
                <a:spLocks noChangeArrowheads="1"/>
              </xdr:cNvSpPr>
            </xdr:nvSpPr>
            <xdr:spPr bwMode="auto">
              <a:xfrm>
                <a:off x="503" y="957"/>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5312" name="Line 1590"/>
              <xdr:cNvSpPr>
                <a:spLocks noChangeShapeType="1"/>
              </xdr:cNvSpPr>
            </xdr:nvSpPr>
            <xdr:spPr bwMode="auto">
              <a:xfrm>
                <a:off x="447" y="934"/>
                <a:ext cx="14" cy="0"/>
              </a:xfrm>
              <a:prstGeom prst="line">
                <a:avLst/>
              </a:prstGeom>
              <a:noFill/>
              <a:ln w="9525">
                <a:solidFill>
                  <a:srgbClr val="FFFF99"/>
                </a:solidFill>
                <a:round/>
                <a:headEnd/>
                <a:tailEnd/>
              </a:ln>
            </xdr:spPr>
          </xdr:sp>
          <xdr:sp macro="" textlink="">
            <xdr:nvSpPr>
              <xdr:cNvPr id="45313" name="Line 1591"/>
              <xdr:cNvSpPr>
                <a:spLocks noChangeShapeType="1"/>
              </xdr:cNvSpPr>
            </xdr:nvSpPr>
            <xdr:spPr bwMode="auto">
              <a:xfrm rot="5400000">
                <a:off x="506" y="951"/>
                <a:ext cx="14" cy="0"/>
              </a:xfrm>
              <a:prstGeom prst="line">
                <a:avLst/>
              </a:prstGeom>
              <a:noFill/>
              <a:ln w="9525">
                <a:solidFill>
                  <a:srgbClr val="FFFF99"/>
                </a:solidFill>
                <a:round/>
                <a:headEnd/>
                <a:tailEnd/>
              </a:ln>
            </xdr:spPr>
          </xdr:sp>
          <xdr:sp macro="" textlink="">
            <xdr:nvSpPr>
              <xdr:cNvPr id="45314" name="Line 1592"/>
              <xdr:cNvSpPr>
                <a:spLocks noChangeShapeType="1"/>
              </xdr:cNvSpPr>
            </xdr:nvSpPr>
            <xdr:spPr bwMode="auto">
              <a:xfrm>
                <a:off x="492" y="934"/>
                <a:ext cx="14" cy="0"/>
              </a:xfrm>
              <a:prstGeom prst="line">
                <a:avLst/>
              </a:prstGeom>
              <a:noFill/>
              <a:ln w="9525">
                <a:solidFill>
                  <a:srgbClr val="FFFF99"/>
                </a:solidFill>
                <a:round/>
                <a:headEnd/>
                <a:tailEnd/>
              </a:ln>
            </xdr:spPr>
          </xdr:sp>
        </xdr:grpSp>
        <xdr:grpSp>
          <xdr:nvGrpSpPr>
            <xdr:cNvPr id="45283" name="Group 1593"/>
            <xdr:cNvGrpSpPr>
              <a:grpSpLocks/>
            </xdr:cNvGrpSpPr>
          </xdr:nvGrpSpPr>
          <xdr:grpSpPr bwMode="auto">
            <a:xfrm>
              <a:off x="307" y="3785"/>
              <a:ext cx="122" cy="52"/>
              <a:chOff x="384" y="3524"/>
              <a:chExt cx="122" cy="52"/>
            </a:xfrm>
          </xdr:grpSpPr>
          <xdr:sp macro="" textlink="">
            <xdr:nvSpPr>
              <xdr:cNvPr id="21050" name="Text Box 1594"/>
              <xdr:cNvSpPr txBox="1">
                <a:spLocks noChangeArrowheads="1"/>
              </xdr:cNvSpPr>
            </xdr:nvSpPr>
            <xdr:spPr bwMode="auto">
              <a:xfrm>
                <a:off x="475" y="3557"/>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1051" name="Text Box 1595"/>
              <xdr:cNvSpPr txBox="1">
                <a:spLocks noChangeArrowheads="1"/>
              </xdr:cNvSpPr>
            </xdr:nvSpPr>
            <xdr:spPr bwMode="auto">
              <a:xfrm>
                <a:off x="475" y="3524"/>
                <a:ext cx="31"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00"/>
                    </a:solidFill>
                    <a:latin typeface="Arial"/>
                    <a:cs typeface="Arial"/>
                  </a:rPr>
                  <a:t>C</a:t>
                </a:r>
                <a:r>
                  <a:rPr lang="en-US" sz="1200" b="0" i="0" strike="noStrike">
                    <a:solidFill>
                      <a:srgbClr val="FFFF99"/>
                    </a:solidFill>
                    <a:latin typeface="Arial"/>
                    <a:cs typeface="Arial"/>
                  </a:rPr>
                  <a:t>H</a:t>
                </a:r>
              </a:p>
            </xdr:txBody>
          </xdr:sp>
          <xdr:sp macro="" textlink="">
            <xdr:nvSpPr>
              <xdr:cNvPr id="21052" name="Text Box 1596"/>
              <xdr:cNvSpPr txBox="1">
                <a:spLocks noChangeArrowheads="1"/>
              </xdr:cNvSpPr>
            </xdr:nvSpPr>
            <xdr:spPr bwMode="auto">
              <a:xfrm>
                <a:off x="429" y="35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056" name="Text Box 1600"/>
              <xdr:cNvSpPr txBox="1">
                <a:spLocks noChangeArrowheads="1"/>
              </xdr:cNvSpPr>
            </xdr:nvSpPr>
            <xdr:spPr bwMode="auto">
              <a:xfrm>
                <a:off x="384" y="352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304" name="Line 1601"/>
              <xdr:cNvSpPr>
                <a:spLocks noChangeShapeType="1"/>
              </xdr:cNvSpPr>
            </xdr:nvSpPr>
            <xdr:spPr bwMode="auto">
              <a:xfrm>
                <a:off x="418" y="3534"/>
                <a:ext cx="14" cy="0"/>
              </a:xfrm>
              <a:prstGeom prst="line">
                <a:avLst/>
              </a:prstGeom>
              <a:noFill/>
              <a:ln w="9525">
                <a:solidFill>
                  <a:srgbClr val="FFFF99"/>
                </a:solidFill>
                <a:round/>
                <a:headEnd/>
                <a:tailEnd/>
              </a:ln>
            </xdr:spPr>
          </xdr:sp>
          <xdr:sp macro="" textlink="">
            <xdr:nvSpPr>
              <xdr:cNvPr id="45305" name="Line 1602"/>
              <xdr:cNvSpPr>
                <a:spLocks noChangeShapeType="1"/>
              </xdr:cNvSpPr>
            </xdr:nvSpPr>
            <xdr:spPr bwMode="auto">
              <a:xfrm>
                <a:off x="464" y="3534"/>
                <a:ext cx="14" cy="0"/>
              </a:xfrm>
              <a:prstGeom prst="line">
                <a:avLst/>
              </a:prstGeom>
              <a:noFill/>
              <a:ln w="9525">
                <a:solidFill>
                  <a:srgbClr val="FFFF99"/>
                </a:solidFill>
                <a:round/>
                <a:headEnd/>
                <a:tailEnd/>
              </a:ln>
            </xdr:spPr>
          </xdr:sp>
        </xdr:grpSp>
        <xdr:grpSp>
          <xdr:nvGrpSpPr>
            <xdr:cNvPr id="45284" name="Group 1613"/>
            <xdr:cNvGrpSpPr>
              <a:grpSpLocks/>
            </xdr:cNvGrpSpPr>
          </xdr:nvGrpSpPr>
          <xdr:grpSpPr bwMode="auto">
            <a:xfrm>
              <a:off x="434" y="3778"/>
              <a:ext cx="62" cy="18"/>
              <a:chOff x="366" y="3517"/>
              <a:chExt cx="62" cy="18"/>
            </a:xfrm>
          </xdr:grpSpPr>
          <xdr:sp macro="" textlink="">
            <xdr:nvSpPr>
              <xdr:cNvPr id="21070" name="Text Box 1614"/>
              <xdr:cNvSpPr txBox="1">
                <a:spLocks noChangeArrowheads="1"/>
              </xdr:cNvSpPr>
            </xdr:nvSpPr>
            <xdr:spPr bwMode="auto">
              <a:xfrm>
                <a:off x="383" y="3517"/>
                <a:ext cx="2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969696"/>
                    </a:solidFill>
                    <a:latin typeface="Arial"/>
                    <a:cs typeface="Arial"/>
                  </a:rPr>
                  <a:t>ΙΟΙ</a:t>
                </a:r>
              </a:p>
            </xdr:txBody>
          </xdr:sp>
          <xdr:sp macro="" textlink="">
            <xdr:nvSpPr>
              <xdr:cNvPr id="45298" name="Line 1615"/>
              <xdr:cNvSpPr>
                <a:spLocks noChangeShapeType="1"/>
              </xdr:cNvSpPr>
            </xdr:nvSpPr>
            <xdr:spPr bwMode="auto">
              <a:xfrm>
                <a:off x="366" y="3535"/>
                <a:ext cx="62" cy="0"/>
              </a:xfrm>
              <a:prstGeom prst="line">
                <a:avLst/>
              </a:prstGeom>
              <a:noFill/>
              <a:ln w="12700">
                <a:solidFill>
                  <a:srgbClr val="FF0000"/>
                </a:solidFill>
                <a:round/>
                <a:headEnd/>
                <a:tailEnd type="triangle" w="med" len="med"/>
              </a:ln>
            </xdr:spPr>
          </xdr:sp>
        </xdr:grpSp>
        <xdr:grpSp>
          <xdr:nvGrpSpPr>
            <xdr:cNvPr id="45285" name="Group 1628"/>
            <xdr:cNvGrpSpPr>
              <a:grpSpLocks/>
            </xdr:cNvGrpSpPr>
          </xdr:nvGrpSpPr>
          <xdr:grpSpPr bwMode="auto">
            <a:xfrm>
              <a:off x="500" y="3785"/>
              <a:ext cx="150" cy="52"/>
              <a:chOff x="351" y="3502"/>
              <a:chExt cx="150" cy="52"/>
            </a:xfrm>
          </xdr:grpSpPr>
          <xdr:sp macro="" textlink="">
            <xdr:nvSpPr>
              <xdr:cNvPr id="21085" name="Text Box 1629"/>
              <xdr:cNvSpPr txBox="1">
                <a:spLocks noChangeArrowheads="1"/>
              </xdr:cNvSpPr>
            </xdr:nvSpPr>
            <xdr:spPr bwMode="auto">
              <a:xfrm>
                <a:off x="471" y="3502"/>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21086" name="Text Box 1630"/>
              <xdr:cNvSpPr txBox="1">
                <a:spLocks noChangeArrowheads="1"/>
              </xdr:cNvSpPr>
            </xdr:nvSpPr>
            <xdr:spPr bwMode="auto">
              <a:xfrm>
                <a:off x="441" y="3535"/>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1087" name="Text Box 1631"/>
              <xdr:cNvSpPr txBox="1">
                <a:spLocks noChangeArrowheads="1"/>
              </xdr:cNvSpPr>
            </xdr:nvSpPr>
            <xdr:spPr bwMode="auto">
              <a:xfrm>
                <a:off x="442" y="3502"/>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3366FF"/>
                    </a:solidFill>
                    <a:latin typeface="Arial"/>
                    <a:cs typeface="Arial"/>
                  </a:rPr>
                  <a:t>C</a:t>
                </a:r>
              </a:p>
            </xdr:txBody>
          </xdr:sp>
          <xdr:sp macro="" textlink="">
            <xdr:nvSpPr>
              <xdr:cNvPr id="21088" name="Text Box 1632"/>
              <xdr:cNvSpPr txBox="1">
                <a:spLocks noChangeArrowheads="1"/>
              </xdr:cNvSpPr>
            </xdr:nvSpPr>
            <xdr:spPr bwMode="auto">
              <a:xfrm>
                <a:off x="396" y="350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092" name="Text Box 1636"/>
              <xdr:cNvSpPr txBox="1">
                <a:spLocks noChangeArrowheads="1"/>
              </xdr:cNvSpPr>
            </xdr:nvSpPr>
            <xdr:spPr bwMode="auto">
              <a:xfrm>
                <a:off x="351" y="350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292" name="Line 1637"/>
              <xdr:cNvSpPr>
                <a:spLocks noChangeShapeType="1"/>
              </xdr:cNvSpPr>
            </xdr:nvSpPr>
            <xdr:spPr bwMode="auto">
              <a:xfrm>
                <a:off x="385" y="3512"/>
                <a:ext cx="14" cy="0"/>
              </a:xfrm>
              <a:prstGeom prst="line">
                <a:avLst/>
              </a:prstGeom>
              <a:noFill/>
              <a:ln w="9525">
                <a:solidFill>
                  <a:srgbClr val="FFFF99"/>
                </a:solidFill>
                <a:round/>
                <a:headEnd/>
                <a:tailEnd/>
              </a:ln>
            </xdr:spPr>
          </xdr:sp>
          <xdr:sp macro="" textlink="">
            <xdr:nvSpPr>
              <xdr:cNvPr id="45293" name="Line 1638"/>
              <xdr:cNvSpPr>
                <a:spLocks noChangeShapeType="1"/>
              </xdr:cNvSpPr>
            </xdr:nvSpPr>
            <xdr:spPr bwMode="auto">
              <a:xfrm>
                <a:off x="431" y="3512"/>
                <a:ext cx="14" cy="0"/>
              </a:xfrm>
              <a:prstGeom prst="line">
                <a:avLst/>
              </a:prstGeom>
              <a:noFill/>
              <a:ln w="9525">
                <a:solidFill>
                  <a:srgbClr val="FFFF99"/>
                </a:solidFill>
                <a:round/>
                <a:headEnd/>
                <a:tailEnd/>
              </a:ln>
            </xdr:spPr>
          </xdr:sp>
          <xdr:sp macro="" textlink="">
            <xdr:nvSpPr>
              <xdr:cNvPr id="45294" name="Line 1639"/>
              <xdr:cNvSpPr>
                <a:spLocks noChangeShapeType="1"/>
              </xdr:cNvSpPr>
            </xdr:nvSpPr>
            <xdr:spPr bwMode="auto">
              <a:xfrm>
                <a:off x="460" y="3512"/>
                <a:ext cx="14" cy="0"/>
              </a:xfrm>
              <a:prstGeom prst="line">
                <a:avLst/>
              </a:prstGeom>
              <a:noFill/>
              <a:ln w="9525">
                <a:solidFill>
                  <a:srgbClr val="FFFF99"/>
                </a:solidFill>
                <a:round/>
                <a:headEnd/>
                <a:tailEnd/>
              </a:ln>
            </xdr:spPr>
          </xdr:sp>
        </xdr:grpSp>
      </xdr:grpSp>
      <xdr:grpSp>
        <xdr:nvGrpSpPr>
          <xdr:cNvPr id="727" name="Ομάδα 726"/>
          <xdr:cNvGrpSpPr/>
        </xdr:nvGrpSpPr>
        <xdr:grpSpPr>
          <a:xfrm>
            <a:off x="3565114" y="38214300"/>
            <a:ext cx="49263" cy="144000"/>
            <a:chOff x="655488" y="23628145"/>
            <a:chExt cx="49263" cy="144000"/>
          </a:xfrm>
        </xdr:grpSpPr>
        <xdr:cxnSp macro="">
          <xdr:nvCxnSpPr>
            <xdr:cNvPr id="728" name="Ευθεία γραμμή σύνδεσης 727"/>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29" name="Ευθεία γραμμή σύνδεσης 728"/>
            <xdr:cNvCxnSpPr/>
          </xdr:nvCxnSpPr>
          <xdr:spPr>
            <a:xfrm>
              <a:off x="704751" y="23628145"/>
              <a:ext cx="0" cy="143096"/>
            </a:xfrm>
            <a:prstGeom prst="line">
              <a:avLst/>
            </a:prstGeom>
            <a:ln>
              <a:solidFill>
                <a:srgbClr val="FF6600"/>
              </a:solidFill>
            </a:ln>
          </xdr:spPr>
          <xdr:style>
            <a:lnRef idx="1">
              <a:schemeClr val="accent1"/>
            </a:lnRef>
            <a:fillRef idx="0">
              <a:schemeClr val="accent1"/>
            </a:fillRef>
            <a:effectRef idx="0">
              <a:schemeClr val="accent1"/>
            </a:effectRef>
            <a:fontRef idx="minor">
              <a:schemeClr val="tx1"/>
            </a:fontRef>
          </xdr:style>
        </xdr:cxnSp>
      </xdr:grpSp>
      <xdr:grpSp>
        <xdr:nvGrpSpPr>
          <xdr:cNvPr id="730" name="Ομάδα 729"/>
          <xdr:cNvGrpSpPr/>
        </xdr:nvGrpSpPr>
        <xdr:grpSpPr>
          <a:xfrm>
            <a:off x="5417679" y="38213071"/>
            <a:ext cx="49263" cy="144000"/>
            <a:chOff x="655488" y="23628145"/>
            <a:chExt cx="49263" cy="144000"/>
          </a:xfrm>
        </xdr:grpSpPr>
        <xdr:cxnSp macro="">
          <xdr:nvCxnSpPr>
            <xdr:cNvPr id="731" name="Ευθεία γραμμή σύνδεσης 730"/>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32" name="Ευθεία γραμμή σύνδεσης 731"/>
            <xdr:cNvCxnSpPr/>
          </xdr:nvCxnSpPr>
          <xdr:spPr>
            <a:xfrm>
              <a:off x="704751" y="23628145"/>
              <a:ext cx="0" cy="143096"/>
            </a:xfrm>
            <a:prstGeom prst="line">
              <a:avLst/>
            </a:prstGeom>
            <a:ln>
              <a:solidFill>
                <a:srgbClr val="FF66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57150</xdr:colOff>
      <xdr:row>203</xdr:row>
      <xdr:rowOff>47610</xdr:rowOff>
    </xdr:from>
    <xdr:to>
      <xdr:col>8</xdr:col>
      <xdr:colOff>238125</xdr:colOff>
      <xdr:row>206</xdr:row>
      <xdr:rowOff>47808</xdr:rowOff>
    </xdr:to>
    <xdr:grpSp>
      <xdr:nvGrpSpPr>
        <xdr:cNvPr id="17" name="Ομάδα 16"/>
        <xdr:cNvGrpSpPr/>
      </xdr:nvGrpSpPr>
      <xdr:grpSpPr>
        <a:xfrm>
          <a:off x="1286182" y="39632691"/>
          <a:ext cx="3868072" cy="583988"/>
          <a:chOff x="1286182" y="39632691"/>
          <a:chExt cx="3868072" cy="583988"/>
        </a:xfrm>
      </xdr:grpSpPr>
      <xdr:grpSp>
        <xdr:nvGrpSpPr>
          <xdr:cNvPr id="34783" name="Group 1692"/>
          <xdr:cNvGrpSpPr>
            <a:grpSpLocks/>
          </xdr:cNvGrpSpPr>
        </xdr:nvGrpSpPr>
        <xdr:grpSpPr bwMode="auto">
          <a:xfrm>
            <a:off x="1286182" y="39632691"/>
            <a:ext cx="3868072" cy="583988"/>
            <a:chOff x="195" y="3951"/>
            <a:chExt cx="403" cy="60"/>
          </a:xfrm>
        </xdr:grpSpPr>
        <xdr:sp macro="" textlink="">
          <xdr:nvSpPr>
            <xdr:cNvPr id="20688" name="Text Box 1232"/>
            <xdr:cNvSpPr txBox="1">
              <a:spLocks noChangeArrowheads="1"/>
            </xdr:cNvSpPr>
          </xdr:nvSpPr>
          <xdr:spPr bwMode="auto">
            <a:xfrm>
              <a:off x="560" y="3958"/>
              <a:ext cx="38"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CCFF"/>
                  </a:solidFill>
                  <a:latin typeface="Arial"/>
                  <a:cs typeface="Arial"/>
                </a:rPr>
                <a:t>C</a:t>
              </a:r>
              <a:r>
                <a:rPr lang="en-US" sz="1200" b="0" i="0" strike="noStrike">
                  <a:solidFill>
                    <a:srgbClr val="FFFF99"/>
                  </a:solidFill>
                  <a:latin typeface="Arial"/>
                  <a:cs typeface="Arial"/>
                </a:rPr>
                <a:t>O</a:t>
              </a:r>
              <a:r>
                <a:rPr lang="en-US" sz="1200" b="0" i="0" strike="noStrike" baseline="-25000">
                  <a:solidFill>
                    <a:srgbClr val="FFFF99"/>
                  </a:solidFill>
                  <a:latin typeface="Arial"/>
                  <a:cs typeface="Arial"/>
                </a:rPr>
                <a:t>2</a:t>
              </a:r>
            </a:p>
          </xdr:txBody>
        </xdr:sp>
        <xdr:grpSp>
          <xdr:nvGrpSpPr>
            <xdr:cNvPr id="45246" name="Group 1643"/>
            <xdr:cNvGrpSpPr>
              <a:grpSpLocks/>
            </xdr:cNvGrpSpPr>
          </xdr:nvGrpSpPr>
          <xdr:grpSpPr bwMode="auto">
            <a:xfrm>
              <a:off x="234" y="3951"/>
              <a:ext cx="62" cy="40"/>
              <a:chOff x="244" y="3778"/>
              <a:chExt cx="62" cy="40"/>
            </a:xfrm>
          </xdr:grpSpPr>
          <xdr:sp macro="" textlink="">
            <xdr:nvSpPr>
              <xdr:cNvPr id="21100" name="Text Box 1644"/>
              <xdr:cNvSpPr txBox="1">
                <a:spLocks noChangeArrowheads="1"/>
              </xdr:cNvSpPr>
            </xdr:nvSpPr>
            <xdr:spPr bwMode="auto">
              <a:xfrm>
                <a:off x="251" y="3795"/>
                <a:ext cx="36" cy="23"/>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–H</a:t>
                </a:r>
                <a:r>
                  <a:rPr lang="en-US" sz="1000" b="1" i="0" strike="noStrike" baseline="-25000">
                    <a:solidFill>
                      <a:srgbClr val="969696"/>
                    </a:solidFill>
                    <a:latin typeface="Arial"/>
                    <a:cs typeface="Arial"/>
                  </a:rPr>
                  <a:t>2</a:t>
                </a:r>
                <a:r>
                  <a:rPr lang="en-US" sz="1000" b="1" i="0" strike="noStrike">
                    <a:solidFill>
                      <a:srgbClr val="969696"/>
                    </a:solidFill>
                    <a:latin typeface="Arial"/>
                    <a:cs typeface="Arial"/>
                  </a:rPr>
                  <a:t>O</a:t>
                </a:r>
              </a:p>
            </xdr:txBody>
          </xdr:sp>
          <xdr:grpSp>
            <xdr:nvGrpSpPr>
              <xdr:cNvPr id="45278" name="Group 1645"/>
              <xdr:cNvGrpSpPr>
                <a:grpSpLocks/>
              </xdr:cNvGrpSpPr>
            </xdr:nvGrpSpPr>
            <xdr:grpSpPr bwMode="auto">
              <a:xfrm>
                <a:off x="244" y="3778"/>
                <a:ext cx="62" cy="18"/>
                <a:chOff x="366" y="3517"/>
                <a:chExt cx="62" cy="18"/>
              </a:xfrm>
            </xdr:grpSpPr>
            <xdr:sp macro="" textlink="">
              <xdr:nvSpPr>
                <xdr:cNvPr id="21102" name="Text Box 1646"/>
                <xdr:cNvSpPr txBox="1">
                  <a:spLocks noChangeArrowheads="1"/>
                </xdr:cNvSpPr>
              </xdr:nvSpPr>
              <xdr:spPr bwMode="auto">
                <a:xfrm>
                  <a:off x="383" y="3517"/>
                  <a:ext cx="2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969696"/>
                      </a:solidFill>
                      <a:latin typeface="Arial"/>
                      <a:cs typeface="Arial"/>
                    </a:rPr>
                    <a:t>ΙΟΙ</a:t>
                  </a:r>
                </a:p>
              </xdr:txBody>
            </xdr:sp>
            <xdr:sp macro="" textlink="">
              <xdr:nvSpPr>
                <xdr:cNvPr id="45280" name="Line 1647"/>
                <xdr:cNvSpPr>
                  <a:spLocks noChangeShapeType="1"/>
                </xdr:cNvSpPr>
              </xdr:nvSpPr>
              <xdr:spPr bwMode="auto">
                <a:xfrm>
                  <a:off x="366" y="3535"/>
                  <a:ext cx="62" cy="0"/>
                </a:xfrm>
                <a:prstGeom prst="line">
                  <a:avLst/>
                </a:prstGeom>
                <a:noFill/>
                <a:ln w="12700">
                  <a:solidFill>
                    <a:srgbClr val="FF0000"/>
                  </a:solidFill>
                  <a:round/>
                  <a:headEnd/>
                  <a:tailEnd type="triangle" w="med" len="med"/>
                </a:ln>
              </xdr:spPr>
            </xdr:sp>
          </xdr:grpSp>
        </xdr:grpSp>
        <xdr:grpSp>
          <xdr:nvGrpSpPr>
            <xdr:cNvPr id="45271" name="Group 1682"/>
            <xdr:cNvGrpSpPr>
              <a:grpSpLocks/>
            </xdr:cNvGrpSpPr>
          </xdr:nvGrpSpPr>
          <xdr:grpSpPr bwMode="auto">
            <a:xfrm>
              <a:off x="297" y="3958"/>
              <a:ext cx="38" cy="50"/>
              <a:chOff x="364" y="3940"/>
              <a:chExt cx="38" cy="50"/>
            </a:xfrm>
          </xdr:grpSpPr>
          <xdr:sp macro="" textlink="">
            <xdr:nvSpPr>
              <xdr:cNvPr id="21113" name="Text Box 1657"/>
              <xdr:cNvSpPr txBox="1">
                <a:spLocks noChangeArrowheads="1"/>
              </xdr:cNvSpPr>
            </xdr:nvSpPr>
            <xdr:spPr bwMode="auto">
              <a:xfrm>
                <a:off x="364" y="3971"/>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1114" name="Text Box 1658"/>
              <xdr:cNvSpPr txBox="1">
                <a:spLocks noChangeArrowheads="1"/>
              </xdr:cNvSpPr>
            </xdr:nvSpPr>
            <xdr:spPr bwMode="auto">
              <a:xfrm>
                <a:off x="365" y="3940"/>
                <a:ext cx="37"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grpSp>
        <xdr:grpSp>
          <xdr:nvGrpSpPr>
            <xdr:cNvPr id="45248" name="Group 1666"/>
            <xdr:cNvGrpSpPr>
              <a:grpSpLocks/>
            </xdr:cNvGrpSpPr>
          </xdr:nvGrpSpPr>
          <xdr:grpSpPr bwMode="auto">
            <a:xfrm>
              <a:off x="337" y="3951"/>
              <a:ext cx="62" cy="18"/>
              <a:chOff x="366" y="3517"/>
              <a:chExt cx="62" cy="18"/>
            </a:xfrm>
          </xdr:grpSpPr>
          <xdr:sp macro="" textlink="">
            <xdr:nvSpPr>
              <xdr:cNvPr id="21123" name="Text Box 1667"/>
              <xdr:cNvSpPr txBox="1">
                <a:spLocks noChangeArrowheads="1"/>
              </xdr:cNvSpPr>
            </xdr:nvSpPr>
            <xdr:spPr bwMode="auto">
              <a:xfrm>
                <a:off x="383" y="3517"/>
                <a:ext cx="2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969696"/>
                    </a:solidFill>
                    <a:latin typeface="Arial"/>
                    <a:cs typeface="Arial"/>
                  </a:rPr>
                  <a:t>ΙΟΙ</a:t>
                </a:r>
              </a:p>
            </xdr:txBody>
          </xdr:sp>
          <xdr:sp macro="" textlink="">
            <xdr:nvSpPr>
              <xdr:cNvPr id="45270" name="Line 1668"/>
              <xdr:cNvSpPr>
                <a:spLocks noChangeShapeType="1"/>
              </xdr:cNvSpPr>
            </xdr:nvSpPr>
            <xdr:spPr bwMode="auto">
              <a:xfrm>
                <a:off x="366" y="3535"/>
                <a:ext cx="62" cy="0"/>
              </a:xfrm>
              <a:prstGeom prst="line">
                <a:avLst/>
              </a:prstGeom>
              <a:noFill/>
              <a:ln w="12700">
                <a:solidFill>
                  <a:srgbClr val="FF0000"/>
                </a:solidFill>
                <a:round/>
                <a:headEnd/>
                <a:tailEnd type="triangle" w="med" len="med"/>
              </a:ln>
            </xdr:spPr>
          </xdr:sp>
        </xdr:grpSp>
        <xdr:grpSp>
          <xdr:nvGrpSpPr>
            <xdr:cNvPr id="45249" name="Group 1684"/>
            <xdr:cNvGrpSpPr>
              <a:grpSpLocks/>
            </xdr:cNvGrpSpPr>
          </xdr:nvGrpSpPr>
          <xdr:grpSpPr bwMode="auto">
            <a:xfrm>
              <a:off x="401" y="3958"/>
              <a:ext cx="90" cy="50"/>
              <a:chOff x="529" y="3940"/>
              <a:chExt cx="90" cy="50"/>
            </a:xfrm>
          </xdr:grpSpPr>
          <xdr:sp macro="" textlink="">
            <xdr:nvSpPr>
              <xdr:cNvPr id="21126" name="Text Box 1670"/>
              <xdr:cNvSpPr txBox="1">
                <a:spLocks noChangeArrowheads="1"/>
              </xdr:cNvSpPr>
            </xdr:nvSpPr>
            <xdr:spPr bwMode="auto">
              <a:xfrm>
                <a:off x="589" y="3941"/>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21127" name="Text Box 1671"/>
              <xdr:cNvSpPr txBox="1">
                <a:spLocks noChangeArrowheads="1"/>
              </xdr:cNvSpPr>
            </xdr:nvSpPr>
            <xdr:spPr bwMode="auto">
              <a:xfrm>
                <a:off x="558" y="3971"/>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1128" name="Text Box 1672"/>
              <xdr:cNvSpPr txBox="1">
                <a:spLocks noChangeArrowheads="1"/>
              </xdr:cNvSpPr>
            </xdr:nvSpPr>
            <xdr:spPr bwMode="auto">
              <a:xfrm>
                <a:off x="558" y="3940"/>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3366FF"/>
                    </a:solidFill>
                    <a:latin typeface="Arial"/>
                    <a:cs typeface="Arial"/>
                  </a:rPr>
                  <a:t>C</a:t>
                </a:r>
              </a:p>
            </xdr:txBody>
          </xdr:sp>
          <xdr:sp macro="" textlink="">
            <xdr:nvSpPr>
              <xdr:cNvPr id="21129" name="Text Box 1673"/>
              <xdr:cNvSpPr txBox="1">
                <a:spLocks noChangeArrowheads="1"/>
              </xdr:cNvSpPr>
            </xdr:nvSpPr>
            <xdr:spPr bwMode="auto">
              <a:xfrm>
                <a:off x="529" y="3941"/>
                <a:ext cx="18"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5265" name="Line 1679"/>
              <xdr:cNvSpPr>
                <a:spLocks noChangeShapeType="1"/>
              </xdr:cNvSpPr>
            </xdr:nvSpPr>
            <xdr:spPr bwMode="auto">
              <a:xfrm>
                <a:off x="546" y="3950"/>
                <a:ext cx="14" cy="0"/>
              </a:xfrm>
              <a:prstGeom prst="line">
                <a:avLst/>
              </a:prstGeom>
              <a:noFill/>
              <a:ln w="9525">
                <a:solidFill>
                  <a:srgbClr val="FFFF99"/>
                </a:solidFill>
                <a:round/>
                <a:headEnd/>
                <a:tailEnd/>
              </a:ln>
            </xdr:spPr>
          </xdr:sp>
          <xdr:sp macro="" textlink="">
            <xdr:nvSpPr>
              <xdr:cNvPr id="45266" name="Line 1680"/>
              <xdr:cNvSpPr>
                <a:spLocks noChangeShapeType="1"/>
              </xdr:cNvSpPr>
            </xdr:nvSpPr>
            <xdr:spPr bwMode="auto">
              <a:xfrm>
                <a:off x="575" y="3950"/>
                <a:ext cx="14" cy="0"/>
              </a:xfrm>
              <a:prstGeom prst="line">
                <a:avLst/>
              </a:prstGeom>
              <a:noFill/>
              <a:ln w="9525">
                <a:solidFill>
                  <a:srgbClr val="FFFF99"/>
                </a:solidFill>
                <a:round/>
                <a:headEnd/>
                <a:tailEnd/>
              </a:ln>
            </xdr:spPr>
          </xdr:sp>
        </xdr:grpSp>
        <xdr:grpSp>
          <xdr:nvGrpSpPr>
            <xdr:cNvPr id="45250" name="Group 1685"/>
            <xdr:cNvGrpSpPr>
              <a:grpSpLocks/>
            </xdr:cNvGrpSpPr>
          </xdr:nvGrpSpPr>
          <xdr:grpSpPr bwMode="auto">
            <a:xfrm>
              <a:off x="495" y="3951"/>
              <a:ext cx="62" cy="40"/>
              <a:chOff x="244" y="3778"/>
              <a:chExt cx="62" cy="40"/>
            </a:xfrm>
          </xdr:grpSpPr>
          <xdr:sp macro="" textlink="">
            <xdr:nvSpPr>
              <xdr:cNvPr id="21142" name="Text Box 1686"/>
              <xdr:cNvSpPr txBox="1">
                <a:spLocks noChangeArrowheads="1"/>
              </xdr:cNvSpPr>
            </xdr:nvSpPr>
            <xdr:spPr bwMode="auto">
              <a:xfrm>
                <a:off x="251" y="3795"/>
                <a:ext cx="36" cy="23"/>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–H</a:t>
                </a:r>
                <a:r>
                  <a:rPr lang="en-US" sz="1000" b="1" i="0" strike="noStrike" baseline="-25000">
                    <a:solidFill>
                      <a:srgbClr val="969696"/>
                    </a:solidFill>
                    <a:latin typeface="Arial"/>
                    <a:cs typeface="Arial"/>
                  </a:rPr>
                  <a:t>2</a:t>
                </a:r>
                <a:r>
                  <a:rPr lang="en-US" sz="1000" b="1" i="0" strike="noStrike">
                    <a:solidFill>
                      <a:srgbClr val="969696"/>
                    </a:solidFill>
                    <a:latin typeface="Arial"/>
                    <a:cs typeface="Arial"/>
                  </a:rPr>
                  <a:t>O</a:t>
                </a:r>
              </a:p>
            </xdr:txBody>
          </xdr:sp>
          <xdr:grpSp>
            <xdr:nvGrpSpPr>
              <xdr:cNvPr id="45257" name="Group 1687"/>
              <xdr:cNvGrpSpPr>
                <a:grpSpLocks/>
              </xdr:cNvGrpSpPr>
            </xdr:nvGrpSpPr>
            <xdr:grpSpPr bwMode="auto">
              <a:xfrm>
                <a:off x="244" y="3778"/>
                <a:ext cx="62" cy="18"/>
                <a:chOff x="366" y="3517"/>
                <a:chExt cx="62" cy="18"/>
              </a:xfrm>
            </xdr:grpSpPr>
            <xdr:sp macro="" textlink="">
              <xdr:nvSpPr>
                <xdr:cNvPr id="21144" name="Text Box 1688"/>
                <xdr:cNvSpPr txBox="1">
                  <a:spLocks noChangeArrowheads="1"/>
                </xdr:cNvSpPr>
              </xdr:nvSpPr>
              <xdr:spPr bwMode="auto">
                <a:xfrm>
                  <a:off x="383" y="3517"/>
                  <a:ext cx="2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969696"/>
                      </a:solidFill>
                      <a:latin typeface="Arial"/>
                      <a:cs typeface="Arial"/>
                    </a:rPr>
                    <a:t>ΙΟΙ</a:t>
                  </a:r>
                </a:p>
              </xdr:txBody>
            </xdr:sp>
            <xdr:sp macro="" textlink="">
              <xdr:nvSpPr>
                <xdr:cNvPr id="45259" name="Line 1689"/>
                <xdr:cNvSpPr>
                  <a:spLocks noChangeShapeType="1"/>
                </xdr:cNvSpPr>
              </xdr:nvSpPr>
              <xdr:spPr bwMode="auto">
                <a:xfrm>
                  <a:off x="366" y="3535"/>
                  <a:ext cx="62" cy="0"/>
                </a:xfrm>
                <a:prstGeom prst="line">
                  <a:avLst/>
                </a:prstGeom>
                <a:noFill/>
                <a:ln w="12700">
                  <a:solidFill>
                    <a:srgbClr val="FF0000"/>
                  </a:solidFill>
                  <a:round/>
                  <a:headEnd/>
                  <a:tailEnd type="triangle" w="med" len="med"/>
                </a:ln>
              </xdr:spPr>
            </xdr:sp>
          </xdr:grpSp>
        </xdr:grpSp>
        <xdr:grpSp>
          <xdr:nvGrpSpPr>
            <xdr:cNvPr id="45251" name="Group 1691"/>
            <xdr:cNvGrpSpPr>
              <a:grpSpLocks/>
            </xdr:cNvGrpSpPr>
          </xdr:nvGrpSpPr>
          <xdr:grpSpPr bwMode="auto">
            <a:xfrm>
              <a:off x="195" y="3958"/>
              <a:ext cx="36" cy="53"/>
              <a:chOff x="195" y="3958"/>
              <a:chExt cx="36" cy="53"/>
            </a:xfrm>
          </xdr:grpSpPr>
          <xdr:grpSp>
            <xdr:nvGrpSpPr>
              <xdr:cNvPr id="45252" name="Group 1681"/>
              <xdr:cNvGrpSpPr>
                <a:grpSpLocks/>
              </xdr:cNvGrpSpPr>
            </xdr:nvGrpSpPr>
            <xdr:grpSpPr bwMode="auto">
              <a:xfrm>
                <a:off x="195" y="3958"/>
                <a:ext cx="36" cy="53"/>
                <a:chOff x="167" y="3940"/>
                <a:chExt cx="36" cy="53"/>
              </a:xfrm>
            </xdr:grpSpPr>
            <xdr:sp macro="" textlink="">
              <xdr:nvSpPr>
                <xdr:cNvPr id="21105" name="Text Box 1649"/>
                <xdr:cNvSpPr txBox="1">
                  <a:spLocks noChangeArrowheads="1"/>
                </xdr:cNvSpPr>
              </xdr:nvSpPr>
              <xdr:spPr bwMode="auto">
                <a:xfrm>
                  <a:off x="167" y="3940"/>
                  <a:ext cx="36"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p>
              </xdr:txBody>
            </xdr:sp>
            <xdr:sp macro="" textlink="">
              <xdr:nvSpPr>
                <xdr:cNvPr id="21108" name="Text Box 1652"/>
                <xdr:cNvSpPr txBox="1">
                  <a:spLocks noChangeArrowheads="1"/>
                </xdr:cNvSpPr>
              </xdr:nvSpPr>
              <xdr:spPr bwMode="auto">
                <a:xfrm>
                  <a:off x="167" y="3971"/>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grpSp>
          <xdr:sp macro="" textlink="">
            <xdr:nvSpPr>
              <xdr:cNvPr id="45253" name="Line 1654"/>
              <xdr:cNvSpPr>
                <a:spLocks noChangeShapeType="1"/>
              </xdr:cNvSpPr>
            </xdr:nvSpPr>
            <xdr:spPr bwMode="auto">
              <a:xfrm rot="5400000">
                <a:off x="198" y="3985"/>
                <a:ext cx="14" cy="0"/>
              </a:xfrm>
              <a:prstGeom prst="line">
                <a:avLst/>
              </a:prstGeom>
              <a:noFill/>
              <a:ln w="9525">
                <a:solidFill>
                  <a:srgbClr val="FFFF99"/>
                </a:solidFill>
                <a:round/>
                <a:headEnd/>
                <a:tailEnd/>
              </a:ln>
            </xdr:spPr>
          </xdr:sp>
        </xdr:grpSp>
      </xdr:grpSp>
      <xdr:grpSp>
        <xdr:nvGrpSpPr>
          <xdr:cNvPr id="737" name="Ομάδα 736"/>
          <xdr:cNvGrpSpPr/>
        </xdr:nvGrpSpPr>
        <xdr:grpSpPr>
          <a:xfrm>
            <a:off x="3609873" y="39887510"/>
            <a:ext cx="49263" cy="144000"/>
            <a:chOff x="655488" y="23628145"/>
            <a:chExt cx="49263" cy="144000"/>
          </a:xfrm>
        </xdr:grpSpPr>
        <xdr:cxnSp macro="">
          <xdr:nvCxnSpPr>
            <xdr:cNvPr id="738" name="Ευθεία γραμμή σύνδεσης 737"/>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39" name="Ευθεία γραμμή σύνδεσης 738"/>
            <xdr:cNvCxnSpPr/>
          </xdr:nvCxnSpPr>
          <xdr:spPr>
            <a:xfrm>
              <a:off x="704751" y="23628145"/>
              <a:ext cx="0" cy="143096"/>
            </a:xfrm>
            <a:prstGeom prst="line">
              <a:avLst/>
            </a:prstGeom>
            <a:ln>
              <a:solidFill>
                <a:srgbClr val="FF6600"/>
              </a:solidFill>
            </a:ln>
          </xdr:spPr>
          <xdr:style>
            <a:lnRef idx="1">
              <a:schemeClr val="accent1"/>
            </a:lnRef>
            <a:fillRef idx="0">
              <a:schemeClr val="accent1"/>
            </a:fillRef>
            <a:effectRef idx="0">
              <a:schemeClr val="accent1"/>
            </a:effectRef>
            <a:fontRef idx="minor">
              <a:schemeClr val="tx1"/>
            </a:fontRef>
          </xdr:style>
        </xdr:cxnSp>
      </xdr:grpSp>
      <xdr:grpSp>
        <xdr:nvGrpSpPr>
          <xdr:cNvPr id="740" name="Ομάδα 739"/>
          <xdr:cNvGrpSpPr/>
        </xdr:nvGrpSpPr>
        <xdr:grpSpPr>
          <a:xfrm>
            <a:off x="2335161" y="39892337"/>
            <a:ext cx="49263" cy="144000"/>
            <a:chOff x="655488" y="23628145"/>
            <a:chExt cx="49263" cy="144000"/>
          </a:xfrm>
        </xdr:grpSpPr>
        <xdr:cxnSp macro="">
          <xdr:nvCxnSpPr>
            <xdr:cNvPr id="741" name="Ευθεία γραμμή σύνδεσης 740"/>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42" name="Ευθεία γραμμή σύνδεσης 741"/>
            <xdr:cNvCxnSpPr/>
          </xdr:nvCxnSpPr>
          <xdr:spPr>
            <a:xfrm>
              <a:off x="704751" y="23628145"/>
              <a:ext cx="0" cy="143096"/>
            </a:xfrm>
            <a:prstGeom prst="line">
              <a:avLst/>
            </a:prstGeom>
            <a:ln>
              <a:solidFill>
                <a:srgbClr val="FF66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95250</xdr:colOff>
      <xdr:row>217</xdr:row>
      <xdr:rowOff>132633</xdr:rowOff>
    </xdr:from>
    <xdr:to>
      <xdr:col>8</xdr:col>
      <xdr:colOff>333375</xdr:colOff>
      <xdr:row>220</xdr:row>
      <xdr:rowOff>142158</xdr:rowOff>
    </xdr:to>
    <xdr:grpSp>
      <xdr:nvGrpSpPr>
        <xdr:cNvPr id="18" name="Ομάδα 17"/>
        <xdr:cNvGrpSpPr/>
      </xdr:nvGrpSpPr>
      <xdr:grpSpPr>
        <a:xfrm>
          <a:off x="1324282" y="42442068"/>
          <a:ext cx="3925222" cy="593316"/>
          <a:chOff x="1324282" y="42452310"/>
          <a:chExt cx="3925222" cy="593316"/>
        </a:xfrm>
      </xdr:grpSpPr>
      <xdr:grpSp>
        <xdr:nvGrpSpPr>
          <xdr:cNvPr id="34786" name="Group 1737"/>
          <xdr:cNvGrpSpPr>
            <a:grpSpLocks/>
          </xdr:cNvGrpSpPr>
        </xdr:nvGrpSpPr>
        <xdr:grpSpPr bwMode="auto">
          <a:xfrm>
            <a:off x="1324282" y="42452310"/>
            <a:ext cx="3925222" cy="593316"/>
            <a:chOff x="138" y="4200"/>
            <a:chExt cx="409" cy="61"/>
          </a:xfrm>
        </xdr:grpSpPr>
        <xdr:grpSp>
          <xdr:nvGrpSpPr>
            <xdr:cNvPr id="45218" name="Group 1696"/>
            <xdr:cNvGrpSpPr>
              <a:grpSpLocks/>
            </xdr:cNvGrpSpPr>
          </xdr:nvGrpSpPr>
          <xdr:grpSpPr bwMode="auto">
            <a:xfrm>
              <a:off x="266" y="4200"/>
              <a:ext cx="62" cy="40"/>
              <a:chOff x="244" y="3778"/>
              <a:chExt cx="62" cy="40"/>
            </a:xfrm>
          </xdr:grpSpPr>
          <xdr:sp macro="" textlink="">
            <xdr:nvSpPr>
              <xdr:cNvPr id="21153" name="Text Box 1697"/>
              <xdr:cNvSpPr txBox="1">
                <a:spLocks noChangeArrowheads="1"/>
              </xdr:cNvSpPr>
            </xdr:nvSpPr>
            <xdr:spPr bwMode="auto">
              <a:xfrm>
                <a:off x="251" y="3795"/>
                <a:ext cx="36" cy="23"/>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–H</a:t>
                </a:r>
                <a:r>
                  <a:rPr lang="en-US" sz="1000" b="1" i="0" strike="noStrike" baseline="-25000">
                    <a:solidFill>
                      <a:srgbClr val="969696"/>
                    </a:solidFill>
                    <a:latin typeface="Arial"/>
                    <a:cs typeface="Arial"/>
                  </a:rPr>
                  <a:t>2</a:t>
                </a:r>
                <a:r>
                  <a:rPr lang="en-US" sz="1000" b="1" i="0" strike="noStrike">
                    <a:solidFill>
                      <a:srgbClr val="969696"/>
                    </a:solidFill>
                    <a:latin typeface="Arial"/>
                    <a:cs typeface="Arial"/>
                  </a:rPr>
                  <a:t>O</a:t>
                </a:r>
              </a:p>
            </xdr:txBody>
          </xdr:sp>
          <xdr:grpSp>
            <xdr:nvGrpSpPr>
              <xdr:cNvPr id="45242" name="Group 1698"/>
              <xdr:cNvGrpSpPr>
                <a:grpSpLocks/>
              </xdr:cNvGrpSpPr>
            </xdr:nvGrpSpPr>
            <xdr:grpSpPr bwMode="auto">
              <a:xfrm>
                <a:off x="244" y="3778"/>
                <a:ext cx="62" cy="18"/>
                <a:chOff x="366" y="3517"/>
                <a:chExt cx="62" cy="18"/>
              </a:xfrm>
            </xdr:grpSpPr>
            <xdr:sp macro="" textlink="">
              <xdr:nvSpPr>
                <xdr:cNvPr id="21155" name="Text Box 1699"/>
                <xdr:cNvSpPr txBox="1">
                  <a:spLocks noChangeArrowheads="1"/>
                </xdr:cNvSpPr>
              </xdr:nvSpPr>
              <xdr:spPr bwMode="auto">
                <a:xfrm>
                  <a:off x="383" y="3517"/>
                  <a:ext cx="2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969696"/>
                      </a:solidFill>
                      <a:latin typeface="Arial"/>
                      <a:cs typeface="Arial"/>
                    </a:rPr>
                    <a:t>ΙΟΙ</a:t>
                  </a:r>
                </a:p>
              </xdr:txBody>
            </xdr:sp>
            <xdr:sp macro="" textlink="">
              <xdr:nvSpPr>
                <xdr:cNvPr id="45244" name="Line 1700"/>
                <xdr:cNvSpPr>
                  <a:spLocks noChangeShapeType="1"/>
                </xdr:cNvSpPr>
              </xdr:nvSpPr>
              <xdr:spPr bwMode="auto">
                <a:xfrm>
                  <a:off x="366" y="3535"/>
                  <a:ext cx="62" cy="0"/>
                </a:xfrm>
                <a:prstGeom prst="line">
                  <a:avLst/>
                </a:prstGeom>
                <a:noFill/>
                <a:ln w="12700">
                  <a:solidFill>
                    <a:srgbClr val="FF0000"/>
                  </a:solidFill>
                  <a:round/>
                  <a:headEnd/>
                  <a:tailEnd type="triangle" w="med" len="med"/>
                </a:ln>
              </xdr:spPr>
            </xdr:sp>
          </xdr:grpSp>
        </xdr:grpSp>
        <xdr:grpSp>
          <xdr:nvGrpSpPr>
            <xdr:cNvPr id="45219" name="Group 1735"/>
            <xdr:cNvGrpSpPr>
              <a:grpSpLocks/>
            </xdr:cNvGrpSpPr>
          </xdr:nvGrpSpPr>
          <xdr:grpSpPr bwMode="auto">
            <a:xfrm>
              <a:off x="138" y="4207"/>
              <a:ext cx="122" cy="54"/>
              <a:chOff x="135" y="4207"/>
              <a:chExt cx="122" cy="54"/>
            </a:xfrm>
          </xdr:grpSpPr>
          <xdr:sp macro="" textlink="">
            <xdr:nvSpPr>
              <xdr:cNvPr id="21158" name="Text Box 1702"/>
              <xdr:cNvSpPr txBox="1">
                <a:spLocks noChangeArrowheads="1"/>
              </xdr:cNvSpPr>
            </xdr:nvSpPr>
            <xdr:spPr bwMode="auto">
              <a:xfrm>
                <a:off x="221" y="420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159" name="Text Box 1703"/>
              <xdr:cNvSpPr txBox="1">
                <a:spLocks noChangeArrowheads="1"/>
              </xdr:cNvSpPr>
            </xdr:nvSpPr>
            <xdr:spPr bwMode="auto">
              <a:xfrm>
                <a:off x="135" y="420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160" name="Text Box 1704"/>
              <xdr:cNvSpPr txBox="1">
                <a:spLocks noChangeArrowheads="1"/>
              </xdr:cNvSpPr>
            </xdr:nvSpPr>
            <xdr:spPr bwMode="auto">
              <a:xfrm>
                <a:off x="180" y="4207"/>
                <a:ext cx="36"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p>
            </xdr:txBody>
          </xdr:sp>
          <xdr:sp macro="" textlink="">
            <xdr:nvSpPr>
              <xdr:cNvPr id="21161" name="Text Box 1705"/>
              <xdr:cNvSpPr txBox="1">
                <a:spLocks noChangeArrowheads="1"/>
              </xdr:cNvSpPr>
            </xdr:nvSpPr>
            <xdr:spPr bwMode="auto">
              <a:xfrm>
                <a:off x="179" y="4239"/>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5238" name="Line 1706"/>
              <xdr:cNvSpPr>
                <a:spLocks noChangeShapeType="1"/>
              </xdr:cNvSpPr>
            </xdr:nvSpPr>
            <xdr:spPr bwMode="auto">
              <a:xfrm>
                <a:off x="169" y="4219"/>
                <a:ext cx="14" cy="0"/>
              </a:xfrm>
              <a:prstGeom prst="line">
                <a:avLst/>
              </a:prstGeom>
              <a:noFill/>
              <a:ln w="9525">
                <a:solidFill>
                  <a:srgbClr val="FFFF99"/>
                </a:solidFill>
                <a:round/>
                <a:headEnd/>
                <a:tailEnd/>
              </a:ln>
            </xdr:spPr>
          </xdr:sp>
          <xdr:sp macro="" textlink="">
            <xdr:nvSpPr>
              <xdr:cNvPr id="45239" name="Line 1707"/>
              <xdr:cNvSpPr>
                <a:spLocks noChangeShapeType="1"/>
              </xdr:cNvSpPr>
            </xdr:nvSpPr>
            <xdr:spPr bwMode="auto">
              <a:xfrm rot="5400000">
                <a:off x="182" y="4233"/>
                <a:ext cx="14" cy="0"/>
              </a:xfrm>
              <a:prstGeom prst="line">
                <a:avLst/>
              </a:prstGeom>
              <a:noFill/>
              <a:ln w="9525">
                <a:solidFill>
                  <a:srgbClr val="FFFF99"/>
                </a:solidFill>
                <a:round/>
                <a:headEnd/>
                <a:tailEnd/>
              </a:ln>
            </xdr:spPr>
          </xdr:sp>
          <xdr:sp macro="" textlink="">
            <xdr:nvSpPr>
              <xdr:cNvPr id="45240" name="Line 1708"/>
              <xdr:cNvSpPr>
                <a:spLocks noChangeShapeType="1"/>
              </xdr:cNvSpPr>
            </xdr:nvSpPr>
            <xdr:spPr bwMode="auto">
              <a:xfrm>
                <a:off x="209" y="4219"/>
                <a:ext cx="14" cy="0"/>
              </a:xfrm>
              <a:prstGeom prst="line">
                <a:avLst/>
              </a:prstGeom>
              <a:noFill/>
              <a:ln w="9525">
                <a:solidFill>
                  <a:srgbClr val="FFFF99"/>
                </a:solidFill>
                <a:round/>
                <a:headEnd/>
                <a:tailEnd/>
              </a:ln>
            </xdr:spPr>
          </xdr:sp>
        </xdr:grpSp>
        <xdr:grpSp>
          <xdr:nvGrpSpPr>
            <xdr:cNvPr id="45220" name="Group 1736"/>
            <xdr:cNvGrpSpPr>
              <a:grpSpLocks/>
            </xdr:cNvGrpSpPr>
          </xdr:nvGrpSpPr>
          <xdr:grpSpPr bwMode="auto">
            <a:xfrm>
              <a:off x="332" y="4207"/>
              <a:ext cx="110" cy="51"/>
              <a:chOff x="332" y="4207"/>
              <a:chExt cx="110" cy="51"/>
            </a:xfrm>
          </xdr:grpSpPr>
          <xdr:sp macro="" textlink="">
            <xdr:nvSpPr>
              <xdr:cNvPr id="21166" name="Text Box 1710"/>
              <xdr:cNvSpPr txBox="1">
                <a:spLocks noChangeArrowheads="1"/>
              </xdr:cNvSpPr>
            </xdr:nvSpPr>
            <xdr:spPr bwMode="auto">
              <a:xfrm>
                <a:off x="376" y="4239"/>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1167" name="Text Box 1711"/>
              <xdr:cNvSpPr txBox="1">
                <a:spLocks noChangeArrowheads="1"/>
              </xdr:cNvSpPr>
            </xdr:nvSpPr>
            <xdr:spPr bwMode="auto">
              <a:xfrm>
                <a:off x="377" y="4207"/>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00"/>
                    </a:solidFill>
                    <a:latin typeface="Arial"/>
                    <a:cs typeface="Arial"/>
                  </a:rPr>
                  <a:t>C</a:t>
                </a:r>
              </a:p>
            </xdr:txBody>
          </xdr:sp>
          <xdr:sp macro="" textlink="">
            <xdr:nvSpPr>
              <xdr:cNvPr id="21168" name="Text Box 1712"/>
              <xdr:cNvSpPr txBox="1">
                <a:spLocks noChangeArrowheads="1"/>
              </xdr:cNvSpPr>
            </xdr:nvSpPr>
            <xdr:spPr bwMode="auto">
              <a:xfrm>
                <a:off x="406" y="420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172" name="Text Box 1716"/>
              <xdr:cNvSpPr txBox="1">
                <a:spLocks noChangeArrowheads="1"/>
              </xdr:cNvSpPr>
            </xdr:nvSpPr>
            <xdr:spPr bwMode="auto">
              <a:xfrm>
                <a:off x="332" y="420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230" name="Line 1717"/>
              <xdr:cNvSpPr>
                <a:spLocks noChangeShapeType="1"/>
              </xdr:cNvSpPr>
            </xdr:nvSpPr>
            <xdr:spPr bwMode="auto">
              <a:xfrm>
                <a:off x="366" y="4219"/>
                <a:ext cx="14" cy="0"/>
              </a:xfrm>
              <a:prstGeom prst="line">
                <a:avLst/>
              </a:prstGeom>
              <a:noFill/>
              <a:ln w="9525">
                <a:solidFill>
                  <a:srgbClr val="FFFF99"/>
                </a:solidFill>
                <a:round/>
                <a:headEnd/>
                <a:tailEnd/>
              </a:ln>
            </xdr:spPr>
          </xdr:sp>
          <xdr:sp macro="" textlink="">
            <xdr:nvSpPr>
              <xdr:cNvPr id="45231" name="Line 1718"/>
              <xdr:cNvSpPr>
                <a:spLocks noChangeShapeType="1"/>
              </xdr:cNvSpPr>
            </xdr:nvSpPr>
            <xdr:spPr bwMode="auto">
              <a:xfrm>
                <a:off x="395" y="4219"/>
                <a:ext cx="14" cy="0"/>
              </a:xfrm>
              <a:prstGeom prst="line">
                <a:avLst/>
              </a:prstGeom>
              <a:noFill/>
              <a:ln w="9525">
                <a:solidFill>
                  <a:srgbClr val="FFFF99"/>
                </a:solidFill>
                <a:round/>
                <a:headEnd/>
                <a:tailEnd/>
              </a:ln>
            </xdr:spPr>
          </xdr:sp>
        </xdr:grpSp>
        <xdr:grpSp>
          <xdr:nvGrpSpPr>
            <xdr:cNvPr id="45221" name="Group 1719"/>
            <xdr:cNvGrpSpPr>
              <a:grpSpLocks/>
            </xdr:cNvGrpSpPr>
          </xdr:nvGrpSpPr>
          <xdr:grpSpPr bwMode="auto">
            <a:xfrm>
              <a:off x="449" y="4200"/>
              <a:ext cx="62" cy="18"/>
              <a:chOff x="366" y="3517"/>
              <a:chExt cx="62" cy="18"/>
            </a:xfrm>
          </xdr:grpSpPr>
          <xdr:sp macro="" textlink="">
            <xdr:nvSpPr>
              <xdr:cNvPr id="21176" name="Text Box 1720"/>
              <xdr:cNvSpPr txBox="1">
                <a:spLocks noChangeArrowheads="1"/>
              </xdr:cNvSpPr>
            </xdr:nvSpPr>
            <xdr:spPr bwMode="auto">
              <a:xfrm>
                <a:off x="383" y="3517"/>
                <a:ext cx="2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969696"/>
                    </a:solidFill>
                    <a:latin typeface="Arial"/>
                    <a:cs typeface="Arial"/>
                  </a:rPr>
                  <a:t>ΙΟΙ</a:t>
                </a:r>
              </a:p>
            </xdr:txBody>
          </xdr:sp>
          <xdr:sp macro="" textlink="">
            <xdr:nvSpPr>
              <xdr:cNvPr id="45224" name="Line 1721"/>
              <xdr:cNvSpPr>
                <a:spLocks noChangeShapeType="1"/>
              </xdr:cNvSpPr>
            </xdr:nvSpPr>
            <xdr:spPr bwMode="auto">
              <a:xfrm>
                <a:off x="366" y="3535"/>
                <a:ext cx="62" cy="0"/>
              </a:xfrm>
              <a:prstGeom prst="line">
                <a:avLst/>
              </a:prstGeom>
              <a:noFill/>
              <a:ln w="12700">
                <a:solidFill>
                  <a:srgbClr val="FF0000"/>
                </a:solidFill>
                <a:round/>
                <a:headEnd/>
                <a:tailEnd type="triangle" w="med" len="med"/>
              </a:ln>
            </xdr:spPr>
          </xdr:sp>
        </xdr:grpSp>
        <xdr:sp macro="" textlink="">
          <xdr:nvSpPr>
            <xdr:cNvPr id="45222" name="Line 1734"/>
            <xdr:cNvSpPr>
              <a:spLocks noChangeShapeType="1"/>
            </xdr:cNvSpPr>
          </xdr:nvSpPr>
          <xdr:spPr bwMode="auto">
            <a:xfrm>
              <a:off x="522" y="4218"/>
              <a:ext cx="25" cy="0"/>
            </a:xfrm>
            <a:prstGeom prst="line">
              <a:avLst/>
            </a:prstGeom>
            <a:noFill/>
            <a:ln w="9525">
              <a:solidFill>
                <a:srgbClr val="FFFF99"/>
              </a:solidFill>
              <a:round/>
              <a:headEnd/>
              <a:tailEnd/>
            </a:ln>
          </xdr:spPr>
        </xdr:sp>
      </xdr:grpSp>
      <xdr:grpSp>
        <xdr:nvGrpSpPr>
          <xdr:cNvPr id="744" name="Ομάδα 743"/>
          <xdr:cNvGrpSpPr/>
        </xdr:nvGrpSpPr>
        <xdr:grpSpPr>
          <a:xfrm>
            <a:off x="3679927" y="42708359"/>
            <a:ext cx="49263" cy="144000"/>
            <a:chOff x="655488" y="23628145"/>
            <a:chExt cx="49263" cy="144000"/>
          </a:xfrm>
        </xdr:grpSpPr>
        <xdr:cxnSp macro="">
          <xdr:nvCxnSpPr>
            <xdr:cNvPr id="745" name="Ευθεία γραμμή σύνδεσης 744"/>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46" name="Ευθεία γραμμή σύνδεσης 745"/>
            <xdr:cNvCxnSpPr/>
          </xdr:nvCxnSpPr>
          <xdr:spPr>
            <a:xfrm>
              <a:off x="704751" y="23628145"/>
              <a:ext cx="0" cy="143096"/>
            </a:xfrm>
            <a:prstGeom prst="line">
              <a:avLst/>
            </a:prstGeom>
            <a:ln>
              <a:solidFill>
                <a:srgbClr val="FF66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28575</xdr:colOff>
      <xdr:row>247</xdr:row>
      <xdr:rowOff>187393</xdr:rowOff>
    </xdr:from>
    <xdr:to>
      <xdr:col>7</xdr:col>
      <xdr:colOff>266700</xdr:colOff>
      <xdr:row>252</xdr:row>
      <xdr:rowOff>21776</xdr:rowOff>
    </xdr:to>
    <xdr:grpSp>
      <xdr:nvGrpSpPr>
        <xdr:cNvPr id="19" name="Ομάδα 18"/>
        <xdr:cNvGrpSpPr/>
      </xdr:nvGrpSpPr>
      <xdr:grpSpPr>
        <a:xfrm>
          <a:off x="1872123" y="48355216"/>
          <a:ext cx="2696190" cy="807366"/>
          <a:chOff x="1872123" y="48263038"/>
          <a:chExt cx="2696190" cy="807366"/>
        </a:xfrm>
      </xdr:grpSpPr>
      <xdr:grpSp>
        <xdr:nvGrpSpPr>
          <xdr:cNvPr id="34792" name="Group 1803"/>
          <xdr:cNvGrpSpPr>
            <a:grpSpLocks/>
          </xdr:cNvGrpSpPr>
        </xdr:nvGrpSpPr>
        <xdr:grpSpPr bwMode="auto">
          <a:xfrm>
            <a:off x="1872123" y="48263038"/>
            <a:ext cx="2696190" cy="807366"/>
            <a:chOff x="195" y="4653"/>
            <a:chExt cx="281" cy="83"/>
          </a:xfrm>
        </xdr:grpSpPr>
        <xdr:sp macro="" textlink="">
          <xdr:nvSpPr>
            <xdr:cNvPr id="21246" name="Text Box 1790"/>
            <xdr:cNvSpPr txBox="1">
              <a:spLocks noChangeArrowheads="1"/>
            </xdr:cNvSpPr>
          </xdr:nvSpPr>
          <xdr:spPr bwMode="auto">
            <a:xfrm>
              <a:off x="366" y="4714"/>
              <a:ext cx="60"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αλδεΰδη</a:t>
              </a:r>
            </a:p>
          </xdr:txBody>
        </xdr:sp>
        <xdr:sp macro="" textlink="">
          <xdr:nvSpPr>
            <xdr:cNvPr id="21247" name="Text Box 1791"/>
            <xdr:cNvSpPr txBox="1">
              <a:spLocks noChangeArrowheads="1"/>
            </xdr:cNvSpPr>
          </xdr:nvSpPr>
          <xdr:spPr bwMode="auto">
            <a:xfrm>
              <a:off x="195" y="4714"/>
              <a:ext cx="110" cy="22"/>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Ι-ταγής αλκοόλη</a:t>
              </a:r>
            </a:p>
          </xdr:txBody>
        </xdr:sp>
        <xdr:grpSp>
          <xdr:nvGrpSpPr>
            <xdr:cNvPr id="45174" name="Group 1801"/>
            <xdr:cNvGrpSpPr>
              <a:grpSpLocks/>
            </xdr:cNvGrpSpPr>
          </xdr:nvGrpSpPr>
          <xdr:grpSpPr bwMode="auto">
            <a:xfrm>
              <a:off x="220" y="4653"/>
              <a:ext cx="256" cy="60"/>
              <a:chOff x="211" y="4656"/>
              <a:chExt cx="256" cy="60"/>
            </a:xfrm>
          </xdr:grpSpPr>
          <xdr:sp macro="" textlink="">
            <xdr:nvSpPr>
              <xdr:cNvPr id="21227" name="Text Box 1771"/>
              <xdr:cNvSpPr txBox="1">
                <a:spLocks noChangeArrowheads="1"/>
              </xdr:cNvSpPr>
            </xdr:nvSpPr>
            <xdr:spPr bwMode="auto">
              <a:xfrm>
                <a:off x="443" y="4664"/>
                <a:ext cx="24" cy="3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grpSp>
            <xdr:nvGrpSpPr>
              <xdr:cNvPr id="45176" name="Group 1800"/>
              <xdr:cNvGrpSpPr>
                <a:grpSpLocks/>
              </xdr:cNvGrpSpPr>
            </xdr:nvGrpSpPr>
            <xdr:grpSpPr bwMode="auto">
              <a:xfrm>
                <a:off x="357" y="4663"/>
                <a:ext cx="59" cy="51"/>
                <a:chOff x="357" y="4663"/>
                <a:chExt cx="59" cy="51"/>
              </a:xfrm>
            </xdr:grpSpPr>
            <xdr:sp macro="" textlink="">
              <xdr:nvSpPr>
                <xdr:cNvPr id="21237" name="Text Box 1781"/>
                <xdr:cNvSpPr txBox="1">
                  <a:spLocks noChangeArrowheads="1"/>
                </xdr:cNvSpPr>
              </xdr:nvSpPr>
              <xdr:spPr bwMode="auto">
                <a:xfrm>
                  <a:off x="384" y="4695"/>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1238" name="Text Box 1782"/>
                <xdr:cNvSpPr txBox="1">
                  <a:spLocks noChangeArrowheads="1"/>
                </xdr:cNvSpPr>
              </xdr:nvSpPr>
              <xdr:spPr bwMode="auto">
                <a:xfrm>
                  <a:off x="385" y="4663"/>
                  <a:ext cx="31"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00"/>
                      </a:solidFill>
                      <a:latin typeface="Arial"/>
                      <a:cs typeface="Arial"/>
                    </a:rPr>
                    <a:t>C</a:t>
                  </a:r>
                  <a:r>
                    <a:rPr lang="en-US" sz="1200" b="0" i="0" strike="noStrike">
                      <a:solidFill>
                        <a:srgbClr val="FFFF99"/>
                      </a:solidFill>
                      <a:latin typeface="Arial"/>
                      <a:cs typeface="Arial"/>
                    </a:rPr>
                    <a:t>H</a:t>
                  </a:r>
                </a:p>
              </xdr:txBody>
            </xdr:sp>
            <xdr:sp macro="" textlink="">
              <xdr:nvSpPr>
                <xdr:cNvPr id="21239" name="Text Box 1783"/>
                <xdr:cNvSpPr txBox="1">
                  <a:spLocks noChangeArrowheads="1"/>
                </xdr:cNvSpPr>
              </xdr:nvSpPr>
              <xdr:spPr bwMode="auto">
                <a:xfrm>
                  <a:off x="357" y="4663"/>
                  <a:ext cx="19"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45194" name="Line 1789"/>
                <xdr:cNvSpPr>
                  <a:spLocks noChangeShapeType="1"/>
                </xdr:cNvSpPr>
              </xdr:nvSpPr>
              <xdr:spPr bwMode="auto">
                <a:xfrm>
                  <a:off x="374" y="4675"/>
                  <a:ext cx="14" cy="0"/>
                </a:xfrm>
                <a:prstGeom prst="line">
                  <a:avLst/>
                </a:prstGeom>
                <a:noFill/>
                <a:ln w="9525">
                  <a:solidFill>
                    <a:srgbClr val="FFFF99"/>
                  </a:solidFill>
                  <a:round/>
                  <a:headEnd/>
                  <a:tailEnd/>
                </a:ln>
              </xdr:spPr>
            </xdr:sp>
          </xdr:grpSp>
          <xdr:grpSp>
            <xdr:nvGrpSpPr>
              <xdr:cNvPr id="45177" name="Group 1792"/>
              <xdr:cNvGrpSpPr>
                <a:grpSpLocks/>
              </xdr:cNvGrpSpPr>
            </xdr:nvGrpSpPr>
            <xdr:grpSpPr bwMode="auto">
              <a:xfrm>
                <a:off x="425" y="4668"/>
                <a:ext cx="12" cy="12"/>
                <a:chOff x="495" y="1422"/>
                <a:chExt cx="14" cy="14"/>
              </a:xfrm>
            </xdr:grpSpPr>
            <xdr:sp macro="" textlink="">
              <xdr:nvSpPr>
                <xdr:cNvPr id="45188" name="Line 1793"/>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189" name="Line 1794"/>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5178" name="Group 1796"/>
              <xdr:cNvGrpSpPr>
                <a:grpSpLocks/>
              </xdr:cNvGrpSpPr>
            </xdr:nvGrpSpPr>
            <xdr:grpSpPr bwMode="auto">
              <a:xfrm>
                <a:off x="286" y="4656"/>
                <a:ext cx="62" cy="36"/>
                <a:chOff x="286" y="4656"/>
                <a:chExt cx="62" cy="36"/>
              </a:xfrm>
            </xdr:grpSpPr>
            <xdr:sp macro="" textlink="">
              <xdr:nvSpPr>
                <xdr:cNvPr id="21225" name="Text Box 1769"/>
                <xdr:cNvSpPr txBox="1">
                  <a:spLocks noChangeArrowheads="1"/>
                </xdr:cNvSpPr>
              </xdr:nvSpPr>
              <xdr:spPr bwMode="auto">
                <a:xfrm>
                  <a:off x="303" y="4656"/>
                  <a:ext cx="2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Cu</a:t>
                  </a:r>
                </a:p>
              </xdr:txBody>
            </xdr:sp>
            <xdr:sp macro="" textlink="">
              <xdr:nvSpPr>
                <xdr:cNvPr id="45186" name="Line 1770"/>
                <xdr:cNvSpPr>
                  <a:spLocks noChangeShapeType="1"/>
                </xdr:cNvSpPr>
              </xdr:nvSpPr>
              <xdr:spPr bwMode="auto">
                <a:xfrm>
                  <a:off x="286" y="4674"/>
                  <a:ext cx="62" cy="0"/>
                </a:xfrm>
                <a:prstGeom prst="line">
                  <a:avLst/>
                </a:prstGeom>
                <a:noFill/>
                <a:ln w="12700">
                  <a:solidFill>
                    <a:srgbClr val="FF0000"/>
                  </a:solidFill>
                  <a:round/>
                  <a:headEnd/>
                  <a:tailEnd type="triangle" w="med" len="med"/>
                </a:ln>
              </xdr:spPr>
            </xdr:sp>
            <xdr:sp macro="" textlink="">
              <xdr:nvSpPr>
                <xdr:cNvPr id="21251" name="Text Box 1795"/>
                <xdr:cNvSpPr txBox="1">
                  <a:spLocks noChangeArrowheads="1"/>
                </xdr:cNvSpPr>
              </xdr:nvSpPr>
              <xdr:spPr bwMode="auto">
                <a:xfrm>
                  <a:off x="295" y="4675"/>
                  <a:ext cx="41"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C0C0C0"/>
                      </a:solidFill>
                      <a:latin typeface="Arial"/>
                      <a:cs typeface="Arial"/>
                    </a:rPr>
                    <a:t>300°C</a:t>
                  </a:r>
                </a:p>
              </xdr:txBody>
            </xdr:sp>
          </xdr:grpSp>
          <xdr:grpSp>
            <xdr:nvGrpSpPr>
              <xdr:cNvPr id="45179" name="Group 1799"/>
              <xdr:cNvGrpSpPr>
                <a:grpSpLocks/>
              </xdr:cNvGrpSpPr>
            </xdr:nvGrpSpPr>
            <xdr:grpSpPr bwMode="auto">
              <a:xfrm>
                <a:off x="211" y="4663"/>
                <a:ext cx="64" cy="53"/>
                <a:chOff x="211" y="4663"/>
                <a:chExt cx="64" cy="53"/>
              </a:xfrm>
            </xdr:grpSpPr>
            <xdr:sp macro="" textlink="">
              <xdr:nvSpPr>
                <xdr:cNvPr id="21229" name="Text Box 1773"/>
                <xdr:cNvSpPr txBox="1">
                  <a:spLocks noChangeArrowheads="1"/>
                </xdr:cNvSpPr>
              </xdr:nvSpPr>
              <xdr:spPr bwMode="auto">
                <a:xfrm>
                  <a:off x="239" y="4663"/>
                  <a:ext cx="36"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sp macro="" textlink="">
              <xdr:nvSpPr>
                <xdr:cNvPr id="21231" name="Text Box 1775"/>
                <xdr:cNvSpPr txBox="1">
                  <a:spLocks noChangeArrowheads="1"/>
                </xdr:cNvSpPr>
              </xdr:nvSpPr>
              <xdr:spPr bwMode="auto">
                <a:xfrm>
                  <a:off x="211" y="4664"/>
                  <a:ext cx="18"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21232" name="Text Box 1776"/>
                <xdr:cNvSpPr txBox="1">
                  <a:spLocks noChangeArrowheads="1"/>
                </xdr:cNvSpPr>
              </xdr:nvSpPr>
              <xdr:spPr bwMode="auto">
                <a:xfrm>
                  <a:off x="239" y="4694"/>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5183" name="Line 1778"/>
                <xdr:cNvSpPr>
                  <a:spLocks noChangeShapeType="1"/>
                </xdr:cNvSpPr>
              </xdr:nvSpPr>
              <xdr:spPr bwMode="auto">
                <a:xfrm rot="5400000">
                  <a:off x="242" y="4690"/>
                  <a:ext cx="14" cy="0"/>
                </a:xfrm>
                <a:prstGeom prst="line">
                  <a:avLst/>
                </a:prstGeom>
                <a:noFill/>
                <a:ln w="9525">
                  <a:solidFill>
                    <a:srgbClr val="FFFF99"/>
                  </a:solidFill>
                  <a:round/>
                  <a:headEnd/>
                  <a:tailEnd/>
                </a:ln>
              </xdr:spPr>
            </xdr:sp>
            <xdr:sp macro="" textlink="">
              <xdr:nvSpPr>
                <xdr:cNvPr id="45184" name="Line 1779"/>
                <xdr:cNvSpPr>
                  <a:spLocks noChangeShapeType="1"/>
                </xdr:cNvSpPr>
              </xdr:nvSpPr>
              <xdr:spPr bwMode="auto">
                <a:xfrm>
                  <a:off x="228" y="4675"/>
                  <a:ext cx="14" cy="0"/>
                </a:xfrm>
                <a:prstGeom prst="line">
                  <a:avLst/>
                </a:prstGeom>
                <a:noFill/>
                <a:ln w="9525">
                  <a:solidFill>
                    <a:srgbClr val="FFFF99"/>
                  </a:solidFill>
                  <a:round/>
                  <a:headEnd/>
                  <a:tailEnd/>
                </a:ln>
              </xdr:spPr>
            </xdr:sp>
          </xdr:grpSp>
        </xdr:grpSp>
      </xdr:grpSp>
      <xdr:grpSp>
        <xdr:nvGrpSpPr>
          <xdr:cNvPr id="748" name="Ομάδα 747"/>
          <xdr:cNvGrpSpPr/>
        </xdr:nvGrpSpPr>
        <xdr:grpSpPr>
          <a:xfrm>
            <a:off x="3840723" y="48536532"/>
            <a:ext cx="49263" cy="144000"/>
            <a:chOff x="655488" y="23628145"/>
            <a:chExt cx="49263" cy="144000"/>
          </a:xfrm>
        </xdr:grpSpPr>
        <xdr:cxnSp macro="">
          <xdr:nvCxnSpPr>
            <xdr:cNvPr id="749" name="Ευθεία γραμμή σύνδεσης 748"/>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50" name="Ευθεία γραμμή σύνδεσης 749"/>
            <xdr:cNvCxnSpPr/>
          </xdr:nvCxnSpPr>
          <xdr:spPr>
            <a:xfrm>
              <a:off x="704751" y="23628145"/>
              <a:ext cx="0" cy="143096"/>
            </a:xfrm>
            <a:prstGeom prst="line">
              <a:avLst/>
            </a:prstGeom>
            <a:ln>
              <a:solidFill>
                <a:srgbClr val="FF66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533400</xdr:colOff>
      <xdr:row>254</xdr:row>
      <xdr:rowOff>157419</xdr:rowOff>
    </xdr:from>
    <xdr:to>
      <xdr:col>7</xdr:col>
      <xdr:colOff>514350</xdr:colOff>
      <xdr:row>258</xdr:row>
      <xdr:rowOff>166944</xdr:rowOff>
    </xdr:to>
    <xdr:grpSp>
      <xdr:nvGrpSpPr>
        <xdr:cNvPr id="20" name="Ομάδα 19"/>
        <xdr:cNvGrpSpPr/>
      </xdr:nvGrpSpPr>
      <xdr:grpSpPr>
        <a:xfrm>
          <a:off x="1762432" y="49697661"/>
          <a:ext cx="3053531" cy="787912"/>
          <a:chOff x="1762432" y="49625967"/>
          <a:chExt cx="3053531" cy="787912"/>
        </a:xfrm>
      </xdr:grpSpPr>
      <xdr:grpSp>
        <xdr:nvGrpSpPr>
          <xdr:cNvPr id="34793" name="Group 1835"/>
          <xdr:cNvGrpSpPr>
            <a:grpSpLocks/>
          </xdr:cNvGrpSpPr>
        </xdr:nvGrpSpPr>
        <xdr:grpSpPr bwMode="auto">
          <a:xfrm>
            <a:off x="1762432" y="49625967"/>
            <a:ext cx="3053531" cy="787912"/>
            <a:chOff x="202" y="4778"/>
            <a:chExt cx="318" cy="81"/>
          </a:xfrm>
        </xdr:grpSpPr>
        <xdr:sp macro="" textlink="">
          <xdr:nvSpPr>
            <xdr:cNvPr id="21261" name="Text Box 1805"/>
            <xdr:cNvSpPr txBox="1">
              <a:spLocks noChangeArrowheads="1"/>
            </xdr:cNvSpPr>
          </xdr:nvSpPr>
          <xdr:spPr bwMode="auto">
            <a:xfrm>
              <a:off x="403" y="4837"/>
              <a:ext cx="48"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κετόνη</a:t>
              </a:r>
            </a:p>
          </xdr:txBody>
        </xdr:sp>
        <xdr:sp macro="" textlink="">
          <xdr:nvSpPr>
            <xdr:cNvPr id="21262" name="Text Box 1806"/>
            <xdr:cNvSpPr txBox="1">
              <a:spLocks noChangeArrowheads="1"/>
            </xdr:cNvSpPr>
          </xdr:nvSpPr>
          <xdr:spPr bwMode="auto">
            <a:xfrm>
              <a:off x="202" y="4837"/>
              <a:ext cx="114" cy="22"/>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ΙΙ-ταγής αλκοόλη</a:t>
              </a:r>
            </a:p>
          </xdr:txBody>
        </xdr:sp>
        <xdr:grpSp>
          <xdr:nvGrpSpPr>
            <xdr:cNvPr id="45145" name="Group 1834"/>
            <xdr:cNvGrpSpPr>
              <a:grpSpLocks/>
            </xdr:cNvGrpSpPr>
          </xdr:nvGrpSpPr>
          <xdr:grpSpPr bwMode="auto">
            <a:xfrm>
              <a:off x="217" y="4778"/>
              <a:ext cx="303" cy="60"/>
              <a:chOff x="217" y="4778"/>
              <a:chExt cx="303" cy="60"/>
            </a:xfrm>
          </xdr:grpSpPr>
          <xdr:sp macro="" textlink="">
            <xdr:nvSpPr>
              <xdr:cNvPr id="21264" name="Text Box 1808"/>
              <xdr:cNvSpPr txBox="1">
                <a:spLocks noChangeArrowheads="1"/>
              </xdr:cNvSpPr>
            </xdr:nvSpPr>
            <xdr:spPr bwMode="auto">
              <a:xfrm>
                <a:off x="496" y="4786"/>
                <a:ext cx="24" cy="3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p>
            </xdr:txBody>
          </xdr:sp>
          <xdr:grpSp>
            <xdr:nvGrpSpPr>
              <xdr:cNvPr id="45147" name="Group 1817"/>
              <xdr:cNvGrpSpPr>
                <a:grpSpLocks/>
              </xdr:cNvGrpSpPr>
            </xdr:nvGrpSpPr>
            <xdr:grpSpPr bwMode="auto">
              <a:xfrm>
                <a:off x="477" y="4790"/>
                <a:ext cx="12" cy="12"/>
                <a:chOff x="495" y="1422"/>
                <a:chExt cx="14" cy="14"/>
              </a:xfrm>
            </xdr:grpSpPr>
            <xdr:sp macro="" textlink="">
              <xdr:nvSpPr>
                <xdr:cNvPr id="45170" name="Line 1818"/>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5171" name="Line 1819"/>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5148" name="Group 1820"/>
              <xdr:cNvGrpSpPr>
                <a:grpSpLocks/>
              </xdr:cNvGrpSpPr>
            </xdr:nvGrpSpPr>
            <xdr:grpSpPr bwMode="auto">
              <a:xfrm>
                <a:off x="317" y="4778"/>
                <a:ext cx="62" cy="36"/>
                <a:chOff x="286" y="4656"/>
                <a:chExt cx="62" cy="36"/>
              </a:xfrm>
            </xdr:grpSpPr>
            <xdr:sp macro="" textlink="">
              <xdr:nvSpPr>
                <xdr:cNvPr id="21277" name="Text Box 1821"/>
                <xdr:cNvSpPr txBox="1">
                  <a:spLocks noChangeArrowheads="1"/>
                </xdr:cNvSpPr>
              </xdr:nvSpPr>
              <xdr:spPr bwMode="auto">
                <a:xfrm>
                  <a:off x="303" y="4656"/>
                  <a:ext cx="24"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Cu</a:t>
                  </a:r>
                </a:p>
              </xdr:txBody>
            </xdr:sp>
            <xdr:sp macro="" textlink="">
              <xdr:nvSpPr>
                <xdr:cNvPr id="45168" name="Line 1822"/>
                <xdr:cNvSpPr>
                  <a:spLocks noChangeShapeType="1"/>
                </xdr:cNvSpPr>
              </xdr:nvSpPr>
              <xdr:spPr bwMode="auto">
                <a:xfrm>
                  <a:off x="286" y="4674"/>
                  <a:ext cx="62" cy="0"/>
                </a:xfrm>
                <a:prstGeom prst="line">
                  <a:avLst/>
                </a:prstGeom>
                <a:noFill/>
                <a:ln w="12700">
                  <a:solidFill>
                    <a:srgbClr val="FF0000"/>
                  </a:solidFill>
                  <a:round/>
                  <a:headEnd/>
                  <a:tailEnd type="triangle" w="med" len="med"/>
                </a:ln>
              </xdr:spPr>
            </xdr:sp>
            <xdr:sp macro="" textlink="">
              <xdr:nvSpPr>
                <xdr:cNvPr id="21279" name="Text Box 1823"/>
                <xdr:cNvSpPr txBox="1">
                  <a:spLocks noChangeArrowheads="1"/>
                </xdr:cNvSpPr>
              </xdr:nvSpPr>
              <xdr:spPr bwMode="auto">
                <a:xfrm>
                  <a:off x="295" y="4675"/>
                  <a:ext cx="41"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C0C0C0"/>
                      </a:solidFill>
                      <a:latin typeface="Arial"/>
                      <a:cs typeface="Arial"/>
                    </a:rPr>
                    <a:t>300°C</a:t>
                  </a:r>
                </a:p>
              </xdr:txBody>
            </xdr:sp>
          </xdr:grpSp>
          <xdr:grpSp>
            <xdr:nvGrpSpPr>
              <xdr:cNvPr id="45149" name="Group 1832"/>
              <xdr:cNvGrpSpPr>
                <a:grpSpLocks/>
              </xdr:cNvGrpSpPr>
            </xdr:nvGrpSpPr>
            <xdr:grpSpPr bwMode="auto">
              <a:xfrm>
                <a:off x="217" y="4785"/>
                <a:ext cx="92" cy="53"/>
                <a:chOff x="214" y="4785"/>
                <a:chExt cx="92" cy="53"/>
              </a:xfrm>
            </xdr:grpSpPr>
            <xdr:sp macro="" textlink="">
              <xdr:nvSpPr>
                <xdr:cNvPr id="21286" name="Text Box 1830"/>
                <xdr:cNvSpPr txBox="1">
                  <a:spLocks noChangeArrowheads="1"/>
                </xdr:cNvSpPr>
              </xdr:nvSpPr>
              <xdr:spPr bwMode="auto">
                <a:xfrm>
                  <a:off x="283" y="4786"/>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r>
                    <a:rPr lang="el-GR" sz="1200" b="0" i="0" strike="noStrike">
                      <a:solidFill>
                        <a:srgbClr val="FFFF99"/>
                      </a:solidFill>
                      <a:latin typeface="Arial"/>
                      <a:cs typeface="Arial"/>
                    </a:rPr>
                    <a:t>΄</a:t>
                  </a:r>
                </a:p>
              </xdr:txBody>
            </xdr:sp>
            <xdr:sp macro="" textlink="">
              <xdr:nvSpPr>
                <xdr:cNvPr id="21281" name="Text Box 1825"/>
                <xdr:cNvSpPr txBox="1">
                  <a:spLocks noChangeArrowheads="1"/>
                </xdr:cNvSpPr>
              </xdr:nvSpPr>
              <xdr:spPr bwMode="auto">
                <a:xfrm>
                  <a:off x="242" y="4785"/>
                  <a:ext cx="36"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008000"/>
                      </a:solidFill>
                      <a:latin typeface="Arial"/>
                      <a:cs typeface="Arial"/>
                    </a:rPr>
                    <a:t>C</a:t>
                  </a:r>
                  <a:r>
                    <a:rPr lang="en-US" sz="1200" b="0" i="0" strike="noStrike">
                      <a:solidFill>
                        <a:srgbClr val="FFFF99"/>
                      </a:solidFill>
                      <a:latin typeface="Arial"/>
                      <a:cs typeface="Arial"/>
                    </a:rPr>
                    <a:t>H</a:t>
                  </a:r>
                </a:p>
              </xdr:txBody>
            </xdr:sp>
            <xdr:sp macro="" textlink="">
              <xdr:nvSpPr>
                <xdr:cNvPr id="21282" name="Text Box 1826"/>
                <xdr:cNvSpPr txBox="1">
                  <a:spLocks noChangeArrowheads="1"/>
                </xdr:cNvSpPr>
              </xdr:nvSpPr>
              <xdr:spPr bwMode="auto">
                <a:xfrm>
                  <a:off x="214" y="4786"/>
                  <a:ext cx="18"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21283" name="Text Box 1827"/>
                <xdr:cNvSpPr txBox="1">
                  <a:spLocks noChangeArrowheads="1"/>
                </xdr:cNvSpPr>
              </xdr:nvSpPr>
              <xdr:spPr bwMode="auto">
                <a:xfrm>
                  <a:off x="242" y="4816"/>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5164" name="Line 1828"/>
                <xdr:cNvSpPr>
                  <a:spLocks noChangeShapeType="1"/>
                </xdr:cNvSpPr>
              </xdr:nvSpPr>
              <xdr:spPr bwMode="auto">
                <a:xfrm rot="5400000">
                  <a:off x="245" y="4813"/>
                  <a:ext cx="14" cy="0"/>
                </a:xfrm>
                <a:prstGeom prst="line">
                  <a:avLst/>
                </a:prstGeom>
                <a:noFill/>
                <a:ln w="9525">
                  <a:solidFill>
                    <a:srgbClr val="FFFF99"/>
                  </a:solidFill>
                  <a:round/>
                  <a:headEnd/>
                  <a:tailEnd/>
                </a:ln>
              </xdr:spPr>
            </xdr:sp>
            <xdr:sp macro="" textlink="">
              <xdr:nvSpPr>
                <xdr:cNvPr id="45165" name="Line 1829"/>
                <xdr:cNvSpPr>
                  <a:spLocks noChangeShapeType="1"/>
                </xdr:cNvSpPr>
              </xdr:nvSpPr>
              <xdr:spPr bwMode="auto">
                <a:xfrm>
                  <a:off x="231" y="4797"/>
                  <a:ext cx="14" cy="0"/>
                </a:xfrm>
                <a:prstGeom prst="line">
                  <a:avLst/>
                </a:prstGeom>
                <a:noFill/>
                <a:ln w="9525">
                  <a:solidFill>
                    <a:srgbClr val="FFFF99"/>
                  </a:solidFill>
                  <a:round/>
                  <a:headEnd/>
                  <a:tailEnd/>
                </a:ln>
              </xdr:spPr>
            </xdr:sp>
            <xdr:sp macro="" textlink="">
              <xdr:nvSpPr>
                <xdr:cNvPr id="45166" name="Line 1777"/>
                <xdr:cNvSpPr>
                  <a:spLocks noChangeShapeType="1"/>
                </xdr:cNvSpPr>
              </xdr:nvSpPr>
              <xdr:spPr bwMode="auto">
                <a:xfrm>
                  <a:off x="272" y="4795"/>
                  <a:ext cx="14" cy="0"/>
                </a:xfrm>
                <a:prstGeom prst="line">
                  <a:avLst/>
                </a:prstGeom>
                <a:noFill/>
                <a:ln w="9525">
                  <a:solidFill>
                    <a:srgbClr val="FFFF99"/>
                  </a:solidFill>
                  <a:round/>
                  <a:headEnd/>
                  <a:tailEnd/>
                </a:ln>
              </xdr:spPr>
            </xdr:sp>
          </xdr:grpSp>
          <xdr:grpSp>
            <xdr:nvGrpSpPr>
              <xdr:cNvPr id="45150" name="Group 1833"/>
              <xdr:cNvGrpSpPr>
                <a:grpSpLocks/>
              </xdr:cNvGrpSpPr>
            </xdr:nvGrpSpPr>
            <xdr:grpSpPr bwMode="auto">
              <a:xfrm>
                <a:off x="388" y="4785"/>
                <a:ext cx="81" cy="51"/>
                <a:chOff x="393" y="4785"/>
                <a:chExt cx="81" cy="51"/>
              </a:xfrm>
            </xdr:grpSpPr>
            <xdr:sp macro="" textlink="">
              <xdr:nvSpPr>
                <xdr:cNvPr id="21287" name="Text Box 1831"/>
                <xdr:cNvSpPr txBox="1">
                  <a:spLocks noChangeArrowheads="1"/>
                </xdr:cNvSpPr>
              </xdr:nvSpPr>
              <xdr:spPr bwMode="auto">
                <a:xfrm>
                  <a:off x="451" y="4786"/>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r>
                    <a:rPr lang="el-GR" sz="1200" b="0" i="0" strike="noStrike">
                      <a:solidFill>
                        <a:srgbClr val="FFFF99"/>
                      </a:solidFill>
                      <a:latin typeface="Arial"/>
                      <a:cs typeface="Arial"/>
                    </a:rPr>
                    <a:t>΄</a:t>
                  </a:r>
                </a:p>
              </xdr:txBody>
            </xdr:sp>
            <xdr:sp macro="" textlink="">
              <xdr:nvSpPr>
                <xdr:cNvPr id="21266" name="Text Box 1810"/>
                <xdr:cNvSpPr txBox="1">
                  <a:spLocks noChangeArrowheads="1"/>
                </xdr:cNvSpPr>
              </xdr:nvSpPr>
              <xdr:spPr bwMode="auto">
                <a:xfrm>
                  <a:off x="422" y="4817"/>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1267" name="Text Box 1811"/>
                <xdr:cNvSpPr txBox="1">
                  <a:spLocks noChangeArrowheads="1"/>
                </xdr:cNvSpPr>
              </xdr:nvSpPr>
              <xdr:spPr bwMode="auto">
                <a:xfrm>
                  <a:off x="422" y="4785"/>
                  <a:ext cx="20" cy="19"/>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00"/>
                      </a:solidFill>
                      <a:latin typeface="Arial"/>
                      <a:cs typeface="Arial"/>
                    </a:rPr>
                    <a:t>C</a:t>
                  </a:r>
                </a:p>
              </xdr:txBody>
            </xdr:sp>
            <xdr:sp macro="" textlink="">
              <xdr:nvSpPr>
                <xdr:cNvPr id="21268" name="Text Box 1812"/>
                <xdr:cNvSpPr txBox="1">
                  <a:spLocks noChangeArrowheads="1"/>
                </xdr:cNvSpPr>
              </xdr:nvSpPr>
              <xdr:spPr bwMode="auto">
                <a:xfrm>
                  <a:off x="393" y="4786"/>
                  <a:ext cx="19"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45156" name="Line 1816"/>
                <xdr:cNvSpPr>
                  <a:spLocks noChangeShapeType="1"/>
                </xdr:cNvSpPr>
              </xdr:nvSpPr>
              <xdr:spPr bwMode="auto">
                <a:xfrm>
                  <a:off x="410" y="4797"/>
                  <a:ext cx="14" cy="0"/>
                </a:xfrm>
                <a:prstGeom prst="line">
                  <a:avLst/>
                </a:prstGeom>
                <a:noFill/>
                <a:ln w="9525">
                  <a:solidFill>
                    <a:srgbClr val="FFFF99"/>
                  </a:solidFill>
                  <a:round/>
                  <a:headEnd/>
                  <a:tailEnd/>
                </a:ln>
              </xdr:spPr>
            </xdr:sp>
            <xdr:sp macro="" textlink="">
              <xdr:nvSpPr>
                <xdr:cNvPr id="45157" name="Line 1788"/>
                <xdr:cNvSpPr>
                  <a:spLocks noChangeShapeType="1"/>
                </xdr:cNvSpPr>
              </xdr:nvSpPr>
              <xdr:spPr bwMode="auto">
                <a:xfrm>
                  <a:off x="440" y="4797"/>
                  <a:ext cx="14" cy="0"/>
                </a:xfrm>
                <a:prstGeom prst="line">
                  <a:avLst/>
                </a:prstGeom>
                <a:noFill/>
                <a:ln w="9525">
                  <a:solidFill>
                    <a:srgbClr val="FFFF99"/>
                  </a:solidFill>
                  <a:round/>
                  <a:headEnd/>
                  <a:tailEnd/>
                </a:ln>
              </xdr:spPr>
            </xdr:sp>
          </xdr:grpSp>
        </xdr:grpSp>
      </xdr:grpSp>
      <xdr:grpSp>
        <xdr:nvGrpSpPr>
          <xdr:cNvPr id="752" name="Ομάδα 751"/>
          <xdr:cNvGrpSpPr/>
        </xdr:nvGrpSpPr>
        <xdr:grpSpPr>
          <a:xfrm>
            <a:off x="3891935" y="49888467"/>
            <a:ext cx="49263" cy="144000"/>
            <a:chOff x="655488" y="23628145"/>
            <a:chExt cx="49263" cy="144000"/>
          </a:xfrm>
        </xdr:grpSpPr>
        <xdr:cxnSp macro="">
          <xdr:nvCxnSpPr>
            <xdr:cNvPr id="753" name="Ευθεία γραμμή σύνδεσης 752"/>
            <xdr:cNvCxnSpPr/>
          </xdr:nvCxnSpPr>
          <xdr:spPr>
            <a:xfrm>
              <a:off x="655488" y="23629049"/>
              <a:ext cx="0" cy="143096"/>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754" name="Ευθεία γραμμή σύνδεσης 753"/>
            <xdr:cNvCxnSpPr/>
          </xdr:nvCxnSpPr>
          <xdr:spPr>
            <a:xfrm>
              <a:off x="704751" y="23628145"/>
              <a:ext cx="0" cy="143096"/>
            </a:xfrm>
            <a:prstGeom prst="line">
              <a:avLst/>
            </a:prstGeom>
            <a:ln>
              <a:solidFill>
                <a:srgbClr val="FF66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514351</xdr:colOff>
      <xdr:row>8</xdr:row>
      <xdr:rowOff>180974</xdr:rowOff>
    </xdr:from>
    <xdr:to>
      <xdr:col>3</xdr:col>
      <xdr:colOff>457200</xdr:colOff>
      <xdr:row>10</xdr:row>
      <xdr:rowOff>19049</xdr:rowOff>
    </xdr:to>
    <xdr:grpSp>
      <xdr:nvGrpSpPr>
        <xdr:cNvPr id="51" name="50 - Ομάδα"/>
        <xdr:cNvGrpSpPr/>
      </xdr:nvGrpSpPr>
      <xdr:grpSpPr>
        <a:xfrm>
          <a:off x="1128867" y="1737748"/>
          <a:ext cx="1171881" cy="227269"/>
          <a:chOff x="1238251" y="1704974"/>
          <a:chExt cx="1162049" cy="219075"/>
        </a:xfrm>
      </xdr:grpSpPr>
      <xdr:sp macro="" textlink="">
        <xdr:nvSpPr>
          <xdr:cNvPr id="3" name="Text Box 286"/>
          <xdr:cNvSpPr txBox="1">
            <a:spLocks noChangeArrowheads="1"/>
          </xdr:cNvSpPr>
        </xdr:nvSpPr>
        <xdr:spPr bwMode="auto">
          <a:xfrm>
            <a:off x="1524000" y="1704974"/>
            <a:ext cx="323850"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 name="Text Box 288"/>
          <xdr:cNvSpPr txBox="1">
            <a:spLocks noChangeArrowheads="1"/>
          </xdr:cNvSpPr>
        </xdr:nvSpPr>
        <xdr:spPr bwMode="auto">
          <a:xfrm>
            <a:off x="1238251" y="1704974"/>
            <a:ext cx="190499"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5" name="Text Box 289"/>
          <xdr:cNvSpPr txBox="1">
            <a:spLocks noChangeArrowheads="1"/>
          </xdr:cNvSpPr>
        </xdr:nvSpPr>
        <xdr:spPr bwMode="auto">
          <a:xfrm>
            <a:off x="1924050" y="1704975"/>
            <a:ext cx="200025"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6" name="Text Box 296"/>
          <xdr:cNvSpPr txBox="1">
            <a:spLocks noChangeArrowheads="1"/>
          </xdr:cNvSpPr>
        </xdr:nvSpPr>
        <xdr:spPr bwMode="auto">
          <a:xfrm>
            <a:off x="2200275" y="1704975"/>
            <a:ext cx="200025"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t>
            </a:r>
          </a:p>
        </xdr:txBody>
      </xdr:sp>
      <xdr:sp macro="" textlink="">
        <xdr:nvSpPr>
          <xdr:cNvPr id="7" name="Line 305"/>
          <xdr:cNvSpPr>
            <a:spLocks noChangeShapeType="1"/>
          </xdr:cNvSpPr>
        </xdr:nvSpPr>
        <xdr:spPr bwMode="auto">
          <a:xfrm flipH="1">
            <a:off x="1819275" y="1800225"/>
            <a:ext cx="123825" cy="0"/>
          </a:xfrm>
          <a:prstGeom prst="line">
            <a:avLst/>
          </a:prstGeom>
          <a:noFill/>
          <a:ln w="9525">
            <a:solidFill>
              <a:srgbClr val="FFFF99"/>
            </a:solidFill>
            <a:round/>
            <a:headEnd/>
            <a:tailEnd/>
          </a:ln>
        </xdr:spPr>
      </xdr:sp>
      <xdr:grpSp>
        <xdr:nvGrpSpPr>
          <xdr:cNvPr id="8" name="Group 314"/>
          <xdr:cNvGrpSpPr>
            <a:grpSpLocks/>
          </xdr:cNvGrpSpPr>
        </xdr:nvGrpSpPr>
        <xdr:grpSpPr bwMode="auto">
          <a:xfrm>
            <a:off x="1419225" y="1781175"/>
            <a:ext cx="123825" cy="38100"/>
            <a:chOff x="509" y="4917"/>
            <a:chExt cx="13" cy="4"/>
          </a:xfrm>
        </xdr:grpSpPr>
        <xdr:sp macro="" textlink="">
          <xdr:nvSpPr>
            <xdr:cNvPr id="14" name="Line 315"/>
            <xdr:cNvSpPr>
              <a:spLocks noChangeShapeType="1"/>
            </xdr:cNvSpPr>
          </xdr:nvSpPr>
          <xdr:spPr bwMode="auto">
            <a:xfrm flipH="1">
              <a:off x="509" y="4921"/>
              <a:ext cx="13" cy="0"/>
            </a:xfrm>
            <a:prstGeom prst="line">
              <a:avLst/>
            </a:prstGeom>
            <a:noFill/>
            <a:ln w="9525">
              <a:solidFill>
                <a:srgbClr val="FFFF99"/>
              </a:solidFill>
              <a:round/>
              <a:headEnd/>
              <a:tailEnd/>
            </a:ln>
          </xdr:spPr>
        </xdr:sp>
        <xdr:sp macro="" textlink="">
          <xdr:nvSpPr>
            <xdr:cNvPr id="15" name="Line 316"/>
            <xdr:cNvSpPr>
              <a:spLocks noChangeShapeType="1"/>
            </xdr:cNvSpPr>
          </xdr:nvSpPr>
          <xdr:spPr bwMode="auto">
            <a:xfrm flipH="1">
              <a:off x="509" y="4917"/>
              <a:ext cx="13" cy="0"/>
            </a:xfrm>
            <a:prstGeom prst="line">
              <a:avLst/>
            </a:prstGeom>
            <a:noFill/>
            <a:ln w="9525">
              <a:solidFill>
                <a:srgbClr val="FF6600"/>
              </a:solidFill>
              <a:round/>
              <a:headEnd/>
              <a:tailEnd/>
            </a:ln>
          </xdr:spPr>
        </xdr:sp>
      </xdr:grpSp>
      <xdr:grpSp>
        <xdr:nvGrpSpPr>
          <xdr:cNvPr id="9" name="Group 322"/>
          <xdr:cNvGrpSpPr>
            <a:grpSpLocks/>
          </xdr:cNvGrpSpPr>
        </xdr:nvGrpSpPr>
        <xdr:grpSpPr bwMode="auto">
          <a:xfrm>
            <a:off x="2105025" y="1762125"/>
            <a:ext cx="123825" cy="76200"/>
            <a:chOff x="526" y="4933"/>
            <a:chExt cx="13" cy="8"/>
          </a:xfrm>
        </xdr:grpSpPr>
        <xdr:grpSp>
          <xdr:nvGrpSpPr>
            <xdr:cNvPr id="10" name="Group 323"/>
            <xdr:cNvGrpSpPr>
              <a:grpSpLocks/>
            </xdr:cNvGrpSpPr>
          </xdr:nvGrpSpPr>
          <xdr:grpSpPr bwMode="auto">
            <a:xfrm>
              <a:off x="526" y="4933"/>
              <a:ext cx="13" cy="4"/>
              <a:chOff x="510" y="4917"/>
              <a:chExt cx="13" cy="4"/>
            </a:xfrm>
          </xdr:grpSpPr>
          <xdr:sp macro="" textlink="">
            <xdr:nvSpPr>
              <xdr:cNvPr id="12"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13" name="Line 325"/>
              <xdr:cNvSpPr>
                <a:spLocks noChangeShapeType="1"/>
              </xdr:cNvSpPr>
            </xdr:nvSpPr>
            <xdr:spPr bwMode="auto">
              <a:xfrm flipH="1">
                <a:off x="510" y="4917"/>
                <a:ext cx="13" cy="0"/>
              </a:xfrm>
              <a:prstGeom prst="line">
                <a:avLst/>
              </a:prstGeom>
              <a:noFill/>
              <a:ln w="9525">
                <a:solidFill>
                  <a:srgbClr val="FF6600"/>
                </a:solidFill>
                <a:round/>
                <a:headEnd/>
                <a:tailEnd/>
              </a:ln>
            </xdr:spPr>
          </xdr:sp>
        </xdr:grpSp>
        <xdr:sp macro="" textlink="">
          <xdr:nvSpPr>
            <xdr:cNvPr id="11" name="Line 326"/>
            <xdr:cNvSpPr>
              <a:spLocks noChangeShapeType="1"/>
            </xdr:cNvSpPr>
          </xdr:nvSpPr>
          <xdr:spPr bwMode="auto">
            <a:xfrm flipH="1">
              <a:off x="526" y="4941"/>
              <a:ext cx="13" cy="0"/>
            </a:xfrm>
            <a:prstGeom prst="line">
              <a:avLst/>
            </a:prstGeom>
            <a:noFill/>
            <a:ln w="9525">
              <a:solidFill>
                <a:srgbClr val="FF6600"/>
              </a:solidFill>
              <a:round/>
              <a:headEnd/>
              <a:tailEnd/>
            </a:ln>
          </xdr:spPr>
        </xdr:sp>
      </xdr:grpSp>
    </xdr:grpSp>
    <xdr:clientData/>
  </xdr:twoCellAnchor>
  <xdr:twoCellAnchor>
    <xdr:from>
      <xdr:col>1</xdr:col>
      <xdr:colOff>504824</xdr:colOff>
      <xdr:row>10</xdr:row>
      <xdr:rowOff>180974</xdr:rowOff>
    </xdr:from>
    <xdr:to>
      <xdr:col>5</xdr:col>
      <xdr:colOff>485775</xdr:colOff>
      <xdr:row>13</xdr:row>
      <xdr:rowOff>123825</xdr:rowOff>
    </xdr:to>
    <xdr:grpSp>
      <xdr:nvGrpSpPr>
        <xdr:cNvPr id="54" name="53 - Ομάδα"/>
        <xdr:cNvGrpSpPr/>
      </xdr:nvGrpSpPr>
      <xdr:grpSpPr>
        <a:xfrm>
          <a:off x="1119340" y="2126942"/>
          <a:ext cx="2439016" cy="526641"/>
          <a:chOff x="1114424" y="2085974"/>
          <a:chExt cx="2419351" cy="514351"/>
        </a:xfrm>
      </xdr:grpSpPr>
      <xdr:sp macro="" textlink="">
        <xdr:nvSpPr>
          <xdr:cNvPr id="21" name="Text Box 331"/>
          <xdr:cNvSpPr txBox="1">
            <a:spLocks noChangeArrowheads="1"/>
          </xdr:cNvSpPr>
        </xdr:nvSpPr>
        <xdr:spPr bwMode="auto">
          <a:xfrm>
            <a:off x="2371725" y="2085974"/>
            <a:ext cx="323850"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7" name="Text Box 287"/>
          <xdr:cNvSpPr txBox="1">
            <a:spLocks noChangeArrowheads="1"/>
          </xdr:cNvSpPr>
        </xdr:nvSpPr>
        <xdr:spPr bwMode="auto">
          <a:xfrm>
            <a:off x="1114424" y="2085974"/>
            <a:ext cx="39052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N</a:t>
            </a:r>
          </a:p>
        </xdr:txBody>
      </xdr:sp>
      <xdr:sp macro="" textlink="">
        <xdr:nvSpPr>
          <xdr:cNvPr id="18" name="Text Box 290"/>
          <xdr:cNvSpPr txBox="1">
            <a:spLocks noChangeArrowheads="1"/>
          </xdr:cNvSpPr>
        </xdr:nvSpPr>
        <xdr:spPr bwMode="auto">
          <a:xfrm>
            <a:off x="1552575" y="2085974"/>
            <a:ext cx="381000"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9" name="Text Box 291"/>
          <xdr:cNvSpPr txBox="1">
            <a:spLocks noChangeArrowheads="1"/>
          </xdr:cNvSpPr>
        </xdr:nvSpPr>
        <xdr:spPr bwMode="auto">
          <a:xfrm>
            <a:off x="1981200" y="2085974"/>
            <a:ext cx="314325"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25" name="Line 299"/>
          <xdr:cNvSpPr>
            <a:spLocks noChangeShapeType="1"/>
          </xdr:cNvSpPr>
        </xdr:nvSpPr>
        <xdr:spPr bwMode="auto">
          <a:xfrm flipH="1">
            <a:off x="1885950" y="2181225"/>
            <a:ext cx="123825" cy="0"/>
          </a:xfrm>
          <a:prstGeom prst="line">
            <a:avLst/>
          </a:prstGeom>
          <a:noFill/>
          <a:ln w="9525">
            <a:solidFill>
              <a:srgbClr val="FFFF99"/>
            </a:solidFill>
            <a:round/>
            <a:headEnd/>
            <a:tailEnd/>
          </a:ln>
        </xdr:spPr>
      </xdr:sp>
      <xdr:sp macro="" textlink="">
        <xdr:nvSpPr>
          <xdr:cNvPr id="26" name="Line 300"/>
          <xdr:cNvSpPr>
            <a:spLocks noChangeShapeType="1"/>
          </xdr:cNvSpPr>
        </xdr:nvSpPr>
        <xdr:spPr bwMode="auto">
          <a:xfrm flipH="1">
            <a:off x="1457325" y="2181225"/>
            <a:ext cx="123825" cy="0"/>
          </a:xfrm>
          <a:prstGeom prst="line">
            <a:avLst/>
          </a:prstGeom>
          <a:noFill/>
          <a:ln w="9525">
            <a:solidFill>
              <a:srgbClr val="FFFF99"/>
            </a:solidFill>
            <a:round/>
            <a:headEnd/>
            <a:tailEnd/>
          </a:ln>
        </xdr:spPr>
      </xdr:sp>
      <xdr:grpSp>
        <xdr:nvGrpSpPr>
          <xdr:cNvPr id="27" name="Group 311"/>
          <xdr:cNvGrpSpPr>
            <a:grpSpLocks/>
          </xdr:cNvGrpSpPr>
        </xdr:nvGrpSpPr>
        <xdr:grpSpPr bwMode="auto">
          <a:xfrm>
            <a:off x="2266950" y="2162175"/>
            <a:ext cx="123825" cy="38100"/>
            <a:chOff x="509" y="4917"/>
            <a:chExt cx="13" cy="4"/>
          </a:xfrm>
        </xdr:grpSpPr>
        <xdr:sp macro="" textlink="">
          <xdr:nvSpPr>
            <xdr:cNvPr id="32" name="Line 312"/>
            <xdr:cNvSpPr>
              <a:spLocks noChangeShapeType="1"/>
            </xdr:cNvSpPr>
          </xdr:nvSpPr>
          <xdr:spPr bwMode="auto">
            <a:xfrm flipH="1">
              <a:off x="509" y="4921"/>
              <a:ext cx="13" cy="0"/>
            </a:xfrm>
            <a:prstGeom prst="line">
              <a:avLst/>
            </a:prstGeom>
            <a:noFill/>
            <a:ln w="9525">
              <a:solidFill>
                <a:srgbClr val="FFFF99"/>
              </a:solidFill>
              <a:round/>
              <a:headEnd/>
              <a:tailEnd/>
            </a:ln>
          </xdr:spPr>
        </xdr:sp>
        <xdr:sp macro="" textlink="">
          <xdr:nvSpPr>
            <xdr:cNvPr id="33" name="Line 313"/>
            <xdr:cNvSpPr>
              <a:spLocks noChangeShapeType="1"/>
            </xdr:cNvSpPr>
          </xdr:nvSpPr>
          <xdr:spPr bwMode="auto">
            <a:xfrm flipH="1">
              <a:off x="509" y="4917"/>
              <a:ext cx="13" cy="0"/>
            </a:xfrm>
            <a:prstGeom prst="line">
              <a:avLst/>
            </a:prstGeom>
            <a:noFill/>
            <a:ln w="9525">
              <a:solidFill>
                <a:srgbClr val="FF6600"/>
              </a:solidFill>
              <a:round/>
              <a:headEnd/>
              <a:tailEnd/>
            </a:ln>
          </xdr:spPr>
        </xdr:sp>
      </xdr:grpSp>
      <xdr:grpSp>
        <xdr:nvGrpSpPr>
          <xdr:cNvPr id="52" name="51 - Ομάδα"/>
          <xdr:cNvGrpSpPr/>
        </xdr:nvGrpSpPr>
        <xdr:grpSpPr>
          <a:xfrm>
            <a:off x="2657475" y="2085974"/>
            <a:ext cx="876300" cy="514351"/>
            <a:chOff x="2152650" y="2085974"/>
            <a:chExt cx="876300" cy="514351"/>
          </a:xfrm>
        </xdr:grpSpPr>
        <xdr:sp macro="" textlink="">
          <xdr:nvSpPr>
            <xdr:cNvPr id="20" name="Text Box 292"/>
            <xdr:cNvSpPr txBox="1">
              <a:spLocks noChangeArrowheads="1"/>
            </xdr:cNvSpPr>
          </xdr:nvSpPr>
          <xdr:spPr bwMode="auto">
            <a:xfrm>
              <a:off x="2638425" y="2085974"/>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22" name="Text Box 332"/>
            <xdr:cNvSpPr txBox="1">
              <a:spLocks noChangeArrowheads="1"/>
            </xdr:cNvSpPr>
          </xdr:nvSpPr>
          <xdr:spPr bwMode="auto">
            <a:xfrm>
              <a:off x="2247900" y="2085974"/>
              <a:ext cx="342900"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3" name="Text Box 333"/>
            <xdr:cNvSpPr txBox="1">
              <a:spLocks noChangeArrowheads="1"/>
            </xdr:cNvSpPr>
          </xdr:nvSpPr>
          <xdr:spPr bwMode="auto">
            <a:xfrm>
              <a:off x="2247900" y="2390775"/>
              <a:ext cx="342900"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4" name="Text Box 342"/>
            <xdr:cNvSpPr txBox="1">
              <a:spLocks noChangeArrowheads="1"/>
            </xdr:cNvSpPr>
          </xdr:nvSpPr>
          <xdr:spPr bwMode="auto">
            <a:xfrm>
              <a:off x="2686050" y="2390774"/>
              <a:ext cx="342900" cy="2000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8" name="Line 329"/>
            <xdr:cNvSpPr>
              <a:spLocks noChangeShapeType="1"/>
            </xdr:cNvSpPr>
          </xdr:nvSpPr>
          <xdr:spPr bwMode="auto">
            <a:xfrm flipH="1">
              <a:off x="2533650" y="2181225"/>
              <a:ext cx="123825" cy="0"/>
            </a:xfrm>
            <a:prstGeom prst="line">
              <a:avLst/>
            </a:prstGeom>
            <a:noFill/>
            <a:ln w="9525">
              <a:solidFill>
                <a:srgbClr val="FFFF99"/>
              </a:solidFill>
              <a:round/>
              <a:headEnd/>
              <a:tailEnd/>
            </a:ln>
          </xdr:spPr>
        </xdr:sp>
        <xdr:sp macro="" textlink="">
          <xdr:nvSpPr>
            <xdr:cNvPr id="29" name="Line 330"/>
            <xdr:cNvSpPr>
              <a:spLocks noChangeShapeType="1"/>
            </xdr:cNvSpPr>
          </xdr:nvSpPr>
          <xdr:spPr bwMode="auto">
            <a:xfrm flipH="1">
              <a:off x="2152650" y="2181225"/>
              <a:ext cx="123825" cy="0"/>
            </a:xfrm>
            <a:prstGeom prst="line">
              <a:avLst/>
            </a:prstGeom>
            <a:noFill/>
            <a:ln w="9525">
              <a:solidFill>
                <a:srgbClr val="FFFF99"/>
              </a:solidFill>
              <a:round/>
              <a:headEnd/>
              <a:tailEnd/>
            </a:ln>
          </xdr:spPr>
        </xdr:sp>
        <xdr:sp macro="" textlink="">
          <xdr:nvSpPr>
            <xdr:cNvPr id="30" name="Line 337"/>
            <xdr:cNvSpPr>
              <a:spLocks noChangeShapeType="1"/>
            </xdr:cNvSpPr>
          </xdr:nvSpPr>
          <xdr:spPr bwMode="auto">
            <a:xfrm flipH="1">
              <a:off x="2581275" y="2486025"/>
              <a:ext cx="123825" cy="0"/>
            </a:xfrm>
            <a:prstGeom prst="line">
              <a:avLst/>
            </a:prstGeom>
            <a:noFill/>
            <a:ln w="9525">
              <a:solidFill>
                <a:srgbClr val="FFFF99"/>
              </a:solidFill>
              <a:round/>
              <a:headEnd/>
              <a:tailEnd/>
            </a:ln>
          </xdr:spPr>
        </xdr:sp>
        <xdr:sp macro="" textlink="">
          <xdr:nvSpPr>
            <xdr:cNvPr id="31" name="Line 340"/>
            <xdr:cNvSpPr>
              <a:spLocks noChangeShapeType="1"/>
            </xdr:cNvSpPr>
          </xdr:nvSpPr>
          <xdr:spPr bwMode="auto">
            <a:xfrm rot="5400000" flipH="1">
              <a:off x="2286000" y="2333625"/>
              <a:ext cx="123825" cy="0"/>
            </a:xfrm>
            <a:prstGeom prst="line">
              <a:avLst/>
            </a:prstGeom>
            <a:noFill/>
            <a:ln w="9525">
              <a:solidFill>
                <a:srgbClr val="FFFF99"/>
              </a:solidFill>
              <a:round/>
              <a:headEnd/>
              <a:tailEnd/>
            </a:ln>
          </xdr:spPr>
        </xdr:sp>
      </xdr:grpSp>
    </xdr:grpSp>
    <xdr:clientData/>
  </xdr:twoCellAnchor>
  <xdr:twoCellAnchor>
    <xdr:from>
      <xdr:col>2</xdr:col>
      <xdr:colOff>151069</xdr:colOff>
      <xdr:row>13</xdr:row>
      <xdr:rowOff>167655</xdr:rowOff>
    </xdr:from>
    <xdr:to>
      <xdr:col>3</xdr:col>
      <xdr:colOff>564637</xdr:colOff>
      <xdr:row>22</xdr:row>
      <xdr:rowOff>122903</xdr:rowOff>
    </xdr:to>
    <xdr:grpSp>
      <xdr:nvGrpSpPr>
        <xdr:cNvPr id="1333" name="1332 - Ομάδα"/>
        <xdr:cNvGrpSpPr/>
      </xdr:nvGrpSpPr>
      <xdr:grpSpPr>
        <a:xfrm>
          <a:off x="1380101" y="2697413"/>
          <a:ext cx="1028084" cy="1706619"/>
          <a:chOff x="1396488" y="2617526"/>
          <a:chExt cx="1036278" cy="1651312"/>
        </a:xfrm>
      </xdr:grpSpPr>
      <xdr:sp macro="" textlink="">
        <xdr:nvSpPr>
          <xdr:cNvPr id="35" name="Text Box 293"/>
          <xdr:cNvSpPr txBox="1">
            <a:spLocks noChangeArrowheads="1"/>
          </xdr:cNvSpPr>
        </xdr:nvSpPr>
        <xdr:spPr bwMode="auto">
          <a:xfrm>
            <a:off x="1396488" y="2617526"/>
            <a:ext cx="200025" cy="1884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6" name="Text Box 294"/>
          <xdr:cNvSpPr txBox="1">
            <a:spLocks noChangeArrowheads="1"/>
          </xdr:cNvSpPr>
        </xdr:nvSpPr>
        <xdr:spPr bwMode="auto">
          <a:xfrm>
            <a:off x="2099391" y="2625720"/>
            <a:ext cx="333375" cy="2075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37" name="Text Box 295"/>
          <xdr:cNvSpPr txBox="1">
            <a:spLocks noChangeArrowheads="1"/>
          </xdr:cNvSpPr>
        </xdr:nvSpPr>
        <xdr:spPr bwMode="auto">
          <a:xfrm>
            <a:off x="1731194" y="4018417"/>
            <a:ext cx="422685" cy="2504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NH</a:t>
            </a:r>
            <a:r>
              <a:rPr lang="en-US" sz="1200" b="0" i="0" strike="noStrike" baseline="-25000">
                <a:solidFill>
                  <a:srgbClr val="FFFF99"/>
                </a:solidFill>
                <a:latin typeface="Arial"/>
                <a:cs typeface="Arial"/>
              </a:rPr>
              <a:t>2</a:t>
            </a:r>
          </a:p>
        </xdr:txBody>
      </xdr:sp>
      <xdr:grpSp>
        <xdr:nvGrpSpPr>
          <xdr:cNvPr id="38" name="Group 362"/>
          <xdr:cNvGrpSpPr>
            <a:grpSpLocks/>
          </xdr:cNvGrpSpPr>
        </xdr:nvGrpSpPr>
        <xdr:grpSpPr bwMode="auto">
          <a:xfrm>
            <a:off x="1550219" y="3197937"/>
            <a:ext cx="584610" cy="555830"/>
            <a:chOff x="160" y="5208"/>
            <a:chExt cx="60" cy="59"/>
          </a:xfrm>
        </xdr:grpSpPr>
        <xdr:sp macro="" textlink="">
          <xdr:nvSpPr>
            <xdr:cNvPr id="44" name="Oval 350"/>
            <xdr:cNvSpPr>
              <a:spLocks noChangeArrowheads="1"/>
            </xdr:cNvSpPr>
          </xdr:nvSpPr>
          <xdr:spPr bwMode="auto">
            <a:xfrm>
              <a:off x="169" y="5217"/>
              <a:ext cx="41" cy="41"/>
            </a:xfrm>
            <a:prstGeom prst="ellipse">
              <a:avLst/>
            </a:prstGeom>
            <a:solidFill>
              <a:srgbClr val="000000"/>
            </a:solidFill>
            <a:ln w="9525">
              <a:solidFill>
                <a:srgbClr val="FF6600"/>
              </a:solidFill>
              <a:round/>
              <a:headEnd/>
              <a:tailEnd/>
            </a:ln>
          </xdr:spPr>
        </xdr:sp>
        <xdr:sp macro="" textlink="">
          <xdr:nvSpPr>
            <xdr:cNvPr id="45" name="Line 344"/>
            <xdr:cNvSpPr>
              <a:spLocks noChangeShapeType="1"/>
            </xdr:cNvSpPr>
          </xdr:nvSpPr>
          <xdr:spPr bwMode="auto">
            <a:xfrm>
              <a:off x="160" y="5222"/>
              <a:ext cx="0" cy="30"/>
            </a:xfrm>
            <a:prstGeom prst="line">
              <a:avLst/>
            </a:prstGeom>
            <a:noFill/>
            <a:ln w="9525">
              <a:solidFill>
                <a:srgbClr val="FFFF99"/>
              </a:solidFill>
              <a:round/>
              <a:headEnd/>
              <a:tailEnd/>
            </a:ln>
          </xdr:spPr>
        </xdr:sp>
        <xdr:sp macro="" textlink="">
          <xdr:nvSpPr>
            <xdr:cNvPr id="46" name="Line 345"/>
            <xdr:cNvSpPr>
              <a:spLocks noChangeShapeType="1"/>
            </xdr:cNvSpPr>
          </xdr:nvSpPr>
          <xdr:spPr bwMode="auto">
            <a:xfrm flipV="1">
              <a:off x="160" y="5208"/>
              <a:ext cx="30" cy="14"/>
            </a:xfrm>
            <a:prstGeom prst="line">
              <a:avLst/>
            </a:prstGeom>
            <a:noFill/>
            <a:ln w="9525">
              <a:solidFill>
                <a:srgbClr val="FFFF99"/>
              </a:solidFill>
              <a:round/>
              <a:headEnd/>
              <a:tailEnd/>
            </a:ln>
          </xdr:spPr>
        </xdr:sp>
        <xdr:sp macro="" textlink="">
          <xdr:nvSpPr>
            <xdr:cNvPr id="47" name="Line 346"/>
            <xdr:cNvSpPr>
              <a:spLocks noChangeShapeType="1"/>
            </xdr:cNvSpPr>
          </xdr:nvSpPr>
          <xdr:spPr bwMode="auto">
            <a:xfrm>
              <a:off x="160" y="5253"/>
              <a:ext cx="30" cy="14"/>
            </a:xfrm>
            <a:prstGeom prst="line">
              <a:avLst/>
            </a:prstGeom>
            <a:noFill/>
            <a:ln w="9525">
              <a:solidFill>
                <a:srgbClr val="FFFF99"/>
              </a:solidFill>
              <a:round/>
              <a:headEnd/>
              <a:tailEnd/>
            </a:ln>
          </xdr:spPr>
        </xdr:sp>
        <xdr:sp macro="" textlink="">
          <xdr:nvSpPr>
            <xdr:cNvPr id="48" name="Line 347"/>
            <xdr:cNvSpPr>
              <a:spLocks noChangeShapeType="1"/>
            </xdr:cNvSpPr>
          </xdr:nvSpPr>
          <xdr:spPr bwMode="auto">
            <a:xfrm flipV="1">
              <a:off x="190" y="5253"/>
              <a:ext cx="30" cy="14"/>
            </a:xfrm>
            <a:prstGeom prst="line">
              <a:avLst/>
            </a:prstGeom>
            <a:noFill/>
            <a:ln w="9525">
              <a:solidFill>
                <a:srgbClr val="FFFF99"/>
              </a:solidFill>
              <a:round/>
              <a:headEnd/>
              <a:tailEnd/>
            </a:ln>
          </xdr:spPr>
        </xdr:sp>
        <xdr:sp macro="" textlink="">
          <xdr:nvSpPr>
            <xdr:cNvPr id="49" name="Line 348"/>
            <xdr:cNvSpPr>
              <a:spLocks noChangeShapeType="1"/>
            </xdr:cNvSpPr>
          </xdr:nvSpPr>
          <xdr:spPr bwMode="auto">
            <a:xfrm>
              <a:off x="189" y="5208"/>
              <a:ext cx="31" cy="14"/>
            </a:xfrm>
            <a:prstGeom prst="line">
              <a:avLst/>
            </a:prstGeom>
            <a:noFill/>
            <a:ln w="9525">
              <a:solidFill>
                <a:srgbClr val="FFFF99"/>
              </a:solidFill>
              <a:round/>
              <a:headEnd/>
              <a:tailEnd/>
            </a:ln>
          </xdr:spPr>
        </xdr:sp>
        <xdr:sp macro="" textlink="">
          <xdr:nvSpPr>
            <xdr:cNvPr id="50" name="Line 349"/>
            <xdr:cNvSpPr>
              <a:spLocks noChangeShapeType="1"/>
            </xdr:cNvSpPr>
          </xdr:nvSpPr>
          <xdr:spPr bwMode="auto">
            <a:xfrm>
              <a:off x="220" y="5221"/>
              <a:ext cx="0" cy="31"/>
            </a:xfrm>
            <a:prstGeom prst="line">
              <a:avLst/>
            </a:prstGeom>
            <a:noFill/>
            <a:ln w="9525">
              <a:solidFill>
                <a:srgbClr val="FFFF99"/>
              </a:solidFill>
              <a:round/>
              <a:headEnd/>
              <a:tailEnd/>
            </a:ln>
          </xdr:spPr>
        </xdr:sp>
      </xdr:grpSp>
      <xdr:sp macro="" textlink="">
        <xdr:nvSpPr>
          <xdr:cNvPr id="39" name="Line 351"/>
          <xdr:cNvSpPr>
            <a:spLocks noChangeShapeType="1"/>
          </xdr:cNvSpPr>
        </xdr:nvSpPr>
        <xdr:spPr bwMode="auto">
          <a:xfrm>
            <a:off x="1835969" y="2916284"/>
            <a:ext cx="0" cy="281653"/>
          </a:xfrm>
          <a:prstGeom prst="line">
            <a:avLst/>
          </a:prstGeom>
          <a:noFill/>
          <a:ln w="9525">
            <a:solidFill>
              <a:srgbClr val="FFFF99"/>
            </a:solidFill>
            <a:round/>
            <a:headEnd/>
            <a:tailEnd/>
          </a:ln>
        </xdr:spPr>
      </xdr:sp>
      <xdr:sp macro="" textlink="">
        <xdr:nvSpPr>
          <xdr:cNvPr id="40" name="Line 352"/>
          <xdr:cNvSpPr>
            <a:spLocks noChangeShapeType="1"/>
          </xdr:cNvSpPr>
        </xdr:nvSpPr>
        <xdr:spPr bwMode="auto">
          <a:xfrm>
            <a:off x="1835969" y="3753767"/>
            <a:ext cx="0" cy="283702"/>
          </a:xfrm>
          <a:prstGeom prst="line">
            <a:avLst/>
          </a:prstGeom>
          <a:noFill/>
          <a:ln w="9525">
            <a:solidFill>
              <a:srgbClr val="FFFF99"/>
            </a:solidFill>
            <a:round/>
            <a:headEnd/>
            <a:tailEnd/>
          </a:ln>
        </xdr:spPr>
      </xdr:sp>
      <xdr:sp macro="" textlink="">
        <xdr:nvSpPr>
          <xdr:cNvPr id="41" name="Line 353"/>
          <xdr:cNvSpPr>
            <a:spLocks noChangeShapeType="1"/>
          </xdr:cNvSpPr>
        </xdr:nvSpPr>
        <xdr:spPr bwMode="auto">
          <a:xfrm flipV="1">
            <a:off x="1835969" y="2782934"/>
            <a:ext cx="298860" cy="133350"/>
          </a:xfrm>
          <a:prstGeom prst="line">
            <a:avLst/>
          </a:prstGeom>
          <a:noFill/>
          <a:ln w="9525">
            <a:solidFill>
              <a:srgbClr val="FFFF99"/>
            </a:solidFill>
            <a:round/>
            <a:headEnd/>
            <a:tailEnd/>
          </a:ln>
        </xdr:spPr>
      </xdr:sp>
      <xdr:sp macro="" textlink="">
        <xdr:nvSpPr>
          <xdr:cNvPr id="42" name="Line 355"/>
          <xdr:cNvSpPr>
            <a:spLocks noChangeShapeType="1"/>
          </xdr:cNvSpPr>
        </xdr:nvSpPr>
        <xdr:spPr bwMode="auto">
          <a:xfrm flipH="1" flipV="1">
            <a:off x="1550219" y="2782934"/>
            <a:ext cx="285750" cy="133350"/>
          </a:xfrm>
          <a:prstGeom prst="line">
            <a:avLst/>
          </a:prstGeom>
          <a:noFill/>
          <a:ln w="9525">
            <a:solidFill>
              <a:srgbClr val="FFFF99"/>
            </a:solidFill>
            <a:round/>
            <a:headEnd/>
            <a:tailEnd/>
          </a:ln>
        </xdr:spPr>
      </xdr:sp>
      <xdr:sp macro="" textlink="">
        <xdr:nvSpPr>
          <xdr:cNvPr id="43" name="Line 354"/>
          <xdr:cNvSpPr>
            <a:spLocks noChangeShapeType="1"/>
          </xdr:cNvSpPr>
        </xdr:nvSpPr>
        <xdr:spPr bwMode="auto">
          <a:xfrm flipH="1" flipV="1">
            <a:off x="1569269" y="2744834"/>
            <a:ext cx="276225" cy="133350"/>
          </a:xfrm>
          <a:prstGeom prst="line">
            <a:avLst/>
          </a:prstGeom>
          <a:noFill/>
          <a:ln w="9525">
            <a:solidFill>
              <a:srgbClr val="FF6600"/>
            </a:solidFill>
            <a:round/>
            <a:headEnd/>
            <a:tailEnd/>
          </a:ln>
        </xdr:spPr>
      </xdr:sp>
    </xdr:grpSp>
    <xdr:clientData/>
  </xdr:twoCellAnchor>
  <xdr:twoCellAnchor>
    <xdr:from>
      <xdr:col>0</xdr:col>
      <xdr:colOff>123825</xdr:colOff>
      <xdr:row>6</xdr:row>
      <xdr:rowOff>104775</xdr:rowOff>
    </xdr:from>
    <xdr:to>
      <xdr:col>0</xdr:col>
      <xdr:colOff>447675</xdr:colOff>
      <xdr:row>6</xdr:row>
      <xdr:rowOff>106363</xdr:rowOff>
    </xdr:to>
    <xdr:cxnSp macro="">
      <xdr:nvCxnSpPr>
        <xdr:cNvPr id="57" name="56 - Ευθύγραμμο βέλος σύνδεσης"/>
        <xdr:cNvCxnSpPr/>
      </xdr:nvCxnSpPr>
      <xdr:spPr>
        <a:xfrm>
          <a:off x="123825" y="1247775"/>
          <a:ext cx="323850" cy="1588"/>
        </a:xfrm>
        <a:prstGeom prst="straightConnector1">
          <a:avLst/>
        </a:prstGeom>
        <a:ln w="25400">
          <a:solidFill>
            <a:srgbClr val="80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31</xdr:row>
      <xdr:rowOff>104775</xdr:rowOff>
    </xdr:from>
    <xdr:to>
      <xdr:col>0</xdr:col>
      <xdr:colOff>447675</xdr:colOff>
      <xdr:row>31</xdr:row>
      <xdr:rowOff>106363</xdr:rowOff>
    </xdr:to>
    <xdr:cxnSp macro="">
      <xdr:nvCxnSpPr>
        <xdr:cNvPr id="58" name="57 - Ευθύγραμμο βέλος σύνδεσης"/>
        <xdr:cNvCxnSpPr/>
      </xdr:nvCxnSpPr>
      <xdr:spPr>
        <a:xfrm>
          <a:off x="123825" y="1247775"/>
          <a:ext cx="323850" cy="1588"/>
        </a:xfrm>
        <a:prstGeom prst="straightConnector1">
          <a:avLst/>
        </a:prstGeom>
        <a:ln w="25400">
          <a:solidFill>
            <a:srgbClr val="80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542926</xdr:colOff>
      <xdr:row>0</xdr:row>
      <xdr:rowOff>-40466807</xdr:rowOff>
    </xdr:from>
    <xdr:to>
      <xdr:col>4</xdr:col>
      <xdr:colOff>57151</xdr:colOff>
      <xdr:row>0</xdr:row>
      <xdr:rowOff>-40466803</xdr:rowOff>
    </xdr:to>
    <xdr:grpSp>
      <xdr:nvGrpSpPr>
        <xdr:cNvPr id="63" name="Group 311"/>
        <xdr:cNvGrpSpPr>
          <a:grpSpLocks/>
        </xdr:cNvGrpSpPr>
      </xdr:nvGrpSpPr>
      <xdr:grpSpPr bwMode="auto">
        <a:xfrm>
          <a:off x="2386474" y="-40466807"/>
          <a:ext cx="128742" cy="4"/>
          <a:chOff x="509" y="4917"/>
          <a:chExt cx="13" cy="4"/>
        </a:xfrm>
      </xdr:grpSpPr>
      <xdr:sp macro="" textlink="">
        <xdr:nvSpPr>
          <xdr:cNvPr id="73" name="Line 312"/>
          <xdr:cNvSpPr>
            <a:spLocks noChangeShapeType="1"/>
          </xdr:cNvSpPr>
        </xdr:nvSpPr>
        <xdr:spPr bwMode="auto">
          <a:xfrm flipH="1">
            <a:off x="509" y="4921"/>
            <a:ext cx="13" cy="0"/>
          </a:xfrm>
          <a:prstGeom prst="line">
            <a:avLst/>
          </a:prstGeom>
          <a:noFill/>
          <a:ln w="9525">
            <a:solidFill>
              <a:srgbClr val="FFFF99"/>
            </a:solidFill>
            <a:round/>
            <a:headEnd/>
            <a:tailEnd/>
          </a:ln>
        </xdr:spPr>
      </xdr:sp>
      <xdr:sp macro="" textlink="">
        <xdr:nvSpPr>
          <xdr:cNvPr id="74" name="Line 313"/>
          <xdr:cNvSpPr>
            <a:spLocks noChangeShapeType="1"/>
          </xdr:cNvSpPr>
        </xdr:nvSpPr>
        <xdr:spPr bwMode="auto">
          <a:xfrm flipH="1">
            <a:off x="509" y="4917"/>
            <a:ext cx="13" cy="0"/>
          </a:xfrm>
          <a:prstGeom prst="line">
            <a:avLst/>
          </a:prstGeom>
          <a:noFill/>
          <a:ln w="9525">
            <a:solidFill>
              <a:srgbClr val="FF6600"/>
            </a:solidFill>
            <a:round/>
            <a:headEnd/>
            <a:tailEnd/>
          </a:ln>
        </xdr:spPr>
      </xdr:sp>
    </xdr:grpSp>
    <xdr:clientData/>
  </xdr:twoCellAnchor>
  <xdr:twoCellAnchor>
    <xdr:from>
      <xdr:col>7</xdr:col>
      <xdr:colOff>295274</xdr:colOff>
      <xdr:row>0</xdr:row>
      <xdr:rowOff>-40466807</xdr:rowOff>
    </xdr:from>
    <xdr:to>
      <xdr:col>7</xdr:col>
      <xdr:colOff>419099</xdr:colOff>
      <xdr:row>0</xdr:row>
      <xdr:rowOff>-40466803</xdr:rowOff>
    </xdr:to>
    <xdr:grpSp>
      <xdr:nvGrpSpPr>
        <xdr:cNvPr id="81" name="Group 314"/>
        <xdr:cNvGrpSpPr>
          <a:grpSpLocks/>
        </xdr:cNvGrpSpPr>
      </xdr:nvGrpSpPr>
      <xdr:grpSpPr bwMode="auto">
        <a:xfrm>
          <a:off x="4596887" y="-40466807"/>
          <a:ext cx="123825" cy="4"/>
          <a:chOff x="509" y="4917"/>
          <a:chExt cx="13" cy="4"/>
        </a:xfrm>
      </xdr:grpSpPr>
      <xdr:sp macro="" textlink="">
        <xdr:nvSpPr>
          <xdr:cNvPr id="87" name="Line 315"/>
          <xdr:cNvSpPr>
            <a:spLocks noChangeShapeType="1"/>
          </xdr:cNvSpPr>
        </xdr:nvSpPr>
        <xdr:spPr bwMode="auto">
          <a:xfrm flipH="1">
            <a:off x="509" y="4921"/>
            <a:ext cx="13" cy="0"/>
          </a:xfrm>
          <a:prstGeom prst="line">
            <a:avLst/>
          </a:prstGeom>
          <a:noFill/>
          <a:ln w="9525">
            <a:solidFill>
              <a:srgbClr val="FFFF99"/>
            </a:solidFill>
            <a:round/>
            <a:headEnd/>
            <a:tailEnd/>
          </a:ln>
        </xdr:spPr>
      </xdr:sp>
      <xdr:sp macro="" textlink="">
        <xdr:nvSpPr>
          <xdr:cNvPr id="88" name="Line 316"/>
          <xdr:cNvSpPr>
            <a:spLocks noChangeShapeType="1"/>
          </xdr:cNvSpPr>
        </xdr:nvSpPr>
        <xdr:spPr bwMode="auto">
          <a:xfrm flipH="1">
            <a:off x="509" y="4917"/>
            <a:ext cx="13" cy="0"/>
          </a:xfrm>
          <a:prstGeom prst="line">
            <a:avLst/>
          </a:prstGeom>
          <a:noFill/>
          <a:ln w="9525">
            <a:solidFill>
              <a:srgbClr val="FF6600"/>
            </a:solidFill>
            <a:round/>
            <a:headEnd/>
            <a:tailEnd/>
          </a:ln>
        </xdr:spPr>
      </xdr:sp>
    </xdr:grpSp>
    <xdr:clientData/>
  </xdr:twoCellAnchor>
  <xdr:twoCellAnchor>
    <xdr:from>
      <xdr:col>1</xdr:col>
      <xdr:colOff>314325</xdr:colOff>
      <xdr:row>33</xdr:row>
      <xdr:rowOff>171450</xdr:rowOff>
    </xdr:from>
    <xdr:to>
      <xdr:col>4</xdr:col>
      <xdr:colOff>285749</xdr:colOff>
      <xdr:row>36</xdr:row>
      <xdr:rowOff>123825</xdr:rowOff>
    </xdr:to>
    <xdr:grpSp>
      <xdr:nvGrpSpPr>
        <xdr:cNvPr id="110" name="109 - Ομάδα"/>
        <xdr:cNvGrpSpPr/>
      </xdr:nvGrpSpPr>
      <xdr:grpSpPr>
        <a:xfrm>
          <a:off x="928841" y="6593144"/>
          <a:ext cx="1814973" cy="536165"/>
          <a:chOff x="3743325" y="6286500"/>
          <a:chExt cx="1800224" cy="523875"/>
        </a:xfrm>
      </xdr:grpSpPr>
      <xdr:sp macro="" textlink="">
        <xdr:nvSpPr>
          <xdr:cNvPr id="60" name="Text Box 291"/>
          <xdr:cNvSpPr txBox="1">
            <a:spLocks noChangeArrowheads="1"/>
          </xdr:cNvSpPr>
        </xdr:nvSpPr>
        <xdr:spPr bwMode="auto">
          <a:xfrm>
            <a:off x="4295776" y="6286500"/>
            <a:ext cx="314325"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grpSp>
        <xdr:nvGrpSpPr>
          <xdr:cNvPr id="109" name="108 - Ομάδα"/>
          <xdr:cNvGrpSpPr/>
        </xdr:nvGrpSpPr>
        <xdr:grpSpPr>
          <a:xfrm>
            <a:off x="3743325" y="6286500"/>
            <a:ext cx="1800224" cy="523875"/>
            <a:chOff x="3743325" y="6286500"/>
            <a:chExt cx="1800224" cy="523875"/>
          </a:xfrm>
        </xdr:grpSpPr>
        <xdr:sp macro="" textlink="">
          <xdr:nvSpPr>
            <xdr:cNvPr id="55" name="Text Box 331"/>
            <xdr:cNvSpPr txBox="1">
              <a:spLocks noChangeArrowheads="1"/>
            </xdr:cNvSpPr>
          </xdr:nvSpPr>
          <xdr:spPr bwMode="auto">
            <a:xfrm>
              <a:off x="4029076" y="6286500"/>
              <a:ext cx="190499" cy="2286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61" name="Line 299"/>
            <xdr:cNvSpPr>
              <a:spLocks noChangeShapeType="1"/>
            </xdr:cNvSpPr>
          </xdr:nvSpPr>
          <xdr:spPr bwMode="auto">
            <a:xfrm flipH="1">
              <a:off x="4200526" y="6381751"/>
              <a:ext cx="123825" cy="0"/>
            </a:xfrm>
            <a:prstGeom prst="line">
              <a:avLst/>
            </a:prstGeom>
            <a:noFill/>
            <a:ln w="9525">
              <a:solidFill>
                <a:srgbClr val="FFFF99"/>
              </a:solidFill>
              <a:round/>
              <a:headEnd/>
              <a:tailEnd/>
            </a:ln>
          </xdr:spPr>
        </xdr:sp>
        <xdr:sp macro="" textlink="">
          <xdr:nvSpPr>
            <xdr:cNvPr id="65" name="Text Box 292"/>
            <xdr:cNvSpPr txBox="1">
              <a:spLocks noChangeArrowheads="1"/>
            </xdr:cNvSpPr>
          </xdr:nvSpPr>
          <xdr:spPr bwMode="auto">
            <a:xfrm>
              <a:off x="4295776" y="6591300"/>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66" name="Text Box 332"/>
            <xdr:cNvSpPr txBox="1">
              <a:spLocks noChangeArrowheads="1"/>
            </xdr:cNvSpPr>
          </xdr:nvSpPr>
          <xdr:spPr bwMode="auto">
            <a:xfrm>
              <a:off x="4676776" y="6286500"/>
              <a:ext cx="342900"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67" name="Text Box 333"/>
            <xdr:cNvSpPr txBox="1">
              <a:spLocks noChangeArrowheads="1"/>
            </xdr:cNvSpPr>
          </xdr:nvSpPr>
          <xdr:spPr bwMode="auto">
            <a:xfrm>
              <a:off x="4676776" y="6591301"/>
              <a:ext cx="342900"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0" name="Line 330"/>
            <xdr:cNvSpPr>
              <a:spLocks noChangeShapeType="1"/>
            </xdr:cNvSpPr>
          </xdr:nvSpPr>
          <xdr:spPr bwMode="auto">
            <a:xfrm flipH="1">
              <a:off x="4581526" y="6381751"/>
              <a:ext cx="123825" cy="0"/>
            </a:xfrm>
            <a:prstGeom prst="line">
              <a:avLst/>
            </a:prstGeom>
            <a:noFill/>
            <a:ln w="9525">
              <a:solidFill>
                <a:srgbClr val="FFFF99"/>
              </a:solidFill>
              <a:round/>
              <a:headEnd/>
              <a:tailEnd/>
            </a:ln>
          </xdr:spPr>
        </xdr:sp>
        <xdr:sp macro="" textlink="">
          <xdr:nvSpPr>
            <xdr:cNvPr id="72" name="Line 340"/>
            <xdr:cNvSpPr>
              <a:spLocks noChangeShapeType="1"/>
            </xdr:cNvSpPr>
          </xdr:nvSpPr>
          <xdr:spPr bwMode="auto">
            <a:xfrm rot="5400000" flipH="1">
              <a:off x="4714876" y="6534151"/>
              <a:ext cx="123825" cy="0"/>
            </a:xfrm>
            <a:prstGeom prst="line">
              <a:avLst/>
            </a:prstGeom>
            <a:noFill/>
            <a:ln w="9525">
              <a:solidFill>
                <a:srgbClr val="FFFF99"/>
              </a:solidFill>
              <a:round/>
              <a:headEnd/>
              <a:tailEnd/>
            </a:ln>
          </xdr:spPr>
        </xdr:sp>
        <xdr:sp macro="" textlink="">
          <xdr:nvSpPr>
            <xdr:cNvPr id="78" name="Text Box 289"/>
            <xdr:cNvSpPr txBox="1">
              <a:spLocks noChangeArrowheads="1"/>
            </xdr:cNvSpPr>
          </xdr:nvSpPr>
          <xdr:spPr bwMode="auto">
            <a:xfrm>
              <a:off x="5067299" y="6286501"/>
              <a:ext cx="200025"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9" name="Text Box 296"/>
            <xdr:cNvSpPr txBox="1">
              <a:spLocks noChangeArrowheads="1"/>
            </xdr:cNvSpPr>
          </xdr:nvSpPr>
          <xdr:spPr bwMode="auto">
            <a:xfrm>
              <a:off x="5343524" y="6286501"/>
              <a:ext cx="200025"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t>
              </a:r>
            </a:p>
          </xdr:txBody>
        </xdr:sp>
        <xdr:grpSp>
          <xdr:nvGrpSpPr>
            <xdr:cNvPr id="82" name="Group 322"/>
            <xdr:cNvGrpSpPr>
              <a:grpSpLocks/>
            </xdr:cNvGrpSpPr>
          </xdr:nvGrpSpPr>
          <xdr:grpSpPr bwMode="auto">
            <a:xfrm>
              <a:off x="5248274" y="6343651"/>
              <a:ext cx="123825" cy="76200"/>
              <a:chOff x="526" y="4933"/>
              <a:chExt cx="13" cy="8"/>
            </a:xfrm>
          </xdr:grpSpPr>
          <xdr:grpSp>
            <xdr:nvGrpSpPr>
              <xdr:cNvPr id="83" name="Group 323"/>
              <xdr:cNvGrpSpPr>
                <a:grpSpLocks/>
              </xdr:cNvGrpSpPr>
            </xdr:nvGrpSpPr>
            <xdr:grpSpPr bwMode="auto">
              <a:xfrm>
                <a:off x="526" y="4933"/>
                <a:ext cx="13" cy="4"/>
                <a:chOff x="510" y="4917"/>
                <a:chExt cx="13" cy="4"/>
              </a:xfrm>
            </xdr:grpSpPr>
            <xdr:sp macro="" textlink="">
              <xdr:nvSpPr>
                <xdr:cNvPr id="85"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86" name="Line 325"/>
                <xdr:cNvSpPr>
                  <a:spLocks noChangeShapeType="1"/>
                </xdr:cNvSpPr>
              </xdr:nvSpPr>
              <xdr:spPr bwMode="auto">
                <a:xfrm flipH="1">
                  <a:off x="510" y="4917"/>
                  <a:ext cx="13" cy="0"/>
                </a:xfrm>
                <a:prstGeom prst="line">
                  <a:avLst/>
                </a:prstGeom>
                <a:noFill/>
                <a:ln w="9525">
                  <a:solidFill>
                    <a:srgbClr val="FF6600"/>
                  </a:solidFill>
                  <a:round/>
                  <a:headEnd/>
                  <a:tailEnd/>
                </a:ln>
              </xdr:spPr>
            </xdr:sp>
          </xdr:grpSp>
          <xdr:sp macro="" textlink="">
            <xdr:nvSpPr>
              <xdr:cNvPr id="84" name="Line 326"/>
              <xdr:cNvSpPr>
                <a:spLocks noChangeShapeType="1"/>
              </xdr:cNvSpPr>
            </xdr:nvSpPr>
            <xdr:spPr bwMode="auto">
              <a:xfrm flipH="1">
                <a:off x="526" y="4941"/>
                <a:ext cx="13" cy="0"/>
              </a:xfrm>
              <a:prstGeom prst="line">
                <a:avLst/>
              </a:prstGeom>
              <a:noFill/>
              <a:ln w="9525">
                <a:solidFill>
                  <a:srgbClr val="FF6600"/>
                </a:solidFill>
                <a:round/>
                <a:headEnd/>
                <a:tailEnd/>
              </a:ln>
            </xdr:spPr>
          </xdr:sp>
        </xdr:grpSp>
        <xdr:grpSp>
          <xdr:nvGrpSpPr>
            <xdr:cNvPr id="106" name="105 - Ομάδα"/>
            <xdr:cNvGrpSpPr/>
          </xdr:nvGrpSpPr>
          <xdr:grpSpPr>
            <a:xfrm>
              <a:off x="3743325" y="6286500"/>
              <a:ext cx="304801" cy="200025"/>
              <a:chOff x="3952875" y="6286500"/>
              <a:chExt cx="304801" cy="200025"/>
            </a:xfrm>
          </xdr:grpSpPr>
          <xdr:sp macro="" textlink="">
            <xdr:nvSpPr>
              <xdr:cNvPr id="77" name="Text Box 288"/>
              <xdr:cNvSpPr txBox="1">
                <a:spLocks noChangeArrowheads="1"/>
              </xdr:cNvSpPr>
            </xdr:nvSpPr>
            <xdr:spPr bwMode="auto">
              <a:xfrm>
                <a:off x="3952875" y="6286500"/>
                <a:ext cx="200025" cy="2000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105" name="104 - Ομάδα"/>
              <xdr:cNvGrpSpPr/>
            </xdr:nvGrpSpPr>
            <xdr:grpSpPr>
              <a:xfrm>
                <a:off x="4133851" y="6362699"/>
                <a:ext cx="123825" cy="38100"/>
                <a:chOff x="1123951" y="3124199"/>
                <a:chExt cx="123825" cy="38100"/>
              </a:xfrm>
            </xdr:grpSpPr>
            <xdr:sp macro="" textlink="">
              <xdr:nvSpPr>
                <xdr:cNvPr id="103"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104"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grpSp>
        <xdr:sp macro="" textlink="">
          <xdr:nvSpPr>
            <xdr:cNvPr id="69" name="Line 329"/>
            <xdr:cNvSpPr>
              <a:spLocks noChangeShapeType="1"/>
            </xdr:cNvSpPr>
          </xdr:nvSpPr>
          <xdr:spPr bwMode="auto">
            <a:xfrm flipH="1">
              <a:off x="4962526" y="6381751"/>
              <a:ext cx="123825" cy="0"/>
            </a:xfrm>
            <a:prstGeom prst="line">
              <a:avLst/>
            </a:prstGeom>
            <a:noFill/>
            <a:ln w="9525">
              <a:solidFill>
                <a:srgbClr val="FFFF99"/>
              </a:solidFill>
              <a:round/>
              <a:headEnd/>
              <a:tailEnd/>
            </a:ln>
          </xdr:spPr>
        </xdr:sp>
        <xdr:sp macro="" textlink="">
          <xdr:nvSpPr>
            <xdr:cNvPr id="62" name="Line 300"/>
            <xdr:cNvSpPr>
              <a:spLocks noChangeShapeType="1"/>
            </xdr:cNvSpPr>
          </xdr:nvSpPr>
          <xdr:spPr bwMode="auto">
            <a:xfrm rot="5400000" flipH="1">
              <a:off x="4333876" y="6534151"/>
              <a:ext cx="123825" cy="0"/>
            </a:xfrm>
            <a:prstGeom prst="line">
              <a:avLst/>
            </a:prstGeom>
            <a:noFill/>
            <a:ln w="9525">
              <a:solidFill>
                <a:srgbClr val="FFFF99"/>
              </a:solidFill>
              <a:round/>
              <a:headEnd/>
              <a:tailEnd/>
            </a:ln>
          </xdr:spPr>
        </xdr:sp>
      </xdr:grpSp>
    </xdr:grpSp>
    <xdr:clientData/>
  </xdr:twoCellAnchor>
  <xdr:twoCellAnchor>
    <xdr:from>
      <xdr:col>0</xdr:col>
      <xdr:colOff>123825</xdr:colOff>
      <xdr:row>38</xdr:row>
      <xdr:rowOff>104775</xdr:rowOff>
    </xdr:from>
    <xdr:to>
      <xdr:col>0</xdr:col>
      <xdr:colOff>447675</xdr:colOff>
      <xdr:row>38</xdr:row>
      <xdr:rowOff>106363</xdr:rowOff>
    </xdr:to>
    <xdr:cxnSp macro="">
      <xdr:nvCxnSpPr>
        <xdr:cNvPr id="89" name="88 - Ευθύγραμμο βέλος σύνδεσης"/>
        <xdr:cNvCxnSpPr/>
      </xdr:nvCxnSpPr>
      <xdr:spPr>
        <a:xfrm>
          <a:off x="123825" y="5819775"/>
          <a:ext cx="323850" cy="1588"/>
        </a:xfrm>
        <a:prstGeom prst="straightConnector1">
          <a:avLst/>
        </a:prstGeom>
        <a:ln w="25400">
          <a:solidFill>
            <a:srgbClr val="80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304800</xdr:colOff>
      <xdr:row>0</xdr:row>
      <xdr:rowOff>-39047583</xdr:rowOff>
    </xdr:from>
    <xdr:to>
      <xdr:col>2</xdr:col>
      <xdr:colOff>428625</xdr:colOff>
      <xdr:row>0</xdr:row>
      <xdr:rowOff>-39047579</xdr:rowOff>
    </xdr:to>
    <xdr:grpSp>
      <xdr:nvGrpSpPr>
        <xdr:cNvPr id="97" name="Group 311"/>
        <xdr:cNvGrpSpPr>
          <a:grpSpLocks/>
        </xdr:cNvGrpSpPr>
      </xdr:nvGrpSpPr>
      <xdr:grpSpPr bwMode="auto">
        <a:xfrm>
          <a:off x="1533832" y="-39047583"/>
          <a:ext cx="123825" cy="4"/>
          <a:chOff x="509" y="4917"/>
          <a:chExt cx="13" cy="4"/>
        </a:xfrm>
      </xdr:grpSpPr>
      <xdr:sp macro="" textlink="">
        <xdr:nvSpPr>
          <xdr:cNvPr id="113" name="Line 312"/>
          <xdr:cNvSpPr>
            <a:spLocks noChangeShapeType="1"/>
          </xdr:cNvSpPr>
        </xdr:nvSpPr>
        <xdr:spPr bwMode="auto">
          <a:xfrm flipH="1">
            <a:off x="509" y="4921"/>
            <a:ext cx="13" cy="0"/>
          </a:xfrm>
          <a:prstGeom prst="line">
            <a:avLst/>
          </a:prstGeom>
          <a:noFill/>
          <a:ln w="9525">
            <a:solidFill>
              <a:srgbClr val="FFFF99"/>
            </a:solidFill>
            <a:round/>
            <a:headEnd/>
            <a:tailEnd/>
          </a:ln>
        </xdr:spPr>
      </xdr:sp>
      <xdr:sp macro="" textlink="">
        <xdr:nvSpPr>
          <xdr:cNvPr id="114" name="Line 313"/>
          <xdr:cNvSpPr>
            <a:spLocks noChangeShapeType="1"/>
          </xdr:cNvSpPr>
        </xdr:nvSpPr>
        <xdr:spPr bwMode="auto">
          <a:xfrm flipH="1">
            <a:off x="509" y="4917"/>
            <a:ext cx="13" cy="0"/>
          </a:xfrm>
          <a:prstGeom prst="line">
            <a:avLst/>
          </a:prstGeom>
          <a:noFill/>
          <a:ln w="9525">
            <a:solidFill>
              <a:srgbClr val="FF6600"/>
            </a:solidFill>
            <a:round/>
            <a:headEnd/>
            <a:tailEnd/>
          </a:ln>
        </xdr:spPr>
      </xdr:sp>
    </xdr:grpSp>
    <xdr:clientData/>
  </xdr:twoCellAnchor>
  <xdr:twoCellAnchor>
    <xdr:from>
      <xdr:col>1</xdr:col>
      <xdr:colOff>285750</xdr:colOff>
      <xdr:row>40</xdr:row>
      <xdr:rowOff>190498</xdr:rowOff>
    </xdr:from>
    <xdr:to>
      <xdr:col>3</xdr:col>
      <xdr:colOff>333375</xdr:colOff>
      <xdr:row>42</xdr:row>
      <xdr:rowOff>57149</xdr:rowOff>
    </xdr:to>
    <xdr:grpSp>
      <xdr:nvGrpSpPr>
        <xdr:cNvPr id="116" name="115 - Ομάδα"/>
        <xdr:cNvGrpSpPr/>
      </xdr:nvGrpSpPr>
      <xdr:grpSpPr>
        <a:xfrm>
          <a:off x="900266" y="7974369"/>
          <a:ext cx="1276657" cy="255845"/>
          <a:chOff x="1333500" y="8953498"/>
          <a:chExt cx="1266825" cy="247651"/>
        </a:xfrm>
      </xdr:grpSpPr>
      <xdr:sp macro="" textlink="">
        <xdr:nvSpPr>
          <xdr:cNvPr id="91" name="Text Box 331"/>
          <xdr:cNvSpPr txBox="1">
            <a:spLocks noChangeArrowheads="1"/>
          </xdr:cNvSpPr>
        </xdr:nvSpPr>
        <xdr:spPr bwMode="auto">
          <a:xfrm>
            <a:off x="2200275" y="8953498"/>
            <a:ext cx="400050"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93" name="Text Box 290"/>
          <xdr:cNvSpPr txBox="1">
            <a:spLocks noChangeArrowheads="1"/>
          </xdr:cNvSpPr>
        </xdr:nvSpPr>
        <xdr:spPr bwMode="auto">
          <a:xfrm>
            <a:off x="1333500" y="8953499"/>
            <a:ext cx="381000"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94" name="Text Box 291"/>
          <xdr:cNvSpPr txBox="1">
            <a:spLocks noChangeArrowheads="1"/>
          </xdr:cNvSpPr>
        </xdr:nvSpPr>
        <xdr:spPr bwMode="auto">
          <a:xfrm>
            <a:off x="1762125" y="8953499"/>
            <a:ext cx="381000"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95" name="Line 299"/>
          <xdr:cNvSpPr>
            <a:spLocks noChangeShapeType="1"/>
          </xdr:cNvSpPr>
        </xdr:nvSpPr>
        <xdr:spPr bwMode="auto">
          <a:xfrm flipH="1">
            <a:off x="1656712" y="9048750"/>
            <a:ext cx="123825" cy="0"/>
          </a:xfrm>
          <a:prstGeom prst="line">
            <a:avLst/>
          </a:prstGeom>
          <a:noFill/>
          <a:ln w="9525">
            <a:solidFill>
              <a:srgbClr val="FFFF99"/>
            </a:solidFill>
            <a:round/>
            <a:headEnd/>
            <a:tailEnd/>
          </a:ln>
        </xdr:spPr>
      </xdr:sp>
      <xdr:sp macro="" textlink="">
        <xdr:nvSpPr>
          <xdr:cNvPr id="115" name="Line 299"/>
          <xdr:cNvSpPr>
            <a:spLocks noChangeShapeType="1"/>
          </xdr:cNvSpPr>
        </xdr:nvSpPr>
        <xdr:spPr bwMode="auto">
          <a:xfrm flipH="1">
            <a:off x="2095500" y="9048750"/>
            <a:ext cx="123825" cy="0"/>
          </a:xfrm>
          <a:prstGeom prst="line">
            <a:avLst/>
          </a:prstGeom>
          <a:noFill/>
          <a:ln w="9525">
            <a:solidFill>
              <a:srgbClr val="FFFF99"/>
            </a:solidFill>
            <a:round/>
            <a:headEnd/>
            <a:tailEnd/>
          </a:ln>
        </xdr:spPr>
      </xdr:sp>
    </xdr:grpSp>
    <xdr:clientData/>
  </xdr:twoCellAnchor>
  <xdr:twoCellAnchor>
    <xdr:from>
      <xdr:col>1</xdr:col>
      <xdr:colOff>381001</xdr:colOff>
      <xdr:row>45</xdr:row>
      <xdr:rowOff>0</xdr:rowOff>
    </xdr:from>
    <xdr:to>
      <xdr:col>3</xdr:col>
      <xdr:colOff>152401</xdr:colOff>
      <xdr:row>46</xdr:row>
      <xdr:rowOff>38100</xdr:rowOff>
    </xdr:to>
    <xdr:grpSp>
      <xdr:nvGrpSpPr>
        <xdr:cNvPr id="144" name="143 - Ομάδα"/>
        <xdr:cNvGrpSpPr/>
      </xdr:nvGrpSpPr>
      <xdr:grpSpPr>
        <a:xfrm>
          <a:off x="995517" y="8756855"/>
          <a:ext cx="1000432" cy="232697"/>
          <a:chOff x="3200401" y="8658225"/>
          <a:chExt cx="990600" cy="228600"/>
        </a:xfrm>
      </xdr:grpSpPr>
      <xdr:sp macro="" textlink="">
        <xdr:nvSpPr>
          <xdr:cNvPr id="120" name="Text Box 331"/>
          <xdr:cNvSpPr txBox="1">
            <a:spLocks noChangeArrowheads="1"/>
          </xdr:cNvSpPr>
        </xdr:nvSpPr>
        <xdr:spPr bwMode="auto">
          <a:xfrm>
            <a:off x="3200401" y="8658225"/>
            <a:ext cx="380999" cy="2286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2" name="Text Box 292"/>
          <xdr:cNvSpPr txBox="1">
            <a:spLocks noChangeArrowheads="1"/>
          </xdr:cNvSpPr>
        </xdr:nvSpPr>
        <xdr:spPr bwMode="auto">
          <a:xfrm>
            <a:off x="3895726" y="8658225"/>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7" name="Text Box 289"/>
          <xdr:cNvSpPr txBox="1">
            <a:spLocks noChangeArrowheads="1"/>
          </xdr:cNvSpPr>
        </xdr:nvSpPr>
        <xdr:spPr bwMode="auto">
          <a:xfrm>
            <a:off x="3629024" y="8658226"/>
            <a:ext cx="200025"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129" name="Group 322"/>
          <xdr:cNvGrpSpPr>
            <a:grpSpLocks/>
          </xdr:cNvGrpSpPr>
        </xdr:nvGrpSpPr>
        <xdr:grpSpPr bwMode="auto">
          <a:xfrm>
            <a:off x="3800474" y="8715376"/>
            <a:ext cx="123825" cy="76200"/>
            <a:chOff x="526" y="4933"/>
            <a:chExt cx="13" cy="8"/>
          </a:xfrm>
        </xdr:grpSpPr>
        <xdr:grpSp>
          <xdr:nvGrpSpPr>
            <xdr:cNvPr id="137" name="Group 323"/>
            <xdr:cNvGrpSpPr>
              <a:grpSpLocks/>
            </xdr:cNvGrpSpPr>
          </xdr:nvGrpSpPr>
          <xdr:grpSpPr bwMode="auto">
            <a:xfrm>
              <a:off x="526" y="4933"/>
              <a:ext cx="13" cy="4"/>
              <a:chOff x="510" y="4917"/>
              <a:chExt cx="13" cy="4"/>
            </a:xfrm>
          </xdr:grpSpPr>
          <xdr:sp macro="" textlink="">
            <xdr:nvSpPr>
              <xdr:cNvPr id="139"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140" name="Line 325"/>
              <xdr:cNvSpPr>
                <a:spLocks noChangeShapeType="1"/>
              </xdr:cNvSpPr>
            </xdr:nvSpPr>
            <xdr:spPr bwMode="auto">
              <a:xfrm flipH="1">
                <a:off x="510" y="4917"/>
                <a:ext cx="13" cy="0"/>
              </a:xfrm>
              <a:prstGeom prst="line">
                <a:avLst/>
              </a:prstGeom>
              <a:noFill/>
              <a:ln w="9525">
                <a:solidFill>
                  <a:srgbClr val="FF6600"/>
                </a:solidFill>
                <a:round/>
                <a:headEnd/>
                <a:tailEnd/>
              </a:ln>
            </xdr:spPr>
          </xdr:sp>
        </xdr:grpSp>
        <xdr:sp macro="" textlink="">
          <xdr:nvSpPr>
            <xdr:cNvPr id="138" name="Line 326"/>
            <xdr:cNvSpPr>
              <a:spLocks noChangeShapeType="1"/>
            </xdr:cNvSpPr>
          </xdr:nvSpPr>
          <xdr:spPr bwMode="auto">
            <a:xfrm flipH="1">
              <a:off x="526" y="4941"/>
              <a:ext cx="13" cy="0"/>
            </a:xfrm>
            <a:prstGeom prst="line">
              <a:avLst/>
            </a:prstGeom>
            <a:noFill/>
            <a:ln w="9525">
              <a:solidFill>
                <a:srgbClr val="FF6600"/>
              </a:solidFill>
              <a:round/>
              <a:headEnd/>
              <a:tailEnd/>
            </a:ln>
          </xdr:spPr>
        </xdr:sp>
      </xdr:grpSp>
      <xdr:sp macro="" textlink="">
        <xdr:nvSpPr>
          <xdr:cNvPr id="131" name="Line 329"/>
          <xdr:cNvSpPr>
            <a:spLocks noChangeShapeType="1"/>
          </xdr:cNvSpPr>
        </xdr:nvSpPr>
        <xdr:spPr bwMode="auto">
          <a:xfrm flipH="1">
            <a:off x="3523635" y="8753476"/>
            <a:ext cx="123825" cy="0"/>
          </a:xfrm>
          <a:prstGeom prst="line">
            <a:avLst/>
          </a:prstGeom>
          <a:noFill/>
          <a:ln w="9525">
            <a:solidFill>
              <a:srgbClr val="FFFF99"/>
            </a:solidFill>
            <a:round/>
            <a:headEnd/>
            <a:tailEnd/>
          </a:ln>
        </xdr:spPr>
      </xdr:sp>
    </xdr:grpSp>
    <xdr:clientData/>
  </xdr:twoCellAnchor>
  <xdr:twoCellAnchor>
    <xdr:from>
      <xdr:col>1</xdr:col>
      <xdr:colOff>295276</xdr:colOff>
      <xdr:row>43</xdr:row>
      <xdr:rowOff>0</xdr:rowOff>
    </xdr:from>
    <xdr:to>
      <xdr:col>3</xdr:col>
      <xdr:colOff>247651</xdr:colOff>
      <xdr:row>44</xdr:row>
      <xdr:rowOff>47626</xdr:rowOff>
    </xdr:to>
    <xdr:grpSp>
      <xdr:nvGrpSpPr>
        <xdr:cNvPr id="141" name="140 - Ομάδα"/>
        <xdr:cNvGrpSpPr/>
      </xdr:nvGrpSpPr>
      <xdr:grpSpPr>
        <a:xfrm>
          <a:off x="909792" y="8367661"/>
          <a:ext cx="1181407" cy="242223"/>
          <a:chOff x="1247776" y="8658225"/>
          <a:chExt cx="1171575" cy="238126"/>
        </a:xfrm>
      </xdr:grpSpPr>
      <xdr:sp macro="" textlink="">
        <xdr:nvSpPr>
          <xdr:cNvPr id="118" name="Text Box 291"/>
          <xdr:cNvSpPr txBox="1">
            <a:spLocks noChangeArrowheads="1"/>
          </xdr:cNvSpPr>
        </xdr:nvSpPr>
        <xdr:spPr bwMode="auto">
          <a:xfrm>
            <a:off x="1247776" y="8658225"/>
            <a:ext cx="371474"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23" name="Text Box 332"/>
          <xdr:cNvSpPr txBox="1">
            <a:spLocks noChangeArrowheads="1"/>
          </xdr:cNvSpPr>
        </xdr:nvSpPr>
        <xdr:spPr bwMode="auto">
          <a:xfrm>
            <a:off x="1695451" y="8658225"/>
            <a:ext cx="342900"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4" name="Text Box 333"/>
          <xdr:cNvSpPr txBox="1">
            <a:spLocks noChangeArrowheads="1"/>
          </xdr:cNvSpPr>
        </xdr:nvSpPr>
        <xdr:spPr bwMode="auto">
          <a:xfrm>
            <a:off x="2076451" y="8658226"/>
            <a:ext cx="342900"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grpSp>
        <xdr:nvGrpSpPr>
          <xdr:cNvPr id="134" name="104 - Ομάδα"/>
          <xdr:cNvGrpSpPr/>
        </xdr:nvGrpSpPr>
        <xdr:grpSpPr>
          <a:xfrm>
            <a:off x="1590676" y="8734424"/>
            <a:ext cx="123825" cy="38100"/>
            <a:chOff x="1123951" y="3124199"/>
            <a:chExt cx="123825" cy="38100"/>
          </a:xfrm>
        </xdr:grpSpPr>
        <xdr:sp macro="" textlink="">
          <xdr:nvSpPr>
            <xdr:cNvPr id="135"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136"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121" name="Line 299"/>
          <xdr:cNvSpPr>
            <a:spLocks noChangeShapeType="1"/>
          </xdr:cNvSpPr>
        </xdr:nvSpPr>
        <xdr:spPr bwMode="auto">
          <a:xfrm flipH="1">
            <a:off x="1971044" y="8753476"/>
            <a:ext cx="123825" cy="0"/>
          </a:xfrm>
          <a:prstGeom prst="line">
            <a:avLst/>
          </a:prstGeom>
          <a:noFill/>
          <a:ln w="9525">
            <a:solidFill>
              <a:srgbClr val="FFFF99"/>
            </a:solidFill>
            <a:round/>
            <a:headEnd/>
            <a:tailEnd/>
          </a:ln>
        </xdr:spPr>
      </xdr:sp>
    </xdr:grpSp>
    <xdr:clientData/>
  </xdr:twoCellAnchor>
  <xdr:twoCellAnchor>
    <xdr:from>
      <xdr:col>1</xdr:col>
      <xdr:colOff>352426</xdr:colOff>
      <xdr:row>47</xdr:row>
      <xdr:rowOff>0</xdr:rowOff>
    </xdr:from>
    <xdr:to>
      <xdr:col>3</xdr:col>
      <xdr:colOff>200026</xdr:colOff>
      <xdr:row>48</xdr:row>
      <xdr:rowOff>47626</xdr:rowOff>
    </xdr:to>
    <xdr:grpSp>
      <xdr:nvGrpSpPr>
        <xdr:cNvPr id="156" name="155 - Ομάδα"/>
        <xdr:cNvGrpSpPr/>
      </xdr:nvGrpSpPr>
      <xdr:grpSpPr>
        <a:xfrm>
          <a:off x="966942" y="9146048"/>
          <a:ext cx="1076632" cy="242223"/>
          <a:chOff x="1238251" y="9115425"/>
          <a:chExt cx="1066800" cy="238126"/>
        </a:xfrm>
      </xdr:grpSpPr>
      <xdr:sp macro="" textlink="">
        <xdr:nvSpPr>
          <xdr:cNvPr id="146" name="Text Box 291"/>
          <xdr:cNvSpPr txBox="1">
            <a:spLocks noChangeArrowheads="1"/>
          </xdr:cNvSpPr>
        </xdr:nvSpPr>
        <xdr:spPr bwMode="auto">
          <a:xfrm>
            <a:off x="1238251" y="9115425"/>
            <a:ext cx="371474"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47" name="Text Box 332"/>
          <xdr:cNvSpPr txBox="1">
            <a:spLocks noChangeArrowheads="1"/>
          </xdr:cNvSpPr>
        </xdr:nvSpPr>
        <xdr:spPr bwMode="auto">
          <a:xfrm>
            <a:off x="1685926" y="9115425"/>
            <a:ext cx="200024" cy="2286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48" name="Text Box 333"/>
          <xdr:cNvSpPr txBox="1">
            <a:spLocks noChangeArrowheads="1"/>
          </xdr:cNvSpPr>
        </xdr:nvSpPr>
        <xdr:spPr bwMode="auto">
          <a:xfrm>
            <a:off x="1962151" y="9115426"/>
            <a:ext cx="342900"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149" name="104 - Ομάδα"/>
          <xdr:cNvGrpSpPr/>
        </xdr:nvGrpSpPr>
        <xdr:grpSpPr>
          <a:xfrm>
            <a:off x="1581151" y="9191624"/>
            <a:ext cx="123825" cy="38100"/>
            <a:chOff x="1123951" y="3124199"/>
            <a:chExt cx="123825" cy="38100"/>
          </a:xfrm>
        </xdr:grpSpPr>
        <xdr:sp macro="" textlink="">
          <xdr:nvSpPr>
            <xdr:cNvPr id="151"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152"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grpSp>
        <xdr:nvGrpSpPr>
          <xdr:cNvPr id="153" name="104 - Ομάδα"/>
          <xdr:cNvGrpSpPr/>
        </xdr:nvGrpSpPr>
        <xdr:grpSpPr>
          <a:xfrm>
            <a:off x="1857376" y="9191624"/>
            <a:ext cx="123825" cy="38100"/>
            <a:chOff x="1123951" y="3124199"/>
            <a:chExt cx="123825" cy="38100"/>
          </a:xfrm>
        </xdr:grpSpPr>
        <xdr:sp macro="" textlink="">
          <xdr:nvSpPr>
            <xdr:cNvPr id="154"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155"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grpSp>
    <xdr:clientData/>
  </xdr:twoCellAnchor>
  <xdr:twoCellAnchor>
    <xdr:from>
      <xdr:col>3</xdr:col>
      <xdr:colOff>219075</xdr:colOff>
      <xdr:row>52</xdr:row>
      <xdr:rowOff>171449</xdr:rowOff>
    </xdr:from>
    <xdr:to>
      <xdr:col>6</xdr:col>
      <xdr:colOff>276225</xdr:colOff>
      <xdr:row>54</xdr:row>
      <xdr:rowOff>57150</xdr:rowOff>
    </xdr:to>
    <xdr:grpSp>
      <xdr:nvGrpSpPr>
        <xdr:cNvPr id="172" name="171 - Ομάδα"/>
        <xdr:cNvGrpSpPr/>
      </xdr:nvGrpSpPr>
      <xdr:grpSpPr>
        <a:xfrm>
          <a:off x="2062623" y="10321207"/>
          <a:ext cx="1900699" cy="274895"/>
          <a:chOff x="1790700" y="9915524"/>
          <a:chExt cx="1885950" cy="266701"/>
        </a:xfrm>
      </xdr:grpSpPr>
      <xdr:sp macro="" textlink="">
        <xdr:nvSpPr>
          <xdr:cNvPr id="126" name="Text Box 291"/>
          <xdr:cNvSpPr txBox="1">
            <a:spLocks noChangeArrowheads="1"/>
          </xdr:cNvSpPr>
        </xdr:nvSpPr>
        <xdr:spPr bwMode="auto">
          <a:xfrm>
            <a:off x="2457450" y="9915524"/>
            <a:ext cx="361949" cy="2667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30" name="Text Box 331"/>
          <xdr:cNvSpPr txBox="1">
            <a:spLocks noChangeArrowheads="1"/>
          </xdr:cNvSpPr>
        </xdr:nvSpPr>
        <xdr:spPr bwMode="auto">
          <a:xfrm>
            <a:off x="2076451" y="9915525"/>
            <a:ext cx="295274"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32" name="Line 299"/>
          <xdr:cNvSpPr>
            <a:spLocks noChangeShapeType="1"/>
          </xdr:cNvSpPr>
        </xdr:nvSpPr>
        <xdr:spPr bwMode="auto">
          <a:xfrm flipH="1">
            <a:off x="2352038" y="10010776"/>
            <a:ext cx="123825" cy="0"/>
          </a:xfrm>
          <a:prstGeom prst="line">
            <a:avLst/>
          </a:prstGeom>
          <a:noFill/>
          <a:ln w="9525">
            <a:solidFill>
              <a:srgbClr val="FFFF99"/>
            </a:solidFill>
            <a:round/>
            <a:headEnd/>
            <a:tailEnd/>
          </a:ln>
        </xdr:spPr>
      </xdr:sp>
      <xdr:sp macro="" textlink="">
        <xdr:nvSpPr>
          <xdr:cNvPr id="142" name="Text Box 332"/>
          <xdr:cNvSpPr txBox="1">
            <a:spLocks noChangeArrowheads="1"/>
          </xdr:cNvSpPr>
        </xdr:nvSpPr>
        <xdr:spPr bwMode="auto">
          <a:xfrm>
            <a:off x="2905126" y="9915525"/>
            <a:ext cx="361949"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50" name="Line 330"/>
          <xdr:cNvSpPr>
            <a:spLocks noChangeShapeType="1"/>
          </xdr:cNvSpPr>
        </xdr:nvSpPr>
        <xdr:spPr bwMode="auto">
          <a:xfrm flipH="1">
            <a:off x="2790189" y="10010776"/>
            <a:ext cx="123825" cy="0"/>
          </a:xfrm>
          <a:prstGeom prst="line">
            <a:avLst/>
          </a:prstGeom>
          <a:noFill/>
          <a:ln w="9525">
            <a:solidFill>
              <a:srgbClr val="FFFF99"/>
            </a:solidFill>
            <a:round/>
            <a:headEnd/>
            <a:tailEnd/>
          </a:ln>
        </xdr:spPr>
      </xdr:sp>
      <xdr:sp macro="" textlink="">
        <xdr:nvSpPr>
          <xdr:cNvPr id="158" name="Text Box 289"/>
          <xdr:cNvSpPr txBox="1">
            <a:spLocks noChangeArrowheads="1"/>
          </xdr:cNvSpPr>
        </xdr:nvSpPr>
        <xdr:spPr bwMode="auto">
          <a:xfrm>
            <a:off x="3333749" y="9915525"/>
            <a:ext cx="342901"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161" name="105 - Ομάδα"/>
          <xdr:cNvGrpSpPr/>
        </xdr:nvGrpSpPr>
        <xdr:grpSpPr>
          <a:xfrm>
            <a:off x="1790700" y="9915525"/>
            <a:ext cx="304801" cy="200025"/>
            <a:chOff x="3952875" y="6286500"/>
            <a:chExt cx="304801" cy="200025"/>
          </a:xfrm>
        </xdr:grpSpPr>
        <xdr:sp macro="" textlink="">
          <xdr:nvSpPr>
            <xdr:cNvPr id="164" name="Text Box 288"/>
            <xdr:cNvSpPr txBox="1">
              <a:spLocks noChangeArrowheads="1"/>
            </xdr:cNvSpPr>
          </xdr:nvSpPr>
          <xdr:spPr bwMode="auto">
            <a:xfrm>
              <a:off x="3952875" y="6286500"/>
              <a:ext cx="200025" cy="2000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165" name="104 - Ομάδα"/>
            <xdr:cNvGrpSpPr/>
          </xdr:nvGrpSpPr>
          <xdr:grpSpPr>
            <a:xfrm>
              <a:off x="4133851" y="6362699"/>
              <a:ext cx="123825" cy="38100"/>
              <a:chOff x="1123951" y="3124199"/>
              <a:chExt cx="123825" cy="38100"/>
            </a:xfrm>
          </xdr:grpSpPr>
          <xdr:sp macro="" textlink="">
            <xdr:nvSpPr>
              <xdr:cNvPr id="166"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167"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grpSp>
      <xdr:sp macro="" textlink="">
        <xdr:nvSpPr>
          <xdr:cNvPr id="162" name="Line 329"/>
          <xdr:cNvSpPr>
            <a:spLocks noChangeShapeType="1"/>
          </xdr:cNvSpPr>
        </xdr:nvSpPr>
        <xdr:spPr bwMode="auto">
          <a:xfrm flipH="1">
            <a:off x="3228338" y="10010776"/>
            <a:ext cx="123825" cy="0"/>
          </a:xfrm>
          <a:prstGeom prst="line">
            <a:avLst/>
          </a:prstGeom>
          <a:noFill/>
          <a:ln w="9525">
            <a:solidFill>
              <a:srgbClr val="FFFF99"/>
            </a:solidFill>
            <a:round/>
            <a:headEnd/>
            <a:tailEnd/>
          </a:ln>
        </xdr:spPr>
      </xdr:sp>
    </xdr:grpSp>
    <xdr:clientData/>
  </xdr:twoCellAnchor>
  <xdr:twoCellAnchor>
    <xdr:from>
      <xdr:col>3</xdr:col>
      <xdr:colOff>428626</xdr:colOff>
      <xdr:row>57</xdr:row>
      <xdr:rowOff>95250</xdr:rowOff>
    </xdr:from>
    <xdr:to>
      <xdr:col>6</xdr:col>
      <xdr:colOff>152400</xdr:colOff>
      <xdr:row>60</xdr:row>
      <xdr:rowOff>47625</xdr:rowOff>
    </xdr:to>
    <xdr:grpSp>
      <xdr:nvGrpSpPr>
        <xdr:cNvPr id="187" name="186 - Ομάδα"/>
        <xdr:cNvGrpSpPr/>
      </xdr:nvGrpSpPr>
      <xdr:grpSpPr>
        <a:xfrm>
          <a:off x="2272174" y="11217992"/>
          <a:ext cx="1567323" cy="536165"/>
          <a:chOff x="2305051" y="11125200"/>
          <a:chExt cx="1552574" cy="523875"/>
        </a:xfrm>
      </xdr:grpSpPr>
      <xdr:grpSp>
        <xdr:nvGrpSpPr>
          <xdr:cNvPr id="186" name="185 - Ομάδα"/>
          <xdr:cNvGrpSpPr/>
        </xdr:nvGrpSpPr>
        <xdr:grpSpPr>
          <a:xfrm>
            <a:off x="2305051" y="11125200"/>
            <a:ext cx="1552574" cy="523875"/>
            <a:chOff x="2305051" y="11125200"/>
            <a:chExt cx="1552574" cy="523875"/>
          </a:xfrm>
        </xdr:grpSpPr>
        <xdr:sp macro="" textlink="">
          <xdr:nvSpPr>
            <xdr:cNvPr id="133" name="Text Box 292"/>
            <xdr:cNvSpPr txBox="1">
              <a:spLocks noChangeArrowheads="1"/>
            </xdr:cNvSpPr>
          </xdr:nvSpPr>
          <xdr:spPr bwMode="auto">
            <a:xfrm>
              <a:off x="2305051" y="11430000"/>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74" name="Text Box 291"/>
            <xdr:cNvSpPr txBox="1">
              <a:spLocks noChangeArrowheads="1"/>
            </xdr:cNvSpPr>
          </xdr:nvSpPr>
          <xdr:spPr bwMode="auto">
            <a:xfrm>
              <a:off x="2752725" y="11125200"/>
              <a:ext cx="295275" cy="2000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75" name="Text Box 331"/>
            <xdr:cNvSpPr txBox="1">
              <a:spLocks noChangeArrowheads="1"/>
            </xdr:cNvSpPr>
          </xdr:nvSpPr>
          <xdr:spPr bwMode="auto">
            <a:xfrm>
              <a:off x="2314576" y="111252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76" name="Line 299"/>
            <xdr:cNvSpPr>
              <a:spLocks noChangeShapeType="1"/>
            </xdr:cNvSpPr>
          </xdr:nvSpPr>
          <xdr:spPr bwMode="auto">
            <a:xfrm flipH="1">
              <a:off x="2637185" y="11220451"/>
              <a:ext cx="123825" cy="0"/>
            </a:xfrm>
            <a:prstGeom prst="line">
              <a:avLst/>
            </a:prstGeom>
            <a:noFill/>
            <a:ln w="9525">
              <a:solidFill>
                <a:srgbClr val="FFFF99"/>
              </a:solidFill>
              <a:round/>
              <a:headEnd/>
              <a:tailEnd/>
            </a:ln>
          </xdr:spPr>
        </xdr:sp>
        <xdr:sp macro="" textlink="">
          <xdr:nvSpPr>
            <xdr:cNvPr id="177" name="Text Box 332"/>
            <xdr:cNvSpPr txBox="1">
              <a:spLocks noChangeArrowheads="1"/>
            </xdr:cNvSpPr>
          </xdr:nvSpPr>
          <xdr:spPr bwMode="auto">
            <a:xfrm>
              <a:off x="3133726" y="11125200"/>
              <a:ext cx="304799"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79" name="Text Box 289"/>
            <xdr:cNvSpPr txBox="1">
              <a:spLocks noChangeArrowheads="1"/>
            </xdr:cNvSpPr>
          </xdr:nvSpPr>
          <xdr:spPr bwMode="auto">
            <a:xfrm>
              <a:off x="3514724" y="11125200"/>
              <a:ext cx="342901"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183" name="104 - Ομάδα"/>
            <xdr:cNvGrpSpPr/>
          </xdr:nvGrpSpPr>
          <xdr:grpSpPr>
            <a:xfrm>
              <a:off x="3028330" y="11201399"/>
              <a:ext cx="123825" cy="38100"/>
              <a:chOff x="1113805" y="3124199"/>
              <a:chExt cx="123825" cy="38100"/>
            </a:xfrm>
          </xdr:grpSpPr>
          <xdr:sp macro="" textlink="">
            <xdr:nvSpPr>
              <xdr:cNvPr id="184" name="Line 315"/>
              <xdr:cNvSpPr>
                <a:spLocks noChangeShapeType="1"/>
              </xdr:cNvSpPr>
            </xdr:nvSpPr>
            <xdr:spPr bwMode="auto">
              <a:xfrm flipH="1">
                <a:off x="1113805" y="3162299"/>
                <a:ext cx="123825" cy="0"/>
              </a:xfrm>
              <a:prstGeom prst="line">
                <a:avLst/>
              </a:prstGeom>
              <a:noFill/>
              <a:ln w="9525">
                <a:solidFill>
                  <a:srgbClr val="FFFF99"/>
                </a:solidFill>
                <a:round/>
                <a:headEnd/>
                <a:tailEnd/>
              </a:ln>
            </xdr:spPr>
          </xdr:sp>
          <xdr:sp macro="" textlink="">
            <xdr:nvSpPr>
              <xdr:cNvPr id="185" name="Line 316"/>
              <xdr:cNvSpPr>
                <a:spLocks noChangeShapeType="1"/>
              </xdr:cNvSpPr>
            </xdr:nvSpPr>
            <xdr:spPr bwMode="auto">
              <a:xfrm flipH="1">
                <a:off x="1113805" y="3124199"/>
                <a:ext cx="123825" cy="0"/>
              </a:xfrm>
              <a:prstGeom prst="line">
                <a:avLst/>
              </a:prstGeom>
              <a:noFill/>
              <a:ln w="9525">
                <a:solidFill>
                  <a:srgbClr val="FF6600"/>
                </a:solidFill>
                <a:round/>
                <a:headEnd/>
                <a:tailEnd/>
              </a:ln>
            </xdr:spPr>
          </xdr:sp>
        </xdr:grpSp>
        <xdr:sp macro="" textlink="">
          <xdr:nvSpPr>
            <xdr:cNvPr id="181" name="Line 329"/>
            <xdr:cNvSpPr>
              <a:spLocks noChangeShapeType="1"/>
            </xdr:cNvSpPr>
          </xdr:nvSpPr>
          <xdr:spPr bwMode="auto">
            <a:xfrm flipH="1">
              <a:off x="3399185" y="11220451"/>
              <a:ext cx="123825" cy="0"/>
            </a:xfrm>
            <a:prstGeom prst="line">
              <a:avLst/>
            </a:prstGeom>
            <a:noFill/>
            <a:ln w="9525">
              <a:solidFill>
                <a:srgbClr val="FFFF99"/>
              </a:solidFill>
              <a:round/>
              <a:headEnd/>
              <a:tailEnd/>
            </a:ln>
          </xdr:spPr>
        </xdr:sp>
      </xdr:grpSp>
      <xdr:sp macro="" textlink="">
        <xdr:nvSpPr>
          <xdr:cNvPr id="163" name="Line 300"/>
          <xdr:cNvSpPr>
            <a:spLocks noChangeShapeType="1"/>
          </xdr:cNvSpPr>
        </xdr:nvSpPr>
        <xdr:spPr bwMode="auto">
          <a:xfrm rot="5400000" flipH="1">
            <a:off x="2333006" y="11382858"/>
            <a:ext cx="123825" cy="0"/>
          </a:xfrm>
          <a:prstGeom prst="line">
            <a:avLst/>
          </a:prstGeom>
          <a:noFill/>
          <a:ln w="9525">
            <a:solidFill>
              <a:srgbClr val="FFFF99"/>
            </a:solidFill>
            <a:round/>
            <a:headEnd/>
            <a:tailEnd/>
          </a:ln>
        </xdr:spPr>
      </xdr:sp>
    </xdr:grpSp>
    <xdr:clientData/>
  </xdr:twoCellAnchor>
  <xdr:twoCellAnchor>
    <xdr:from>
      <xdr:col>3</xdr:col>
      <xdr:colOff>485775</xdr:colOff>
      <xdr:row>70</xdr:row>
      <xdr:rowOff>133350</xdr:rowOff>
    </xdr:from>
    <xdr:to>
      <xdr:col>4</xdr:col>
      <xdr:colOff>381000</xdr:colOff>
      <xdr:row>73</xdr:row>
      <xdr:rowOff>114300</xdr:rowOff>
    </xdr:to>
    <xdr:grpSp>
      <xdr:nvGrpSpPr>
        <xdr:cNvPr id="203" name="202 - Ομάδα"/>
        <xdr:cNvGrpSpPr/>
      </xdr:nvGrpSpPr>
      <xdr:grpSpPr>
        <a:xfrm>
          <a:off x="2329323" y="13785850"/>
          <a:ext cx="509742" cy="564740"/>
          <a:chOff x="4972050" y="13058775"/>
          <a:chExt cx="504825" cy="552450"/>
        </a:xfrm>
      </xdr:grpSpPr>
      <xdr:sp macro="" textlink="">
        <xdr:nvSpPr>
          <xdr:cNvPr id="169" name="Text Box 1038"/>
          <xdr:cNvSpPr txBox="1">
            <a:spLocks noChangeArrowheads="1"/>
          </xdr:cNvSpPr>
        </xdr:nvSpPr>
        <xdr:spPr bwMode="auto">
          <a:xfrm>
            <a:off x="5124450" y="13420725"/>
            <a:ext cx="200025"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60" name="Line 1050"/>
          <xdr:cNvSpPr>
            <a:spLocks noChangeShapeType="1"/>
          </xdr:cNvSpPr>
        </xdr:nvSpPr>
        <xdr:spPr bwMode="auto">
          <a:xfrm rot="19682738" flipV="1">
            <a:off x="5286375" y="13411200"/>
            <a:ext cx="190500" cy="9525"/>
          </a:xfrm>
          <a:prstGeom prst="line">
            <a:avLst/>
          </a:prstGeom>
          <a:noFill/>
          <a:ln w="9525">
            <a:solidFill>
              <a:srgbClr val="FFFF99"/>
            </a:solidFill>
            <a:round/>
            <a:headEnd/>
            <a:tailEnd/>
          </a:ln>
        </xdr:spPr>
      </xdr:sp>
      <xdr:sp macro="" textlink="">
        <xdr:nvSpPr>
          <xdr:cNvPr id="171" name="Line 1040"/>
          <xdr:cNvSpPr>
            <a:spLocks noChangeShapeType="1"/>
          </xdr:cNvSpPr>
        </xdr:nvSpPr>
        <xdr:spPr bwMode="auto">
          <a:xfrm flipH="1">
            <a:off x="5076825" y="13058775"/>
            <a:ext cx="295275" cy="0"/>
          </a:xfrm>
          <a:prstGeom prst="line">
            <a:avLst/>
          </a:prstGeom>
          <a:noFill/>
          <a:ln w="9525">
            <a:solidFill>
              <a:srgbClr val="FFFF99"/>
            </a:solidFill>
            <a:round/>
            <a:headEnd/>
            <a:tailEnd/>
          </a:ln>
        </xdr:spPr>
      </xdr:sp>
      <xdr:sp macro="" textlink="">
        <xdr:nvSpPr>
          <xdr:cNvPr id="173" name="Line 1041"/>
          <xdr:cNvSpPr>
            <a:spLocks noChangeShapeType="1"/>
          </xdr:cNvSpPr>
        </xdr:nvSpPr>
        <xdr:spPr bwMode="auto">
          <a:xfrm rot="17259008" flipH="1">
            <a:off x="4886325" y="13201650"/>
            <a:ext cx="295275" cy="9525"/>
          </a:xfrm>
          <a:prstGeom prst="line">
            <a:avLst/>
          </a:prstGeom>
          <a:noFill/>
          <a:ln w="9525">
            <a:solidFill>
              <a:srgbClr val="FFFF99"/>
            </a:solidFill>
            <a:round/>
            <a:headEnd/>
            <a:tailEnd/>
          </a:ln>
        </xdr:spPr>
      </xdr:sp>
      <xdr:sp macro="" textlink="">
        <xdr:nvSpPr>
          <xdr:cNvPr id="178" name="Line 1042"/>
          <xdr:cNvSpPr>
            <a:spLocks noChangeShapeType="1"/>
          </xdr:cNvSpPr>
        </xdr:nvSpPr>
        <xdr:spPr bwMode="auto">
          <a:xfrm rot="4340992">
            <a:off x="5276850" y="13201650"/>
            <a:ext cx="295275" cy="9525"/>
          </a:xfrm>
          <a:prstGeom prst="line">
            <a:avLst/>
          </a:prstGeom>
          <a:noFill/>
          <a:ln w="9525">
            <a:solidFill>
              <a:srgbClr val="FFFF99"/>
            </a:solidFill>
            <a:round/>
            <a:headEnd/>
            <a:tailEnd/>
          </a:ln>
        </xdr:spPr>
      </xdr:sp>
      <xdr:sp macro="" textlink="">
        <xdr:nvSpPr>
          <xdr:cNvPr id="180" name="Line 1043"/>
          <xdr:cNvSpPr>
            <a:spLocks noChangeShapeType="1"/>
          </xdr:cNvSpPr>
        </xdr:nvSpPr>
        <xdr:spPr bwMode="auto">
          <a:xfrm rot="1917262" flipH="1" flipV="1">
            <a:off x="4972050" y="13401675"/>
            <a:ext cx="190500" cy="9525"/>
          </a:xfrm>
          <a:prstGeom prst="line">
            <a:avLst/>
          </a:prstGeom>
          <a:noFill/>
          <a:ln w="9525">
            <a:solidFill>
              <a:srgbClr val="FFFF99"/>
            </a:solidFill>
            <a:round/>
            <a:headEnd/>
            <a:tailEnd/>
          </a:ln>
        </xdr:spPr>
      </xdr:sp>
    </xdr:grpSp>
    <xdr:clientData/>
  </xdr:twoCellAnchor>
  <xdr:twoCellAnchor>
    <xdr:from>
      <xdr:col>3</xdr:col>
      <xdr:colOff>209550</xdr:colOff>
      <xdr:row>63</xdr:row>
      <xdr:rowOff>133350</xdr:rowOff>
    </xdr:from>
    <xdr:to>
      <xdr:col>4</xdr:col>
      <xdr:colOff>391319</xdr:colOff>
      <xdr:row>67</xdr:row>
      <xdr:rowOff>114300</xdr:rowOff>
    </xdr:to>
    <xdr:grpSp>
      <xdr:nvGrpSpPr>
        <xdr:cNvPr id="202" name="201 - Ομάδα"/>
        <xdr:cNvGrpSpPr/>
      </xdr:nvGrpSpPr>
      <xdr:grpSpPr>
        <a:xfrm>
          <a:off x="2053098" y="12423673"/>
          <a:ext cx="796286" cy="759337"/>
          <a:chOff x="1704975" y="12430125"/>
          <a:chExt cx="791369" cy="742950"/>
        </a:xfrm>
      </xdr:grpSpPr>
      <xdr:sp macro="" textlink="">
        <xdr:nvSpPr>
          <xdr:cNvPr id="201" name="Text Box 1038"/>
          <xdr:cNvSpPr txBox="1">
            <a:spLocks noChangeArrowheads="1"/>
          </xdr:cNvSpPr>
        </xdr:nvSpPr>
        <xdr:spPr bwMode="auto">
          <a:xfrm>
            <a:off x="1704975" y="12982575"/>
            <a:ext cx="200025"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cxnSp macro="">
        <xdr:nvCxnSpPr>
          <xdr:cNvPr id="196" name="195 - Ευθεία γραμμή σύνδεσης"/>
          <xdr:cNvCxnSpPr/>
        </xdr:nvCxnSpPr>
        <xdr:spPr>
          <a:xfrm rot="5400000">
            <a:off x="1905000" y="12620625"/>
            <a:ext cx="381000" cy="1588"/>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197" name="196 - Ευθεία γραμμή σύνδεσης"/>
          <xdr:cNvCxnSpPr/>
        </xdr:nvCxnSpPr>
        <xdr:spPr>
          <a:xfrm rot="5400000">
            <a:off x="2305050" y="12620625"/>
            <a:ext cx="381000" cy="1588"/>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198" name="197 - Ευθεία γραμμή σύνδεσης"/>
          <xdr:cNvCxnSpPr/>
        </xdr:nvCxnSpPr>
        <xdr:spPr>
          <a:xfrm rot="10800000">
            <a:off x="2105025" y="12430125"/>
            <a:ext cx="381000" cy="1588"/>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199" name="198 - Ευθεία γραμμή σύνδεσης"/>
          <xdr:cNvCxnSpPr/>
        </xdr:nvCxnSpPr>
        <xdr:spPr>
          <a:xfrm rot="10800000">
            <a:off x="2105025" y="12811125"/>
            <a:ext cx="381000" cy="1588"/>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200" name="199 - Ευθεία γραμμή σύνδεσης"/>
          <xdr:cNvCxnSpPr/>
        </xdr:nvCxnSpPr>
        <xdr:spPr>
          <a:xfrm rot="8100000">
            <a:off x="1829828" y="12914797"/>
            <a:ext cx="324000" cy="1588"/>
          </a:xfrm>
          <a:prstGeom prst="line">
            <a:avLst/>
          </a:prstGeom>
          <a:ln>
            <a:solidFill>
              <a:srgbClr val="FFFF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123825</xdr:colOff>
      <xdr:row>74</xdr:row>
      <xdr:rowOff>104775</xdr:rowOff>
    </xdr:from>
    <xdr:to>
      <xdr:col>0</xdr:col>
      <xdr:colOff>447675</xdr:colOff>
      <xdr:row>74</xdr:row>
      <xdr:rowOff>106363</xdr:rowOff>
    </xdr:to>
    <xdr:cxnSp macro="">
      <xdr:nvCxnSpPr>
        <xdr:cNvPr id="204" name="203 - Ευθύγραμμο βέλος σύνδεσης"/>
        <xdr:cNvCxnSpPr/>
      </xdr:nvCxnSpPr>
      <xdr:spPr>
        <a:xfrm>
          <a:off x="123825" y="7343775"/>
          <a:ext cx="323850" cy="1588"/>
        </a:xfrm>
        <a:prstGeom prst="straightConnector1">
          <a:avLst/>
        </a:prstGeom>
        <a:ln w="25400">
          <a:solidFill>
            <a:srgbClr val="80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600076</xdr:colOff>
      <xdr:row>93</xdr:row>
      <xdr:rowOff>104775</xdr:rowOff>
    </xdr:from>
    <xdr:to>
      <xdr:col>6</xdr:col>
      <xdr:colOff>152400</xdr:colOff>
      <xdr:row>94</xdr:row>
      <xdr:rowOff>161925</xdr:rowOff>
    </xdr:to>
    <xdr:grpSp>
      <xdr:nvGrpSpPr>
        <xdr:cNvPr id="207" name="206 - Ομάδα"/>
        <xdr:cNvGrpSpPr/>
      </xdr:nvGrpSpPr>
      <xdr:grpSpPr>
        <a:xfrm>
          <a:off x="3058141" y="18519775"/>
          <a:ext cx="781356" cy="251747"/>
          <a:chOff x="2981326" y="18268950"/>
          <a:chExt cx="771524" cy="247650"/>
        </a:xfrm>
      </xdr:grpSpPr>
      <xdr:sp macro="" textlink="">
        <xdr:nvSpPr>
          <xdr:cNvPr id="189" name="Text Box 332"/>
          <xdr:cNvSpPr txBox="1">
            <a:spLocks noChangeArrowheads="1"/>
          </xdr:cNvSpPr>
        </xdr:nvSpPr>
        <xdr:spPr bwMode="auto">
          <a:xfrm>
            <a:off x="2981326" y="18268950"/>
            <a:ext cx="361949"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CH</a:t>
            </a:r>
            <a:r>
              <a:rPr lang="el-GR" sz="1200" b="0" i="0" strike="noStrike" baseline="-25000">
                <a:solidFill>
                  <a:srgbClr val="3366FF"/>
                </a:solidFill>
                <a:latin typeface="Arial"/>
                <a:cs typeface="Arial"/>
              </a:rPr>
              <a:t>3</a:t>
            </a:r>
            <a:endParaRPr lang="en-US" sz="1200" b="0" i="0" strike="noStrike" baseline="-25000">
              <a:solidFill>
                <a:srgbClr val="3366FF"/>
              </a:solidFill>
              <a:latin typeface="Arial"/>
              <a:cs typeface="Arial"/>
            </a:endParaRPr>
          </a:p>
        </xdr:txBody>
      </xdr:sp>
      <xdr:sp macro="" textlink="">
        <xdr:nvSpPr>
          <xdr:cNvPr id="191" name="Text Box 289"/>
          <xdr:cNvSpPr txBox="1">
            <a:spLocks noChangeArrowheads="1"/>
          </xdr:cNvSpPr>
        </xdr:nvSpPr>
        <xdr:spPr bwMode="auto">
          <a:xfrm>
            <a:off x="3409949" y="18268950"/>
            <a:ext cx="342901"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CH</a:t>
            </a:r>
            <a:r>
              <a:rPr lang="en-US" sz="1200" b="0" i="0" strike="noStrike" baseline="-25000">
                <a:solidFill>
                  <a:srgbClr val="3366FF"/>
                </a:solidFill>
                <a:latin typeface="Arial"/>
                <a:cs typeface="Arial"/>
              </a:rPr>
              <a:t>3</a:t>
            </a:r>
          </a:p>
        </xdr:txBody>
      </xdr:sp>
      <xdr:sp macro="" textlink="">
        <xdr:nvSpPr>
          <xdr:cNvPr id="193" name="Line 329"/>
          <xdr:cNvSpPr>
            <a:spLocks noChangeShapeType="1"/>
          </xdr:cNvSpPr>
        </xdr:nvSpPr>
        <xdr:spPr bwMode="auto">
          <a:xfrm flipH="1">
            <a:off x="3294474" y="18364201"/>
            <a:ext cx="123825" cy="0"/>
          </a:xfrm>
          <a:prstGeom prst="line">
            <a:avLst/>
          </a:prstGeom>
          <a:noFill/>
          <a:ln w="9525">
            <a:solidFill>
              <a:srgbClr val="3366FF"/>
            </a:solidFill>
            <a:round/>
            <a:headEnd/>
            <a:tailEnd/>
          </a:ln>
        </xdr:spPr>
      </xdr:sp>
    </xdr:grpSp>
    <xdr:clientData/>
  </xdr:twoCellAnchor>
  <xdr:twoCellAnchor>
    <xdr:from>
      <xdr:col>0</xdr:col>
      <xdr:colOff>123825</xdr:colOff>
      <xdr:row>120</xdr:row>
      <xdr:rowOff>104775</xdr:rowOff>
    </xdr:from>
    <xdr:to>
      <xdr:col>0</xdr:col>
      <xdr:colOff>447675</xdr:colOff>
      <xdr:row>120</xdr:row>
      <xdr:rowOff>106363</xdr:rowOff>
    </xdr:to>
    <xdr:cxnSp macro="">
      <xdr:nvCxnSpPr>
        <xdr:cNvPr id="168" name="167 - Ευθύγραμμο βέλος σύνδεσης"/>
        <xdr:cNvCxnSpPr/>
      </xdr:nvCxnSpPr>
      <xdr:spPr>
        <a:xfrm>
          <a:off x="123825" y="14239875"/>
          <a:ext cx="323850" cy="1588"/>
        </a:xfrm>
        <a:prstGeom prst="straightConnector1">
          <a:avLst/>
        </a:prstGeom>
        <a:ln w="25400">
          <a:solidFill>
            <a:srgbClr val="80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114301</xdr:colOff>
      <xdr:row>122</xdr:row>
      <xdr:rowOff>180974</xdr:rowOff>
    </xdr:from>
    <xdr:to>
      <xdr:col>4</xdr:col>
      <xdr:colOff>304800</xdr:colOff>
      <xdr:row>124</xdr:row>
      <xdr:rowOff>47625</xdr:rowOff>
    </xdr:to>
    <xdr:grpSp>
      <xdr:nvGrpSpPr>
        <xdr:cNvPr id="219" name="218 - Ομάδα"/>
        <xdr:cNvGrpSpPr/>
      </xdr:nvGrpSpPr>
      <xdr:grpSpPr>
        <a:xfrm>
          <a:off x="1343333" y="24485087"/>
          <a:ext cx="1419532" cy="255844"/>
          <a:chOff x="1133476" y="23898224"/>
          <a:chExt cx="1409699" cy="247651"/>
        </a:xfrm>
      </xdr:grpSpPr>
      <xdr:sp macro="" textlink="">
        <xdr:nvSpPr>
          <xdr:cNvPr id="223" name="Text Box 291"/>
          <xdr:cNvSpPr txBox="1">
            <a:spLocks noChangeArrowheads="1"/>
          </xdr:cNvSpPr>
        </xdr:nvSpPr>
        <xdr:spPr bwMode="auto">
          <a:xfrm>
            <a:off x="1571625" y="23898225"/>
            <a:ext cx="295275" cy="2000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224" name="Text Box 331"/>
          <xdr:cNvSpPr txBox="1">
            <a:spLocks noChangeArrowheads="1"/>
          </xdr:cNvSpPr>
        </xdr:nvSpPr>
        <xdr:spPr bwMode="auto">
          <a:xfrm>
            <a:off x="1133476" y="238982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226" name="Text Box 332"/>
          <xdr:cNvSpPr txBox="1">
            <a:spLocks noChangeArrowheads="1"/>
          </xdr:cNvSpPr>
        </xdr:nvSpPr>
        <xdr:spPr bwMode="auto">
          <a:xfrm>
            <a:off x="1962151" y="23898224"/>
            <a:ext cx="19049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227" name="Text Box 289"/>
          <xdr:cNvSpPr txBox="1">
            <a:spLocks noChangeArrowheads="1"/>
          </xdr:cNvSpPr>
        </xdr:nvSpPr>
        <xdr:spPr bwMode="auto">
          <a:xfrm>
            <a:off x="2238374" y="23898225"/>
            <a:ext cx="304801"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grpSp>
        <xdr:nvGrpSpPr>
          <xdr:cNvPr id="228" name="104 - Ομάδα"/>
          <xdr:cNvGrpSpPr/>
        </xdr:nvGrpSpPr>
        <xdr:grpSpPr>
          <a:xfrm>
            <a:off x="1476376" y="23974424"/>
            <a:ext cx="123825" cy="38100"/>
            <a:chOff x="1123951" y="3124199"/>
            <a:chExt cx="123825" cy="38100"/>
          </a:xfrm>
        </xdr:grpSpPr>
        <xdr:sp macro="" textlink="">
          <xdr:nvSpPr>
            <xdr:cNvPr id="230"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231"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225" name="Line 299"/>
          <xdr:cNvSpPr>
            <a:spLocks noChangeShapeType="1"/>
          </xdr:cNvSpPr>
        </xdr:nvSpPr>
        <xdr:spPr bwMode="auto">
          <a:xfrm flipH="1">
            <a:off x="1857376" y="23993476"/>
            <a:ext cx="123825" cy="0"/>
          </a:xfrm>
          <a:prstGeom prst="line">
            <a:avLst/>
          </a:prstGeom>
          <a:noFill/>
          <a:ln w="9525">
            <a:solidFill>
              <a:srgbClr val="FFFF99"/>
            </a:solidFill>
            <a:round/>
            <a:headEnd/>
            <a:tailEnd/>
          </a:ln>
        </xdr:spPr>
      </xdr:sp>
      <xdr:grpSp>
        <xdr:nvGrpSpPr>
          <xdr:cNvPr id="232" name="Group 322"/>
          <xdr:cNvGrpSpPr>
            <a:grpSpLocks/>
          </xdr:cNvGrpSpPr>
        </xdr:nvGrpSpPr>
        <xdr:grpSpPr bwMode="auto">
          <a:xfrm>
            <a:off x="2133599" y="23955376"/>
            <a:ext cx="123825" cy="76200"/>
            <a:chOff x="526" y="4933"/>
            <a:chExt cx="13" cy="8"/>
          </a:xfrm>
        </xdr:grpSpPr>
        <xdr:grpSp>
          <xdr:nvGrpSpPr>
            <xdr:cNvPr id="233" name="Group 323"/>
            <xdr:cNvGrpSpPr>
              <a:grpSpLocks/>
            </xdr:cNvGrpSpPr>
          </xdr:nvGrpSpPr>
          <xdr:grpSpPr bwMode="auto">
            <a:xfrm>
              <a:off x="526" y="4933"/>
              <a:ext cx="13" cy="4"/>
              <a:chOff x="510" y="4917"/>
              <a:chExt cx="13" cy="4"/>
            </a:xfrm>
          </xdr:grpSpPr>
          <xdr:sp macro="" textlink="">
            <xdr:nvSpPr>
              <xdr:cNvPr id="235"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236" name="Line 325"/>
              <xdr:cNvSpPr>
                <a:spLocks noChangeShapeType="1"/>
              </xdr:cNvSpPr>
            </xdr:nvSpPr>
            <xdr:spPr bwMode="auto">
              <a:xfrm flipH="1">
                <a:off x="510" y="4917"/>
                <a:ext cx="13" cy="0"/>
              </a:xfrm>
              <a:prstGeom prst="line">
                <a:avLst/>
              </a:prstGeom>
              <a:noFill/>
              <a:ln w="9525">
                <a:solidFill>
                  <a:srgbClr val="FF6600"/>
                </a:solidFill>
                <a:round/>
                <a:headEnd/>
                <a:tailEnd/>
              </a:ln>
            </xdr:spPr>
          </xdr:sp>
        </xdr:grpSp>
        <xdr:sp macro="" textlink="">
          <xdr:nvSpPr>
            <xdr:cNvPr id="234" name="Line 326"/>
            <xdr:cNvSpPr>
              <a:spLocks noChangeShapeType="1"/>
            </xdr:cNvSpPr>
          </xdr:nvSpPr>
          <xdr:spPr bwMode="auto">
            <a:xfrm flipH="1">
              <a:off x="526" y="4941"/>
              <a:ext cx="13" cy="0"/>
            </a:xfrm>
            <a:prstGeom prst="line">
              <a:avLst/>
            </a:prstGeom>
            <a:noFill/>
            <a:ln w="9525">
              <a:solidFill>
                <a:srgbClr val="FF6600"/>
              </a:solidFill>
              <a:round/>
              <a:headEnd/>
              <a:tailEnd/>
            </a:ln>
          </xdr:spPr>
        </xdr:sp>
      </xdr:grpSp>
    </xdr:grpSp>
    <xdr:clientData/>
  </xdr:twoCellAnchor>
  <xdr:twoCellAnchor>
    <xdr:from>
      <xdr:col>8</xdr:col>
      <xdr:colOff>104777</xdr:colOff>
      <xdr:row>122</xdr:row>
      <xdr:rowOff>180974</xdr:rowOff>
    </xdr:from>
    <xdr:to>
      <xdr:col>10</xdr:col>
      <xdr:colOff>38100</xdr:colOff>
      <xdr:row>125</xdr:row>
      <xdr:rowOff>133350</xdr:rowOff>
    </xdr:to>
    <xdr:grpSp>
      <xdr:nvGrpSpPr>
        <xdr:cNvPr id="262" name="261 - Ομάδα"/>
        <xdr:cNvGrpSpPr/>
      </xdr:nvGrpSpPr>
      <xdr:grpSpPr>
        <a:xfrm>
          <a:off x="5020906" y="24485087"/>
          <a:ext cx="1162355" cy="536166"/>
          <a:chOff x="4981577" y="23898224"/>
          <a:chExt cx="1152523" cy="523876"/>
        </a:xfrm>
      </xdr:grpSpPr>
      <xdr:sp macro="" textlink="">
        <xdr:nvSpPr>
          <xdr:cNvPr id="242" name="Text Box 292"/>
          <xdr:cNvSpPr txBox="1">
            <a:spLocks noChangeArrowheads="1"/>
          </xdr:cNvSpPr>
        </xdr:nvSpPr>
        <xdr:spPr bwMode="auto">
          <a:xfrm>
            <a:off x="4981577" y="24183975"/>
            <a:ext cx="180974" cy="2381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43" name="Text Box 292"/>
          <xdr:cNvSpPr txBox="1">
            <a:spLocks noChangeArrowheads="1"/>
          </xdr:cNvSpPr>
        </xdr:nvSpPr>
        <xdr:spPr bwMode="auto">
          <a:xfrm>
            <a:off x="5838827" y="24183975"/>
            <a:ext cx="180974" cy="2381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10" name="Text Box 291"/>
          <xdr:cNvSpPr txBox="1">
            <a:spLocks noChangeArrowheads="1"/>
          </xdr:cNvSpPr>
        </xdr:nvSpPr>
        <xdr:spPr bwMode="auto">
          <a:xfrm>
            <a:off x="4991101" y="23898225"/>
            <a:ext cx="323849" cy="2381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211" name="Text Box 332"/>
          <xdr:cNvSpPr txBox="1">
            <a:spLocks noChangeArrowheads="1"/>
          </xdr:cNvSpPr>
        </xdr:nvSpPr>
        <xdr:spPr bwMode="auto">
          <a:xfrm>
            <a:off x="5381625" y="23898224"/>
            <a:ext cx="361949" cy="2381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12" name="Text Box 333"/>
          <xdr:cNvSpPr txBox="1">
            <a:spLocks noChangeArrowheads="1"/>
          </xdr:cNvSpPr>
        </xdr:nvSpPr>
        <xdr:spPr bwMode="auto">
          <a:xfrm>
            <a:off x="5829301" y="23898226"/>
            <a:ext cx="304799" cy="21907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grpSp>
        <xdr:nvGrpSpPr>
          <xdr:cNvPr id="213" name="104 - Ομάδα"/>
          <xdr:cNvGrpSpPr/>
        </xdr:nvGrpSpPr>
        <xdr:grpSpPr>
          <a:xfrm rot="5400000">
            <a:off x="5019676" y="24126824"/>
            <a:ext cx="123825" cy="38100"/>
            <a:chOff x="1123951" y="3124199"/>
            <a:chExt cx="123825" cy="38100"/>
          </a:xfrm>
        </xdr:grpSpPr>
        <xdr:sp macro="" textlink="">
          <xdr:nvSpPr>
            <xdr:cNvPr id="217"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218"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229" name="Line 329"/>
          <xdr:cNvSpPr>
            <a:spLocks noChangeShapeType="1"/>
          </xdr:cNvSpPr>
        </xdr:nvSpPr>
        <xdr:spPr bwMode="auto">
          <a:xfrm flipH="1">
            <a:off x="5724526" y="23993476"/>
            <a:ext cx="123825" cy="0"/>
          </a:xfrm>
          <a:prstGeom prst="line">
            <a:avLst/>
          </a:prstGeom>
          <a:noFill/>
          <a:ln w="9525">
            <a:solidFill>
              <a:srgbClr val="FFFF99"/>
            </a:solidFill>
            <a:round/>
            <a:headEnd/>
            <a:tailEnd/>
          </a:ln>
        </xdr:spPr>
      </xdr:sp>
      <xdr:grpSp>
        <xdr:nvGrpSpPr>
          <xdr:cNvPr id="238" name="104 - Ομάδα"/>
          <xdr:cNvGrpSpPr/>
        </xdr:nvGrpSpPr>
        <xdr:grpSpPr>
          <a:xfrm rot="5400000">
            <a:off x="5867401" y="24126824"/>
            <a:ext cx="123825" cy="38100"/>
            <a:chOff x="1123951" y="3124199"/>
            <a:chExt cx="123825" cy="38100"/>
          </a:xfrm>
        </xdr:grpSpPr>
        <xdr:sp macro="" textlink="">
          <xdr:nvSpPr>
            <xdr:cNvPr id="239"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240"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241" name="Line 329"/>
          <xdr:cNvSpPr>
            <a:spLocks noChangeShapeType="1"/>
          </xdr:cNvSpPr>
        </xdr:nvSpPr>
        <xdr:spPr bwMode="auto">
          <a:xfrm flipH="1">
            <a:off x="5276851" y="23993476"/>
            <a:ext cx="123825" cy="0"/>
          </a:xfrm>
          <a:prstGeom prst="line">
            <a:avLst/>
          </a:prstGeom>
          <a:noFill/>
          <a:ln w="9525">
            <a:solidFill>
              <a:srgbClr val="FFFF99"/>
            </a:solidFill>
            <a:round/>
            <a:headEnd/>
            <a:tailEnd/>
          </a:ln>
        </xdr:spPr>
      </xdr:sp>
    </xdr:grpSp>
    <xdr:clientData/>
  </xdr:twoCellAnchor>
  <xdr:twoCellAnchor>
    <xdr:from>
      <xdr:col>2</xdr:col>
      <xdr:colOff>114301</xdr:colOff>
      <xdr:row>125</xdr:row>
      <xdr:rowOff>180974</xdr:rowOff>
    </xdr:from>
    <xdr:to>
      <xdr:col>4</xdr:col>
      <xdr:colOff>381000</xdr:colOff>
      <xdr:row>128</xdr:row>
      <xdr:rowOff>123825</xdr:rowOff>
    </xdr:to>
    <xdr:grpSp>
      <xdr:nvGrpSpPr>
        <xdr:cNvPr id="264" name="263 - Ομάδα"/>
        <xdr:cNvGrpSpPr/>
      </xdr:nvGrpSpPr>
      <xdr:grpSpPr>
        <a:xfrm>
          <a:off x="1343333" y="25068877"/>
          <a:ext cx="1495732" cy="526642"/>
          <a:chOff x="1333501" y="24479249"/>
          <a:chExt cx="1485899" cy="514351"/>
        </a:xfrm>
      </xdr:grpSpPr>
      <xdr:sp macro="" textlink="">
        <xdr:nvSpPr>
          <xdr:cNvPr id="263" name="Text Box 292"/>
          <xdr:cNvSpPr txBox="1">
            <a:spLocks noChangeArrowheads="1"/>
          </xdr:cNvSpPr>
        </xdr:nvSpPr>
        <xdr:spPr bwMode="auto">
          <a:xfrm>
            <a:off x="2152651" y="2477452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246" name="Text Box 291"/>
          <xdr:cNvSpPr txBox="1">
            <a:spLocks noChangeArrowheads="1"/>
          </xdr:cNvSpPr>
        </xdr:nvSpPr>
        <xdr:spPr bwMode="auto">
          <a:xfrm>
            <a:off x="1771650" y="24479250"/>
            <a:ext cx="295275" cy="2000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247" name="Text Box 331"/>
          <xdr:cNvSpPr txBox="1">
            <a:spLocks noChangeArrowheads="1"/>
          </xdr:cNvSpPr>
        </xdr:nvSpPr>
        <xdr:spPr bwMode="auto">
          <a:xfrm>
            <a:off x="1333501" y="2447925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248" name="Text Box 332"/>
          <xdr:cNvSpPr txBox="1">
            <a:spLocks noChangeArrowheads="1"/>
          </xdr:cNvSpPr>
        </xdr:nvSpPr>
        <xdr:spPr bwMode="auto">
          <a:xfrm>
            <a:off x="2162176" y="24479249"/>
            <a:ext cx="19049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249" name="Text Box 289"/>
          <xdr:cNvSpPr txBox="1">
            <a:spLocks noChangeArrowheads="1"/>
          </xdr:cNvSpPr>
        </xdr:nvSpPr>
        <xdr:spPr bwMode="auto">
          <a:xfrm>
            <a:off x="2438399" y="244792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250" name="104 - Ομάδα"/>
          <xdr:cNvGrpSpPr/>
        </xdr:nvGrpSpPr>
        <xdr:grpSpPr>
          <a:xfrm>
            <a:off x="1676401" y="24555449"/>
            <a:ext cx="123825" cy="38100"/>
            <a:chOff x="1123951" y="3124199"/>
            <a:chExt cx="123825" cy="38100"/>
          </a:xfrm>
        </xdr:grpSpPr>
        <xdr:sp macro="" textlink="">
          <xdr:nvSpPr>
            <xdr:cNvPr id="257"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258"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251" name="Line 299"/>
          <xdr:cNvSpPr>
            <a:spLocks noChangeShapeType="1"/>
          </xdr:cNvSpPr>
        </xdr:nvSpPr>
        <xdr:spPr bwMode="auto">
          <a:xfrm flipH="1">
            <a:off x="2057401" y="24574501"/>
            <a:ext cx="123825" cy="0"/>
          </a:xfrm>
          <a:prstGeom prst="line">
            <a:avLst/>
          </a:prstGeom>
          <a:noFill/>
          <a:ln w="9525">
            <a:solidFill>
              <a:srgbClr val="FFFF99"/>
            </a:solidFill>
            <a:round/>
            <a:headEnd/>
            <a:tailEnd/>
          </a:ln>
        </xdr:spPr>
      </xdr:sp>
      <xdr:grpSp>
        <xdr:nvGrpSpPr>
          <xdr:cNvPr id="259" name="104 - Ομάδα"/>
          <xdr:cNvGrpSpPr/>
        </xdr:nvGrpSpPr>
        <xdr:grpSpPr>
          <a:xfrm rot="5400000">
            <a:off x="2190751" y="24707850"/>
            <a:ext cx="123825" cy="38100"/>
            <a:chOff x="1123951" y="3124199"/>
            <a:chExt cx="123825" cy="38100"/>
          </a:xfrm>
        </xdr:grpSpPr>
        <xdr:sp macro="" textlink="">
          <xdr:nvSpPr>
            <xdr:cNvPr id="260"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261"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244" name="Line 299"/>
          <xdr:cNvSpPr>
            <a:spLocks noChangeShapeType="1"/>
          </xdr:cNvSpPr>
        </xdr:nvSpPr>
        <xdr:spPr bwMode="auto">
          <a:xfrm flipH="1">
            <a:off x="2333626" y="24574501"/>
            <a:ext cx="123825" cy="0"/>
          </a:xfrm>
          <a:prstGeom prst="line">
            <a:avLst/>
          </a:prstGeom>
          <a:noFill/>
          <a:ln w="9525">
            <a:solidFill>
              <a:srgbClr val="FFFF99"/>
            </a:solidFill>
            <a:round/>
            <a:headEnd/>
            <a:tailEnd/>
          </a:ln>
        </xdr:spPr>
      </xdr:sp>
    </xdr:grpSp>
    <xdr:clientData/>
  </xdr:twoCellAnchor>
  <xdr:twoCellAnchor>
    <xdr:from>
      <xdr:col>8</xdr:col>
      <xdr:colOff>533400</xdr:colOff>
      <xdr:row>125</xdr:row>
      <xdr:rowOff>180975</xdr:rowOff>
    </xdr:from>
    <xdr:to>
      <xdr:col>9</xdr:col>
      <xdr:colOff>219075</xdr:colOff>
      <xdr:row>127</xdr:row>
      <xdr:rowOff>1</xdr:rowOff>
    </xdr:to>
    <xdr:sp macro="" textlink="">
      <xdr:nvSpPr>
        <xdr:cNvPr id="267" name="Text Box 291"/>
        <xdr:cNvSpPr txBox="1">
          <a:spLocks noChangeArrowheads="1"/>
        </xdr:cNvSpPr>
      </xdr:nvSpPr>
      <xdr:spPr bwMode="auto">
        <a:xfrm>
          <a:off x="5410200" y="24469725"/>
          <a:ext cx="295275" cy="2000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clientData/>
  </xdr:twoCellAnchor>
  <xdr:twoCellAnchor>
    <xdr:from>
      <xdr:col>8</xdr:col>
      <xdr:colOff>95251</xdr:colOff>
      <xdr:row>125</xdr:row>
      <xdr:rowOff>180975</xdr:rowOff>
    </xdr:from>
    <xdr:to>
      <xdr:col>8</xdr:col>
      <xdr:colOff>466725</xdr:colOff>
      <xdr:row>127</xdr:row>
      <xdr:rowOff>47625</xdr:rowOff>
    </xdr:to>
    <xdr:sp macro="" textlink="">
      <xdr:nvSpPr>
        <xdr:cNvPr id="268" name="Text Box 331"/>
        <xdr:cNvSpPr txBox="1">
          <a:spLocks noChangeArrowheads="1"/>
        </xdr:cNvSpPr>
      </xdr:nvSpPr>
      <xdr:spPr bwMode="auto">
        <a:xfrm>
          <a:off x="4972051" y="244697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clientData/>
  </xdr:twoCellAnchor>
  <xdr:twoCellAnchor>
    <xdr:from>
      <xdr:col>9</xdr:col>
      <xdr:colOff>314326</xdr:colOff>
      <xdr:row>125</xdr:row>
      <xdr:rowOff>180974</xdr:rowOff>
    </xdr:from>
    <xdr:to>
      <xdr:col>10</xdr:col>
      <xdr:colOff>19050</xdr:colOff>
      <xdr:row>127</xdr:row>
      <xdr:rowOff>28575</xdr:rowOff>
    </xdr:to>
    <xdr:sp macro="" textlink="">
      <xdr:nvSpPr>
        <xdr:cNvPr id="269" name="Text Box 332"/>
        <xdr:cNvSpPr txBox="1">
          <a:spLocks noChangeArrowheads="1"/>
        </xdr:cNvSpPr>
      </xdr:nvSpPr>
      <xdr:spPr bwMode="auto">
        <a:xfrm>
          <a:off x="5800726" y="24469724"/>
          <a:ext cx="314324"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clientData/>
  </xdr:twoCellAnchor>
  <xdr:twoCellAnchor>
    <xdr:from>
      <xdr:col>10</xdr:col>
      <xdr:colOff>76199</xdr:colOff>
      <xdr:row>125</xdr:row>
      <xdr:rowOff>180976</xdr:rowOff>
    </xdr:from>
    <xdr:to>
      <xdr:col>10</xdr:col>
      <xdr:colOff>457200</xdr:colOff>
      <xdr:row>127</xdr:row>
      <xdr:rowOff>47626</xdr:rowOff>
    </xdr:to>
    <xdr:sp macro="" textlink="">
      <xdr:nvSpPr>
        <xdr:cNvPr id="270" name="Text Box 289"/>
        <xdr:cNvSpPr txBox="1">
          <a:spLocks noChangeArrowheads="1"/>
        </xdr:cNvSpPr>
      </xdr:nvSpPr>
      <xdr:spPr bwMode="auto">
        <a:xfrm>
          <a:off x="6172199" y="244697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clientData/>
  </xdr:twoCellAnchor>
  <xdr:twoCellAnchor>
    <xdr:from>
      <xdr:col>8</xdr:col>
      <xdr:colOff>438151</xdr:colOff>
      <xdr:row>126</xdr:row>
      <xdr:rowOff>66674</xdr:rowOff>
    </xdr:from>
    <xdr:to>
      <xdr:col>8</xdr:col>
      <xdr:colOff>561976</xdr:colOff>
      <xdr:row>126</xdr:row>
      <xdr:rowOff>104774</xdr:rowOff>
    </xdr:to>
    <xdr:grpSp>
      <xdr:nvGrpSpPr>
        <xdr:cNvPr id="271" name="104 - Ομάδα"/>
        <xdr:cNvGrpSpPr/>
      </xdr:nvGrpSpPr>
      <xdr:grpSpPr>
        <a:xfrm>
          <a:off x="5354280" y="25149174"/>
          <a:ext cx="123825" cy="38100"/>
          <a:chOff x="1123951" y="3124199"/>
          <a:chExt cx="123825" cy="38100"/>
        </a:xfrm>
      </xdr:grpSpPr>
      <xdr:sp macro="" textlink="">
        <xdr:nvSpPr>
          <xdr:cNvPr id="277"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278"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clientData/>
  </xdr:twoCellAnchor>
  <xdr:twoCellAnchor>
    <xdr:from>
      <xdr:col>9</xdr:col>
      <xdr:colOff>209551</xdr:colOff>
      <xdr:row>126</xdr:row>
      <xdr:rowOff>85726</xdr:rowOff>
    </xdr:from>
    <xdr:to>
      <xdr:col>9</xdr:col>
      <xdr:colOff>333376</xdr:colOff>
      <xdr:row>126</xdr:row>
      <xdr:rowOff>85726</xdr:rowOff>
    </xdr:to>
    <xdr:sp macro="" textlink="">
      <xdr:nvSpPr>
        <xdr:cNvPr id="272" name="Line 299"/>
        <xdr:cNvSpPr>
          <a:spLocks noChangeShapeType="1"/>
        </xdr:cNvSpPr>
      </xdr:nvSpPr>
      <xdr:spPr bwMode="auto">
        <a:xfrm flipH="1">
          <a:off x="5695951" y="24564976"/>
          <a:ext cx="123825" cy="0"/>
        </a:xfrm>
        <a:prstGeom prst="line">
          <a:avLst/>
        </a:prstGeom>
        <a:noFill/>
        <a:ln w="9525">
          <a:solidFill>
            <a:srgbClr val="FFFF99"/>
          </a:solidFill>
          <a:round/>
          <a:headEnd/>
          <a:tailEnd/>
        </a:ln>
      </xdr:spPr>
    </xdr:sp>
    <xdr:clientData/>
  </xdr:twoCellAnchor>
  <xdr:twoCellAnchor>
    <xdr:from>
      <xdr:col>9</xdr:col>
      <xdr:colOff>590551</xdr:colOff>
      <xdr:row>126</xdr:row>
      <xdr:rowOff>66674</xdr:rowOff>
    </xdr:from>
    <xdr:to>
      <xdr:col>10</xdr:col>
      <xdr:colOff>104776</xdr:colOff>
      <xdr:row>126</xdr:row>
      <xdr:rowOff>104774</xdr:rowOff>
    </xdr:to>
    <xdr:grpSp>
      <xdr:nvGrpSpPr>
        <xdr:cNvPr id="279" name="104 - Ομάδα"/>
        <xdr:cNvGrpSpPr/>
      </xdr:nvGrpSpPr>
      <xdr:grpSpPr>
        <a:xfrm>
          <a:off x="6121196" y="25149174"/>
          <a:ext cx="128741" cy="38100"/>
          <a:chOff x="1123951" y="3124199"/>
          <a:chExt cx="123825" cy="38100"/>
        </a:xfrm>
      </xdr:grpSpPr>
      <xdr:sp macro="" textlink="">
        <xdr:nvSpPr>
          <xdr:cNvPr id="280"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281"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clientData/>
  </xdr:twoCellAnchor>
  <xdr:twoCellAnchor>
    <xdr:from>
      <xdr:col>2</xdr:col>
      <xdr:colOff>104776</xdr:colOff>
      <xdr:row>128</xdr:row>
      <xdr:rowOff>180975</xdr:rowOff>
    </xdr:from>
    <xdr:to>
      <xdr:col>3</xdr:col>
      <xdr:colOff>438151</xdr:colOff>
      <xdr:row>131</xdr:row>
      <xdr:rowOff>123825</xdr:rowOff>
    </xdr:to>
    <xdr:grpSp>
      <xdr:nvGrpSpPr>
        <xdr:cNvPr id="294" name="293 - Ομάδα"/>
        <xdr:cNvGrpSpPr/>
      </xdr:nvGrpSpPr>
      <xdr:grpSpPr>
        <a:xfrm>
          <a:off x="1333808" y="25652669"/>
          <a:ext cx="947891" cy="526640"/>
          <a:chOff x="1371601" y="25050750"/>
          <a:chExt cx="942975" cy="514350"/>
        </a:xfrm>
      </xdr:grpSpPr>
      <xdr:grpSp>
        <xdr:nvGrpSpPr>
          <xdr:cNvPr id="284" name="283 - Ομάδα"/>
          <xdr:cNvGrpSpPr/>
        </xdr:nvGrpSpPr>
        <xdr:grpSpPr>
          <a:xfrm>
            <a:off x="1371602" y="25050750"/>
            <a:ext cx="942974" cy="228600"/>
            <a:chOff x="657227" y="26117550"/>
            <a:chExt cx="942974" cy="228600"/>
          </a:xfrm>
        </xdr:grpSpPr>
        <xdr:sp macro="" textlink="">
          <xdr:nvSpPr>
            <xdr:cNvPr id="285" name="Text Box 331"/>
            <xdr:cNvSpPr txBox="1">
              <a:spLocks noChangeArrowheads="1"/>
            </xdr:cNvSpPr>
          </xdr:nvSpPr>
          <xdr:spPr bwMode="auto">
            <a:xfrm>
              <a:off x="657227" y="26117550"/>
              <a:ext cx="295274" cy="2286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286" name="Text Box 292"/>
            <xdr:cNvSpPr txBox="1">
              <a:spLocks noChangeArrowheads="1"/>
            </xdr:cNvSpPr>
          </xdr:nvSpPr>
          <xdr:spPr bwMode="auto">
            <a:xfrm>
              <a:off x="1304926" y="26117550"/>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87" name="Text Box 289"/>
            <xdr:cNvSpPr txBox="1">
              <a:spLocks noChangeArrowheads="1"/>
            </xdr:cNvSpPr>
          </xdr:nvSpPr>
          <xdr:spPr bwMode="auto">
            <a:xfrm>
              <a:off x="1038224" y="26117551"/>
              <a:ext cx="200025"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288" name="Group 322"/>
            <xdr:cNvGrpSpPr>
              <a:grpSpLocks/>
            </xdr:cNvGrpSpPr>
          </xdr:nvGrpSpPr>
          <xdr:grpSpPr bwMode="auto">
            <a:xfrm>
              <a:off x="1209674" y="26174701"/>
              <a:ext cx="123825" cy="76200"/>
              <a:chOff x="526" y="4933"/>
              <a:chExt cx="13" cy="8"/>
            </a:xfrm>
          </xdr:grpSpPr>
          <xdr:grpSp>
            <xdr:nvGrpSpPr>
              <xdr:cNvPr id="290" name="Group 323"/>
              <xdr:cNvGrpSpPr>
                <a:grpSpLocks/>
              </xdr:cNvGrpSpPr>
            </xdr:nvGrpSpPr>
            <xdr:grpSpPr bwMode="auto">
              <a:xfrm>
                <a:off x="526" y="4933"/>
                <a:ext cx="13" cy="4"/>
                <a:chOff x="510" y="4917"/>
                <a:chExt cx="13" cy="4"/>
              </a:xfrm>
            </xdr:grpSpPr>
            <xdr:sp macro="" textlink="">
              <xdr:nvSpPr>
                <xdr:cNvPr id="292"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293" name="Line 325"/>
                <xdr:cNvSpPr>
                  <a:spLocks noChangeShapeType="1"/>
                </xdr:cNvSpPr>
              </xdr:nvSpPr>
              <xdr:spPr bwMode="auto">
                <a:xfrm flipH="1">
                  <a:off x="510" y="4917"/>
                  <a:ext cx="13" cy="0"/>
                </a:xfrm>
                <a:prstGeom prst="line">
                  <a:avLst/>
                </a:prstGeom>
                <a:noFill/>
                <a:ln w="9525">
                  <a:solidFill>
                    <a:srgbClr val="FF6600"/>
                  </a:solidFill>
                  <a:round/>
                  <a:headEnd/>
                  <a:tailEnd/>
                </a:ln>
              </xdr:spPr>
            </xdr:sp>
          </xdr:grpSp>
          <xdr:sp macro="" textlink="">
            <xdr:nvSpPr>
              <xdr:cNvPr id="291" name="Line 326"/>
              <xdr:cNvSpPr>
                <a:spLocks noChangeShapeType="1"/>
              </xdr:cNvSpPr>
            </xdr:nvSpPr>
            <xdr:spPr bwMode="auto">
              <a:xfrm flipH="1">
                <a:off x="526" y="4941"/>
                <a:ext cx="13" cy="0"/>
              </a:xfrm>
              <a:prstGeom prst="line">
                <a:avLst/>
              </a:prstGeom>
              <a:noFill/>
              <a:ln w="9525">
                <a:solidFill>
                  <a:srgbClr val="FF6600"/>
                </a:solidFill>
                <a:round/>
                <a:headEnd/>
                <a:tailEnd/>
              </a:ln>
            </xdr:spPr>
          </xdr:sp>
        </xdr:grpSp>
        <xdr:sp macro="" textlink="">
          <xdr:nvSpPr>
            <xdr:cNvPr id="289" name="Line 329"/>
            <xdr:cNvSpPr>
              <a:spLocks noChangeShapeType="1"/>
            </xdr:cNvSpPr>
          </xdr:nvSpPr>
          <xdr:spPr bwMode="auto">
            <a:xfrm flipH="1">
              <a:off x="942976" y="26212801"/>
              <a:ext cx="123825" cy="0"/>
            </a:xfrm>
            <a:prstGeom prst="line">
              <a:avLst/>
            </a:prstGeom>
            <a:noFill/>
            <a:ln w="9525">
              <a:solidFill>
                <a:srgbClr val="FFFF99"/>
              </a:solidFill>
              <a:round/>
              <a:headEnd/>
              <a:tailEnd/>
            </a:ln>
          </xdr:spPr>
        </xdr:sp>
      </xdr:grpSp>
      <xdr:sp macro="" textlink="">
        <xdr:nvSpPr>
          <xdr:cNvPr id="266" name="Text Box 292"/>
          <xdr:cNvSpPr txBox="1">
            <a:spLocks noChangeArrowheads="1"/>
          </xdr:cNvSpPr>
        </xdr:nvSpPr>
        <xdr:spPr bwMode="auto">
          <a:xfrm>
            <a:off x="1371601" y="2534602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273" name="104 - Ομάδα"/>
          <xdr:cNvGrpSpPr/>
        </xdr:nvGrpSpPr>
        <xdr:grpSpPr>
          <a:xfrm rot="5400000">
            <a:off x="1409701" y="25279350"/>
            <a:ext cx="123825" cy="38100"/>
            <a:chOff x="1123951" y="3124199"/>
            <a:chExt cx="123825" cy="38100"/>
          </a:xfrm>
        </xdr:grpSpPr>
        <xdr:sp macro="" textlink="">
          <xdr:nvSpPr>
            <xdr:cNvPr id="275"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276"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grpSp>
    <xdr:clientData/>
  </xdr:twoCellAnchor>
  <xdr:twoCellAnchor>
    <xdr:from>
      <xdr:col>8</xdr:col>
      <xdr:colOff>95252</xdr:colOff>
      <xdr:row>128</xdr:row>
      <xdr:rowOff>180975</xdr:rowOff>
    </xdr:from>
    <xdr:to>
      <xdr:col>10</xdr:col>
      <xdr:colOff>85726</xdr:colOff>
      <xdr:row>131</xdr:row>
      <xdr:rowOff>123825</xdr:rowOff>
    </xdr:to>
    <xdr:grpSp>
      <xdr:nvGrpSpPr>
        <xdr:cNvPr id="312" name="311 - Ομάδα"/>
        <xdr:cNvGrpSpPr/>
      </xdr:nvGrpSpPr>
      <xdr:grpSpPr>
        <a:xfrm>
          <a:off x="5011381" y="25652669"/>
          <a:ext cx="1219506" cy="526640"/>
          <a:chOff x="4972052" y="25041225"/>
          <a:chExt cx="1209674" cy="514350"/>
        </a:xfrm>
      </xdr:grpSpPr>
      <xdr:sp macro="" textlink="">
        <xdr:nvSpPr>
          <xdr:cNvPr id="311" name="Text Box 292"/>
          <xdr:cNvSpPr txBox="1">
            <a:spLocks noChangeArrowheads="1"/>
          </xdr:cNvSpPr>
        </xdr:nvSpPr>
        <xdr:spPr bwMode="auto">
          <a:xfrm>
            <a:off x="5886451" y="25041225"/>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301" name="Text Box 331"/>
          <xdr:cNvSpPr txBox="1">
            <a:spLocks noChangeArrowheads="1"/>
          </xdr:cNvSpPr>
        </xdr:nvSpPr>
        <xdr:spPr bwMode="auto">
          <a:xfrm>
            <a:off x="4972052" y="25041225"/>
            <a:ext cx="295274" cy="2286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302" name="Text Box 292"/>
          <xdr:cNvSpPr txBox="1">
            <a:spLocks noChangeArrowheads="1"/>
          </xdr:cNvSpPr>
        </xdr:nvSpPr>
        <xdr:spPr bwMode="auto">
          <a:xfrm>
            <a:off x="5619752" y="25041225"/>
            <a:ext cx="200024"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03" name="Text Box 289"/>
          <xdr:cNvSpPr txBox="1">
            <a:spLocks noChangeArrowheads="1"/>
          </xdr:cNvSpPr>
        </xdr:nvSpPr>
        <xdr:spPr bwMode="auto">
          <a:xfrm>
            <a:off x="5353049" y="25041226"/>
            <a:ext cx="200025"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04" name="Group 322"/>
          <xdr:cNvGrpSpPr>
            <a:grpSpLocks/>
          </xdr:cNvGrpSpPr>
        </xdr:nvGrpSpPr>
        <xdr:grpSpPr bwMode="auto">
          <a:xfrm>
            <a:off x="5257799" y="25098376"/>
            <a:ext cx="123825" cy="76200"/>
            <a:chOff x="526" y="4933"/>
            <a:chExt cx="13" cy="8"/>
          </a:xfrm>
        </xdr:grpSpPr>
        <xdr:grpSp>
          <xdr:nvGrpSpPr>
            <xdr:cNvPr id="306" name="Group 323"/>
            <xdr:cNvGrpSpPr>
              <a:grpSpLocks/>
            </xdr:cNvGrpSpPr>
          </xdr:nvGrpSpPr>
          <xdr:grpSpPr bwMode="auto">
            <a:xfrm>
              <a:off x="526" y="4933"/>
              <a:ext cx="13" cy="4"/>
              <a:chOff x="510" y="4917"/>
              <a:chExt cx="13" cy="4"/>
            </a:xfrm>
          </xdr:grpSpPr>
          <xdr:sp macro="" textlink="">
            <xdr:nvSpPr>
              <xdr:cNvPr id="308"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309" name="Line 325"/>
              <xdr:cNvSpPr>
                <a:spLocks noChangeShapeType="1"/>
              </xdr:cNvSpPr>
            </xdr:nvSpPr>
            <xdr:spPr bwMode="auto">
              <a:xfrm flipH="1">
                <a:off x="510" y="4917"/>
                <a:ext cx="13" cy="0"/>
              </a:xfrm>
              <a:prstGeom prst="line">
                <a:avLst/>
              </a:prstGeom>
              <a:noFill/>
              <a:ln w="9525">
                <a:solidFill>
                  <a:srgbClr val="FF6600"/>
                </a:solidFill>
                <a:round/>
                <a:headEnd/>
                <a:tailEnd/>
              </a:ln>
            </xdr:spPr>
          </xdr:sp>
        </xdr:grpSp>
        <xdr:sp macro="" textlink="">
          <xdr:nvSpPr>
            <xdr:cNvPr id="307" name="Line 326"/>
            <xdr:cNvSpPr>
              <a:spLocks noChangeShapeType="1"/>
            </xdr:cNvSpPr>
          </xdr:nvSpPr>
          <xdr:spPr bwMode="auto">
            <a:xfrm flipH="1">
              <a:off x="526" y="4941"/>
              <a:ext cx="13" cy="0"/>
            </a:xfrm>
            <a:prstGeom prst="line">
              <a:avLst/>
            </a:prstGeom>
            <a:noFill/>
            <a:ln w="9525">
              <a:solidFill>
                <a:srgbClr val="FF6600"/>
              </a:solidFill>
              <a:round/>
              <a:headEnd/>
              <a:tailEnd/>
            </a:ln>
          </xdr:spPr>
        </xdr:sp>
      </xdr:grpSp>
      <xdr:sp macro="" textlink="">
        <xdr:nvSpPr>
          <xdr:cNvPr id="305" name="Line 329"/>
          <xdr:cNvSpPr>
            <a:spLocks noChangeShapeType="1"/>
          </xdr:cNvSpPr>
        </xdr:nvSpPr>
        <xdr:spPr bwMode="auto">
          <a:xfrm flipH="1">
            <a:off x="5524501" y="25136476"/>
            <a:ext cx="123825" cy="0"/>
          </a:xfrm>
          <a:prstGeom prst="line">
            <a:avLst/>
          </a:prstGeom>
          <a:noFill/>
          <a:ln w="9525">
            <a:solidFill>
              <a:srgbClr val="FFFF99"/>
            </a:solidFill>
            <a:round/>
            <a:headEnd/>
            <a:tailEnd/>
          </a:ln>
        </xdr:spPr>
      </xdr:sp>
      <xdr:sp macro="" textlink="">
        <xdr:nvSpPr>
          <xdr:cNvPr id="297" name="Text Box 292"/>
          <xdr:cNvSpPr txBox="1">
            <a:spLocks noChangeArrowheads="1"/>
          </xdr:cNvSpPr>
        </xdr:nvSpPr>
        <xdr:spPr bwMode="auto">
          <a:xfrm>
            <a:off x="5619751" y="2533650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298" name="104 - Ομάδα"/>
          <xdr:cNvGrpSpPr/>
        </xdr:nvGrpSpPr>
        <xdr:grpSpPr>
          <a:xfrm rot="5400000">
            <a:off x="5657851" y="25269825"/>
            <a:ext cx="123825" cy="38100"/>
            <a:chOff x="1123951" y="3124199"/>
            <a:chExt cx="123825" cy="38100"/>
          </a:xfrm>
        </xdr:grpSpPr>
        <xdr:sp macro="" textlink="">
          <xdr:nvSpPr>
            <xdr:cNvPr id="299"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300"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310" name="Line 299"/>
          <xdr:cNvSpPr>
            <a:spLocks noChangeShapeType="1"/>
          </xdr:cNvSpPr>
        </xdr:nvSpPr>
        <xdr:spPr bwMode="auto">
          <a:xfrm flipH="1">
            <a:off x="5781676" y="25136476"/>
            <a:ext cx="123825" cy="0"/>
          </a:xfrm>
          <a:prstGeom prst="line">
            <a:avLst/>
          </a:prstGeom>
          <a:noFill/>
          <a:ln w="9525">
            <a:solidFill>
              <a:srgbClr val="FFFF99"/>
            </a:solidFill>
            <a:round/>
            <a:headEnd/>
            <a:tailEnd/>
          </a:ln>
        </xdr:spPr>
      </xdr:sp>
    </xdr:grpSp>
    <xdr:clientData/>
  </xdr:twoCellAnchor>
  <xdr:twoCellAnchor>
    <xdr:from>
      <xdr:col>2</xdr:col>
      <xdr:colOff>85726</xdr:colOff>
      <xdr:row>131</xdr:row>
      <xdr:rowOff>180974</xdr:rowOff>
    </xdr:from>
    <xdr:to>
      <xdr:col>4</xdr:col>
      <xdr:colOff>152400</xdr:colOff>
      <xdr:row>134</xdr:row>
      <xdr:rowOff>133350</xdr:rowOff>
    </xdr:to>
    <xdr:grpSp>
      <xdr:nvGrpSpPr>
        <xdr:cNvPr id="326" name="325 - Ομάδα"/>
        <xdr:cNvGrpSpPr/>
      </xdr:nvGrpSpPr>
      <xdr:grpSpPr>
        <a:xfrm>
          <a:off x="1314758" y="26236458"/>
          <a:ext cx="1295707" cy="536166"/>
          <a:chOff x="1257301" y="25650824"/>
          <a:chExt cx="1285874" cy="523876"/>
        </a:xfrm>
      </xdr:grpSpPr>
      <xdr:sp macro="" textlink="">
        <xdr:nvSpPr>
          <xdr:cNvPr id="222" name="Text Box 292"/>
          <xdr:cNvSpPr txBox="1">
            <a:spLocks noChangeArrowheads="1"/>
          </xdr:cNvSpPr>
        </xdr:nvSpPr>
        <xdr:spPr bwMode="auto">
          <a:xfrm>
            <a:off x="2143126" y="25955625"/>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313" name="Text Box 291"/>
          <xdr:cNvSpPr txBox="1">
            <a:spLocks noChangeArrowheads="1"/>
          </xdr:cNvSpPr>
        </xdr:nvSpPr>
        <xdr:spPr bwMode="auto">
          <a:xfrm>
            <a:off x="1266827" y="25650825"/>
            <a:ext cx="352424" cy="2667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314" name="Text Box 332"/>
          <xdr:cNvSpPr txBox="1">
            <a:spLocks noChangeArrowheads="1"/>
          </xdr:cNvSpPr>
        </xdr:nvSpPr>
        <xdr:spPr bwMode="auto">
          <a:xfrm>
            <a:off x="1714500" y="25650824"/>
            <a:ext cx="361949" cy="2381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15" name="Text Box 333"/>
          <xdr:cNvSpPr txBox="1">
            <a:spLocks noChangeArrowheads="1"/>
          </xdr:cNvSpPr>
        </xdr:nvSpPr>
        <xdr:spPr bwMode="auto">
          <a:xfrm>
            <a:off x="2162176" y="25650825"/>
            <a:ext cx="380999"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317" name="Line 329"/>
          <xdr:cNvSpPr>
            <a:spLocks noChangeShapeType="1"/>
          </xdr:cNvSpPr>
        </xdr:nvSpPr>
        <xdr:spPr bwMode="auto">
          <a:xfrm flipH="1">
            <a:off x="2057401" y="25746076"/>
            <a:ext cx="123825" cy="0"/>
          </a:xfrm>
          <a:prstGeom prst="line">
            <a:avLst/>
          </a:prstGeom>
          <a:noFill/>
          <a:ln w="9525">
            <a:solidFill>
              <a:srgbClr val="FFFF99"/>
            </a:solidFill>
            <a:round/>
            <a:headEnd/>
            <a:tailEnd/>
          </a:ln>
        </xdr:spPr>
      </xdr:sp>
      <xdr:sp macro="" textlink="">
        <xdr:nvSpPr>
          <xdr:cNvPr id="319" name="Line 329"/>
          <xdr:cNvSpPr>
            <a:spLocks noChangeShapeType="1"/>
          </xdr:cNvSpPr>
        </xdr:nvSpPr>
        <xdr:spPr bwMode="auto">
          <a:xfrm flipH="1">
            <a:off x="1609726" y="25746076"/>
            <a:ext cx="123825" cy="0"/>
          </a:xfrm>
          <a:prstGeom prst="line">
            <a:avLst/>
          </a:prstGeom>
          <a:noFill/>
          <a:ln w="9525">
            <a:solidFill>
              <a:srgbClr val="FFFF99"/>
            </a:solidFill>
            <a:round/>
            <a:headEnd/>
            <a:tailEnd/>
          </a:ln>
        </xdr:spPr>
      </xdr:sp>
      <xdr:sp macro="" textlink="">
        <xdr:nvSpPr>
          <xdr:cNvPr id="324" name="Text Box 292"/>
          <xdr:cNvSpPr txBox="1">
            <a:spLocks noChangeArrowheads="1"/>
          </xdr:cNvSpPr>
        </xdr:nvSpPr>
        <xdr:spPr bwMode="auto">
          <a:xfrm>
            <a:off x="1257301" y="25955625"/>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325" name="Line 300"/>
          <xdr:cNvSpPr>
            <a:spLocks noChangeShapeType="1"/>
          </xdr:cNvSpPr>
        </xdr:nvSpPr>
        <xdr:spPr bwMode="auto">
          <a:xfrm rot="5400000" flipH="1">
            <a:off x="1295401" y="25898476"/>
            <a:ext cx="123825" cy="0"/>
          </a:xfrm>
          <a:prstGeom prst="line">
            <a:avLst/>
          </a:prstGeom>
          <a:noFill/>
          <a:ln w="9525">
            <a:solidFill>
              <a:srgbClr val="FFFF99"/>
            </a:solidFill>
            <a:round/>
            <a:headEnd/>
            <a:tailEnd/>
          </a:ln>
        </xdr:spPr>
      </xdr:sp>
      <xdr:sp macro="" textlink="">
        <xdr:nvSpPr>
          <xdr:cNvPr id="221" name="Line 300"/>
          <xdr:cNvSpPr>
            <a:spLocks noChangeShapeType="1"/>
          </xdr:cNvSpPr>
        </xdr:nvSpPr>
        <xdr:spPr bwMode="auto">
          <a:xfrm rot="5400000" flipH="1">
            <a:off x="2181226" y="25898476"/>
            <a:ext cx="123825" cy="0"/>
          </a:xfrm>
          <a:prstGeom prst="line">
            <a:avLst/>
          </a:prstGeom>
          <a:noFill/>
          <a:ln w="9525">
            <a:solidFill>
              <a:srgbClr val="FFFF99"/>
            </a:solidFill>
            <a:round/>
            <a:headEnd/>
            <a:tailEnd/>
          </a:ln>
        </xdr:spPr>
      </xdr:sp>
    </xdr:grpSp>
    <xdr:clientData/>
  </xdr:twoCellAnchor>
  <xdr:twoCellAnchor>
    <xdr:from>
      <xdr:col>8</xdr:col>
      <xdr:colOff>85726</xdr:colOff>
      <xdr:row>131</xdr:row>
      <xdr:rowOff>180974</xdr:rowOff>
    </xdr:from>
    <xdr:to>
      <xdr:col>10</xdr:col>
      <xdr:colOff>257175</xdr:colOff>
      <xdr:row>134</xdr:row>
      <xdr:rowOff>123825</xdr:rowOff>
    </xdr:to>
    <xdr:grpSp>
      <xdr:nvGrpSpPr>
        <xdr:cNvPr id="345" name="344 - Ομάδα"/>
        <xdr:cNvGrpSpPr/>
      </xdr:nvGrpSpPr>
      <xdr:grpSpPr>
        <a:xfrm>
          <a:off x="5001855" y="26236458"/>
          <a:ext cx="1400481" cy="526641"/>
          <a:chOff x="4972051" y="25593674"/>
          <a:chExt cx="1390649" cy="514351"/>
        </a:xfrm>
      </xdr:grpSpPr>
      <xdr:sp macro="" textlink="">
        <xdr:nvSpPr>
          <xdr:cNvPr id="328" name="Text Box 292"/>
          <xdr:cNvSpPr txBox="1">
            <a:spLocks noChangeArrowheads="1"/>
          </xdr:cNvSpPr>
        </xdr:nvSpPr>
        <xdr:spPr bwMode="auto">
          <a:xfrm>
            <a:off x="5695951" y="2588895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29" name="Text Box 291"/>
          <xdr:cNvSpPr txBox="1">
            <a:spLocks noChangeArrowheads="1"/>
          </xdr:cNvSpPr>
        </xdr:nvSpPr>
        <xdr:spPr bwMode="auto">
          <a:xfrm>
            <a:off x="5429250" y="25593675"/>
            <a:ext cx="200025"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330" name="Text Box 331"/>
          <xdr:cNvSpPr txBox="1">
            <a:spLocks noChangeArrowheads="1"/>
          </xdr:cNvSpPr>
        </xdr:nvSpPr>
        <xdr:spPr bwMode="auto">
          <a:xfrm>
            <a:off x="4972051" y="2559367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331" name="Text Box 332"/>
          <xdr:cNvSpPr txBox="1">
            <a:spLocks noChangeArrowheads="1"/>
          </xdr:cNvSpPr>
        </xdr:nvSpPr>
        <xdr:spPr bwMode="auto">
          <a:xfrm>
            <a:off x="5705476" y="25593674"/>
            <a:ext cx="19049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332" name="Text Box 289"/>
          <xdr:cNvSpPr txBox="1">
            <a:spLocks noChangeArrowheads="1"/>
          </xdr:cNvSpPr>
        </xdr:nvSpPr>
        <xdr:spPr bwMode="auto">
          <a:xfrm>
            <a:off x="5981699" y="255936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34" name="Line 299"/>
          <xdr:cNvSpPr>
            <a:spLocks noChangeShapeType="1"/>
          </xdr:cNvSpPr>
        </xdr:nvSpPr>
        <xdr:spPr bwMode="auto">
          <a:xfrm flipH="1">
            <a:off x="5600701" y="25688926"/>
            <a:ext cx="123825" cy="0"/>
          </a:xfrm>
          <a:prstGeom prst="line">
            <a:avLst/>
          </a:prstGeom>
          <a:noFill/>
          <a:ln w="9525">
            <a:solidFill>
              <a:srgbClr val="FFFF99"/>
            </a:solidFill>
            <a:round/>
            <a:headEnd/>
            <a:tailEnd/>
          </a:ln>
        </xdr:spPr>
      </xdr:sp>
      <xdr:grpSp>
        <xdr:nvGrpSpPr>
          <xdr:cNvPr id="335" name="104 - Ομάδα"/>
          <xdr:cNvGrpSpPr/>
        </xdr:nvGrpSpPr>
        <xdr:grpSpPr>
          <a:xfrm rot="5400000">
            <a:off x="5734051" y="25822275"/>
            <a:ext cx="123825" cy="38100"/>
            <a:chOff x="1123951" y="3124199"/>
            <a:chExt cx="123825" cy="38100"/>
          </a:xfrm>
        </xdr:grpSpPr>
        <xdr:sp macro="" textlink="">
          <xdr:nvSpPr>
            <xdr:cNvPr id="337"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338"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336" name="Line 299"/>
          <xdr:cNvSpPr>
            <a:spLocks noChangeShapeType="1"/>
          </xdr:cNvSpPr>
        </xdr:nvSpPr>
        <xdr:spPr bwMode="auto">
          <a:xfrm flipH="1">
            <a:off x="5876926" y="25688926"/>
            <a:ext cx="123825" cy="0"/>
          </a:xfrm>
          <a:prstGeom prst="line">
            <a:avLst/>
          </a:prstGeom>
          <a:noFill/>
          <a:ln w="9525">
            <a:solidFill>
              <a:srgbClr val="FFFF99"/>
            </a:solidFill>
            <a:round/>
            <a:headEnd/>
            <a:tailEnd/>
          </a:ln>
        </xdr:spPr>
      </xdr:sp>
      <xdr:sp macro="" textlink="">
        <xdr:nvSpPr>
          <xdr:cNvPr id="274" name="Line 299"/>
          <xdr:cNvSpPr>
            <a:spLocks noChangeShapeType="1"/>
          </xdr:cNvSpPr>
        </xdr:nvSpPr>
        <xdr:spPr bwMode="auto">
          <a:xfrm flipH="1">
            <a:off x="5314951" y="25688926"/>
            <a:ext cx="123825" cy="0"/>
          </a:xfrm>
          <a:prstGeom prst="line">
            <a:avLst/>
          </a:prstGeom>
          <a:noFill/>
          <a:ln w="9525">
            <a:solidFill>
              <a:srgbClr val="FFFF99"/>
            </a:solidFill>
            <a:round/>
            <a:headEnd/>
            <a:tailEnd/>
          </a:ln>
        </xdr:spPr>
      </xdr:sp>
      <xdr:sp macro="" textlink="">
        <xdr:nvSpPr>
          <xdr:cNvPr id="341" name="Text Box 292"/>
          <xdr:cNvSpPr txBox="1">
            <a:spLocks noChangeArrowheads="1"/>
          </xdr:cNvSpPr>
        </xdr:nvSpPr>
        <xdr:spPr bwMode="auto">
          <a:xfrm>
            <a:off x="5429251" y="2588895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42" name="104 - Ομάδα"/>
          <xdr:cNvGrpSpPr/>
        </xdr:nvGrpSpPr>
        <xdr:grpSpPr>
          <a:xfrm rot="5400000">
            <a:off x="5467351" y="25822275"/>
            <a:ext cx="123825" cy="38100"/>
            <a:chOff x="1123951" y="3124199"/>
            <a:chExt cx="123825" cy="38100"/>
          </a:xfrm>
        </xdr:grpSpPr>
        <xdr:sp macro="" textlink="">
          <xdr:nvSpPr>
            <xdr:cNvPr id="343"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344"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grpSp>
    <xdr:clientData/>
  </xdr:twoCellAnchor>
  <xdr:twoCellAnchor>
    <xdr:from>
      <xdr:col>2</xdr:col>
      <xdr:colOff>95251</xdr:colOff>
      <xdr:row>135</xdr:row>
      <xdr:rowOff>180974</xdr:rowOff>
    </xdr:from>
    <xdr:to>
      <xdr:col>5</xdr:col>
      <xdr:colOff>295275</xdr:colOff>
      <xdr:row>138</xdr:row>
      <xdr:rowOff>123825</xdr:rowOff>
    </xdr:to>
    <xdr:grpSp>
      <xdr:nvGrpSpPr>
        <xdr:cNvPr id="380" name="379 - Ομάδα"/>
        <xdr:cNvGrpSpPr/>
      </xdr:nvGrpSpPr>
      <xdr:grpSpPr>
        <a:xfrm>
          <a:off x="1324283" y="27014845"/>
          <a:ext cx="2043573" cy="526641"/>
          <a:chOff x="1352551" y="26374724"/>
          <a:chExt cx="2028824" cy="514351"/>
        </a:xfrm>
      </xdr:grpSpPr>
      <xdr:sp macro="" textlink="">
        <xdr:nvSpPr>
          <xdr:cNvPr id="295" name="Text Box 292"/>
          <xdr:cNvSpPr txBox="1">
            <a:spLocks noChangeArrowheads="1"/>
          </xdr:cNvSpPr>
        </xdr:nvSpPr>
        <xdr:spPr bwMode="auto">
          <a:xfrm>
            <a:off x="3067051" y="26374725"/>
            <a:ext cx="314324" cy="2667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296" name="Text Box 292"/>
          <xdr:cNvSpPr txBox="1">
            <a:spLocks noChangeArrowheads="1"/>
          </xdr:cNvSpPr>
        </xdr:nvSpPr>
        <xdr:spPr bwMode="auto">
          <a:xfrm>
            <a:off x="1352551" y="26374725"/>
            <a:ext cx="342899"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a:t>
            </a:r>
          </a:p>
        </xdr:txBody>
      </xdr:sp>
      <xdr:sp macro="" textlink="">
        <xdr:nvSpPr>
          <xdr:cNvPr id="347" name="Text Box 292"/>
          <xdr:cNvSpPr txBox="1">
            <a:spLocks noChangeArrowheads="1"/>
          </xdr:cNvSpPr>
        </xdr:nvSpPr>
        <xdr:spPr bwMode="auto">
          <a:xfrm>
            <a:off x="2800351" y="2667000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48" name="Text Box 291"/>
          <xdr:cNvSpPr txBox="1">
            <a:spLocks noChangeArrowheads="1"/>
          </xdr:cNvSpPr>
        </xdr:nvSpPr>
        <xdr:spPr bwMode="auto">
          <a:xfrm>
            <a:off x="2019300" y="26374725"/>
            <a:ext cx="295275" cy="2000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349" name="Text Box 331"/>
          <xdr:cNvSpPr txBox="1">
            <a:spLocks noChangeArrowheads="1"/>
          </xdr:cNvSpPr>
        </xdr:nvSpPr>
        <xdr:spPr bwMode="auto">
          <a:xfrm>
            <a:off x="1752601" y="26374724"/>
            <a:ext cx="19049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350" name="Text Box 332"/>
          <xdr:cNvSpPr txBox="1">
            <a:spLocks noChangeArrowheads="1"/>
          </xdr:cNvSpPr>
        </xdr:nvSpPr>
        <xdr:spPr bwMode="auto">
          <a:xfrm>
            <a:off x="2409826" y="26374724"/>
            <a:ext cx="2857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351" name="Text Box 289"/>
          <xdr:cNvSpPr txBox="1">
            <a:spLocks noChangeArrowheads="1"/>
          </xdr:cNvSpPr>
        </xdr:nvSpPr>
        <xdr:spPr bwMode="auto">
          <a:xfrm>
            <a:off x="2800350" y="26374726"/>
            <a:ext cx="180976" cy="22859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grpSp>
        <xdr:nvGrpSpPr>
          <xdr:cNvPr id="352" name="104 - Ομάδα"/>
          <xdr:cNvGrpSpPr/>
        </xdr:nvGrpSpPr>
        <xdr:grpSpPr>
          <a:xfrm>
            <a:off x="2314576" y="26450924"/>
            <a:ext cx="123825" cy="38100"/>
            <a:chOff x="1123951" y="3124199"/>
            <a:chExt cx="123825" cy="38100"/>
          </a:xfrm>
        </xdr:grpSpPr>
        <xdr:sp macro="" textlink="">
          <xdr:nvSpPr>
            <xdr:cNvPr id="358"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359"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353" name="Line 299"/>
          <xdr:cNvSpPr>
            <a:spLocks noChangeShapeType="1"/>
          </xdr:cNvSpPr>
        </xdr:nvSpPr>
        <xdr:spPr bwMode="auto">
          <a:xfrm flipH="1">
            <a:off x="1924051" y="26469976"/>
            <a:ext cx="123825" cy="0"/>
          </a:xfrm>
          <a:prstGeom prst="line">
            <a:avLst/>
          </a:prstGeom>
          <a:noFill/>
          <a:ln w="9525">
            <a:solidFill>
              <a:srgbClr val="FFFF99"/>
            </a:solidFill>
            <a:round/>
            <a:headEnd/>
            <a:tailEnd/>
          </a:ln>
        </xdr:spPr>
      </xdr:sp>
      <xdr:grpSp>
        <xdr:nvGrpSpPr>
          <xdr:cNvPr id="354" name="104 - Ομάδα"/>
          <xdr:cNvGrpSpPr/>
        </xdr:nvGrpSpPr>
        <xdr:grpSpPr>
          <a:xfrm rot="5400000">
            <a:off x="2838451" y="26603325"/>
            <a:ext cx="123825" cy="38100"/>
            <a:chOff x="1123951" y="3124199"/>
            <a:chExt cx="123825" cy="38100"/>
          </a:xfrm>
        </xdr:grpSpPr>
        <xdr:sp macro="" textlink="">
          <xdr:nvSpPr>
            <xdr:cNvPr id="356"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357"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355" name="Line 299"/>
          <xdr:cNvSpPr>
            <a:spLocks noChangeShapeType="1"/>
          </xdr:cNvSpPr>
        </xdr:nvSpPr>
        <xdr:spPr bwMode="auto">
          <a:xfrm flipH="1">
            <a:off x="2695576" y="26469976"/>
            <a:ext cx="123825" cy="0"/>
          </a:xfrm>
          <a:prstGeom prst="line">
            <a:avLst/>
          </a:prstGeom>
          <a:noFill/>
          <a:ln w="9525">
            <a:solidFill>
              <a:srgbClr val="FFFF99"/>
            </a:solidFill>
            <a:round/>
            <a:headEnd/>
            <a:tailEnd/>
          </a:ln>
        </xdr:spPr>
      </xdr:sp>
      <xdr:sp macro="" textlink="">
        <xdr:nvSpPr>
          <xdr:cNvPr id="374" name="Line 299"/>
          <xdr:cNvSpPr>
            <a:spLocks noChangeShapeType="1"/>
          </xdr:cNvSpPr>
        </xdr:nvSpPr>
        <xdr:spPr bwMode="auto">
          <a:xfrm flipH="1">
            <a:off x="2962276" y="26469976"/>
            <a:ext cx="123825" cy="0"/>
          </a:xfrm>
          <a:prstGeom prst="line">
            <a:avLst/>
          </a:prstGeom>
          <a:noFill/>
          <a:ln w="9525">
            <a:solidFill>
              <a:srgbClr val="FFFF99"/>
            </a:solidFill>
            <a:round/>
            <a:headEnd/>
            <a:tailEnd/>
          </a:ln>
        </xdr:spPr>
      </xdr:sp>
      <xdr:sp macro="" textlink="">
        <xdr:nvSpPr>
          <xdr:cNvPr id="375" name="Text Box 292"/>
          <xdr:cNvSpPr txBox="1">
            <a:spLocks noChangeArrowheads="1"/>
          </xdr:cNvSpPr>
        </xdr:nvSpPr>
        <xdr:spPr bwMode="auto">
          <a:xfrm>
            <a:off x="1743076" y="2667000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76" name="104 - Ομάδα"/>
          <xdr:cNvGrpSpPr/>
        </xdr:nvGrpSpPr>
        <xdr:grpSpPr>
          <a:xfrm rot="5400000">
            <a:off x="1781176" y="26603325"/>
            <a:ext cx="123825" cy="38100"/>
            <a:chOff x="1123951" y="3124199"/>
            <a:chExt cx="123825" cy="38100"/>
          </a:xfrm>
        </xdr:grpSpPr>
        <xdr:sp macro="" textlink="">
          <xdr:nvSpPr>
            <xdr:cNvPr id="377"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378"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379" name="Line 299"/>
          <xdr:cNvSpPr>
            <a:spLocks noChangeShapeType="1"/>
          </xdr:cNvSpPr>
        </xdr:nvSpPr>
        <xdr:spPr bwMode="auto">
          <a:xfrm flipH="1">
            <a:off x="1647826" y="26469976"/>
            <a:ext cx="123825" cy="0"/>
          </a:xfrm>
          <a:prstGeom prst="line">
            <a:avLst/>
          </a:prstGeom>
          <a:noFill/>
          <a:ln w="9525">
            <a:solidFill>
              <a:srgbClr val="FFFF99"/>
            </a:solidFill>
            <a:round/>
            <a:headEnd/>
            <a:tailEnd/>
          </a:ln>
        </xdr:spPr>
      </xdr:sp>
    </xdr:grpSp>
    <xdr:clientData/>
  </xdr:twoCellAnchor>
  <xdr:twoCellAnchor>
    <xdr:from>
      <xdr:col>8</xdr:col>
      <xdr:colOff>76201</xdr:colOff>
      <xdr:row>135</xdr:row>
      <xdr:rowOff>180974</xdr:rowOff>
    </xdr:from>
    <xdr:to>
      <xdr:col>10</xdr:col>
      <xdr:colOff>542925</xdr:colOff>
      <xdr:row>138</xdr:row>
      <xdr:rowOff>123825</xdr:rowOff>
    </xdr:to>
    <xdr:grpSp>
      <xdr:nvGrpSpPr>
        <xdr:cNvPr id="406" name="405 - Ομάδα"/>
        <xdr:cNvGrpSpPr/>
      </xdr:nvGrpSpPr>
      <xdr:grpSpPr>
        <a:xfrm>
          <a:off x="4992330" y="27014845"/>
          <a:ext cx="1695756" cy="526641"/>
          <a:chOff x="5295901" y="26374724"/>
          <a:chExt cx="1685924" cy="514351"/>
        </a:xfrm>
      </xdr:grpSpPr>
      <xdr:sp macro="" textlink="">
        <xdr:nvSpPr>
          <xdr:cNvPr id="382" name="Text Box 292"/>
          <xdr:cNvSpPr txBox="1">
            <a:spLocks noChangeArrowheads="1"/>
          </xdr:cNvSpPr>
        </xdr:nvSpPr>
        <xdr:spPr bwMode="auto">
          <a:xfrm>
            <a:off x="6667501" y="26374725"/>
            <a:ext cx="314324" cy="2667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384" name="Text Box 292"/>
          <xdr:cNvSpPr txBox="1">
            <a:spLocks noChangeArrowheads="1"/>
          </xdr:cNvSpPr>
        </xdr:nvSpPr>
        <xdr:spPr bwMode="auto">
          <a:xfrm>
            <a:off x="6400801" y="2667000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85" name="Text Box 291"/>
          <xdr:cNvSpPr txBox="1">
            <a:spLocks noChangeArrowheads="1"/>
          </xdr:cNvSpPr>
        </xdr:nvSpPr>
        <xdr:spPr bwMode="auto">
          <a:xfrm>
            <a:off x="5743575" y="26374725"/>
            <a:ext cx="180975"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386" name="Text Box 331"/>
          <xdr:cNvSpPr txBox="1">
            <a:spLocks noChangeArrowheads="1"/>
          </xdr:cNvSpPr>
        </xdr:nvSpPr>
        <xdr:spPr bwMode="auto">
          <a:xfrm>
            <a:off x="5295901" y="26374724"/>
            <a:ext cx="419099" cy="2857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387" name="Text Box 332"/>
          <xdr:cNvSpPr txBox="1">
            <a:spLocks noChangeArrowheads="1"/>
          </xdr:cNvSpPr>
        </xdr:nvSpPr>
        <xdr:spPr bwMode="auto">
          <a:xfrm>
            <a:off x="6010276" y="26374724"/>
            <a:ext cx="2857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388" name="Text Box 289"/>
          <xdr:cNvSpPr txBox="1">
            <a:spLocks noChangeArrowheads="1"/>
          </xdr:cNvSpPr>
        </xdr:nvSpPr>
        <xdr:spPr bwMode="auto">
          <a:xfrm>
            <a:off x="6400800" y="26374726"/>
            <a:ext cx="180976" cy="22859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grpSp>
        <xdr:nvGrpSpPr>
          <xdr:cNvPr id="389" name="104 - Ομάδα"/>
          <xdr:cNvGrpSpPr/>
        </xdr:nvGrpSpPr>
        <xdr:grpSpPr>
          <a:xfrm>
            <a:off x="5915026" y="26450924"/>
            <a:ext cx="123825" cy="38100"/>
            <a:chOff x="1123951" y="3124199"/>
            <a:chExt cx="123825" cy="38100"/>
          </a:xfrm>
        </xdr:grpSpPr>
        <xdr:sp macro="" textlink="">
          <xdr:nvSpPr>
            <xdr:cNvPr id="401"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402"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grpSp>
        <xdr:nvGrpSpPr>
          <xdr:cNvPr id="391" name="104 - Ομάδα"/>
          <xdr:cNvGrpSpPr/>
        </xdr:nvGrpSpPr>
        <xdr:grpSpPr>
          <a:xfrm rot="5400000">
            <a:off x="6438901" y="26603325"/>
            <a:ext cx="123825" cy="38100"/>
            <a:chOff x="1123951" y="3124199"/>
            <a:chExt cx="123825" cy="38100"/>
          </a:xfrm>
        </xdr:grpSpPr>
        <xdr:sp macro="" textlink="">
          <xdr:nvSpPr>
            <xdr:cNvPr id="399"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400"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392" name="Line 299"/>
          <xdr:cNvSpPr>
            <a:spLocks noChangeShapeType="1"/>
          </xdr:cNvSpPr>
        </xdr:nvSpPr>
        <xdr:spPr bwMode="auto">
          <a:xfrm flipH="1">
            <a:off x="6296026" y="26469976"/>
            <a:ext cx="123825" cy="0"/>
          </a:xfrm>
          <a:prstGeom prst="line">
            <a:avLst/>
          </a:prstGeom>
          <a:noFill/>
          <a:ln w="9525">
            <a:solidFill>
              <a:srgbClr val="FFFF99"/>
            </a:solidFill>
            <a:round/>
            <a:headEnd/>
            <a:tailEnd/>
          </a:ln>
        </xdr:spPr>
      </xdr:sp>
      <xdr:sp macro="" textlink="">
        <xdr:nvSpPr>
          <xdr:cNvPr id="393" name="Line 299"/>
          <xdr:cNvSpPr>
            <a:spLocks noChangeShapeType="1"/>
          </xdr:cNvSpPr>
        </xdr:nvSpPr>
        <xdr:spPr bwMode="auto">
          <a:xfrm flipH="1">
            <a:off x="6562726" y="26469976"/>
            <a:ext cx="123825" cy="0"/>
          </a:xfrm>
          <a:prstGeom prst="line">
            <a:avLst/>
          </a:prstGeom>
          <a:noFill/>
          <a:ln w="9525">
            <a:solidFill>
              <a:srgbClr val="FFFF99"/>
            </a:solidFill>
            <a:round/>
            <a:headEnd/>
            <a:tailEnd/>
          </a:ln>
        </xdr:spPr>
      </xdr:sp>
      <xdr:grpSp>
        <xdr:nvGrpSpPr>
          <xdr:cNvPr id="403" name="104 - Ομάδα"/>
          <xdr:cNvGrpSpPr/>
        </xdr:nvGrpSpPr>
        <xdr:grpSpPr>
          <a:xfrm>
            <a:off x="5638801" y="26450924"/>
            <a:ext cx="123825" cy="38100"/>
            <a:chOff x="1123951" y="3124199"/>
            <a:chExt cx="123825" cy="38100"/>
          </a:xfrm>
        </xdr:grpSpPr>
        <xdr:sp macro="" textlink="">
          <xdr:nvSpPr>
            <xdr:cNvPr id="404"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405"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grpSp>
    <xdr:clientData/>
  </xdr:twoCellAnchor>
  <xdr:twoCellAnchor>
    <xdr:from>
      <xdr:col>2</xdr:col>
      <xdr:colOff>104777</xdr:colOff>
      <xdr:row>139</xdr:row>
      <xdr:rowOff>66675</xdr:rowOff>
    </xdr:from>
    <xdr:to>
      <xdr:col>4</xdr:col>
      <xdr:colOff>352426</xdr:colOff>
      <xdr:row>143</xdr:row>
      <xdr:rowOff>171450</xdr:rowOff>
    </xdr:to>
    <xdr:grpSp>
      <xdr:nvGrpSpPr>
        <xdr:cNvPr id="365" name="364 - Ομάδα"/>
        <xdr:cNvGrpSpPr/>
      </xdr:nvGrpSpPr>
      <xdr:grpSpPr>
        <a:xfrm>
          <a:off x="1333809" y="27678933"/>
          <a:ext cx="1476682" cy="883162"/>
          <a:chOff x="1314452" y="27231975"/>
          <a:chExt cx="1466849" cy="866775"/>
        </a:xfrm>
      </xdr:grpSpPr>
      <xdr:grpSp>
        <xdr:nvGrpSpPr>
          <xdr:cNvPr id="364" name="363 - Ομάδα"/>
          <xdr:cNvGrpSpPr/>
        </xdr:nvGrpSpPr>
        <xdr:grpSpPr>
          <a:xfrm>
            <a:off x="1314452" y="27231975"/>
            <a:ext cx="1466849" cy="866775"/>
            <a:chOff x="1314452" y="27517725"/>
            <a:chExt cx="1466849" cy="866775"/>
          </a:xfrm>
        </xdr:grpSpPr>
        <xdr:sp macro="" textlink="">
          <xdr:nvSpPr>
            <xdr:cNvPr id="414" name="Text Box 292"/>
            <xdr:cNvSpPr txBox="1">
              <a:spLocks noChangeArrowheads="1"/>
            </xdr:cNvSpPr>
          </xdr:nvSpPr>
          <xdr:spPr bwMode="auto">
            <a:xfrm>
              <a:off x="1762126" y="28127325"/>
              <a:ext cx="371474"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62" name="Text Box 292"/>
            <xdr:cNvSpPr txBox="1">
              <a:spLocks noChangeArrowheads="1"/>
            </xdr:cNvSpPr>
          </xdr:nvSpPr>
          <xdr:spPr bwMode="auto">
            <a:xfrm>
              <a:off x="1771651" y="27517725"/>
              <a:ext cx="371474"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08" name="Text Box 292"/>
            <xdr:cNvSpPr txBox="1">
              <a:spLocks noChangeArrowheads="1"/>
            </xdr:cNvSpPr>
          </xdr:nvSpPr>
          <xdr:spPr bwMode="auto">
            <a:xfrm>
              <a:off x="2486026" y="27822525"/>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09" name="Text Box 291"/>
            <xdr:cNvSpPr txBox="1">
              <a:spLocks noChangeArrowheads="1"/>
            </xdr:cNvSpPr>
          </xdr:nvSpPr>
          <xdr:spPr bwMode="auto">
            <a:xfrm>
              <a:off x="1314452" y="27822525"/>
              <a:ext cx="352424" cy="2667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10" name="Text Box 332"/>
            <xdr:cNvSpPr txBox="1">
              <a:spLocks noChangeArrowheads="1"/>
            </xdr:cNvSpPr>
          </xdr:nvSpPr>
          <xdr:spPr bwMode="auto">
            <a:xfrm>
              <a:off x="1762126" y="27822524"/>
              <a:ext cx="19050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411" name="Text Box 333"/>
            <xdr:cNvSpPr txBox="1">
              <a:spLocks noChangeArrowheads="1"/>
            </xdr:cNvSpPr>
          </xdr:nvSpPr>
          <xdr:spPr bwMode="auto">
            <a:xfrm>
              <a:off x="2038351" y="27822525"/>
              <a:ext cx="380999"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412" name="Line 329"/>
            <xdr:cNvSpPr>
              <a:spLocks noChangeShapeType="1"/>
            </xdr:cNvSpPr>
          </xdr:nvSpPr>
          <xdr:spPr bwMode="auto">
            <a:xfrm flipH="1">
              <a:off x="1933576" y="27917776"/>
              <a:ext cx="123825" cy="0"/>
            </a:xfrm>
            <a:prstGeom prst="line">
              <a:avLst/>
            </a:prstGeom>
            <a:noFill/>
            <a:ln w="9525">
              <a:solidFill>
                <a:srgbClr val="FFFF99"/>
              </a:solidFill>
              <a:round/>
              <a:headEnd/>
              <a:tailEnd/>
            </a:ln>
          </xdr:spPr>
        </xdr:sp>
        <xdr:sp macro="" textlink="">
          <xdr:nvSpPr>
            <xdr:cNvPr id="413" name="Line 329"/>
            <xdr:cNvSpPr>
              <a:spLocks noChangeShapeType="1"/>
            </xdr:cNvSpPr>
          </xdr:nvSpPr>
          <xdr:spPr bwMode="auto">
            <a:xfrm flipH="1">
              <a:off x="1657351" y="27917776"/>
              <a:ext cx="123825" cy="0"/>
            </a:xfrm>
            <a:prstGeom prst="line">
              <a:avLst/>
            </a:prstGeom>
            <a:noFill/>
            <a:ln w="9525">
              <a:solidFill>
                <a:srgbClr val="FFFF99"/>
              </a:solidFill>
              <a:round/>
              <a:headEnd/>
              <a:tailEnd/>
            </a:ln>
          </xdr:spPr>
        </xdr:sp>
        <xdr:sp macro="" textlink="">
          <xdr:nvSpPr>
            <xdr:cNvPr id="415" name="Line 300"/>
            <xdr:cNvSpPr>
              <a:spLocks noChangeShapeType="1"/>
            </xdr:cNvSpPr>
          </xdr:nvSpPr>
          <xdr:spPr bwMode="auto">
            <a:xfrm rot="5400000" flipH="1">
              <a:off x="1790701" y="28070176"/>
              <a:ext cx="123825" cy="0"/>
            </a:xfrm>
            <a:prstGeom prst="line">
              <a:avLst/>
            </a:prstGeom>
            <a:noFill/>
            <a:ln w="9525">
              <a:solidFill>
                <a:srgbClr val="FFFF99"/>
              </a:solidFill>
              <a:round/>
              <a:headEnd/>
              <a:tailEnd/>
            </a:ln>
          </xdr:spPr>
        </xdr:sp>
        <xdr:sp macro="" textlink="">
          <xdr:nvSpPr>
            <xdr:cNvPr id="361" name="Line 300"/>
            <xdr:cNvSpPr>
              <a:spLocks noChangeShapeType="1"/>
            </xdr:cNvSpPr>
          </xdr:nvSpPr>
          <xdr:spPr bwMode="auto">
            <a:xfrm rot="5400000" flipH="1">
              <a:off x="1800226" y="27765376"/>
              <a:ext cx="123825" cy="0"/>
            </a:xfrm>
            <a:prstGeom prst="line">
              <a:avLst/>
            </a:prstGeom>
            <a:noFill/>
            <a:ln w="9525">
              <a:solidFill>
                <a:srgbClr val="FFFF99"/>
              </a:solidFill>
              <a:round/>
              <a:headEnd/>
              <a:tailEnd/>
            </a:ln>
          </xdr:spPr>
        </xdr:sp>
      </xdr:grpSp>
      <xdr:sp macro="" textlink="">
        <xdr:nvSpPr>
          <xdr:cNvPr id="363" name="Line 329"/>
          <xdr:cNvSpPr>
            <a:spLocks noChangeShapeType="1"/>
          </xdr:cNvSpPr>
        </xdr:nvSpPr>
        <xdr:spPr bwMode="auto">
          <a:xfrm flipH="1">
            <a:off x="2381251" y="27632026"/>
            <a:ext cx="123825" cy="0"/>
          </a:xfrm>
          <a:prstGeom prst="line">
            <a:avLst/>
          </a:prstGeom>
          <a:noFill/>
          <a:ln w="9525">
            <a:solidFill>
              <a:srgbClr val="FFFF99"/>
            </a:solidFill>
            <a:round/>
            <a:headEnd/>
            <a:tailEnd/>
          </a:ln>
        </xdr:spPr>
      </xdr:sp>
    </xdr:grpSp>
    <xdr:clientData/>
  </xdr:twoCellAnchor>
  <xdr:twoCellAnchor>
    <xdr:from>
      <xdr:col>8</xdr:col>
      <xdr:colOff>85726</xdr:colOff>
      <xdr:row>139</xdr:row>
      <xdr:rowOff>66676</xdr:rowOff>
    </xdr:from>
    <xdr:to>
      <xdr:col>10</xdr:col>
      <xdr:colOff>381000</xdr:colOff>
      <xdr:row>143</xdr:row>
      <xdr:rowOff>123825</xdr:rowOff>
    </xdr:to>
    <xdr:grpSp>
      <xdr:nvGrpSpPr>
        <xdr:cNvPr id="425" name="424 - Ομάδα"/>
        <xdr:cNvGrpSpPr/>
      </xdr:nvGrpSpPr>
      <xdr:grpSpPr>
        <a:xfrm>
          <a:off x="5001855" y="27678934"/>
          <a:ext cx="1524306" cy="835536"/>
          <a:chOff x="4962526" y="27031951"/>
          <a:chExt cx="1514474" cy="819149"/>
        </a:xfrm>
      </xdr:grpSpPr>
      <xdr:sp macro="" textlink="">
        <xdr:nvSpPr>
          <xdr:cNvPr id="367" name="Text Box 292"/>
          <xdr:cNvSpPr txBox="1">
            <a:spLocks noChangeArrowheads="1"/>
          </xdr:cNvSpPr>
        </xdr:nvSpPr>
        <xdr:spPr bwMode="auto">
          <a:xfrm>
            <a:off x="5810251" y="2763202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68" name="Text Box 291"/>
          <xdr:cNvSpPr txBox="1">
            <a:spLocks noChangeArrowheads="1"/>
          </xdr:cNvSpPr>
        </xdr:nvSpPr>
        <xdr:spPr bwMode="auto">
          <a:xfrm>
            <a:off x="5419725" y="27336749"/>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369" name="Text Box 331"/>
          <xdr:cNvSpPr txBox="1">
            <a:spLocks noChangeArrowheads="1"/>
          </xdr:cNvSpPr>
        </xdr:nvSpPr>
        <xdr:spPr bwMode="auto">
          <a:xfrm>
            <a:off x="4962526" y="2733675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370" name="Text Box 332"/>
          <xdr:cNvSpPr txBox="1">
            <a:spLocks noChangeArrowheads="1"/>
          </xdr:cNvSpPr>
        </xdr:nvSpPr>
        <xdr:spPr bwMode="auto">
          <a:xfrm>
            <a:off x="5819776" y="27336749"/>
            <a:ext cx="19049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371" name="Text Box 289"/>
          <xdr:cNvSpPr txBox="1">
            <a:spLocks noChangeArrowheads="1"/>
          </xdr:cNvSpPr>
        </xdr:nvSpPr>
        <xdr:spPr bwMode="auto">
          <a:xfrm>
            <a:off x="6095999" y="273367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72" name="Line 299"/>
          <xdr:cNvSpPr>
            <a:spLocks noChangeShapeType="1"/>
          </xdr:cNvSpPr>
        </xdr:nvSpPr>
        <xdr:spPr bwMode="auto">
          <a:xfrm flipH="1">
            <a:off x="5715001" y="27432001"/>
            <a:ext cx="123825" cy="0"/>
          </a:xfrm>
          <a:prstGeom prst="line">
            <a:avLst/>
          </a:prstGeom>
          <a:noFill/>
          <a:ln w="9525">
            <a:solidFill>
              <a:srgbClr val="FFFF99"/>
            </a:solidFill>
            <a:round/>
            <a:headEnd/>
            <a:tailEnd/>
          </a:ln>
        </xdr:spPr>
      </xdr:sp>
      <xdr:grpSp>
        <xdr:nvGrpSpPr>
          <xdr:cNvPr id="373" name="104 - Ομάδα"/>
          <xdr:cNvGrpSpPr/>
        </xdr:nvGrpSpPr>
        <xdr:grpSpPr>
          <a:xfrm rot="5400000">
            <a:off x="5848351" y="27565350"/>
            <a:ext cx="123825" cy="38100"/>
            <a:chOff x="1123951" y="3124199"/>
            <a:chExt cx="123825" cy="38100"/>
          </a:xfrm>
        </xdr:grpSpPr>
        <xdr:sp macro="" textlink="">
          <xdr:nvSpPr>
            <xdr:cNvPr id="421"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422"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381" name="Line 299"/>
          <xdr:cNvSpPr>
            <a:spLocks noChangeShapeType="1"/>
          </xdr:cNvSpPr>
        </xdr:nvSpPr>
        <xdr:spPr bwMode="auto">
          <a:xfrm flipH="1">
            <a:off x="5991226" y="27432001"/>
            <a:ext cx="123825" cy="0"/>
          </a:xfrm>
          <a:prstGeom prst="line">
            <a:avLst/>
          </a:prstGeom>
          <a:noFill/>
          <a:ln w="9525">
            <a:solidFill>
              <a:srgbClr val="FFFF99"/>
            </a:solidFill>
            <a:round/>
            <a:headEnd/>
            <a:tailEnd/>
          </a:ln>
        </xdr:spPr>
      </xdr:sp>
      <xdr:sp macro="" textlink="">
        <xdr:nvSpPr>
          <xdr:cNvPr id="407" name="Line 299"/>
          <xdr:cNvSpPr>
            <a:spLocks noChangeShapeType="1"/>
          </xdr:cNvSpPr>
        </xdr:nvSpPr>
        <xdr:spPr bwMode="auto">
          <a:xfrm flipH="1">
            <a:off x="5305426" y="27432001"/>
            <a:ext cx="123825" cy="0"/>
          </a:xfrm>
          <a:prstGeom prst="line">
            <a:avLst/>
          </a:prstGeom>
          <a:noFill/>
          <a:ln w="9525">
            <a:solidFill>
              <a:srgbClr val="FFFF99"/>
            </a:solidFill>
            <a:round/>
            <a:headEnd/>
            <a:tailEnd/>
          </a:ln>
        </xdr:spPr>
      </xdr:sp>
      <xdr:sp macro="" textlink="">
        <xdr:nvSpPr>
          <xdr:cNvPr id="423" name="Text Box 289"/>
          <xdr:cNvSpPr txBox="1">
            <a:spLocks noChangeArrowheads="1"/>
          </xdr:cNvSpPr>
        </xdr:nvSpPr>
        <xdr:spPr bwMode="auto">
          <a:xfrm>
            <a:off x="5419724" y="270319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24" name="Line 300"/>
          <xdr:cNvSpPr>
            <a:spLocks noChangeShapeType="1"/>
          </xdr:cNvSpPr>
        </xdr:nvSpPr>
        <xdr:spPr bwMode="auto">
          <a:xfrm rot="5400000" flipH="1">
            <a:off x="5448301" y="27279601"/>
            <a:ext cx="123825" cy="0"/>
          </a:xfrm>
          <a:prstGeom prst="line">
            <a:avLst/>
          </a:prstGeom>
          <a:noFill/>
          <a:ln w="9525">
            <a:solidFill>
              <a:srgbClr val="FFFF99"/>
            </a:solidFill>
            <a:round/>
            <a:headEnd/>
            <a:tailEnd/>
          </a:ln>
        </xdr:spPr>
      </xdr:sp>
    </xdr:grpSp>
    <xdr:clientData/>
  </xdr:twoCellAnchor>
  <xdr:twoCellAnchor>
    <xdr:from>
      <xdr:col>2</xdr:col>
      <xdr:colOff>95251</xdr:colOff>
      <xdr:row>144</xdr:row>
      <xdr:rowOff>76200</xdr:rowOff>
    </xdr:from>
    <xdr:to>
      <xdr:col>4</xdr:col>
      <xdr:colOff>171450</xdr:colOff>
      <xdr:row>148</xdr:row>
      <xdr:rowOff>123825</xdr:rowOff>
    </xdr:to>
    <xdr:grpSp>
      <xdr:nvGrpSpPr>
        <xdr:cNvPr id="449" name="448 - Ομάδα"/>
        <xdr:cNvGrpSpPr/>
      </xdr:nvGrpSpPr>
      <xdr:grpSpPr>
        <a:xfrm>
          <a:off x="1324283" y="28661442"/>
          <a:ext cx="1305232" cy="826012"/>
          <a:chOff x="1514476" y="27898725"/>
          <a:chExt cx="1295399" cy="809625"/>
        </a:xfrm>
      </xdr:grpSpPr>
      <xdr:sp macro="" textlink="">
        <xdr:nvSpPr>
          <xdr:cNvPr id="447" name="Text Box 331"/>
          <xdr:cNvSpPr txBox="1">
            <a:spLocks noChangeArrowheads="1"/>
          </xdr:cNvSpPr>
        </xdr:nvSpPr>
        <xdr:spPr bwMode="auto">
          <a:xfrm>
            <a:off x="1943101" y="27898725"/>
            <a:ext cx="361949" cy="2762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grpSp>
        <xdr:nvGrpSpPr>
          <xdr:cNvPr id="448" name="447 - Ομάδα"/>
          <xdr:cNvGrpSpPr/>
        </xdr:nvGrpSpPr>
        <xdr:grpSpPr>
          <a:xfrm>
            <a:off x="1514476" y="28084465"/>
            <a:ext cx="1295399" cy="623885"/>
            <a:chOff x="1514476" y="28084465"/>
            <a:chExt cx="1295399" cy="623885"/>
          </a:xfrm>
        </xdr:grpSpPr>
        <xdr:sp macro="" textlink="">
          <xdr:nvSpPr>
            <xdr:cNvPr id="428" name="Text Box 292"/>
            <xdr:cNvSpPr txBox="1">
              <a:spLocks noChangeArrowheads="1"/>
            </xdr:cNvSpPr>
          </xdr:nvSpPr>
          <xdr:spPr bwMode="auto">
            <a:xfrm>
              <a:off x="2495551" y="28194000"/>
              <a:ext cx="314324" cy="2667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29" name="Text Box 292"/>
            <xdr:cNvSpPr txBox="1">
              <a:spLocks noChangeArrowheads="1"/>
            </xdr:cNvSpPr>
          </xdr:nvSpPr>
          <xdr:spPr bwMode="auto">
            <a:xfrm>
              <a:off x="2228851" y="284892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431" name="Text Box 331"/>
            <xdr:cNvSpPr txBox="1">
              <a:spLocks noChangeArrowheads="1"/>
            </xdr:cNvSpPr>
          </xdr:nvSpPr>
          <xdr:spPr bwMode="auto">
            <a:xfrm>
              <a:off x="1514476" y="28193999"/>
              <a:ext cx="419099" cy="2857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432" name="Text Box 332"/>
            <xdr:cNvSpPr txBox="1">
              <a:spLocks noChangeArrowheads="1"/>
            </xdr:cNvSpPr>
          </xdr:nvSpPr>
          <xdr:spPr bwMode="auto">
            <a:xfrm>
              <a:off x="1952626" y="28193999"/>
              <a:ext cx="171449"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433" name="Text Box 289"/>
            <xdr:cNvSpPr txBox="1">
              <a:spLocks noChangeArrowheads="1"/>
            </xdr:cNvSpPr>
          </xdr:nvSpPr>
          <xdr:spPr bwMode="auto">
            <a:xfrm>
              <a:off x="2228850" y="28194001"/>
              <a:ext cx="180976" cy="22859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grpSp>
          <xdr:nvGrpSpPr>
            <xdr:cNvPr id="434" name="104 - Ομάδα"/>
            <xdr:cNvGrpSpPr/>
          </xdr:nvGrpSpPr>
          <xdr:grpSpPr>
            <a:xfrm>
              <a:off x="1857376" y="28270199"/>
              <a:ext cx="123825" cy="38100"/>
              <a:chOff x="1123951" y="3124199"/>
              <a:chExt cx="123825" cy="38100"/>
            </a:xfrm>
          </xdr:grpSpPr>
          <xdr:sp macro="" textlink="">
            <xdr:nvSpPr>
              <xdr:cNvPr id="443"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444"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grpSp>
          <xdr:nvGrpSpPr>
            <xdr:cNvPr id="435" name="104 - Ομάδα"/>
            <xdr:cNvGrpSpPr/>
          </xdr:nvGrpSpPr>
          <xdr:grpSpPr>
            <a:xfrm rot="5400000">
              <a:off x="2266951" y="28422600"/>
              <a:ext cx="123825" cy="38100"/>
              <a:chOff x="1123951" y="3124199"/>
              <a:chExt cx="123825" cy="38100"/>
            </a:xfrm>
          </xdr:grpSpPr>
          <xdr:sp macro="" textlink="">
            <xdr:nvSpPr>
              <xdr:cNvPr id="441"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442"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436" name="Line 299"/>
            <xdr:cNvSpPr>
              <a:spLocks noChangeShapeType="1"/>
            </xdr:cNvSpPr>
          </xdr:nvSpPr>
          <xdr:spPr bwMode="auto">
            <a:xfrm flipH="1">
              <a:off x="2124076" y="28289251"/>
              <a:ext cx="123825" cy="0"/>
            </a:xfrm>
            <a:prstGeom prst="line">
              <a:avLst/>
            </a:prstGeom>
            <a:noFill/>
            <a:ln w="9525">
              <a:solidFill>
                <a:srgbClr val="FFFF99"/>
              </a:solidFill>
              <a:round/>
              <a:headEnd/>
              <a:tailEnd/>
            </a:ln>
          </xdr:spPr>
        </xdr:sp>
        <xdr:sp macro="" textlink="">
          <xdr:nvSpPr>
            <xdr:cNvPr id="437" name="Line 299"/>
            <xdr:cNvSpPr>
              <a:spLocks noChangeShapeType="1"/>
            </xdr:cNvSpPr>
          </xdr:nvSpPr>
          <xdr:spPr bwMode="auto">
            <a:xfrm flipH="1">
              <a:off x="2390776" y="28289251"/>
              <a:ext cx="123825" cy="0"/>
            </a:xfrm>
            <a:prstGeom prst="line">
              <a:avLst/>
            </a:prstGeom>
            <a:noFill/>
            <a:ln w="9525">
              <a:solidFill>
                <a:srgbClr val="FFFF99"/>
              </a:solidFill>
              <a:round/>
              <a:headEnd/>
              <a:tailEnd/>
            </a:ln>
          </xdr:spPr>
        </xdr:sp>
        <xdr:sp macro="" textlink="">
          <xdr:nvSpPr>
            <xdr:cNvPr id="416" name="Line 300"/>
            <xdr:cNvSpPr>
              <a:spLocks noChangeShapeType="1"/>
            </xdr:cNvSpPr>
          </xdr:nvSpPr>
          <xdr:spPr bwMode="auto">
            <a:xfrm rot="5400000" flipH="1">
              <a:off x="1981201" y="28146378"/>
              <a:ext cx="123825" cy="0"/>
            </a:xfrm>
            <a:prstGeom prst="line">
              <a:avLst/>
            </a:prstGeom>
            <a:noFill/>
            <a:ln w="9525">
              <a:solidFill>
                <a:srgbClr val="FFFF99"/>
              </a:solidFill>
              <a:round/>
              <a:headEnd/>
              <a:tailEnd/>
            </a:ln>
          </xdr:spPr>
        </xdr:sp>
      </xdr:grpSp>
    </xdr:grpSp>
    <xdr:clientData/>
  </xdr:twoCellAnchor>
  <xdr:twoCellAnchor>
    <xdr:from>
      <xdr:col>8</xdr:col>
      <xdr:colOff>85726</xdr:colOff>
      <xdr:row>144</xdr:row>
      <xdr:rowOff>66676</xdr:rowOff>
    </xdr:from>
    <xdr:to>
      <xdr:col>11</xdr:col>
      <xdr:colOff>171450</xdr:colOff>
      <xdr:row>148</xdr:row>
      <xdr:rowOff>123825</xdr:rowOff>
    </xdr:to>
    <xdr:grpSp>
      <xdr:nvGrpSpPr>
        <xdr:cNvPr id="469" name="468 - Ομάδα"/>
        <xdr:cNvGrpSpPr/>
      </xdr:nvGrpSpPr>
      <xdr:grpSpPr>
        <a:xfrm>
          <a:off x="5001855" y="28651918"/>
          <a:ext cx="1929272" cy="835536"/>
          <a:chOff x="4962526" y="27965401"/>
          <a:chExt cx="1914524" cy="819149"/>
        </a:xfrm>
      </xdr:grpSpPr>
      <xdr:sp macro="" textlink="">
        <xdr:nvSpPr>
          <xdr:cNvPr id="460" name="Text Box 289"/>
          <xdr:cNvSpPr txBox="1">
            <a:spLocks noChangeArrowheads="1"/>
          </xdr:cNvSpPr>
        </xdr:nvSpPr>
        <xdr:spPr bwMode="auto">
          <a:xfrm>
            <a:off x="5419724" y="279654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65" name="Text Box 289"/>
          <xdr:cNvSpPr txBox="1">
            <a:spLocks noChangeArrowheads="1"/>
          </xdr:cNvSpPr>
        </xdr:nvSpPr>
        <xdr:spPr bwMode="auto">
          <a:xfrm>
            <a:off x="6095999" y="279654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468" name="467 - Ομάδα"/>
          <xdr:cNvGrpSpPr/>
        </xdr:nvGrpSpPr>
        <xdr:grpSpPr>
          <a:xfrm>
            <a:off x="4962526" y="28151138"/>
            <a:ext cx="1914524" cy="633412"/>
            <a:chOff x="4962526" y="28151138"/>
            <a:chExt cx="1914524" cy="633412"/>
          </a:xfrm>
        </xdr:grpSpPr>
        <xdr:sp macro="" textlink="">
          <xdr:nvSpPr>
            <xdr:cNvPr id="451" name="Text Box 292"/>
            <xdr:cNvSpPr txBox="1">
              <a:spLocks noChangeArrowheads="1"/>
            </xdr:cNvSpPr>
          </xdr:nvSpPr>
          <xdr:spPr bwMode="auto">
            <a:xfrm>
              <a:off x="5810251" y="285654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452" name="Text Box 291"/>
            <xdr:cNvSpPr txBox="1">
              <a:spLocks noChangeArrowheads="1"/>
            </xdr:cNvSpPr>
          </xdr:nvSpPr>
          <xdr:spPr bwMode="auto">
            <a:xfrm>
              <a:off x="5419725" y="28270199"/>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453" name="Text Box 331"/>
            <xdr:cNvSpPr txBox="1">
              <a:spLocks noChangeArrowheads="1"/>
            </xdr:cNvSpPr>
          </xdr:nvSpPr>
          <xdr:spPr bwMode="auto">
            <a:xfrm>
              <a:off x="4962526" y="282702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454" name="Text Box 332"/>
            <xdr:cNvSpPr txBox="1">
              <a:spLocks noChangeArrowheads="1"/>
            </xdr:cNvSpPr>
          </xdr:nvSpPr>
          <xdr:spPr bwMode="auto">
            <a:xfrm>
              <a:off x="5819776" y="28270199"/>
              <a:ext cx="19049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455" name="Text Box 289"/>
            <xdr:cNvSpPr txBox="1">
              <a:spLocks noChangeArrowheads="1"/>
            </xdr:cNvSpPr>
          </xdr:nvSpPr>
          <xdr:spPr bwMode="auto">
            <a:xfrm>
              <a:off x="6496049" y="282702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56" name="Line 299"/>
            <xdr:cNvSpPr>
              <a:spLocks noChangeShapeType="1"/>
            </xdr:cNvSpPr>
          </xdr:nvSpPr>
          <xdr:spPr bwMode="auto">
            <a:xfrm flipH="1">
              <a:off x="5715001" y="28365451"/>
              <a:ext cx="123825" cy="0"/>
            </a:xfrm>
            <a:prstGeom prst="line">
              <a:avLst/>
            </a:prstGeom>
            <a:noFill/>
            <a:ln w="9525">
              <a:solidFill>
                <a:srgbClr val="FFFF99"/>
              </a:solidFill>
              <a:round/>
              <a:headEnd/>
              <a:tailEnd/>
            </a:ln>
          </xdr:spPr>
        </xdr:sp>
        <xdr:grpSp>
          <xdr:nvGrpSpPr>
            <xdr:cNvPr id="457" name="104 - Ομάδα"/>
            <xdr:cNvGrpSpPr/>
          </xdr:nvGrpSpPr>
          <xdr:grpSpPr>
            <a:xfrm rot="5400000">
              <a:off x="5848351" y="28498800"/>
              <a:ext cx="123825" cy="38100"/>
              <a:chOff x="1123951" y="3124199"/>
              <a:chExt cx="123825" cy="38100"/>
            </a:xfrm>
          </xdr:grpSpPr>
          <xdr:sp macro="" textlink="">
            <xdr:nvSpPr>
              <xdr:cNvPr id="462"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463"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459" name="Line 299"/>
            <xdr:cNvSpPr>
              <a:spLocks noChangeShapeType="1"/>
            </xdr:cNvSpPr>
          </xdr:nvSpPr>
          <xdr:spPr bwMode="auto">
            <a:xfrm flipH="1">
              <a:off x="5305426" y="28365451"/>
              <a:ext cx="123825" cy="0"/>
            </a:xfrm>
            <a:prstGeom prst="line">
              <a:avLst/>
            </a:prstGeom>
            <a:noFill/>
            <a:ln w="9525">
              <a:solidFill>
                <a:srgbClr val="FFFF99"/>
              </a:solidFill>
              <a:round/>
              <a:headEnd/>
              <a:tailEnd/>
            </a:ln>
          </xdr:spPr>
        </xdr:sp>
        <xdr:sp macro="" textlink="">
          <xdr:nvSpPr>
            <xdr:cNvPr id="461" name="Line 300"/>
            <xdr:cNvSpPr>
              <a:spLocks noChangeShapeType="1"/>
            </xdr:cNvSpPr>
          </xdr:nvSpPr>
          <xdr:spPr bwMode="auto">
            <a:xfrm rot="5400000" flipH="1">
              <a:off x="5448301" y="28213051"/>
              <a:ext cx="123825" cy="0"/>
            </a:xfrm>
            <a:prstGeom prst="line">
              <a:avLst/>
            </a:prstGeom>
            <a:noFill/>
            <a:ln w="9525">
              <a:solidFill>
                <a:srgbClr val="FFFF99"/>
              </a:solidFill>
              <a:round/>
              <a:headEnd/>
              <a:tailEnd/>
            </a:ln>
          </xdr:spPr>
        </xdr:sp>
        <xdr:sp macro="" textlink="">
          <xdr:nvSpPr>
            <xdr:cNvPr id="464" name="Text Box 291"/>
            <xdr:cNvSpPr txBox="1">
              <a:spLocks noChangeArrowheads="1"/>
            </xdr:cNvSpPr>
          </xdr:nvSpPr>
          <xdr:spPr bwMode="auto">
            <a:xfrm>
              <a:off x="6096000" y="28270199"/>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466" name="Line 300"/>
            <xdr:cNvSpPr>
              <a:spLocks noChangeShapeType="1"/>
            </xdr:cNvSpPr>
          </xdr:nvSpPr>
          <xdr:spPr bwMode="auto">
            <a:xfrm rot="5400000" flipH="1">
              <a:off x="6124576" y="28213051"/>
              <a:ext cx="123825" cy="0"/>
            </a:xfrm>
            <a:prstGeom prst="line">
              <a:avLst/>
            </a:prstGeom>
            <a:noFill/>
            <a:ln w="9525">
              <a:solidFill>
                <a:srgbClr val="FFFF99"/>
              </a:solidFill>
              <a:round/>
              <a:headEnd/>
              <a:tailEnd/>
            </a:ln>
          </xdr:spPr>
        </xdr:sp>
        <xdr:sp macro="" textlink="">
          <xdr:nvSpPr>
            <xdr:cNvPr id="458" name="Line 299"/>
            <xdr:cNvSpPr>
              <a:spLocks noChangeShapeType="1"/>
            </xdr:cNvSpPr>
          </xdr:nvSpPr>
          <xdr:spPr bwMode="auto">
            <a:xfrm flipH="1">
              <a:off x="5991226" y="28365451"/>
              <a:ext cx="123825" cy="0"/>
            </a:xfrm>
            <a:prstGeom prst="line">
              <a:avLst/>
            </a:prstGeom>
            <a:noFill/>
            <a:ln w="9525">
              <a:solidFill>
                <a:srgbClr val="FFFF99"/>
              </a:solidFill>
              <a:round/>
              <a:headEnd/>
              <a:tailEnd/>
            </a:ln>
          </xdr:spPr>
        </xdr:sp>
        <xdr:sp macro="" textlink="">
          <xdr:nvSpPr>
            <xdr:cNvPr id="467" name="Line 299"/>
            <xdr:cNvSpPr>
              <a:spLocks noChangeShapeType="1"/>
            </xdr:cNvSpPr>
          </xdr:nvSpPr>
          <xdr:spPr bwMode="auto">
            <a:xfrm flipH="1">
              <a:off x="6391276" y="28365451"/>
              <a:ext cx="123825" cy="0"/>
            </a:xfrm>
            <a:prstGeom prst="line">
              <a:avLst/>
            </a:prstGeom>
            <a:noFill/>
            <a:ln w="9525">
              <a:solidFill>
                <a:srgbClr val="FFFF99"/>
              </a:solidFill>
              <a:round/>
              <a:headEnd/>
              <a:tailEnd/>
            </a:ln>
          </xdr:spPr>
        </xdr:sp>
      </xdr:grpSp>
    </xdr:grpSp>
    <xdr:clientData/>
  </xdr:twoCellAnchor>
  <xdr:twoCellAnchor>
    <xdr:from>
      <xdr:col>2</xdr:col>
      <xdr:colOff>95250</xdr:colOff>
      <xdr:row>149</xdr:row>
      <xdr:rowOff>180974</xdr:rowOff>
    </xdr:from>
    <xdr:to>
      <xdr:col>3</xdr:col>
      <xdr:colOff>552450</xdr:colOff>
      <xdr:row>152</xdr:row>
      <xdr:rowOff>123825</xdr:rowOff>
    </xdr:to>
    <xdr:grpSp>
      <xdr:nvGrpSpPr>
        <xdr:cNvPr id="484" name="483 - Ομάδα"/>
        <xdr:cNvGrpSpPr/>
      </xdr:nvGrpSpPr>
      <xdr:grpSpPr>
        <a:xfrm>
          <a:off x="1324282" y="29739200"/>
          <a:ext cx="1071716" cy="526641"/>
          <a:chOff x="1543050" y="29403674"/>
          <a:chExt cx="1066800" cy="514351"/>
        </a:xfrm>
      </xdr:grpSpPr>
      <xdr:sp macro="" textlink="">
        <xdr:nvSpPr>
          <xdr:cNvPr id="470" name="Text Box 292"/>
          <xdr:cNvSpPr txBox="1">
            <a:spLocks noChangeArrowheads="1"/>
          </xdr:cNvSpPr>
        </xdr:nvSpPr>
        <xdr:spPr bwMode="auto">
          <a:xfrm>
            <a:off x="2295526" y="29403675"/>
            <a:ext cx="314324" cy="2667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71" name="Text Box 292"/>
          <xdr:cNvSpPr txBox="1">
            <a:spLocks noChangeArrowheads="1"/>
          </xdr:cNvSpPr>
        </xdr:nvSpPr>
        <xdr:spPr bwMode="auto">
          <a:xfrm>
            <a:off x="2028826" y="2969895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473" name="Text Box 332"/>
          <xdr:cNvSpPr txBox="1">
            <a:spLocks noChangeArrowheads="1"/>
          </xdr:cNvSpPr>
        </xdr:nvSpPr>
        <xdr:spPr bwMode="auto">
          <a:xfrm>
            <a:off x="1543050" y="29403674"/>
            <a:ext cx="419099"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CCl</a:t>
            </a:r>
            <a:r>
              <a:rPr lang="en-US" sz="1200" b="0" i="0" strike="noStrike" baseline="-25000">
                <a:solidFill>
                  <a:srgbClr val="FFFF99"/>
                </a:solidFill>
                <a:latin typeface="Arial"/>
                <a:cs typeface="Arial"/>
              </a:rPr>
              <a:t>3</a:t>
            </a:r>
          </a:p>
        </xdr:txBody>
      </xdr:sp>
      <xdr:sp macro="" textlink="">
        <xdr:nvSpPr>
          <xdr:cNvPr id="474" name="Text Box 289"/>
          <xdr:cNvSpPr txBox="1">
            <a:spLocks noChangeArrowheads="1"/>
          </xdr:cNvSpPr>
        </xdr:nvSpPr>
        <xdr:spPr bwMode="auto">
          <a:xfrm>
            <a:off x="2028825" y="29403676"/>
            <a:ext cx="180976" cy="22859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grpSp>
        <xdr:nvGrpSpPr>
          <xdr:cNvPr id="476" name="104 - Ομάδα"/>
          <xdr:cNvGrpSpPr/>
        </xdr:nvGrpSpPr>
        <xdr:grpSpPr>
          <a:xfrm rot="5400000">
            <a:off x="2066926" y="29632275"/>
            <a:ext cx="123825" cy="38100"/>
            <a:chOff x="1123951" y="3124199"/>
            <a:chExt cx="123825" cy="38100"/>
          </a:xfrm>
        </xdr:grpSpPr>
        <xdr:sp macro="" textlink="">
          <xdr:nvSpPr>
            <xdr:cNvPr id="480"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481"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477" name="Line 299"/>
          <xdr:cNvSpPr>
            <a:spLocks noChangeShapeType="1"/>
          </xdr:cNvSpPr>
        </xdr:nvSpPr>
        <xdr:spPr bwMode="auto">
          <a:xfrm flipH="1">
            <a:off x="1924051" y="29498926"/>
            <a:ext cx="123825" cy="0"/>
          </a:xfrm>
          <a:prstGeom prst="line">
            <a:avLst/>
          </a:prstGeom>
          <a:noFill/>
          <a:ln w="9525">
            <a:solidFill>
              <a:srgbClr val="FFFF99"/>
            </a:solidFill>
            <a:round/>
            <a:headEnd/>
            <a:tailEnd/>
          </a:ln>
        </xdr:spPr>
      </xdr:sp>
      <xdr:sp macro="" textlink="">
        <xdr:nvSpPr>
          <xdr:cNvPr id="478" name="Line 299"/>
          <xdr:cNvSpPr>
            <a:spLocks noChangeShapeType="1"/>
          </xdr:cNvSpPr>
        </xdr:nvSpPr>
        <xdr:spPr bwMode="auto">
          <a:xfrm flipH="1">
            <a:off x="2190751" y="29498926"/>
            <a:ext cx="123825" cy="0"/>
          </a:xfrm>
          <a:prstGeom prst="line">
            <a:avLst/>
          </a:prstGeom>
          <a:noFill/>
          <a:ln w="9525">
            <a:solidFill>
              <a:srgbClr val="FFFF99"/>
            </a:solidFill>
            <a:round/>
            <a:headEnd/>
            <a:tailEnd/>
          </a:ln>
        </xdr:spPr>
      </xdr:sp>
    </xdr:grpSp>
    <xdr:clientData/>
  </xdr:twoCellAnchor>
  <xdr:twoCellAnchor>
    <xdr:from>
      <xdr:col>8</xdr:col>
      <xdr:colOff>85726</xdr:colOff>
      <xdr:row>149</xdr:row>
      <xdr:rowOff>66676</xdr:rowOff>
    </xdr:from>
    <xdr:to>
      <xdr:col>10</xdr:col>
      <xdr:colOff>476250</xdr:colOff>
      <xdr:row>153</xdr:row>
      <xdr:rowOff>161926</xdr:rowOff>
    </xdr:to>
    <xdr:grpSp>
      <xdr:nvGrpSpPr>
        <xdr:cNvPr id="488" name="487 - Ομάδα"/>
        <xdr:cNvGrpSpPr/>
      </xdr:nvGrpSpPr>
      <xdr:grpSpPr>
        <a:xfrm>
          <a:off x="5001855" y="29624902"/>
          <a:ext cx="1619556" cy="873637"/>
          <a:chOff x="4962526" y="28927426"/>
          <a:chExt cx="1609724" cy="857250"/>
        </a:xfrm>
      </xdr:grpSpPr>
      <xdr:sp macro="" textlink="">
        <xdr:nvSpPr>
          <xdr:cNvPr id="486" name="Text Box 289"/>
          <xdr:cNvSpPr txBox="1">
            <a:spLocks noChangeArrowheads="1"/>
          </xdr:cNvSpPr>
        </xdr:nvSpPr>
        <xdr:spPr bwMode="auto">
          <a:xfrm>
            <a:off x="5705474" y="289274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485" name="484 - Ομάδα"/>
          <xdr:cNvGrpSpPr/>
        </xdr:nvGrpSpPr>
        <xdr:grpSpPr>
          <a:xfrm>
            <a:off x="4962526" y="29022676"/>
            <a:ext cx="1609724" cy="762000"/>
            <a:chOff x="4962526" y="29022676"/>
            <a:chExt cx="1609724" cy="762000"/>
          </a:xfrm>
        </xdr:grpSpPr>
        <xdr:sp macro="" textlink="">
          <xdr:nvSpPr>
            <xdr:cNvPr id="487" name="Text Box 289"/>
            <xdr:cNvSpPr txBox="1">
              <a:spLocks noChangeArrowheads="1"/>
            </xdr:cNvSpPr>
          </xdr:nvSpPr>
          <xdr:spPr bwMode="auto">
            <a:xfrm>
              <a:off x="5705474" y="295370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90" name="Text Box 291"/>
            <xdr:cNvSpPr txBox="1">
              <a:spLocks noChangeArrowheads="1"/>
            </xdr:cNvSpPr>
          </xdr:nvSpPr>
          <xdr:spPr bwMode="auto">
            <a:xfrm>
              <a:off x="5419725" y="29232224"/>
              <a:ext cx="20002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491" name="Text Box 331"/>
            <xdr:cNvSpPr txBox="1">
              <a:spLocks noChangeArrowheads="1"/>
            </xdr:cNvSpPr>
          </xdr:nvSpPr>
          <xdr:spPr bwMode="auto">
            <a:xfrm>
              <a:off x="4962526" y="292322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492" name="Text Box 332"/>
            <xdr:cNvSpPr txBox="1">
              <a:spLocks noChangeArrowheads="1"/>
            </xdr:cNvSpPr>
          </xdr:nvSpPr>
          <xdr:spPr bwMode="auto">
            <a:xfrm>
              <a:off x="5695951" y="29232224"/>
              <a:ext cx="19049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493" name="Text Box 289"/>
            <xdr:cNvSpPr txBox="1">
              <a:spLocks noChangeArrowheads="1"/>
            </xdr:cNvSpPr>
          </xdr:nvSpPr>
          <xdr:spPr bwMode="auto">
            <a:xfrm>
              <a:off x="6191249" y="290226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94" name="Line 299"/>
            <xdr:cNvSpPr>
              <a:spLocks noChangeShapeType="1"/>
            </xdr:cNvSpPr>
          </xdr:nvSpPr>
          <xdr:spPr bwMode="auto">
            <a:xfrm flipH="1">
              <a:off x="5591176" y="29327476"/>
              <a:ext cx="123825" cy="0"/>
            </a:xfrm>
            <a:prstGeom prst="line">
              <a:avLst/>
            </a:prstGeom>
            <a:noFill/>
            <a:ln w="9525">
              <a:solidFill>
                <a:srgbClr val="FFFF99"/>
              </a:solidFill>
              <a:round/>
              <a:headEnd/>
              <a:tailEnd/>
            </a:ln>
          </xdr:spPr>
        </xdr:sp>
        <xdr:sp macro="" textlink="">
          <xdr:nvSpPr>
            <xdr:cNvPr id="496" name="Line 299"/>
            <xdr:cNvSpPr>
              <a:spLocks noChangeShapeType="1"/>
            </xdr:cNvSpPr>
          </xdr:nvSpPr>
          <xdr:spPr bwMode="auto">
            <a:xfrm flipH="1">
              <a:off x="5305426" y="29327476"/>
              <a:ext cx="123825" cy="0"/>
            </a:xfrm>
            <a:prstGeom prst="line">
              <a:avLst/>
            </a:prstGeom>
            <a:noFill/>
            <a:ln w="9525">
              <a:solidFill>
                <a:srgbClr val="FFFF99"/>
              </a:solidFill>
              <a:round/>
              <a:headEnd/>
              <a:tailEnd/>
            </a:ln>
          </xdr:spPr>
        </xdr:sp>
        <xdr:sp macro="" textlink="">
          <xdr:nvSpPr>
            <xdr:cNvPr id="497" name="Line 300"/>
            <xdr:cNvSpPr>
              <a:spLocks noChangeShapeType="1"/>
            </xdr:cNvSpPr>
          </xdr:nvSpPr>
          <xdr:spPr bwMode="auto">
            <a:xfrm rot="5400000" flipH="1">
              <a:off x="5734051" y="29175076"/>
              <a:ext cx="123825" cy="0"/>
            </a:xfrm>
            <a:prstGeom prst="line">
              <a:avLst/>
            </a:prstGeom>
            <a:noFill/>
            <a:ln w="9525">
              <a:solidFill>
                <a:srgbClr val="FFFF99"/>
              </a:solidFill>
              <a:round/>
              <a:headEnd/>
              <a:tailEnd/>
            </a:ln>
          </xdr:spPr>
        </xdr:sp>
        <xdr:sp macro="" textlink="">
          <xdr:nvSpPr>
            <xdr:cNvPr id="498" name="Text Box 291"/>
            <xdr:cNvSpPr txBox="1">
              <a:spLocks noChangeArrowheads="1"/>
            </xdr:cNvSpPr>
          </xdr:nvSpPr>
          <xdr:spPr bwMode="auto">
            <a:xfrm>
              <a:off x="5972175" y="29232224"/>
              <a:ext cx="180975"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500" name="Line 299"/>
            <xdr:cNvSpPr>
              <a:spLocks noChangeShapeType="1"/>
            </xdr:cNvSpPr>
          </xdr:nvSpPr>
          <xdr:spPr bwMode="auto">
            <a:xfrm flipH="1">
              <a:off x="5867401" y="29327476"/>
              <a:ext cx="123825" cy="0"/>
            </a:xfrm>
            <a:prstGeom prst="line">
              <a:avLst/>
            </a:prstGeom>
            <a:noFill/>
            <a:ln w="9525">
              <a:solidFill>
                <a:srgbClr val="FFFF99"/>
              </a:solidFill>
              <a:round/>
              <a:headEnd/>
              <a:tailEnd/>
            </a:ln>
          </xdr:spPr>
        </xdr:sp>
        <xdr:sp macro="" textlink="">
          <xdr:nvSpPr>
            <xdr:cNvPr id="501" name="Line 299"/>
            <xdr:cNvSpPr>
              <a:spLocks noChangeShapeType="1"/>
            </xdr:cNvSpPr>
          </xdr:nvSpPr>
          <xdr:spPr bwMode="auto">
            <a:xfrm rot="-2700000" flipH="1">
              <a:off x="6115051" y="29222701"/>
              <a:ext cx="123825" cy="0"/>
            </a:xfrm>
            <a:prstGeom prst="line">
              <a:avLst/>
            </a:prstGeom>
            <a:noFill/>
            <a:ln w="9525">
              <a:solidFill>
                <a:srgbClr val="FFFF99"/>
              </a:solidFill>
              <a:round/>
              <a:headEnd/>
              <a:tailEnd/>
            </a:ln>
          </xdr:spPr>
        </xdr:sp>
        <xdr:sp macro="" textlink="">
          <xdr:nvSpPr>
            <xdr:cNvPr id="504" name="Text Box 292"/>
            <xdr:cNvSpPr txBox="1">
              <a:spLocks noChangeArrowheads="1"/>
            </xdr:cNvSpPr>
          </xdr:nvSpPr>
          <xdr:spPr bwMode="auto">
            <a:xfrm>
              <a:off x="5410201" y="2952750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505" name="104 - Ομάδα"/>
            <xdr:cNvGrpSpPr/>
          </xdr:nvGrpSpPr>
          <xdr:grpSpPr>
            <a:xfrm rot="5400000">
              <a:off x="5448301" y="29460825"/>
              <a:ext cx="123825" cy="38100"/>
              <a:chOff x="1123951" y="3124199"/>
              <a:chExt cx="123825" cy="38100"/>
            </a:xfrm>
          </xdr:grpSpPr>
          <xdr:sp macro="" textlink="">
            <xdr:nvSpPr>
              <xdr:cNvPr id="506"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507"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489" name="Text Box 292"/>
            <xdr:cNvSpPr txBox="1">
              <a:spLocks noChangeArrowheads="1"/>
            </xdr:cNvSpPr>
          </xdr:nvSpPr>
          <xdr:spPr bwMode="auto">
            <a:xfrm>
              <a:off x="6172201" y="294417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495" name="104 - Ομάδα"/>
            <xdr:cNvGrpSpPr/>
          </xdr:nvGrpSpPr>
          <xdr:grpSpPr>
            <a:xfrm rot="2700000">
              <a:off x="6115051" y="29432250"/>
              <a:ext cx="123825" cy="38100"/>
              <a:chOff x="1123951" y="3124199"/>
              <a:chExt cx="123825" cy="38100"/>
            </a:xfrm>
          </xdr:grpSpPr>
          <xdr:sp macro="" textlink="">
            <xdr:nvSpPr>
              <xdr:cNvPr id="502"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503"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499" name="Line 300"/>
            <xdr:cNvSpPr>
              <a:spLocks noChangeShapeType="1"/>
            </xdr:cNvSpPr>
          </xdr:nvSpPr>
          <xdr:spPr bwMode="auto">
            <a:xfrm rot="5400000" flipH="1">
              <a:off x="5734051" y="29489401"/>
              <a:ext cx="123825" cy="0"/>
            </a:xfrm>
            <a:prstGeom prst="line">
              <a:avLst/>
            </a:prstGeom>
            <a:noFill/>
            <a:ln w="9525">
              <a:solidFill>
                <a:srgbClr val="FFFF99"/>
              </a:solidFill>
              <a:round/>
              <a:headEnd/>
              <a:tailEnd/>
            </a:ln>
          </xdr:spPr>
        </xdr:sp>
      </xdr:grpSp>
    </xdr:grpSp>
    <xdr:clientData/>
  </xdr:twoCellAnchor>
  <xdr:twoCellAnchor>
    <xdr:from>
      <xdr:col>2</xdr:col>
      <xdr:colOff>95251</xdr:colOff>
      <xdr:row>153</xdr:row>
      <xdr:rowOff>66676</xdr:rowOff>
    </xdr:from>
    <xdr:to>
      <xdr:col>5</xdr:col>
      <xdr:colOff>238125</xdr:colOff>
      <xdr:row>157</xdr:row>
      <xdr:rowOff>123825</xdr:rowOff>
    </xdr:to>
    <xdr:grpSp>
      <xdr:nvGrpSpPr>
        <xdr:cNvPr id="527" name="526 - Ομάδα"/>
        <xdr:cNvGrpSpPr/>
      </xdr:nvGrpSpPr>
      <xdr:grpSpPr>
        <a:xfrm>
          <a:off x="1324283" y="30403289"/>
          <a:ext cx="1986423" cy="835536"/>
          <a:chOff x="1352551" y="29689426"/>
          <a:chExt cx="1971674" cy="819149"/>
        </a:xfrm>
      </xdr:grpSpPr>
      <xdr:sp macro="" textlink="">
        <xdr:nvSpPr>
          <xdr:cNvPr id="509" name="Text Box 289"/>
          <xdr:cNvSpPr txBox="1">
            <a:spLocks noChangeArrowheads="1"/>
          </xdr:cNvSpPr>
        </xdr:nvSpPr>
        <xdr:spPr bwMode="auto">
          <a:xfrm>
            <a:off x="1771649" y="296894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10" name="Text Box 289"/>
          <xdr:cNvSpPr txBox="1">
            <a:spLocks noChangeArrowheads="1"/>
          </xdr:cNvSpPr>
        </xdr:nvSpPr>
        <xdr:spPr bwMode="auto">
          <a:xfrm>
            <a:off x="2152649" y="296894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12" name="Text Box 292"/>
          <xdr:cNvSpPr txBox="1">
            <a:spLocks noChangeArrowheads="1"/>
          </xdr:cNvSpPr>
        </xdr:nvSpPr>
        <xdr:spPr bwMode="auto">
          <a:xfrm>
            <a:off x="1352551" y="3028950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513" name="Text Box 291"/>
          <xdr:cNvSpPr txBox="1">
            <a:spLocks noChangeArrowheads="1"/>
          </xdr:cNvSpPr>
        </xdr:nvSpPr>
        <xdr:spPr bwMode="auto">
          <a:xfrm>
            <a:off x="1762125" y="29994224"/>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514" name="Text Box 331"/>
          <xdr:cNvSpPr txBox="1">
            <a:spLocks noChangeArrowheads="1"/>
          </xdr:cNvSpPr>
        </xdr:nvSpPr>
        <xdr:spPr bwMode="auto">
          <a:xfrm>
            <a:off x="1362076" y="29994225"/>
            <a:ext cx="314324" cy="2381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515" name="Text Box 332"/>
          <xdr:cNvSpPr txBox="1">
            <a:spLocks noChangeArrowheads="1"/>
          </xdr:cNvSpPr>
        </xdr:nvSpPr>
        <xdr:spPr bwMode="auto">
          <a:xfrm>
            <a:off x="2152651" y="29994224"/>
            <a:ext cx="295274"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516" name="Text Box 289"/>
          <xdr:cNvSpPr txBox="1">
            <a:spLocks noChangeArrowheads="1"/>
          </xdr:cNvSpPr>
        </xdr:nvSpPr>
        <xdr:spPr bwMode="auto">
          <a:xfrm>
            <a:off x="2943224" y="299942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517" name="Line 299"/>
          <xdr:cNvSpPr>
            <a:spLocks noChangeShapeType="1"/>
          </xdr:cNvSpPr>
        </xdr:nvSpPr>
        <xdr:spPr bwMode="auto">
          <a:xfrm flipH="1">
            <a:off x="2047876" y="30089476"/>
            <a:ext cx="123825" cy="0"/>
          </a:xfrm>
          <a:prstGeom prst="line">
            <a:avLst/>
          </a:prstGeom>
          <a:noFill/>
          <a:ln w="9525">
            <a:solidFill>
              <a:srgbClr val="FFFF99"/>
            </a:solidFill>
            <a:round/>
            <a:headEnd/>
            <a:tailEnd/>
          </a:ln>
        </xdr:spPr>
      </xdr:sp>
      <xdr:grpSp>
        <xdr:nvGrpSpPr>
          <xdr:cNvPr id="518" name="104 - Ομάδα"/>
          <xdr:cNvGrpSpPr/>
        </xdr:nvGrpSpPr>
        <xdr:grpSpPr>
          <a:xfrm rot="5400000">
            <a:off x="1390651" y="30222825"/>
            <a:ext cx="123825" cy="38100"/>
            <a:chOff x="1123923" y="3924327"/>
            <a:chExt cx="123825" cy="38100"/>
          </a:xfrm>
        </xdr:grpSpPr>
        <xdr:sp macro="" textlink="">
          <xdr:nvSpPr>
            <xdr:cNvPr id="525" name="Line 315"/>
            <xdr:cNvSpPr>
              <a:spLocks noChangeShapeType="1"/>
            </xdr:cNvSpPr>
          </xdr:nvSpPr>
          <xdr:spPr bwMode="auto">
            <a:xfrm flipH="1">
              <a:off x="1123923" y="3962427"/>
              <a:ext cx="123825" cy="0"/>
            </a:xfrm>
            <a:prstGeom prst="line">
              <a:avLst/>
            </a:prstGeom>
            <a:noFill/>
            <a:ln w="9525">
              <a:solidFill>
                <a:srgbClr val="FFFF99"/>
              </a:solidFill>
              <a:round/>
              <a:headEnd/>
              <a:tailEnd/>
            </a:ln>
          </xdr:spPr>
        </xdr:sp>
        <xdr:sp macro="" textlink="">
          <xdr:nvSpPr>
            <xdr:cNvPr id="526" name="Line 316"/>
            <xdr:cNvSpPr>
              <a:spLocks noChangeShapeType="1"/>
            </xdr:cNvSpPr>
          </xdr:nvSpPr>
          <xdr:spPr bwMode="auto">
            <a:xfrm flipH="1">
              <a:off x="1123923" y="3924327"/>
              <a:ext cx="123825" cy="0"/>
            </a:xfrm>
            <a:prstGeom prst="line">
              <a:avLst/>
            </a:prstGeom>
            <a:noFill/>
            <a:ln w="9525">
              <a:solidFill>
                <a:srgbClr val="FF6600"/>
              </a:solidFill>
              <a:round/>
              <a:headEnd/>
              <a:tailEnd/>
            </a:ln>
          </xdr:spPr>
        </xdr:sp>
      </xdr:grpSp>
      <xdr:sp macro="" textlink="">
        <xdr:nvSpPr>
          <xdr:cNvPr id="519" name="Line 299"/>
          <xdr:cNvSpPr>
            <a:spLocks noChangeShapeType="1"/>
          </xdr:cNvSpPr>
        </xdr:nvSpPr>
        <xdr:spPr bwMode="auto">
          <a:xfrm flipH="1">
            <a:off x="1647826" y="30089476"/>
            <a:ext cx="123825" cy="0"/>
          </a:xfrm>
          <a:prstGeom prst="line">
            <a:avLst/>
          </a:prstGeom>
          <a:noFill/>
          <a:ln w="9525">
            <a:solidFill>
              <a:srgbClr val="FFFF99"/>
            </a:solidFill>
            <a:round/>
            <a:headEnd/>
            <a:tailEnd/>
          </a:ln>
        </xdr:spPr>
      </xdr:sp>
      <xdr:sp macro="" textlink="">
        <xdr:nvSpPr>
          <xdr:cNvPr id="520" name="Line 300"/>
          <xdr:cNvSpPr>
            <a:spLocks noChangeShapeType="1"/>
          </xdr:cNvSpPr>
        </xdr:nvSpPr>
        <xdr:spPr bwMode="auto">
          <a:xfrm rot="5400000" flipH="1">
            <a:off x="1800226" y="29937076"/>
            <a:ext cx="123825" cy="0"/>
          </a:xfrm>
          <a:prstGeom prst="line">
            <a:avLst/>
          </a:prstGeom>
          <a:noFill/>
          <a:ln w="9525">
            <a:solidFill>
              <a:srgbClr val="FFFF99"/>
            </a:solidFill>
            <a:round/>
            <a:headEnd/>
            <a:tailEnd/>
          </a:ln>
        </xdr:spPr>
      </xdr:sp>
      <xdr:sp macro="" textlink="">
        <xdr:nvSpPr>
          <xdr:cNvPr id="521" name="Text Box 291"/>
          <xdr:cNvSpPr txBox="1">
            <a:spLocks noChangeArrowheads="1"/>
          </xdr:cNvSpPr>
        </xdr:nvSpPr>
        <xdr:spPr bwMode="auto">
          <a:xfrm>
            <a:off x="2543175" y="29994224"/>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522" name="Line 300"/>
          <xdr:cNvSpPr>
            <a:spLocks noChangeShapeType="1"/>
          </xdr:cNvSpPr>
        </xdr:nvSpPr>
        <xdr:spPr bwMode="auto">
          <a:xfrm rot="5400000" flipH="1">
            <a:off x="2181226" y="29937076"/>
            <a:ext cx="123825" cy="0"/>
          </a:xfrm>
          <a:prstGeom prst="line">
            <a:avLst/>
          </a:prstGeom>
          <a:noFill/>
          <a:ln w="9525">
            <a:solidFill>
              <a:srgbClr val="FFFF99"/>
            </a:solidFill>
            <a:round/>
            <a:headEnd/>
            <a:tailEnd/>
          </a:ln>
        </xdr:spPr>
      </xdr:sp>
      <xdr:sp macro="" textlink="">
        <xdr:nvSpPr>
          <xdr:cNvPr id="523" name="Line 299"/>
          <xdr:cNvSpPr>
            <a:spLocks noChangeShapeType="1"/>
          </xdr:cNvSpPr>
        </xdr:nvSpPr>
        <xdr:spPr bwMode="auto">
          <a:xfrm flipH="1">
            <a:off x="2438401" y="30089476"/>
            <a:ext cx="123825" cy="0"/>
          </a:xfrm>
          <a:prstGeom prst="line">
            <a:avLst/>
          </a:prstGeom>
          <a:noFill/>
          <a:ln w="9525">
            <a:solidFill>
              <a:srgbClr val="FFFF99"/>
            </a:solidFill>
            <a:round/>
            <a:headEnd/>
            <a:tailEnd/>
          </a:ln>
        </xdr:spPr>
      </xdr:sp>
      <xdr:grpSp>
        <xdr:nvGrpSpPr>
          <xdr:cNvPr id="333" name="104 - Ομάδα"/>
          <xdr:cNvGrpSpPr/>
        </xdr:nvGrpSpPr>
        <xdr:grpSpPr>
          <a:xfrm>
            <a:off x="2838451" y="30070424"/>
            <a:ext cx="123825" cy="38100"/>
            <a:chOff x="1143001" y="3124199"/>
            <a:chExt cx="123825" cy="38100"/>
          </a:xfrm>
        </xdr:grpSpPr>
        <xdr:sp macro="" textlink="">
          <xdr:nvSpPr>
            <xdr:cNvPr id="339" name="Line 315"/>
            <xdr:cNvSpPr>
              <a:spLocks noChangeShapeType="1"/>
            </xdr:cNvSpPr>
          </xdr:nvSpPr>
          <xdr:spPr bwMode="auto">
            <a:xfrm flipH="1">
              <a:off x="1143001" y="3162299"/>
              <a:ext cx="123825" cy="0"/>
            </a:xfrm>
            <a:prstGeom prst="line">
              <a:avLst/>
            </a:prstGeom>
            <a:noFill/>
            <a:ln w="9525">
              <a:solidFill>
                <a:srgbClr val="FFFF99"/>
              </a:solidFill>
              <a:round/>
              <a:headEnd/>
              <a:tailEnd/>
            </a:ln>
          </xdr:spPr>
        </xdr:sp>
        <xdr:sp macro="" textlink="">
          <xdr:nvSpPr>
            <xdr:cNvPr id="340" name="Line 316"/>
            <xdr:cNvSpPr>
              <a:spLocks noChangeShapeType="1"/>
            </xdr:cNvSpPr>
          </xdr:nvSpPr>
          <xdr:spPr bwMode="auto">
            <a:xfrm flipH="1">
              <a:off x="1143001" y="3124199"/>
              <a:ext cx="123825" cy="0"/>
            </a:xfrm>
            <a:prstGeom prst="line">
              <a:avLst/>
            </a:prstGeom>
            <a:noFill/>
            <a:ln w="9525">
              <a:solidFill>
                <a:srgbClr val="FF6600"/>
              </a:solidFill>
              <a:round/>
              <a:headEnd/>
              <a:tailEnd/>
            </a:ln>
          </xdr:spPr>
        </xdr:sp>
      </xdr:grpSp>
    </xdr:grpSp>
    <xdr:clientData/>
  </xdr:twoCellAnchor>
  <xdr:twoCellAnchor>
    <xdr:from>
      <xdr:col>8</xdr:col>
      <xdr:colOff>95251</xdr:colOff>
      <xdr:row>154</xdr:row>
      <xdr:rowOff>85724</xdr:rowOff>
    </xdr:from>
    <xdr:to>
      <xdr:col>11</xdr:col>
      <xdr:colOff>190500</xdr:colOff>
      <xdr:row>159</xdr:row>
      <xdr:rowOff>0</xdr:rowOff>
    </xdr:to>
    <xdr:grpSp>
      <xdr:nvGrpSpPr>
        <xdr:cNvPr id="560" name="559 - Ομάδα"/>
        <xdr:cNvGrpSpPr/>
      </xdr:nvGrpSpPr>
      <xdr:grpSpPr>
        <a:xfrm>
          <a:off x="5011380" y="30616934"/>
          <a:ext cx="1938797" cy="887260"/>
          <a:chOff x="4752976" y="29851349"/>
          <a:chExt cx="1924049" cy="866776"/>
        </a:xfrm>
      </xdr:grpSpPr>
      <xdr:sp macro="" textlink="">
        <xdr:nvSpPr>
          <xdr:cNvPr id="551" name="Text Box 331"/>
          <xdr:cNvSpPr txBox="1">
            <a:spLocks noChangeArrowheads="1"/>
          </xdr:cNvSpPr>
        </xdr:nvSpPr>
        <xdr:spPr bwMode="auto">
          <a:xfrm>
            <a:off x="5429251" y="30432374"/>
            <a:ext cx="419099" cy="2857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grpSp>
        <xdr:nvGrpSpPr>
          <xdr:cNvPr id="559" name="558 - Ομάδα"/>
          <xdr:cNvGrpSpPr/>
        </xdr:nvGrpSpPr>
        <xdr:grpSpPr>
          <a:xfrm>
            <a:off x="4752976" y="29851349"/>
            <a:ext cx="1924049" cy="800101"/>
            <a:chOff x="4752976" y="29851349"/>
            <a:chExt cx="1924049" cy="800101"/>
          </a:xfrm>
        </xdr:grpSpPr>
        <xdr:sp macro="" textlink="">
          <xdr:nvSpPr>
            <xdr:cNvPr id="554" name="Text Box 331"/>
            <xdr:cNvSpPr txBox="1">
              <a:spLocks noChangeArrowheads="1"/>
            </xdr:cNvSpPr>
          </xdr:nvSpPr>
          <xdr:spPr bwMode="auto">
            <a:xfrm>
              <a:off x="5819776" y="29851349"/>
              <a:ext cx="419099" cy="2857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472" name="Text Box 331"/>
            <xdr:cNvSpPr txBox="1">
              <a:spLocks noChangeArrowheads="1"/>
            </xdr:cNvSpPr>
          </xdr:nvSpPr>
          <xdr:spPr bwMode="auto">
            <a:xfrm>
              <a:off x="5143501" y="29860874"/>
              <a:ext cx="419099" cy="2857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3</a:t>
              </a: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529" name="Text Box 292"/>
            <xdr:cNvSpPr txBox="1">
              <a:spLocks noChangeArrowheads="1"/>
            </xdr:cNvSpPr>
          </xdr:nvSpPr>
          <xdr:spPr bwMode="auto">
            <a:xfrm>
              <a:off x="6362701" y="30137100"/>
              <a:ext cx="314324" cy="2667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530" name="Text Box 292"/>
            <xdr:cNvSpPr txBox="1">
              <a:spLocks noChangeArrowheads="1"/>
            </xdr:cNvSpPr>
          </xdr:nvSpPr>
          <xdr:spPr bwMode="auto">
            <a:xfrm>
              <a:off x="4752976" y="30137100"/>
              <a:ext cx="342899"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a:t>
              </a:r>
            </a:p>
          </xdr:txBody>
        </xdr:sp>
        <xdr:sp macro="" textlink="">
          <xdr:nvSpPr>
            <xdr:cNvPr id="532" name="Text Box 291"/>
            <xdr:cNvSpPr txBox="1">
              <a:spLocks noChangeArrowheads="1"/>
            </xdr:cNvSpPr>
          </xdr:nvSpPr>
          <xdr:spPr bwMode="auto">
            <a:xfrm>
              <a:off x="5429251" y="30137100"/>
              <a:ext cx="171450"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533" name="Text Box 331"/>
            <xdr:cNvSpPr txBox="1">
              <a:spLocks noChangeArrowheads="1"/>
            </xdr:cNvSpPr>
          </xdr:nvSpPr>
          <xdr:spPr bwMode="auto">
            <a:xfrm>
              <a:off x="5153026" y="30137099"/>
              <a:ext cx="19049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534" name="Text Box 332"/>
            <xdr:cNvSpPr txBox="1">
              <a:spLocks noChangeArrowheads="1"/>
            </xdr:cNvSpPr>
          </xdr:nvSpPr>
          <xdr:spPr bwMode="auto">
            <a:xfrm>
              <a:off x="5705476" y="30137099"/>
              <a:ext cx="2857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535" name="Text Box 289"/>
            <xdr:cNvSpPr txBox="1">
              <a:spLocks noChangeArrowheads="1"/>
            </xdr:cNvSpPr>
          </xdr:nvSpPr>
          <xdr:spPr bwMode="auto">
            <a:xfrm>
              <a:off x="6096000" y="30137101"/>
              <a:ext cx="180976" cy="22859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537" name="Line 299"/>
            <xdr:cNvSpPr>
              <a:spLocks noChangeShapeType="1"/>
            </xdr:cNvSpPr>
          </xdr:nvSpPr>
          <xdr:spPr bwMode="auto">
            <a:xfrm flipH="1">
              <a:off x="5324476" y="30232351"/>
              <a:ext cx="123825" cy="0"/>
            </a:xfrm>
            <a:prstGeom prst="line">
              <a:avLst/>
            </a:prstGeom>
            <a:noFill/>
            <a:ln w="9525">
              <a:solidFill>
                <a:srgbClr val="FFFF99"/>
              </a:solidFill>
              <a:round/>
              <a:headEnd/>
              <a:tailEnd/>
            </a:ln>
          </xdr:spPr>
        </xdr:sp>
        <xdr:sp macro="" textlink="">
          <xdr:nvSpPr>
            <xdr:cNvPr id="539" name="Line 299"/>
            <xdr:cNvSpPr>
              <a:spLocks noChangeShapeType="1"/>
            </xdr:cNvSpPr>
          </xdr:nvSpPr>
          <xdr:spPr bwMode="auto">
            <a:xfrm flipH="1">
              <a:off x="5991226" y="30232351"/>
              <a:ext cx="123825" cy="0"/>
            </a:xfrm>
            <a:prstGeom prst="line">
              <a:avLst/>
            </a:prstGeom>
            <a:noFill/>
            <a:ln w="9525">
              <a:solidFill>
                <a:srgbClr val="FFFF99"/>
              </a:solidFill>
              <a:round/>
              <a:headEnd/>
              <a:tailEnd/>
            </a:ln>
          </xdr:spPr>
        </xdr:sp>
        <xdr:sp macro="" textlink="">
          <xdr:nvSpPr>
            <xdr:cNvPr id="540" name="Line 299"/>
            <xdr:cNvSpPr>
              <a:spLocks noChangeShapeType="1"/>
            </xdr:cNvSpPr>
          </xdr:nvSpPr>
          <xdr:spPr bwMode="auto">
            <a:xfrm flipH="1">
              <a:off x="6257926" y="30232351"/>
              <a:ext cx="123825" cy="0"/>
            </a:xfrm>
            <a:prstGeom prst="line">
              <a:avLst/>
            </a:prstGeom>
            <a:noFill/>
            <a:ln w="9525">
              <a:solidFill>
                <a:srgbClr val="FFFF99"/>
              </a:solidFill>
              <a:round/>
              <a:headEnd/>
              <a:tailEnd/>
            </a:ln>
          </xdr:spPr>
        </xdr:sp>
        <xdr:sp macro="" textlink="">
          <xdr:nvSpPr>
            <xdr:cNvPr id="541" name="Text Box 292"/>
            <xdr:cNvSpPr txBox="1">
              <a:spLocks noChangeArrowheads="1"/>
            </xdr:cNvSpPr>
          </xdr:nvSpPr>
          <xdr:spPr bwMode="auto">
            <a:xfrm>
              <a:off x="5143501" y="304323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542" name="104 - Ομάδα"/>
            <xdr:cNvGrpSpPr/>
          </xdr:nvGrpSpPr>
          <xdr:grpSpPr>
            <a:xfrm rot="5400000">
              <a:off x="5181601" y="30365700"/>
              <a:ext cx="123825" cy="38100"/>
              <a:chOff x="1123951" y="3124199"/>
              <a:chExt cx="123825" cy="38100"/>
            </a:xfrm>
          </xdr:grpSpPr>
          <xdr:sp macro="" textlink="">
            <xdr:nvSpPr>
              <xdr:cNvPr id="544"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545"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543" name="Line 299"/>
            <xdr:cNvSpPr>
              <a:spLocks noChangeShapeType="1"/>
            </xdr:cNvSpPr>
          </xdr:nvSpPr>
          <xdr:spPr bwMode="auto">
            <a:xfrm flipH="1">
              <a:off x="5048251" y="30232351"/>
              <a:ext cx="123825" cy="0"/>
            </a:xfrm>
            <a:prstGeom prst="line">
              <a:avLst/>
            </a:prstGeom>
            <a:noFill/>
            <a:ln w="9525">
              <a:solidFill>
                <a:srgbClr val="FFFF99"/>
              </a:solidFill>
              <a:round/>
              <a:headEnd/>
              <a:tailEnd/>
            </a:ln>
          </xdr:spPr>
        </xdr:sp>
        <xdr:sp macro="" textlink="">
          <xdr:nvSpPr>
            <xdr:cNvPr id="550" name="Line 299"/>
            <xdr:cNvSpPr>
              <a:spLocks noChangeShapeType="1"/>
            </xdr:cNvSpPr>
          </xdr:nvSpPr>
          <xdr:spPr bwMode="auto">
            <a:xfrm flipH="1">
              <a:off x="5600701" y="30232351"/>
              <a:ext cx="123825" cy="0"/>
            </a:xfrm>
            <a:prstGeom prst="line">
              <a:avLst/>
            </a:prstGeom>
            <a:noFill/>
            <a:ln w="9525">
              <a:solidFill>
                <a:srgbClr val="FFFF99"/>
              </a:solidFill>
              <a:round/>
              <a:headEnd/>
              <a:tailEnd/>
            </a:ln>
          </xdr:spPr>
        </xdr:sp>
        <xdr:sp macro="" textlink="">
          <xdr:nvSpPr>
            <xdr:cNvPr id="552" name="Line 300"/>
            <xdr:cNvSpPr>
              <a:spLocks noChangeShapeType="1"/>
            </xdr:cNvSpPr>
          </xdr:nvSpPr>
          <xdr:spPr bwMode="auto">
            <a:xfrm rot="5400000" flipH="1">
              <a:off x="5457826" y="30384755"/>
              <a:ext cx="123825" cy="0"/>
            </a:xfrm>
            <a:prstGeom prst="line">
              <a:avLst/>
            </a:prstGeom>
            <a:noFill/>
            <a:ln w="9525">
              <a:solidFill>
                <a:srgbClr val="FFFF99"/>
              </a:solidFill>
              <a:round/>
              <a:headEnd/>
              <a:tailEnd/>
            </a:ln>
          </xdr:spPr>
        </xdr:sp>
        <xdr:sp macro="" textlink="">
          <xdr:nvSpPr>
            <xdr:cNvPr id="479" name="Line 300"/>
            <xdr:cNvSpPr>
              <a:spLocks noChangeShapeType="1"/>
            </xdr:cNvSpPr>
          </xdr:nvSpPr>
          <xdr:spPr bwMode="auto">
            <a:xfrm rot="3600000" flipH="1">
              <a:off x="5419726" y="30099005"/>
              <a:ext cx="123825" cy="0"/>
            </a:xfrm>
            <a:prstGeom prst="line">
              <a:avLst/>
            </a:prstGeom>
            <a:noFill/>
            <a:ln w="9525">
              <a:solidFill>
                <a:srgbClr val="FFFF99"/>
              </a:solidFill>
              <a:round/>
              <a:headEnd/>
              <a:tailEnd/>
            </a:ln>
          </xdr:spPr>
        </xdr:sp>
        <xdr:sp macro="" textlink="">
          <xdr:nvSpPr>
            <xdr:cNvPr id="553" name="Line 300"/>
            <xdr:cNvSpPr>
              <a:spLocks noChangeShapeType="1"/>
            </xdr:cNvSpPr>
          </xdr:nvSpPr>
          <xdr:spPr bwMode="auto">
            <a:xfrm rot="6660000" flipH="1">
              <a:off x="5791201" y="30089477"/>
              <a:ext cx="123825" cy="0"/>
            </a:xfrm>
            <a:prstGeom prst="line">
              <a:avLst/>
            </a:prstGeom>
            <a:noFill/>
            <a:ln w="9525">
              <a:solidFill>
                <a:srgbClr val="FFFF99"/>
              </a:solidFill>
              <a:round/>
              <a:headEnd/>
              <a:tailEnd/>
            </a:ln>
          </xdr:spPr>
        </xdr:sp>
        <xdr:sp macro="" textlink="">
          <xdr:nvSpPr>
            <xdr:cNvPr id="555" name="Text Box 292"/>
            <xdr:cNvSpPr txBox="1">
              <a:spLocks noChangeArrowheads="1"/>
            </xdr:cNvSpPr>
          </xdr:nvSpPr>
          <xdr:spPr bwMode="auto">
            <a:xfrm>
              <a:off x="6086476" y="304323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556" name="104 - Ομάδα"/>
            <xdr:cNvGrpSpPr/>
          </xdr:nvGrpSpPr>
          <xdr:grpSpPr>
            <a:xfrm rot="5400000">
              <a:off x="6124576" y="30365700"/>
              <a:ext cx="123825" cy="38100"/>
              <a:chOff x="1123951" y="3124199"/>
              <a:chExt cx="123825" cy="38100"/>
            </a:xfrm>
          </xdr:grpSpPr>
          <xdr:sp macro="" textlink="">
            <xdr:nvSpPr>
              <xdr:cNvPr id="557"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558"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grpSp>
    </xdr:grpSp>
    <xdr:clientData/>
  </xdr:twoCellAnchor>
  <xdr:twoCellAnchor>
    <xdr:from>
      <xdr:col>2</xdr:col>
      <xdr:colOff>104776</xdr:colOff>
      <xdr:row>158</xdr:row>
      <xdr:rowOff>66676</xdr:rowOff>
    </xdr:from>
    <xdr:to>
      <xdr:col>5</xdr:col>
      <xdr:colOff>66675</xdr:colOff>
      <xdr:row>162</xdr:row>
      <xdr:rowOff>152401</xdr:rowOff>
    </xdr:to>
    <xdr:grpSp>
      <xdr:nvGrpSpPr>
        <xdr:cNvPr id="1009" name="1008 - Ομάδα"/>
        <xdr:cNvGrpSpPr/>
      </xdr:nvGrpSpPr>
      <xdr:grpSpPr>
        <a:xfrm>
          <a:off x="1333808" y="31376273"/>
          <a:ext cx="1805448" cy="864112"/>
          <a:chOff x="1323976" y="30641926"/>
          <a:chExt cx="1790699" cy="847725"/>
        </a:xfrm>
      </xdr:grpSpPr>
      <xdr:sp macro="" textlink="">
        <xdr:nvSpPr>
          <xdr:cNvPr id="417" name="Text Box 292"/>
          <xdr:cNvSpPr txBox="1">
            <a:spLocks noChangeArrowheads="1"/>
          </xdr:cNvSpPr>
        </xdr:nvSpPr>
        <xdr:spPr bwMode="auto">
          <a:xfrm>
            <a:off x="2457451" y="31242000"/>
            <a:ext cx="247649" cy="2286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528" name="Text Box 289"/>
          <xdr:cNvSpPr txBox="1">
            <a:spLocks noChangeArrowheads="1"/>
          </xdr:cNvSpPr>
        </xdr:nvSpPr>
        <xdr:spPr bwMode="auto">
          <a:xfrm>
            <a:off x="2066924" y="312420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64" name="Text Box 291"/>
          <xdr:cNvSpPr txBox="1">
            <a:spLocks noChangeArrowheads="1"/>
          </xdr:cNvSpPr>
        </xdr:nvSpPr>
        <xdr:spPr bwMode="auto">
          <a:xfrm>
            <a:off x="1781176" y="30946724"/>
            <a:ext cx="209550" cy="1905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565" name="Text Box 331"/>
          <xdr:cNvSpPr txBox="1">
            <a:spLocks noChangeArrowheads="1"/>
          </xdr:cNvSpPr>
        </xdr:nvSpPr>
        <xdr:spPr bwMode="auto">
          <a:xfrm>
            <a:off x="1323976" y="309467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570" name="Line 299"/>
          <xdr:cNvSpPr>
            <a:spLocks noChangeShapeType="1"/>
          </xdr:cNvSpPr>
        </xdr:nvSpPr>
        <xdr:spPr bwMode="auto">
          <a:xfrm flipH="1">
            <a:off x="1666876" y="31041976"/>
            <a:ext cx="123825" cy="0"/>
          </a:xfrm>
          <a:prstGeom prst="line">
            <a:avLst/>
          </a:prstGeom>
          <a:noFill/>
          <a:ln w="9525">
            <a:solidFill>
              <a:srgbClr val="FFFF99"/>
            </a:solidFill>
            <a:round/>
            <a:headEnd/>
            <a:tailEnd/>
          </a:ln>
        </xdr:spPr>
      </xdr:sp>
      <xdr:sp macro="" textlink="">
        <xdr:nvSpPr>
          <xdr:cNvPr id="561" name="Text Box 289"/>
          <xdr:cNvSpPr txBox="1">
            <a:spLocks noChangeArrowheads="1"/>
          </xdr:cNvSpPr>
        </xdr:nvSpPr>
        <xdr:spPr bwMode="auto">
          <a:xfrm>
            <a:off x="2457449" y="306419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63" name="Text Box 292"/>
          <xdr:cNvSpPr txBox="1">
            <a:spLocks noChangeArrowheads="1"/>
          </xdr:cNvSpPr>
        </xdr:nvSpPr>
        <xdr:spPr bwMode="auto">
          <a:xfrm>
            <a:off x="1771651" y="3124200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566" name="Text Box 332"/>
          <xdr:cNvSpPr txBox="1">
            <a:spLocks noChangeArrowheads="1"/>
          </xdr:cNvSpPr>
        </xdr:nvSpPr>
        <xdr:spPr bwMode="auto">
          <a:xfrm>
            <a:off x="2066926" y="30946724"/>
            <a:ext cx="323849"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567" name="Text Box 289"/>
          <xdr:cNvSpPr txBox="1">
            <a:spLocks noChangeArrowheads="1"/>
          </xdr:cNvSpPr>
        </xdr:nvSpPr>
        <xdr:spPr bwMode="auto">
          <a:xfrm>
            <a:off x="2733674" y="309467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68" name="Line 299"/>
          <xdr:cNvSpPr>
            <a:spLocks noChangeShapeType="1"/>
          </xdr:cNvSpPr>
        </xdr:nvSpPr>
        <xdr:spPr bwMode="auto">
          <a:xfrm flipH="1">
            <a:off x="1952626" y="31041976"/>
            <a:ext cx="123825" cy="0"/>
          </a:xfrm>
          <a:prstGeom prst="line">
            <a:avLst/>
          </a:prstGeom>
          <a:noFill/>
          <a:ln w="9525">
            <a:solidFill>
              <a:srgbClr val="FFFF99"/>
            </a:solidFill>
            <a:round/>
            <a:headEnd/>
            <a:tailEnd/>
          </a:ln>
        </xdr:spPr>
      </xdr:sp>
      <xdr:grpSp>
        <xdr:nvGrpSpPr>
          <xdr:cNvPr id="569" name="104 - Ομάδα"/>
          <xdr:cNvGrpSpPr/>
        </xdr:nvGrpSpPr>
        <xdr:grpSpPr>
          <a:xfrm rot="5400000">
            <a:off x="1809751" y="31175325"/>
            <a:ext cx="123825" cy="38100"/>
            <a:chOff x="1123951" y="3124199"/>
            <a:chExt cx="123825" cy="38100"/>
          </a:xfrm>
        </xdr:grpSpPr>
        <xdr:sp macro="" textlink="">
          <xdr:nvSpPr>
            <xdr:cNvPr id="576"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577"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572" name="Text Box 291"/>
          <xdr:cNvSpPr txBox="1">
            <a:spLocks noChangeArrowheads="1"/>
          </xdr:cNvSpPr>
        </xdr:nvSpPr>
        <xdr:spPr bwMode="auto">
          <a:xfrm>
            <a:off x="2457451" y="30946724"/>
            <a:ext cx="190500"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573" name="Line 300"/>
          <xdr:cNvSpPr>
            <a:spLocks noChangeShapeType="1"/>
          </xdr:cNvSpPr>
        </xdr:nvSpPr>
        <xdr:spPr bwMode="auto">
          <a:xfrm rot="5400000" flipH="1">
            <a:off x="2486026" y="30889576"/>
            <a:ext cx="123825" cy="0"/>
          </a:xfrm>
          <a:prstGeom prst="line">
            <a:avLst/>
          </a:prstGeom>
          <a:noFill/>
          <a:ln w="9525">
            <a:solidFill>
              <a:srgbClr val="FFFF99"/>
            </a:solidFill>
            <a:round/>
            <a:headEnd/>
            <a:tailEnd/>
          </a:ln>
        </xdr:spPr>
      </xdr:sp>
      <xdr:sp macro="" textlink="">
        <xdr:nvSpPr>
          <xdr:cNvPr id="574" name="Line 299"/>
          <xdr:cNvSpPr>
            <a:spLocks noChangeShapeType="1"/>
          </xdr:cNvSpPr>
        </xdr:nvSpPr>
        <xdr:spPr bwMode="auto">
          <a:xfrm flipH="1">
            <a:off x="2352676" y="31041976"/>
            <a:ext cx="123825" cy="0"/>
          </a:xfrm>
          <a:prstGeom prst="line">
            <a:avLst/>
          </a:prstGeom>
          <a:noFill/>
          <a:ln w="9525">
            <a:solidFill>
              <a:srgbClr val="FFFF99"/>
            </a:solidFill>
            <a:round/>
            <a:headEnd/>
            <a:tailEnd/>
          </a:ln>
        </xdr:spPr>
      </xdr:sp>
      <xdr:sp macro="" textlink="">
        <xdr:nvSpPr>
          <xdr:cNvPr id="575" name="Line 299"/>
          <xdr:cNvSpPr>
            <a:spLocks noChangeShapeType="1"/>
          </xdr:cNvSpPr>
        </xdr:nvSpPr>
        <xdr:spPr bwMode="auto">
          <a:xfrm flipH="1">
            <a:off x="2628901" y="31041976"/>
            <a:ext cx="123825" cy="0"/>
          </a:xfrm>
          <a:prstGeom prst="line">
            <a:avLst/>
          </a:prstGeom>
          <a:noFill/>
          <a:ln w="9525">
            <a:solidFill>
              <a:srgbClr val="FFFF99"/>
            </a:solidFill>
            <a:round/>
            <a:headEnd/>
            <a:tailEnd/>
          </a:ln>
        </xdr:spPr>
      </xdr:sp>
      <xdr:sp macro="" textlink="">
        <xdr:nvSpPr>
          <xdr:cNvPr id="445" name="Line 300"/>
          <xdr:cNvSpPr>
            <a:spLocks noChangeShapeType="1"/>
          </xdr:cNvSpPr>
        </xdr:nvSpPr>
        <xdr:spPr bwMode="auto">
          <a:xfrm rot="5400000" flipH="1">
            <a:off x="2495551" y="31194378"/>
            <a:ext cx="123825" cy="0"/>
          </a:xfrm>
          <a:prstGeom prst="line">
            <a:avLst/>
          </a:prstGeom>
          <a:noFill/>
          <a:ln w="9525">
            <a:solidFill>
              <a:srgbClr val="FFFF99"/>
            </a:solidFill>
            <a:round/>
            <a:headEnd/>
            <a:tailEnd/>
          </a:ln>
        </xdr:spPr>
      </xdr:sp>
      <xdr:sp macro="" textlink="">
        <xdr:nvSpPr>
          <xdr:cNvPr id="571" name="Line 300"/>
          <xdr:cNvSpPr>
            <a:spLocks noChangeShapeType="1"/>
          </xdr:cNvSpPr>
        </xdr:nvSpPr>
        <xdr:spPr bwMode="auto">
          <a:xfrm rot="5400000" flipH="1">
            <a:off x="2095501" y="31194376"/>
            <a:ext cx="123825" cy="0"/>
          </a:xfrm>
          <a:prstGeom prst="line">
            <a:avLst/>
          </a:prstGeom>
          <a:noFill/>
          <a:ln w="9525">
            <a:solidFill>
              <a:srgbClr val="FFFF99"/>
            </a:solidFill>
            <a:round/>
            <a:headEnd/>
            <a:tailEnd/>
          </a:ln>
        </xdr:spPr>
      </xdr:sp>
    </xdr:grpSp>
    <xdr:clientData/>
  </xdr:twoCellAnchor>
  <xdr:twoCellAnchor>
    <xdr:from>
      <xdr:col>8</xdr:col>
      <xdr:colOff>85726</xdr:colOff>
      <xdr:row>159</xdr:row>
      <xdr:rowOff>180974</xdr:rowOff>
    </xdr:from>
    <xdr:to>
      <xdr:col>10</xdr:col>
      <xdr:colOff>95250</xdr:colOff>
      <xdr:row>162</xdr:row>
      <xdr:rowOff>133350</xdr:rowOff>
    </xdr:to>
    <xdr:grpSp>
      <xdr:nvGrpSpPr>
        <xdr:cNvPr id="593" name="592 - Ομάδα"/>
        <xdr:cNvGrpSpPr/>
      </xdr:nvGrpSpPr>
      <xdr:grpSpPr>
        <a:xfrm>
          <a:off x="5001855" y="31685168"/>
          <a:ext cx="1238556" cy="536166"/>
          <a:chOff x="4962526" y="30965774"/>
          <a:chExt cx="1228724" cy="523876"/>
        </a:xfrm>
      </xdr:grpSpPr>
      <xdr:sp macro="" textlink="">
        <xdr:nvSpPr>
          <xdr:cNvPr id="582" name="Text Box 292"/>
          <xdr:cNvSpPr txBox="1">
            <a:spLocks noChangeArrowheads="1"/>
          </xdr:cNvSpPr>
        </xdr:nvSpPr>
        <xdr:spPr bwMode="auto">
          <a:xfrm>
            <a:off x="5791201" y="31270575"/>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583" name="Text Box 291"/>
          <xdr:cNvSpPr txBox="1">
            <a:spLocks noChangeArrowheads="1"/>
          </xdr:cNvSpPr>
        </xdr:nvSpPr>
        <xdr:spPr bwMode="auto">
          <a:xfrm>
            <a:off x="4972052" y="30965775"/>
            <a:ext cx="352424" cy="2667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584" name="Text Box 332"/>
          <xdr:cNvSpPr txBox="1">
            <a:spLocks noChangeArrowheads="1"/>
          </xdr:cNvSpPr>
        </xdr:nvSpPr>
        <xdr:spPr bwMode="auto">
          <a:xfrm>
            <a:off x="5419726" y="30965774"/>
            <a:ext cx="304800"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585" name="Text Box 333"/>
          <xdr:cNvSpPr txBox="1">
            <a:spLocks noChangeArrowheads="1"/>
          </xdr:cNvSpPr>
        </xdr:nvSpPr>
        <xdr:spPr bwMode="auto">
          <a:xfrm>
            <a:off x="5810251" y="30965775"/>
            <a:ext cx="380999"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586" name="Line 329"/>
          <xdr:cNvSpPr>
            <a:spLocks noChangeShapeType="1"/>
          </xdr:cNvSpPr>
        </xdr:nvSpPr>
        <xdr:spPr bwMode="auto">
          <a:xfrm flipH="1">
            <a:off x="5705476" y="31061026"/>
            <a:ext cx="123825" cy="0"/>
          </a:xfrm>
          <a:prstGeom prst="line">
            <a:avLst/>
          </a:prstGeom>
          <a:noFill/>
          <a:ln w="9525">
            <a:solidFill>
              <a:srgbClr val="FFFF99"/>
            </a:solidFill>
            <a:round/>
            <a:headEnd/>
            <a:tailEnd/>
          </a:ln>
        </xdr:spPr>
      </xdr:sp>
      <xdr:sp macro="" textlink="">
        <xdr:nvSpPr>
          <xdr:cNvPr id="587" name="Line 329"/>
          <xdr:cNvSpPr>
            <a:spLocks noChangeShapeType="1"/>
          </xdr:cNvSpPr>
        </xdr:nvSpPr>
        <xdr:spPr bwMode="auto">
          <a:xfrm flipH="1">
            <a:off x="5314951" y="31061026"/>
            <a:ext cx="123825" cy="0"/>
          </a:xfrm>
          <a:prstGeom prst="line">
            <a:avLst/>
          </a:prstGeom>
          <a:noFill/>
          <a:ln w="9525">
            <a:solidFill>
              <a:srgbClr val="FFFF99"/>
            </a:solidFill>
            <a:round/>
            <a:headEnd/>
            <a:tailEnd/>
          </a:ln>
        </xdr:spPr>
      </xdr:sp>
      <xdr:sp macro="" textlink="">
        <xdr:nvSpPr>
          <xdr:cNvPr id="588" name="Text Box 292"/>
          <xdr:cNvSpPr txBox="1">
            <a:spLocks noChangeArrowheads="1"/>
          </xdr:cNvSpPr>
        </xdr:nvSpPr>
        <xdr:spPr bwMode="auto">
          <a:xfrm>
            <a:off x="4962526" y="31270575"/>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589" name="Line 300"/>
          <xdr:cNvSpPr>
            <a:spLocks noChangeShapeType="1"/>
          </xdr:cNvSpPr>
        </xdr:nvSpPr>
        <xdr:spPr bwMode="auto">
          <a:xfrm rot="5400000" flipH="1">
            <a:off x="5000626" y="31213426"/>
            <a:ext cx="123825" cy="0"/>
          </a:xfrm>
          <a:prstGeom prst="line">
            <a:avLst/>
          </a:prstGeom>
          <a:noFill/>
          <a:ln w="9525">
            <a:solidFill>
              <a:srgbClr val="FFFF99"/>
            </a:solidFill>
            <a:round/>
            <a:headEnd/>
            <a:tailEnd/>
          </a:ln>
        </xdr:spPr>
      </xdr:sp>
      <xdr:sp macro="" textlink="">
        <xdr:nvSpPr>
          <xdr:cNvPr id="590" name="Line 300"/>
          <xdr:cNvSpPr>
            <a:spLocks noChangeShapeType="1"/>
          </xdr:cNvSpPr>
        </xdr:nvSpPr>
        <xdr:spPr bwMode="auto">
          <a:xfrm rot="5400000" flipH="1">
            <a:off x="5829301" y="31213426"/>
            <a:ext cx="123825" cy="0"/>
          </a:xfrm>
          <a:prstGeom prst="line">
            <a:avLst/>
          </a:prstGeom>
          <a:noFill/>
          <a:ln w="9525">
            <a:solidFill>
              <a:srgbClr val="FFFF99"/>
            </a:solidFill>
            <a:round/>
            <a:headEnd/>
            <a:tailEnd/>
          </a:ln>
        </xdr:spPr>
      </xdr:sp>
      <xdr:sp macro="" textlink="">
        <xdr:nvSpPr>
          <xdr:cNvPr id="591" name="Text Box 292"/>
          <xdr:cNvSpPr txBox="1">
            <a:spLocks noChangeArrowheads="1"/>
          </xdr:cNvSpPr>
        </xdr:nvSpPr>
        <xdr:spPr bwMode="auto">
          <a:xfrm>
            <a:off x="5410201" y="31270575"/>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592" name="Line 300"/>
          <xdr:cNvSpPr>
            <a:spLocks noChangeShapeType="1"/>
          </xdr:cNvSpPr>
        </xdr:nvSpPr>
        <xdr:spPr bwMode="auto">
          <a:xfrm rot="5400000" flipH="1">
            <a:off x="5448301" y="31213426"/>
            <a:ext cx="123825" cy="0"/>
          </a:xfrm>
          <a:prstGeom prst="line">
            <a:avLst/>
          </a:prstGeom>
          <a:noFill/>
          <a:ln w="9525">
            <a:solidFill>
              <a:srgbClr val="FFFF99"/>
            </a:solidFill>
            <a:round/>
            <a:headEnd/>
            <a:tailEnd/>
          </a:ln>
        </xdr:spPr>
      </xdr:sp>
    </xdr:grpSp>
    <xdr:clientData/>
  </xdr:twoCellAnchor>
  <xdr:twoCellAnchor>
    <xdr:from>
      <xdr:col>1</xdr:col>
      <xdr:colOff>209550</xdr:colOff>
      <xdr:row>166</xdr:row>
      <xdr:rowOff>1</xdr:rowOff>
    </xdr:from>
    <xdr:to>
      <xdr:col>4</xdr:col>
      <xdr:colOff>400050</xdr:colOff>
      <xdr:row>170</xdr:row>
      <xdr:rowOff>104774</xdr:rowOff>
    </xdr:to>
    <xdr:grpSp>
      <xdr:nvGrpSpPr>
        <xdr:cNvPr id="619" name="618 - Ομάδα"/>
        <xdr:cNvGrpSpPr/>
      </xdr:nvGrpSpPr>
      <xdr:grpSpPr>
        <a:xfrm>
          <a:off x="824066" y="32866372"/>
          <a:ext cx="2034049" cy="883160"/>
          <a:chOff x="819150" y="32099251"/>
          <a:chExt cx="2019300" cy="866773"/>
        </a:xfrm>
      </xdr:grpSpPr>
      <xdr:grpSp>
        <xdr:nvGrpSpPr>
          <xdr:cNvPr id="618" name="617 - Ομάδα"/>
          <xdr:cNvGrpSpPr/>
        </xdr:nvGrpSpPr>
        <xdr:grpSpPr>
          <a:xfrm>
            <a:off x="819150" y="32099251"/>
            <a:ext cx="2019300" cy="561973"/>
            <a:chOff x="819150" y="32099251"/>
            <a:chExt cx="2019300" cy="561973"/>
          </a:xfrm>
        </xdr:grpSpPr>
        <xdr:sp macro="" textlink="">
          <xdr:nvSpPr>
            <xdr:cNvPr id="595" name="Text Box 289"/>
            <xdr:cNvSpPr txBox="1">
              <a:spLocks noChangeArrowheads="1"/>
            </xdr:cNvSpPr>
          </xdr:nvSpPr>
          <xdr:spPr bwMode="auto">
            <a:xfrm>
              <a:off x="1285874" y="320992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96" name="Text Box 289"/>
            <xdr:cNvSpPr txBox="1">
              <a:spLocks noChangeArrowheads="1"/>
            </xdr:cNvSpPr>
          </xdr:nvSpPr>
          <xdr:spPr bwMode="auto">
            <a:xfrm>
              <a:off x="1666874" y="320992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98" name="Text Box 291"/>
            <xdr:cNvSpPr txBox="1">
              <a:spLocks noChangeArrowheads="1"/>
            </xdr:cNvSpPr>
          </xdr:nvSpPr>
          <xdr:spPr bwMode="auto">
            <a:xfrm>
              <a:off x="1276350" y="32404049"/>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599" name="Text Box 331"/>
            <xdr:cNvSpPr txBox="1">
              <a:spLocks noChangeArrowheads="1"/>
            </xdr:cNvSpPr>
          </xdr:nvSpPr>
          <xdr:spPr bwMode="auto">
            <a:xfrm>
              <a:off x="819150" y="32404049"/>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00" name="Text Box 332"/>
            <xdr:cNvSpPr txBox="1">
              <a:spLocks noChangeArrowheads="1"/>
            </xdr:cNvSpPr>
          </xdr:nvSpPr>
          <xdr:spPr bwMode="auto">
            <a:xfrm>
              <a:off x="1666876" y="32404049"/>
              <a:ext cx="295274"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601" name="Text Box 289"/>
            <xdr:cNvSpPr txBox="1">
              <a:spLocks noChangeArrowheads="1"/>
            </xdr:cNvSpPr>
          </xdr:nvSpPr>
          <xdr:spPr bwMode="auto">
            <a:xfrm>
              <a:off x="2457449" y="324040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02" name="Line 299"/>
            <xdr:cNvSpPr>
              <a:spLocks noChangeShapeType="1"/>
            </xdr:cNvSpPr>
          </xdr:nvSpPr>
          <xdr:spPr bwMode="auto">
            <a:xfrm flipH="1">
              <a:off x="1562101" y="32499301"/>
              <a:ext cx="123825" cy="0"/>
            </a:xfrm>
            <a:prstGeom prst="line">
              <a:avLst/>
            </a:prstGeom>
            <a:noFill/>
            <a:ln w="9525">
              <a:solidFill>
                <a:srgbClr val="FFFF99"/>
              </a:solidFill>
              <a:round/>
              <a:headEnd/>
              <a:tailEnd/>
            </a:ln>
          </xdr:spPr>
        </xdr:sp>
        <xdr:sp macro="" textlink="">
          <xdr:nvSpPr>
            <xdr:cNvPr id="604" name="Line 299"/>
            <xdr:cNvSpPr>
              <a:spLocks noChangeShapeType="1"/>
            </xdr:cNvSpPr>
          </xdr:nvSpPr>
          <xdr:spPr bwMode="auto">
            <a:xfrm flipH="1">
              <a:off x="1162051" y="32499301"/>
              <a:ext cx="123825" cy="0"/>
            </a:xfrm>
            <a:prstGeom prst="line">
              <a:avLst/>
            </a:prstGeom>
            <a:noFill/>
            <a:ln w="9525">
              <a:solidFill>
                <a:srgbClr val="FFFF99"/>
              </a:solidFill>
              <a:round/>
              <a:headEnd/>
              <a:tailEnd/>
            </a:ln>
          </xdr:spPr>
        </xdr:sp>
        <xdr:sp macro="" textlink="">
          <xdr:nvSpPr>
            <xdr:cNvPr id="605" name="Line 300"/>
            <xdr:cNvSpPr>
              <a:spLocks noChangeShapeType="1"/>
            </xdr:cNvSpPr>
          </xdr:nvSpPr>
          <xdr:spPr bwMode="auto">
            <a:xfrm rot="5400000" flipH="1">
              <a:off x="1314451" y="32346901"/>
              <a:ext cx="123825" cy="0"/>
            </a:xfrm>
            <a:prstGeom prst="line">
              <a:avLst/>
            </a:prstGeom>
            <a:noFill/>
            <a:ln w="9525">
              <a:solidFill>
                <a:srgbClr val="FFFF99"/>
              </a:solidFill>
              <a:round/>
              <a:headEnd/>
              <a:tailEnd/>
            </a:ln>
          </xdr:spPr>
        </xdr:sp>
        <xdr:sp macro="" textlink="">
          <xdr:nvSpPr>
            <xdr:cNvPr id="606" name="Text Box 291"/>
            <xdr:cNvSpPr txBox="1">
              <a:spLocks noChangeArrowheads="1"/>
            </xdr:cNvSpPr>
          </xdr:nvSpPr>
          <xdr:spPr bwMode="auto">
            <a:xfrm>
              <a:off x="2057400" y="32404049"/>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607" name="Line 300"/>
            <xdr:cNvSpPr>
              <a:spLocks noChangeShapeType="1"/>
            </xdr:cNvSpPr>
          </xdr:nvSpPr>
          <xdr:spPr bwMode="auto">
            <a:xfrm rot="5400000" flipH="1">
              <a:off x="1695451" y="32346901"/>
              <a:ext cx="123825" cy="0"/>
            </a:xfrm>
            <a:prstGeom prst="line">
              <a:avLst/>
            </a:prstGeom>
            <a:noFill/>
            <a:ln w="9525">
              <a:solidFill>
                <a:srgbClr val="FFFF99"/>
              </a:solidFill>
              <a:round/>
              <a:headEnd/>
              <a:tailEnd/>
            </a:ln>
          </xdr:spPr>
        </xdr:sp>
        <xdr:sp macro="" textlink="">
          <xdr:nvSpPr>
            <xdr:cNvPr id="608" name="Line 299"/>
            <xdr:cNvSpPr>
              <a:spLocks noChangeShapeType="1"/>
            </xdr:cNvSpPr>
          </xdr:nvSpPr>
          <xdr:spPr bwMode="auto">
            <a:xfrm flipH="1">
              <a:off x="1952626" y="32499301"/>
              <a:ext cx="123825" cy="0"/>
            </a:xfrm>
            <a:prstGeom prst="line">
              <a:avLst/>
            </a:prstGeom>
            <a:noFill/>
            <a:ln w="9525">
              <a:solidFill>
                <a:srgbClr val="FFFF99"/>
              </a:solidFill>
              <a:round/>
              <a:headEnd/>
              <a:tailEnd/>
            </a:ln>
          </xdr:spPr>
        </xdr:sp>
        <xdr:sp macro="" textlink="">
          <xdr:nvSpPr>
            <xdr:cNvPr id="614" name="Line 299"/>
            <xdr:cNvSpPr>
              <a:spLocks noChangeShapeType="1"/>
            </xdr:cNvSpPr>
          </xdr:nvSpPr>
          <xdr:spPr bwMode="auto">
            <a:xfrm flipH="1">
              <a:off x="2352676" y="32499301"/>
              <a:ext cx="123825" cy="0"/>
            </a:xfrm>
            <a:prstGeom prst="line">
              <a:avLst/>
            </a:prstGeom>
            <a:noFill/>
            <a:ln w="9525">
              <a:solidFill>
                <a:srgbClr val="FFFF99"/>
              </a:solidFill>
              <a:round/>
              <a:headEnd/>
              <a:tailEnd/>
            </a:ln>
          </xdr:spPr>
        </xdr:sp>
        <xdr:sp macro="" textlink="">
          <xdr:nvSpPr>
            <xdr:cNvPr id="615" name="Text Box 289"/>
            <xdr:cNvSpPr txBox="1">
              <a:spLocks noChangeArrowheads="1"/>
            </xdr:cNvSpPr>
          </xdr:nvSpPr>
          <xdr:spPr bwMode="auto">
            <a:xfrm>
              <a:off x="2057399" y="320992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16" name="Line 300"/>
            <xdr:cNvSpPr>
              <a:spLocks noChangeShapeType="1"/>
            </xdr:cNvSpPr>
          </xdr:nvSpPr>
          <xdr:spPr bwMode="auto">
            <a:xfrm rot="5400000" flipH="1">
              <a:off x="2085976" y="32346901"/>
              <a:ext cx="123825" cy="0"/>
            </a:xfrm>
            <a:prstGeom prst="line">
              <a:avLst/>
            </a:prstGeom>
            <a:noFill/>
            <a:ln w="9525">
              <a:solidFill>
                <a:srgbClr val="FFFF99"/>
              </a:solidFill>
              <a:round/>
              <a:headEnd/>
              <a:tailEnd/>
            </a:ln>
          </xdr:spPr>
        </xdr:sp>
      </xdr:grpSp>
      <xdr:sp macro="" textlink="">
        <xdr:nvSpPr>
          <xdr:cNvPr id="617" name="616 - TextBox"/>
          <xdr:cNvSpPr txBox="1"/>
        </xdr:nvSpPr>
        <xdr:spPr>
          <a:xfrm>
            <a:off x="885824" y="32727899"/>
            <a:ext cx="1876425"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2,3,4-τριμέθυλο-πεντάνιο</a:t>
            </a:r>
          </a:p>
        </xdr:txBody>
      </xdr:sp>
    </xdr:grpSp>
    <xdr:clientData/>
  </xdr:twoCellAnchor>
  <xdr:twoCellAnchor>
    <xdr:from>
      <xdr:col>5</xdr:col>
      <xdr:colOff>323850</xdr:colOff>
      <xdr:row>166</xdr:row>
      <xdr:rowOff>1</xdr:rowOff>
    </xdr:from>
    <xdr:to>
      <xdr:col>8</xdr:col>
      <xdr:colOff>447675</xdr:colOff>
      <xdr:row>171</xdr:row>
      <xdr:rowOff>171449</xdr:rowOff>
    </xdr:to>
    <xdr:grpSp>
      <xdr:nvGrpSpPr>
        <xdr:cNvPr id="578" name="577 - Ομάδα"/>
        <xdr:cNvGrpSpPr/>
      </xdr:nvGrpSpPr>
      <xdr:grpSpPr>
        <a:xfrm>
          <a:off x="3396431" y="32866372"/>
          <a:ext cx="1967373" cy="1144432"/>
          <a:chOff x="3371850" y="32099251"/>
          <a:chExt cx="1952625" cy="1123948"/>
        </a:xfrm>
      </xdr:grpSpPr>
      <xdr:grpSp>
        <xdr:nvGrpSpPr>
          <xdr:cNvPr id="621" name="617 - Ομάδα"/>
          <xdr:cNvGrpSpPr/>
        </xdr:nvGrpSpPr>
        <xdr:grpSpPr>
          <a:xfrm>
            <a:off x="3371850" y="32099251"/>
            <a:ext cx="1952625" cy="847725"/>
            <a:chOff x="942975" y="32099251"/>
            <a:chExt cx="1952625" cy="847725"/>
          </a:xfrm>
        </xdr:grpSpPr>
        <xdr:sp macro="" textlink="">
          <xdr:nvSpPr>
            <xdr:cNvPr id="623" name="Text Box 289"/>
            <xdr:cNvSpPr txBox="1">
              <a:spLocks noChangeArrowheads="1"/>
            </xdr:cNvSpPr>
          </xdr:nvSpPr>
          <xdr:spPr bwMode="auto">
            <a:xfrm>
              <a:off x="1400174" y="320992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24" name="Text Box 289"/>
            <xdr:cNvSpPr txBox="1">
              <a:spLocks noChangeArrowheads="1"/>
            </xdr:cNvSpPr>
          </xdr:nvSpPr>
          <xdr:spPr bwMode="auto">
            <a:xfrm>
              <a:off x="1762124" y="320992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25" name="Text Box 291"/>
            <xdr:cNvSpPr txBox="1">
              <a:spLocks noChangeArrowheads="1"/>
            </xdr:cNvSpPr>
          </xdr:nvSpPr>
          <xdr:spPr bwMode="auto">
            <a:xfrm>
              <a:off x="1390650" y="32404049"/>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626" name="Text Box 331"/>
            <xdr:cNvSpPr txBox="1">
              <a:spLocks noChangeArrowheads="1"/>
            </xdr:cNvSpPr>
          </xdr:nvSpPr>
          <xdr:spPr bwMode="auto">
            <a:xfrm>
              <a:off x="942975" y="32404049"/>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27" name="Text Box 332"/>
            <xdr:cNvSpPr txBox="1">
              <a:spLocks noChangeArrowheads="1"/>
            </xdr:cNvSpPr>
          </xdr:nvSpPr>
          <xdr:spPr bwMode="auto">
            <a:xfrm>
              <a:off x="1666876" y="32404049"/>
              <a:ext cx="295274"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628" name="Text Box 289"/>
            <xdr:cNvSpPr txBox="1">
              <a:spLocks noChangeArrowheads="1"/>
            </xdr:cNvSpPr>
          </xdr:nvSpPr>
          <xdr:spPr bwMode="auto">
            <a:xfrm>
              <a:off x="2514599" y="324040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29" name="Line 299"/>
            <xdr:cNvSpPr>
              <a:spLocks noChangeShapeType="1"/>
            </xdr:cNvSpPr>
          </xdr:nvSpPr>
          <xdr:spPr bwMode="auto">
            <a:xfrm flipH="1">
              <a:off x="1562101" y="32499301"/>
              <a:ext cx="123825" cy="0"/>
            </a:xfrm>
            <a:prstGeom prst="line">
              <a:avLst/>
            </a:prstGeom>
            <a:noFill/>
            <a:ln w="9525">
              <a:solidFill>
                <a:srgbClr val="FFFF99"/>
              </a:solidFill>
              <a:round/>
              <a:headEnd/>
              <a:tailEnd/>
            </a:ln>
          </xdr:spPr>
        </xdr:sp>
        <xdr:sp macro="" textlink="">
          <xdr:nvSpPr>
            <xdr:cNvPr id="630" name="Line 299"/>
            <xdr:cNvSpPr>
              <a:spLocks noChangeShapeType="1"/>
            </xdr:cNvSpPr>
          </xdr:nvSpPr>
          <xdr:spPr bwMode="auto">
            <a:xfrm flipH="1">
              <a:off x="1285876" y="32499301"/>
              <a:ext cx="123825" cy="0"/>
            </a:xfrm>
            <a:prstGeom prst="line">
              <a:avLst/>
            </a:prstGeom>
            <a:noFill/>
            <a:ln w="9525">
              <a:solidFill>
                <a:srgbClr val="FFFF99"/>
              </a:solidFill>
              <a:round/>
              <a:headEnd/>
              <a:tailEnd/>
            </a:ln>
          </xdr:spPr>
        </xdr:sp>
        <xdr:sp macro="" textlink="">
          <xdr:nvSpPr>
            <xdr:cNvPr id="631" name="Line 300"/>
            <xdr:cNvSpPr>
              <a:spLocks noChangeShapeType="1"/>
            </xdr:cNvSpPr>
          </xdr:nvSpPr>
          <xdr:spPr bwMode="auto">
            <a:xfrm rot="5400000" flipH="1">
              <a:off x="1428751" y="32346901"/>
              <a:ext cx="123825" cy="0"/>
            </a:xfrm>
            <a:prstGeom prst="line">
              <a:avLst/>
            </a:prstGeom>
            <a:noFill/>
            <a:ln w="9525">
              <a:solidFill>
                <a:srgbClr val="FFFF99"/>
              </a:solidFill>
              <a:round/>
              <a:headEnd/>
              <a:tailEnd/>
            </a:ln>
          </xdr:spPr>
        </xdr:sp>
        <xdr:sp macro="" textlink="">
          <xdr:nvSpPr>
            <xdr:cNvPr id="632" name="Text Box 291"/>
            <xdr:cNvSpPr txBox="1">
              <a:spLocks noChangeArrowheads="1"/>
            </xdr:cNvSpPr>
          </xdr:nvSpPr>
          <xdr:spPr bwMode="auto">
            <a:xfrm>
              <a:off x="2057400" y="3240404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633" name="Line 300"/>
            <xdr:cNvSpPr>
              <a:spLocks noChangeShapeType="1"/>
            </xdr:cNvSpPr>
          </xdr:nvSpPr>
          <xdr:spPr bwMode="auto">
            <a:xfrm rot="6600000" flipH="1">
              <a:off x="1736357" y="32355902"/>
              <a:ext cx="144000" cy="0"/>
            </a:xfrm>
            <a:prstGeom prst="line">
              <a:avLst/>
            </a:prstGeom>
            <a:noFill/>
            <a:ln w="9525">
              <a:solidFill>
                <a:srgbClr val="FFFF99"/>
              </a:solidFill>
              <a:round/>
              <a:headEnd/>
              <a:tailEnd/>
            </a:ln>
          </xdr:spPr>
        </xdr:sp>
        <xdr:sp macro="" textlink="">
          <xdr:nvSpPr>
            <xdr:cNvPr id="634" name="Line 299"/>
            <xdr:cNvSpPr>
              <a:spLocks noChangeShapeType="1"/>
            </xdr:cNvSpPr>
          </xdr:nvSpPr>
          <xdr:spPr bwMode="auto">
            <a:xfrm flipH="1">
              <a:off x="1952626" y="32499301"/>
              <a:ext cx="123825" cy="0"/>
            </a:xfrm>
            <a:prstGeom prst="line">
              <a:avLst/>
            </a:prstGeom>
            <a:noFill/>
            <a:ln w="9525">
              <a:solidFill>
                <a:srgbClr val="FFFF99"/>
              </a:solidFill>
              <a:round/>
              <a:headEnd/>
              <a:tailEnd/>
            </a:ln>
          </xdr:spPr>
        </xdr:sp>
        <xdr:sp macro="" textlink="">
          <xdr:nvSpPr>
            <xdr:cNvPr id="635" name="Line 299"/>
            <xdr:cNvSpPr>
              <a:spLocks noChangeShapeType="1"/>
            </xdr:cNvSpPr>
          </xdr:nvSpPr>
          <xdr:spPr bwMode="auto">
            <a:xfrm flipH="1">
              <a:off x="2409826" y="32499301"/>
              <a:ext cx="123825" cy="0"/>
            </a:xfrm>
            <a:prstGeom prst="line">
              <a:avLst/>
            </a:prstGeom>
            <a:noFill/>
            <a:ln w="9525">
              <a:solidFill>
                <a:srgbClr val="FFFF99"/>
              </a:solidFill>
              <a:round/>
              <a:headEnd/>
              <a:tailEnd/>
            </a:ln>
          </xdr:spPr>
        </xdr:sp>
        <xdr:sp macro="" textlink="">
          <xdr:nvSpPr>
            <xdr:cNvPr id="636" name="Text Box 289"/>
            <xdr:cNvSpPr txBox="1">
              <a:spLocks noChangeArrowheads="1"/>
            </xdr:cNvSpPr>
          </xdr:nvSpPr>
          <xdr:spPr bwMode="auto">
            <a:xfrm>
              <a:off x="1390649" y="326993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37" name="Line 300"/>
            <xdr:cNvSpPr>
              <a:spLocks noChangeShapeType="1"/>
            </xdr:cNvSpPr>
          </xdr:nvSpPr>
          <xdr:spPr bwMode="auto">
            <a:xfrm rot="5400000" flipH="1">
              <a:off x="1428751" y="32642176"/>
              <a:ext cx="123825" cy="0"/>
            </a:xfrm>
            <a:prstGeom prst="line">
              <a:avLst/>
            </a:prstGeom>
            <a:noFill/>
            <a:ln w="9525">
              <a:solidFill>
                <a:srgbClr val="FFFF99"/>
              </a:solidFill>
              <a:round/>
              <a:headEnd/>
              <a:tailEnd/>
            </a:ln>
          </xdr:spPr>
        </xdr:sp>
      </xdr:grpSp>
      <xdr:sp macro="" textlink="">
        <xdr:nvSpPr>
          <xdr:cNvPr id="622" name="621 - TextBox"/>
          <xdr:cNvSpPr txBox="1"/>
        </xdr:nvSpPr>
        <xdr:spPr>
          <a:xfrm>
            <a:off x="3390899" y="32985074"/>
            <a:ext cx="1876425"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2,</a:t>
            </a:r>
            <a:r>
              <a:rPr lang="en-US" sz="1100" b="1">
                <a:solidFill>
                  <a:srgbClr val="800000"/>
                </a:solidFill>
                <a:latin typeface="Arial" pitchFamily="34" charset="0"/>
                <a:cs typeface="Arial" pitchFamily="34" charset="0"/>
              </a:rPr>
              <a:t>2</a:t>
            </a:r>
            <a:r>
              <a:rPr lang="el-GR" sz="1100" b="1">
                <a:solidFill>
                  <a:srgbClr val="800000"/>
                </a:solidFill>
                <a:latin typeface="Arial" pitchFamily="34" charset="0"/>
                <a:cs typeface="Arial" pitchFamily="34" charset="0"/>
              </a:rPr>
              <a:t>,</a:t>
            </a:r>
            <a:r>
              <a:rPr lang="en-US" sz="1100" b="1">
                <a:solidFill>
                  <a:srgbClr val="800000"/>
                </a:solidFill>
                <a:latin typeface="Arial" pitchFamily="34" charset="0"/>
                <a:cs typeface="Arial" pitchFamily="34" charset="0"/>
              </a:rPr>
              <a:t>3</a:t>
            </a:r>
            <a:r>
              <a:rPr lang="el-GR" sz="1100" b="1">
                <a:solidFill>
                  <a:srgbClr val="800000"/>
                </a:solidFill>
                <a:latin typeface="Arial" pitchFamily="34" charset="0"/>
                <a:cs typeface="Arial" pitchFamily="34" charset="0"/>
              </a:rPr>
              <a:t>-τριμέθυλο-πεντάνιο</a:t>
            </a:r>
          </a:p>
        </xdr:txBody>
      </xdr:sp>
    </xdr:grpSp>
    <xdr:clientData/>
  </xdr:twoCellAnchor>
  <xdr:twoCellAnchor>
    <xdr:from>
      <xdr:col>1</xdr:col>
      <xdr:colOff>209550</xdr:colOff>
      <xdr:row>172</xdr:row>
      <xdr:rowOff>161926</xdr:rowOff>
    </xdr:from>
    <xdr:to>
      <xdr:col>4</xdr:col>
      <xdr:colOff>304800</xdr:colOff>
      <xdr:row>178</xdr:row>
      <xdr:rowOff>142874</xdr:rowOff>
    </xdr:to>
    <xdr:grpSp>
      <xdr:nvGrpSpPr>
        <xdr:cNvPr id="664" name="663 - Ομάδα"/>
        <xdr:cNvGrpSpPr/>
      </xdr:nvGrpSpPr>
      <xdr:grpSpPr>
        <a:xfrm>
          <a:off x="824066" y="34195878"/>
          <a:ext cx="1938799" cy="1148528"/>
          <a:chOff x="819150" y="33289876"/>
          <a:chExt cx="1924050" cy="1123948"/>
        </a:xfrm>
      </xdr:grpSpPr>
      <xdr:grpSp>
        <xdr:nvGrpSpPr>
          <xdr:cNvPr id="579" name="578 - Ομάδα"/>
          <xdr:cNvGrpSpPr/>
        </xdr:nvGrpSpPr>
        <xdr:grpSpPr>
          <a:xfrm>
            <a:off x="819150" y="33289876"/>
            <a:ext cx="1924050" cy="1123948"/>
            <a:chOff x="3371850" y="32099251"/>
            <a:chExt cx="1924050" cy="1123948"/>
          </a:xfrm>
        </xdr:grpSpPr>
        <xdr:grpSp>
          <xdr:nvGrpSpPr>
            <xdr:cNvPr id="580" name="617 - Ομάδα"/>
            <xdr:cNvGrpSpPr/>
          </xdr:nvGrpSpPr>
          <xdr:grpSpPr>
            <a:xfrm>
              <a:off x="3371850" y="32099251"/>
              <a:ext cx="1924050" cy="847725"/>
              <a:chOff x="942975" y="32099251"/>
              <a:chExt cx="1924050" cy="847725"/>
            </a:xfrm>
          </xdr:grpSpPr>
          <xdr:sp macro="" textlink="">
            <xdr:nvSpPr>
              <xdr:cNvPr id="639" name="Text Box 291"/>
              <xdr:cNvSpPr txBox="1">
                <a:spLocks noChangeArrowheads="1"/>
              </xdr:cNvSpPr>
            </xdr:nvSpPr>
            <xdr:spPr bwMode="auto">
              <a:xfrm>
                <a:off x="1666875" y="3240404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594" name="Text Box 289"/>
              <xdr:cNvSpPr txBox="1">
                <a:spLocks noChangeArrowheads="1"/>
              </xdr:cNvSpPr>
            </xdr:nvSpPr>
            <xdr:spPr bwMode="auto">
              <a:xfrm>
                <a:off x="1400174" y="320992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97" name="Text Box 289"/>
              <xdr:cNvSpPr txBox="1">
                <a:spLocks noChangeArrowheads="1"/>
              </xdr:cNvSpPr>
            </xdr:nvSpPr>
            <xdr:spPr bwMode="auto">
              <a:xfrm>
                <a:off x="2114549" y="320992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03" name="Text Box 291"/>
              <xdr:cNvSpPr txBox="1">
                <a:spLocks noChangeArrowheads="1"/>
              </xdr:cNvSpPr>
            </xdr:nvSpPr>
            <xdr:spPr bwMode="auto">
              <a:xfrm>
                <a:off x="1390650" y="32404049"/>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609" name="Text Box 331"/>
              <xdr:cNvSpPr txBox="1">
                <a:spLocks noChangeArrowheads="1"/>
              </xdr:cNvSpPr>
            </xdr:nvSpPr>
            <xdr:spPr bwMode="auto">
              <a:xfrm>
                <a:off x="942975" y="32404049"/>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10" name="Text Box 332"/>
              <xdr:cNvSpPr txBox="1">
                <a:spLocks noChangeArrowheads="1"/>
              </xdr:cNvSpPr>
            </xdr:nvSpPr>
            <xdr:spPr bwMode="auto">
              <a:xfrm>
                <a:off x="2105026" y="32404049"/>
                <a:ext cx="295274"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611" name="Text Box 289"/>
              <xdr:cNvSpPr txBox="1">
                <a:spLocks noChangeArrowheads="1"/>
              </xdr:cNvSpPr>
            </xdr:nvSpPr>
            <xdr:spPr bwMode="auto">
              <a:xfrm>
                <a:off x="2486024" y="324040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12" name="Line 299"/>
              <xdr:cNvSpPr>
                <a:spLocks noChangeShapeType="1"/>
              </xdr:cNvSpPr>
            </xdr:nvSpPr>
            <xdr:spPr bwMode="auto">
              <a:xfrm flipH="1">
                <a:off x="1562101" y="32499301"/>
                <a:ext cx="123825" cy="0"/>
              </a:xfrm>
              <a:prstGeom prst="line">
                <a:avLst/>
              </a:prstGeom>
              <a:noFill/>
              <a:ln w="9525">
                <a:solidFill>
                  <a:srgbClr val="FFFF99"/>
                </a:solidFill>
                <a:round/>
                <a:headEnd/>
                <a:tailEnd/>
              </a:ln>
            </xdr:spPr>
          </xdr:sp>
          <xdr:sp macro="" textlink="">
            <xdr:nvSpPr>
              <xdr:cNvPr id="613" name="Line 299"/>
              <xdr:cNvSpPr>
                <a:spLocks noChangeShapeType="1"/>
              </xdr:cNvSpPr>
            </xdr:nvSpPr>
            <xdr:spPr bwMode="auto">
              <a:xfrm flipH="1">
                <a:off x="1285876" y="32499301"/>
                <a:ext cx="123825" cy="0"/>
              </a:xfrm>
              <a:prstGeom prst="line">
                <a:avLst/>
              </a:prstGeom>
              <a:noFill/>
              <a:ln w="9525">
                <a:solidFill>
                  <a:srgbClr val="FFFF99"/>
                </a:solidFill>
                <a:round/>
                <a:headEnd/>
                <a:tailEnd/>
              </a:ln>
            </xdr:spPr>
          </xdr:sp>
          <xdr:sp macro="" textlink="">
            <xdr:nvSpPr>
              <xdr:cNvPr id="638" name="Line 300"/>
              <xdr:cNvSpPr>
                <a:spLocks noChangeShapeType="1"/>
              </xdr:cNvSpPr>
            </xdr:nvSpPr>
            <xdr:spPr bwMode="auto">
              <a:xfrm rot="5400000" flipH="1">
                <a:off x="1428751" y="32346901"/>
                <a:ext cx="123825" cy="0"/>
              </a:xfrm>
              <a:prstGeom prst="line">
                <a:avLst/>
              </a:prstGeom>
              <a:noFill/>
              <a:ln w="9525">
                <a:solidFill>
                  <a:srgbClr val="FFFF99"/>
                </a:solidFill>
                <a:round/>
                <a:headEnd/>
                <a:tailEnd/>
              </a:ln>
            </xdr:spPr>
          </xdr:sp>
          <xdr:sp macro="" textlink="">
            <xdr:nvSpPr>
              <xdr:cNvPr id="641" name="Line 299"/>
              <xdr:cNvSpPr>
                <a:spLocks noChangeShapeType="1"/>
              </xdr:cNvSpPr>
            </xdr:nvSpPr>
            <xdr:spPr bwMode="auto">
              <a:xfrm flipH="1">
                <a:off x="2009776" y="32499301"/>
                <a:ext cx="123825" cy="0"/>
              </a:xfrm>
              <a:prstGeom prst="line">
                <a:avLst/>
              </a:prstGeom>
              <a:noFill/>
              <a:ln w="9525">
                <a:solidFill>
                  <a:srgbClr val="FFFF99"/>
                </a:solidFill>
                <a:round/>
                <a:headEnd/>
                <a:tailEnd/>
              </a:ln>
            </xdr:spPr>
          </xdr:sp>
          <xdr:sp macro="" textlink="">
            <xdr:nvSpPr>
              <xdr:cNvPr id="642" name="Line 299"/>
              <xdr:cNvSpPr>
                <a:spLocks noChangeShapeType="1"/>
              </xdr:cNvSpPr>
            </xdr:nvSpPr>
            <xdr:spPr bwMode="auto">
              <a:xfrm flipH="1">
                <a:off x="2390776" y="32499301"/>
                <a:ext cx="123825" cy="0"/>
              </a:xfrm>
              <a:prstGeom prst="line">
                <a:avLst/>
              </a:prstGeom>
              <a:noFill/>
              <a:ln w="9525">
                <a:solidFill>
                  <a:srgbClr val="FFFF99"/>
                </a:solidFill>
                <a:round/>
                <a:headEnd/>
                <a:tailEnd/>
              </a:ln>
            </xdr:spPr>
          </xdr:sp>
          <xdr:sp macro="" textlink="">
            <xdr:nvSpPr>
              <xdr:cNvPr id="643" name="Text Box 289"/>
              <xdr:cNvSpPr txBox="1">
                <a:spLocks noChangeArrowheads="1"/>
              </xdr:cNvSpPr>
            </xdr:nvSpPr>
            <xdr:spPr bwMode="auto">
              <a:xfrm>
                <a:off x="1390649" y="326993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44" name="Line 300"/>
              <xdr:cNvSpPr>
                <a:spLocks noChangeShapeType="1"/>
              </xdr:cNvSpPr>
            </xdr:nvSpPr>
            <xdr:spPr bwMode="auto">
              <a:xfrm rot="5400000" flipH="1">
                <a:off x="1428751" y="32642176"/>
                <a:ext cx="123825" cy="0"/>
              </a:xfrm>
              <a:prstGeom prst="line">
                <a:avLst/>
              </a:prstGeom>
              <a:noFill/>
              <a:ln w="9525">
                <a:solidFill>
                  <a:srgbClr val="FFFF99"/>
                </a:solidFill>
                <a:round/>
                <a:headEnd/>
                <a:tailEnd/>
              </a:ln>
            </xdr:spPr>
          </xdr:sp>
        </xdr:grpSp>
        <xdr:sp macro="" textlink="">
          <xdr:nvSpPr>
            <xdr:cNvPr id="581" name="580 - TextBox"/>
            <xdr:cNvSpPr txBox="1"/>
          </xdr:nvSpPr>
          <xdr:spPr>
            <a:xfrm>
              <a:off x="3390899" y="32985074"/>
              <a:ext cx="1876425"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2,</a:t>
              </a:r>
              <a:r>
                <a:rPr lang="en-US" sz="1100" b="1">
                  <a:solidFill>
                    <a:srgbClr val="800000"/>
                  </a:solidFill>
                  <a:latin typeface="Arial" pitchFamily="34" charset="0"/>
                  <a:cs typeface="Arial" pitchFamily="34" charset="0"/>
                </a:rPr>
                <a:t>2</a:t>
              </a:r>
              <a:r>
                <a:rPr lang="el-GR" sz="1100" b="1">
                  <a:solidFill>
                    <a:srgbClr val="800000"/>
                  </a:solidFill>
                  <a:latin typeface="Arial" pitchFamily="34" charset="0"/>
                  <a:cs typeface="Arial" pitchFamily="34" charset="0"/>
                </a:rPr>
                <a:t>,</a:t>
              </a:r>
              <a:r>
                <a:rPr lang="en-US" sz="1100" b="1">
                  <a:solidFill>
                    <a:srgbClr val="800000"/>
                  </a:solidFill>
                  <a:latin typeface="Arial" pitchFamily="34" charset="0"/>
                  <a:cs typeface="Arial" pitchFamily="34" charset="0"/>
                </a:rPr>
                <a:t>4</a:t>
              </a:r>
              <a:r>
                <a:rPr lang="el-GR" sz="1100" b="1">
                  <a:solidFill>
                    <a:srgbClr val="800000"/>
                  </a:solidFill>
                  <a:latin typeface="Arial" pitchFamily="34" charset="0"/>
                  <a:cs typeface="Arial" pitchFamily="34" charset="0"/>
                </a:rPr>
                <a:t>-τριμέθυλο-πεντάνιο</a:t>
              </a:r>
            </a:p>
          </xdr:txBody>
        </xdr:sp>
      </xdr:grpSp>
      <xdr:sp macro="" textlink="">
        <xdr:nvSpPr>
          <xdr:cNvPr id="419" name="Line 315"/>
          <xdr:cNvSpPr>
            <a:spLocks noChangeShapeType="1"/>
          </xdr:cNvSpPr>
        </xdr:nvSpPr>
        <xdr:spPr bwMode="auto">
          <a:xfrm rot="5400000" flipH="1">
            <a:off x="2019301" y="33537526"/>
            <a:ext cx="123825" cy="0"/>
          </a:xfrm>
          <a:prstGeom prst="line">
            <a:avLst/>
          </a:prstGeom>
          <a:noFill/>
          <a:ln w="9525">
            <a:solidFill>
              <a:srgbClr val="FFFF99"/>
            </a:solidFill>
            <a:round/>
            <a:headEnd/>
            <a:tailEnd/>
          </a:ln>
        </xdr:spPr>
      </xdr:sp>
    </xdr:grpSp>
    <xdr:clientData/>
  </xdr:twoCellAnchor>
  <xdr:twoCellAnchor>
    <xdr:from>
      <xdr:col>5</xdr:col>
      <xdr:colOff>323850</xdr:colOff>
      <xdr:row>172</xdr:row>
      <xdr:rowOff>161926</xdr:rowOff>
    </xdr:from>
    <xdr:to>
      <xdr:col>8</xdr:col>
      <xdr:colOff>447675</xdr:colOff>
      <xdr:row>178</xdr:row>
      <xdr:rowOff>142874</xdr:rowOff>
    </xdr:to>
    <xdr:grpSp>
      <xdr:nvGrpSpPr>
        <xdr:cNvPr id="665" name="664 - Ομάδα"/>
        <xdr:cNvGrpSpPr/>
      </xdr:nvGrpSpPr>
      <xdr:grpSpPr>
        <a:xfrm>
          <a:off x="3396431" y="34195878"/>
          <a:ext cx="1967373" cy="1148528"/>
          <a:chOff x="3371850" y="33270826"/>
          <a:chExt cx="1952625" cy="1123948"/>
        </a:xfrm>
      </xdr:grpSpPr>
      <xdr:grpSp>
        <xdr:nvGrpSpPr>
          <xdr:cNvPr id="646" name="645 - Ομάδα"/>
          <xdr:cNvGrpSpPr/>
        </xdr:nvGrpSpPr>
        <xdr:grpSpPr>
          <a:xfrm>
            <a:off x="3371850" y="33270826"/>
            <a:ext cx="1952625" cy="1123948"/>
            <a:chOff x="3371850" y="32099251"/>
            <a:chExt cx="1952625" cy="1123948"/>
          </a:xfrm>
        </xdr:grpSpPr>
        <xdr:grpSp>
          <xdr:nvGrpSpPr>
            <xdr:cNvPr id="647" name="617 - Ομάδα"/>
            <xdr:cNvGrpSpPr/>
          </xdr:nvGrpSpPr>
          <xdr:grpSpPr>
            <a:xfrm>
              <a:off x="3371850" y="32099251"/>
              <a:ext cx="1952625" cy="847725"/>
              <a:chOff x="942975" y="32099251"/>
              <a:chExt cx="1952625" cy="847725"/>
            </a:xfrm>
          </xdr:grpSpPr>
          <xdr:sp macro="" textlink="">
            <xdr:nvSpPr>
              <xdr:cNvPr id="649" name="Text Box 289"/>
              <xdr:cNvSpPr txBox="1">
                <a:spLocks noChangeArrowheads="1"/>
              </xdr:cNvSpPr>
            </xdr:nvSpPr>
            <xdr:spPr bwMode="auto">
              <a:xfrm>
                <a:off x="1790699" y="320992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50" name="Text Box 289"/>
              <xdr:cNvSpPr txBox="1">
                <a:spLocks noChangeArrowheads="1"/>
              </xdr:cNvSpPr>
            </xdr:nvSpPr>
            <xdr:spPr bwMode="auto">
              <a:xfrm>
                <a:off x="1400174" y="320992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51" name="Text Box 291"/>
              <xdr:cNvSpPr txBox="1">
                <a:spLocks noChangeArrowheads="1"/>
              </xdr:cNvSpPr>
            </xdr:nvSpPr>
            <xdr:spPr bwMode="auto">
              <a:xfrm>
                <a:off x="1781175" y="32404049"/>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652" name="Text Box 331"/>
              <xdr:cNvSpPr txBox="1">
                <a:spLocks noChangeArrowheads="1"/>
              </xdr:cNvSpPr>
            </xdr:nvSpPr>
            <xdr:spPr bwMode="auto">
              <a:xfrm>
                <a:off x="942975" y="32404049"/>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53" name="Text Box 332"/>
              <xdr:cNvSpPr txBox="1">
                <a:spLocks noChangeArrowheads="1"/>
              </xdr:cNvSpPr>
            </xdr:nvSpPr>
            <xdr:spPr bwMode="auto">
              <a:xfrm>
                <a:off x="1390651" y="32404049"/>
                <a:ext cx="295274"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654" name="Text Box 289"/>
              <xdr:cNvSpPr txBox="1">
                <a:spLocks noChangeArrowheads="1"/>
              </xdr:cNvSpPr>
            </xdr:nvSpPr>
            <xdr:spPr bwMode="auto">
              <a:xfrm>
                <a:off x="2514599" y="324040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55" name="Line 299"/>
              <xdr:cNvSpPr>
                <a:spLocks noChangeShapeType="1"/>
              </xdr:cNvSpPr>
            </xdr:nvSpPr>
            <xdr:spPr bwMode="auto">
              <a:xfrm flipH="1">
                <a:off x="1676401" y="32499301"/>
                <a:ext cx="123825" cy="0"/>
              </a:xfrm>
              <a:prstGeom prst="line">
                <a:avLst/>
              </a:prstGeom>
              <a:noFill/>
              <a:ln w="9525">
                <a:solidFill>
                  <a:srgbClr val="FFFF99"/>
                </a:solidFill>
                <a:round/>
                <a:headEnd/>
                <a:tailEnd/>
              </a:ln>
            </xdr:spPr>
          </xdr:sp>
          <xdr:sp macro="" textlink="">
            <xdr:nvSpPr>
              <xdr:cNvPr id="656" name="Line 299"/>
              <xdr:cNvSpPr>
                <a:spLocks noChangeShapeType="1"/>
              </xdr:cNvSpPr>
            </xdr:nvSpPr>
            <xdr:spPr bwMode="auto">
              <a:xfrm flipH="1">
                <a:off x="1285876" y="32499301"/>
                <a:ext cx="123825" cy="0"/>
              </a:xfrm>
              <a:prstGeom prst="line">
                <a:avLst/>
              </a:prstGeom>
              <a:noFill/>
              <a:ln w="9525">
                <a:solidFill>
                  <a:srgbClr val="FFFF99"/>
                </a:solidFill>
                <a:round/>
                <a:headEnd/>
                <a:tailEnd/>
              </a:ln>
            </xdr:spPr>
          </xdr:sp>
          <xdr:sp macro="" textlink="">
            <xdr:nvSpPr>
              <xdr:cNvPr id="657" name="Line 300"/>
              <xdr:cNvSpPr>
                <a:spLocks noChangeShapeType="1"/>
              </xdr:cNvSpPr>
            </xdr:nvSpPr>
            <xdr:spPr bwMode="auto">
              <a:xfrm rot="5400000" flipH="1">
                <a:off x="1819276" y="32346901"/>
                <a:ext cx="123825" cy="0"/>
              </a:xfrm>
              <a:prstGeom prst="line">
                <a:avLst/>
              </a:prstGeom>
              <a:noFill/>
              <a:ln w="9525">
                <a:solidFill>
                  <a:srgbClr val="FFFF99"/>
                </a:solidFill>
                <a:round/>
                <a:headEnd/>
                <a:tailEnd/>
              </a:ln>
            </xdr:spPr>
          </xdr:sp>
          <xdr:sp macro="" textlink="">
            <xdr:nvSpPr>
              <xdr:cNvPr id="658" name="Text Box 291"/>
              <xdr:cNvSpPr txBox="1">
                <a:spLocks noChangeArrowheads="1"/>
              </xdr:cNvSpPr>
            </xdr:nvSpPr>
            <xdr:spPr bwMode="auto">
              <a:xfrm>
                <a:off x="2057400" y="3240404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660" name="Line 299"/>
              <xdr:cNvSpPr>
                <a:spLocks noChangeShapeType="1"/>
              </xdr:cNvSpPr>
            </xdr:nvSpPr>
            <xdr:spPr bwMode="auto">
              <a:xfrm flipH="1">
                <a:off x="1952626" y="32499301"/>
                <a:ext cx="123825" cy="0"/>
              </a:xfrm>
              <a:prstGeom prst="line">
                <a:avLst/>
              </a:prstGeom>
              <a:noFill/>
              <a:ln w="9525">
                <a:solidFill>
                  <a:srgbClr val="FFFF99"/>
                </a:solidFill>
                <a:round/>
                <a:headEnd/>
                <a:tailEnd/>
              </a:ln>
            </xdr:spPr>
          </xdr:sp>
          <xdr:sp macro="" textlink="">
            <xdr:nvSpPr>
              <xdr:cNvPr id="661" name="Line 299"/>
              <xdr:cNvSpPr>
                <a:spLocks noChangeShapeType="1"/>
              </xdr:cNvSpPr>
            </xdr:nvSpPr>
            <xdr:spPr bwMode="auto">
              <a:xfrm flipH="1">
                <a:off x="2409826" y="32499301"/>
                <a:ext cx="123825" cy="0"/>
              </a:xfrm>
              <a:prstGeom prst="line">
                <a:avLst/>
              </a:prstGeom>
              <a:noFill/>
              <a:ln w="9525">
                <a:solidFill>
                  <a:srgbClr val="FFFF99"/>
                </a:solidFill>
                <a:round/>
                <a:headEnd/>
                <a:tailEnd/>
              </a:ln>
            </xdr:spPr>
          </xdr:sp>
          <xdr:sp macro="" textlink="">
            <xdr:nvSpPr>
              <xdr:cNvPr id="662" name="Text Box 289"/>
              <xdr:cNvSpPr txBox="1">
                <a:spLocks noChangeArrowheads="1"/>
              </xdr:cNvSpPr>
            </xdr:nvSpPr>
            <xdr:spPr bwMode="auto">
              <a:xfrm>
                <a:off x="1781174" y="326993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63" name="Line 300"/>
              <xdr:cNvSpPr>
                <a:spLocks noChangeShapeType="1"/>
              </xdr:cNvSpPr>
            </xdr:nvSpPr>
            <xdr:spPr bwMode="auto">
              <a:xfrm rot="5400000" flipH="1">
                <a:off x="1819276" y="32642176"/>
                <a:ext cx="123825" cy="0"/>
              </a:xfrm>
              <a:prstGeom prst="line">
                <a:avLst/>
              </a:prstGeom>
              <a:noFill/>
              <a:ln w="9525">
                <a:solidFill>
                  <a:srgbClr val="FFFF99"/>
                </a:solidFill>
                <a:round/>
                <a:headEnd/>
                <a:tailEnd/>
              </a:ln>
            </xdr:spPr>
          </xdr:sp>
        </xdr:grpSp>
        <xdr:sp macro="" textlink="">
          <xdr:nvSpPr>
            <xdr:cNvPr id="648" name="647 - TextBox"/>
            <xdr:cNvSpPr txBox="1"/>
          </xdr:nvSpPr>
          <xdr:spPr>
            <a:xfrm>
              <a:off x="3390899" y="32985074"/>
              <a:ext cx="1876425"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2,</a:t>
              </a:r>
              <a:r>
                <a:rPr lang="en-US" sz="1100" b="1">
                  <a:solidFill>
                    <a:srgbClr val="800000"/>
                  </a:solidFill>
                  <a:latin typeface="Arial" pitchFamily="34" charset="0"/>
                  <a:cs typeface="Arial" pitchFamily="34" charset="0"/>
                </a:rPr>
                <a:t>3</a:t>
              </a:r>
              <a:r>
                <a:rPr lang="el-GR" sz="1100" b="1">
                  <a:solidFill>
                    <a:srgbClr val="800000"/>
                  </a:solidFill>
                  <a:latin typeface="Arial" pitchFamily="34" charset="0"/>
                  <a:cs typeface="Arial" pitchFamily="34" charset="0"/>
                </a:rPr>
                <a:t>,</a:t>
              </a:r>
              <a:r>
                <a:rPr lang="en-US" sz="1100" b="1">
                  <a:solidFill>
                    <a:srgbClr val="800000"/>
                  </a:solidFill>
                  <a:latin typeface="Arial" pitchFamily="34" charset="0"/>
                  <a:cs typeface="Arial" pitchFamily="34" charset="0"/>
                </a:rPr>
                <a:t>3</a:t>
              </a:r>
              <a:r>
                <a:rPr lang="el-GR" sz="1100" b="1">
                  <a:solidFill>
                    <a:srgbClr val="800000"/>
                  </a:solidFill>
                  <a:latin typeface="Arial" pitchFamily="34" charset="0"/>
                  <a:cs typeface="Arial" pitchFamily="34" charset="0"/>
                </a:rPr>
                <a:t>-τριμέθυλο-πεντάνιο</a:t>
              </a:r>
            </a:p>
          </xdr:txBody>
        </xdr:sp>
      </xdr:grpSp>
      <xdr:sp macro="" textlink="">
        <xdr:nvSpPr>
          <xdr:cNvPr id="546" name="Line 315"/>
          <xdr:cNvSpPr>
            <a:spLocks noChangeShapeType="1"/>
          </xdr:cNvSpPr>
        </xdr:nvSpPr>
        <xdr:spPr bwMode="auto">
          <a:xfrm rot="5400000" flipH="1">
            <a:off x="3857626" y="33518476"/>
            <a:ext cx="123825" cy="0"/>
          </a:xfrm>
          <a:prstGeom prst="line">
            <a:avLst/>
          </a:prstGeom>
          <a:noFill/>
          <a:ln w="9525">
            <a:solidFill>
              <a:srgbClr val="FFFF99"/>
            </a:solidFill>
            <a:round/>
            <a:headEnd/>
            <a:tailEnd/>
          </a:ln>
        </xdr:spPr>
      </xdr:sp>
    </xdr:grpSp>
    <xdr:clientData/>
  </xdr:twoCellAnchor>
  <xdr:twoCellAnchor>
    <xdr:from>
      <xdr:col>0</xdr:col>
      <xdr:colOff>123825</xdr:colOff>
      <xdr:row>180</xdr:row>
      <xdr:rowOff>104775</xdr:rowOff>
    </xdr:from>
    <xdr:to>
      <xdr:col>0</xdr:col>
      <xdr:colOff>447675</xdr:colOff>
      <xdr:row>180</xdr:row>
      <xdr:rowOff>106363</xdr:rowOff>
    </xdr:to>
    <xdr:cxnSp macro="">
      <xdr:nvCxnSpPr>
        <xdr:cNvPr id="666" name="665 - Ευθύγραμμο βέλος σύνδεσης"/>
        <xdr:cNvCxnSpPr/>
      </xdr:nvCxnSpPr>
      <xdr:spPr>
        <a:xfrm>
          <a:off x="123825" y="23441025"/>
          <a:ext cx="323850" cy="1588"/>
        </a:xfrm>
        <a:prstGeom prst="straightConnector1">
          <a:avLst/>
        </a:prstGeom>
        <a:ln w="25400">
          <a:solidFill>
            <a:srgbClr val="80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600075</xdr:colOff>
      <xdr:row>184</xdr:row>
      <xdr:rowOff>152398</xdr:rowOff>
    </xdr:from>
    <xdr:to>
      <xdr:col>5</xdr:col>
      <xdr:colOff>285750</xdr:colOff>
      <xdr:row>187</xdr:row>
      <xdr:rowOff>104774</xdr:rowOff>
    </xdr:to>
    <xdr:grpSp>
      <xdr:nvGrpSpPr>
        <xdr:cNvPr id="684" name="683 - Ομάδα"/>
        <xdr:cNvGrpSpPr/>
      </xdr:nvGrpSpPr>
      <xdr:grpSpPr>
        <a:xfrm>
          <a:off x="1214591" y="36552237"/>
          <a:ext cx="2143740" cy="536166"/>
          <a:chOff x="1019175" y="36004498"/>
          <a:chExt cx="2124075" cy="523876"/>
        </a:xfrm>
      </xdr:grpSpPr>
      <xdr:grpSp>
        <xdr:nvGrpSpPr>
          <xdr:cNvPr id="683" name="682 - Ομάδα"/>
          <xdr:cNvGrpSpPr/>
        </xdr:nvGrpSpPr>
        <xdr:grpSpPr>
          <a:xfrm>
            <a:off x="1019175" y="36004498"/>
            <a:ext cx="2124075" cy="257176"/>
            <a:chOff x="1019175" y="36004498"/>
            <a:chExt cx="2124075" cy="257176"/>
          </a:xfrm>
        </xdr:grpSpPr>
        <xdr:sp macro="" textlink="">
          <xdr:nvSpPr>
            <xdr:cNvPr id="682" name="Text Box 291"/>
            <xdr:cNvSpPr txBox="1">
              <a:spLocks noChangeArrowheads="1"/>
            </xdr:cNvSpPr>
          </xdr:nvSpPr>
          <xdr:spPr bwMode="auto">
            <a:xfrm>
              <a:off x="1457325" y="3600449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668" name="Text Box 291"/>
            <xdr:cNvSpPr txBox="1">
              <a:spLocks noChangeArrowheads="1"/>
            </xdr:cNvSpPr>
          </xdr:nvSpPr>
          <xdr:spPr bwMode="auto">
            <a:xfrm>
              <a:off x="1895475" y="3600449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672" name="Text Box 331"/>
            <xdr:cNvSpPr txBox="1">
              <a:spLocks noChangeArrowheads="1"/>
            </xdr:cNvSpPr>
          </xdr:nvSpPr>
          <xdr:spPr bwMode="auto">
            <a:xfrm>
              <a:off x="1019175" y="36004499"/>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73" name="Text Box 332"/>
            <xdr:cNvSpPr txBox="1">
              <a:spLocks noChangeArrowheads="1"/>
            </xdr:cNvSpPr>
          </xdr:nvSpPr>
          <xdr:spPr bwMode="auto">
            <a:xfrm>
              <a:off x="2333626" y="36004498"/>
              <a:ext cx="361949" cy="22860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674" name="Text Box 289"/>
            <xdr:cNvSpPr txBox="1">
              <a:spLocks noChangeArrowheads="1"/>
            </xdr:cNvSpPr>
          </xdr:nvSpPr>
          <xdr:spPr bwMode="auto">
            <a:xfrm>
              <a:off x="2762249" y="360045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75" name="Line 299"/>
            <xdr:cNvSpPr>
              <a:spLocks noChangeShapeType="1"/>
            </xdr:cNvSpPr>
          </xdr:nvSpPr>
          <xdr:spPr bwMode="auto">
            <a:xfrm flipH="1">
              <a:off x="1790701" y="36099751"/>
              <a:ext cx="123825" cy="0"/>
            </a:xfrm>
            <a:prstGeom prst="line">
              <a:avLst/>
            </a:prstGeom>
            <a:noFill/>
            <a:ln w="9525">
              <a:solidFill>
                <a:srgbClr val="FFFF99"/>
              </a:solidFill>
              <a:round/>
              <a:headEnd/>
              <a:tailEnd/>
            </a:ln>
          </xdr:spPr>
        </xdr:sp>
        <xdr:sp macro="" textlink="">
          <xdr:nvSpPr>
            <xdr:cNvPr id="676" name="Line 299"/>
            <xdr:cNvSpPr>
              <a:spLocks noChangeShapeType="1"/>
            </xdr:cNvSpPr>
          </xdr:nvSpPr>
          <xdr:spPr bwMode="auto">
            <a:xfrm flipH="1">
              <a:off x="1341780" y="36099751"/>
              <a:ext cx="123825" cy="0"/>
            </a:xfrm>
            <a:prstGeom prst="line">
              <a:avLst/>
            </a:prstGeom>
            <a:noFill/>
            <a:ln w="9525">
              <a:solidFill>
                <a:srgbClr val="FFFF99"/>
              </a:solidFill>
              <a:round/>
              <a:headEnd/>
              <a:tailEnd/>
            </a:ln>
          </xdr:spPr>
        </xdr:sp>
        <xdr:sp macro="" textlink="">
          <xdr:nvSpPr>
            <xdr:cNvPr id="678" name="Line 299"/>
            <xdr:cNvSpPr>
              <a:spLocks noChangeShapeType="1"/>
            </xdr:cNvSpPr>
          </xdr:nvSpPr>
          <xdr:spPr bwMode="auto">
            <a:xfrm flipH="1">
              <a:off x="2218080" y="36099751"/>
              <a:ext cx="123825" cy="0"/>
            </a:xfrm>
            <a:prstGeom prst="line">
              <a:avLst/>
            </a:prstGeom>
            <a:noFill/>
            <a:ln w="9525">
              <a:solidFill>
                <a:srgbClr val="FFFF99"/>
              </a:solidFill>
              <a:round/>
              <a:headEnd/>
              <a:tailEnd/>
            </a:ln>
          </xdr:spPr>
        </xdr:sp>
        <xdr:sp macro="" textlink="">
          <xdr:nvSpPr>
            <xdr:cNvPr id="679" name="Line 299"/>
            <xdr:cNvSpPr>
              <a:spLocks noChangeShapeType="1"/>
            </xdr:cNvSpPr>
          </xdr:nvSpPr>
          <xdr:spPr bwMode="auto">
            <a:xfrm flipH="1">
              <a:off x="2646705" y="36099751"/>
              <a:ext cx="123825" cy="0"/>
            </a:xfrm>
            <a:prstGeom prst="line">
              <a:avLst/>
            </a:prstGeom>
            <a:noFill/>
            <a:ln w="9525">
              <a:solidFill>
                <a:srgbClr val="FFFF99"/>
              </a:solidFill>
              <a:round/>
              <a:headEnd/>
              <a:tailEnd/>
            </a:ln>
          </xdr:spPr>
        </xdr:sp>
      </xdr:grpSp>
      <xdr:sp macro="" textlink="">
        <xdr:nvSpPr>
          <xdr:cNvPr id="667" name="666 - TextBox"/>
          <xdr:cNvSpPr txBox="1"/>
        </xdr:nvSpPr>
        <xdr:spPr>
          <a:xfrm>
            <a:off x="1657350" y="36290249"/>
            <a:ext cx="819150"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πεντάνιο</a:t>
            </a:r>
          </a:p>
        </xdr:txBody>
      </xdr:sp>
    </xdr:grpSp>
    <xdr:clientData/>
  </xdr:twoCellAnchor>
  <xdr:twoCellAnchor>
    <xdr:from>
      <xdr:col>6</xdr:col>
      <xdr:colOff>28575</xdr:colOff>
      <xdr:row>184</xdr:row>
      <xdr:rowOff>152399</xdr:rowOff>
    </xdr:from>
    <xdr:to>
      <xdr:col>8</xdr:col>
      <xdr:colOff>438150</xdr:colOff>
      <xdr:row>188</xdr:row>
      <xdr:rowOff>171449</xdr:rowOff>
    </xdr:to>
    <xdr:grpSp>
      <xdr:nvGrpSpPr>
        <xdr:cNvPr id="698" name="697 - Ομάδα"/>
        <xdr:cNvGrpSpPr/>
      </xdr:nvGrpSpPr>
      <xdr:grpSpPr>
        <a:xfrm>
          <a:off x="3715672" y="36552238"/>
          <a:ext cx="1638607" cy="797437"/>
          <a:chOff x="3686175" y="35718749"/>
          <a:chExt cx="1628775" cy="781050"/>
        </a:xfrm>
      </xdr:grpSpPr>
      <xdr:sp macro="" textlink="">
        <xdr:nvSpPr>
          <xdr:cNvPr id="687" name="686 - TextBox"/>
          <xdr:cNvSpPr txBox="1"/>
        </xdr:nvSpPr>
        <xdr:spPr>
          <a:xfrm>
            <a:off x="3743325" y="36261674"/>
            <a:ext cx="1485900"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μέθυλο-βουτάνιο</a:t>
            </a:r>
          </a:p>
        </xdr:txBody>
      </xdr:sp>
      <xdr:grpSp>
        <xdr:nvGrpSpPr>
          <xdr:cNvPr id="697" name="696 - Ομάδα"/>
          <xdr:cNvGrpSpPr/>
        </xdr:nvGrpSpPr>
        <xdr:grpSpPr>
          <a:xfrm>
            <a:off x="3686175" y="35718749"/>
            <a:ext cx="1628775" cy="552452"/>
            <a:chOff x="3686175" y="35718749"/>
            <a:chExt cx="1628775" cy="552452"/>
          </a:xfrm>
        </xdr:grpSpPr>
        <xdr:sp macro="" textlink="">
          <xdr:nvSpPr>
            <xdr:cNvPr id="680" name="Text Box 289"/>
            <xdr:cNvSpPr txBox="1">
              <a:spLocks noChangeArrowheads="1"/>
            </xdr:cNvSpPr>
          </xdr:nvSpPr>
          <xdr:spPr bwMode="auto">
            <a:xfrm>
              <a:off x="4105274" y="360235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88" name="Text Box 291"/>
            <xdr:cNvSpPr txBox="1">
              <a:spLocks noChangeArrowheads="1"/>
            </xdr:cNvSpPr>
          </xdr:nvSpPr>
          <xdr:spPr bwMode="auto">
            <a:xfrm>
              <a:off x="4114800" y="35718749"/>
              <a:ext cx="295275"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689" name="Text Box 291"/>
            <xdr:cNvSpPr txBox="1">
              <a:spLocks noChangeArrowheads="1"/>
            </xdr:cNvSpPr>
          </xdr:nvSpPr>
          <xdr:spPr bwMode="auto">
            <a:xfrm>
              <a:off x="4505325" y="3571874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690" name="Text Box 331"/>
            <xdr:cNvSpPr txBox="1">
              <a:spLocks noChangeArrowheads="1"/>
            </xdr:cNvSpPr>
          </xdr:nvSpPr>
          <xdr:spPr bwMode="auto">
            <a:xfrm>
              <a:off x="3686175" y="35718749"/>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92" name="Text Box 289"/>
            <xdr:cNvSpPr txBox="1">
              <a:spLocks noChangeArrowheads="1"/>
            </xdr:cNvSpPr>
          </xdr:nvSpPr>
          <xdr:spPr bwMode="auto">
            <a:xfrm>
              <a:off x="4933949" y="357187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693" name="Line 299"/>
            <xdr:cNvSpPr>
              <a:spLocks noChangeShapeType="1"/>
            </xdr:cNvSpPr>
          </xdr:nvSpPr>
          <xdr:spPr bwMode="auto">
            <a:xfrm flipH="1">
              <a:off x="4400551" y="35814001"/>
              <a:ext cx="123825" cy="0"/>
            </a:xfrm>
            <a:prstGeom prst="line">
              <a:avLst/>
            </a:prstGeom>
            <a:noFill/>
            <a:ln w="9525">
              <a:solidFill>
                <a:srgbClr val="FFFF99"/>
              </a:solidFill>
              <a:round/>
              <a:headEnd/>
              <a:tailEnd/>
            </a:ln>
          </xdr:spPr>
        </xdr:sp>
        <xdr:sp macro="" textlink="">
          <xdr:nvSpPr>
            <xdr:cNvPr id="694" name="Line 299"/>
            <xdr:cNvSpPr>
              <a:spLocks noChangeShapeType="1"/>
            </xdr:cNvSpPr>
          </xdr:nvSpPr>
          <xdr:spPr bwMode="auto">
            <a:xfrm flipH="1">
              <a:off x="3999190" y="35814001"/>
              <a:ext cx="123825" cy="0"/>
            </a:xfrm>
            <a:prstGeom prst="line">
              <a:avLst/>
            </a:prstGeom>
            <a:noFill/>
            <a:ln w="9525">
              <a:solidFill>
                <a:srgbClr val="FFFF99"/>
              </a:solidFill>
              <a:round/>
              <a:headEnd/>
              <a:tailEnd/>
            </a:ln>
          </xdr:spPr>
        </xdr:sp>
        <xdr:sp macro="" textlink="">
          <xdr:nvSpPr>
            <xdr:cNvPr id="696" name="Line 299"/>
            <xdr:cNvSpPr>
              <a:spLocks noChangeShapeType="1"/>
            </xdr:cNvSpPr>
          </xdr:nvSpPr>
          <xdr:spPr bwMode="auto">
            <a:xfrm flipH="1">
              <a:off x="4828520" y="35814001"/>
              <a:ext cx="123825" cy="0"/>
            </a:xfrm>
            <a:prstGeom prst="line">
              <a:avLst/>
            </a:prstGeom>
            <a:noFill/>
            <a:ln w="9525">
              <a:solidFill>
                <a:srgbClr val="FFFF99"/>
              </a:solidFill>
              <a:round/>
              <a:headEnd/>
              <a:tailEnd/>
            </a:ln>
          </xdr:spPr>
        </xdr:sp>
        <xdr:sp macro="" textlink="">
          <xdr:nvSpPr>
            <xdr:cNvPr id="681" name="Line 300"/>
            <xdr:cNvSpPr>
              <a:spLocks noChangeShapeType="1"/>
            </xdr:cNvSpPr>
          </xdr:nvSpPr>
          <xdr:spPr bwMode="auto">
            <a:xfrm rot="5400000" flipH="1">
              <a:off x="4143376" y="35966401"/>
              <a:ext cx="123825" cy="0"/>
            </a:xfrm>
            <a:prstGeom prst="line">
              <a:avLst/>
            </a:prstGeom>
            <a:noFill/>
            <a:ln w="9525">
              <a:solidFill>
                <a:srgbClr val="FFFF99"/>
              </a:solidFill>
              <a:round/>
              <a:headEnd/>
              <a:tailEnd/>
            </a:ln>
          </xdr:spPr>
        </xdr:sp>
      </xdr:grpSp>
    </xdr:grpSp>
    <xdr:clientData/>
  </xdr:twoCellAnchor>
  <xdr:twoCellAnchor>
    <xdr:from>
      <xdr:col>3</xdr:col>
      <xdr:colOff>276226</xdr:colOff>
      <xdr:row>188</xdr:row>
      <xdr:rowOff>38101</xdr:rowOff>
    </xdr:from>
    <xdr:to>
      <xdr:col>6</xdr:col>
      <xdr:colOff>85726</xdr:colOff>
      <xdr:row>194</xdr:row>
      <xdr:rowOff>9524</xdr:rowOff>
    </xdr:to>
    <xdr:grpSp>
      <xdr:nvGrpSpPr>
        <xdr:cNvPr id="712" name="711 - Ομάδα"/>
        <xdr:cNvGrpSpPr/>
      </xdr:nvGrpSpPr>
      <xdr:grpSpPr>
        <a:xfrm>
          <a:off x="2119774" y="37216327"/>
          <a:ext cx="1653049" cy="1139003"/>
          <a:chOff x="2105026" y="36366451"/>
          <a:chExt cx="1638300" cy="1114423"/>
        </a:xfrm>
      </xdr:grpSpPr>
      <xdr:sp macro="" textlink="">
        <xdr:nvSpPr>
          <xdr:cNvPr id="700" name="699 - TextBox"/>
          <xdr:cNvSpPr txBox="1"/>
        </xdr:nvSpPr>
        <xdr:spPr>
          <a:xfrm>
            <a:off x="2105026" y="37242749"/>
            <a:ext cx="1638300"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διμέθυλο-προπάνιο</a:t>
            </a:r>
          </a:p>
        </xdr:txBody>
      </xdr:sp>
      <xdr:grpSp>
        <xdr:nvGrpSpPr>
          <xdr:cNvPr id="711" name="710 - Ομάδα"/>
          <xdr:cNvGrpSpPr/>
        </xdr:nvGrpSpPr>
        <xdr:grpSpPr>
          <a:xfrm>
            <a:off x="2409825" y="36366451"/>
            <a:ext cx="1076325" cy="857250"/>
            <a:chOff x="2552700" y="36509326"/>
            <a:chExt cx="1076325" cy="857250"/>
          </a:xfrm>
        </xdr:grpSpPr>
        <xdr:sp macro="" textlink="">
          <xdr:nvSpPr>
            <xdr:cNvPr id="670" name="Text Box 289"/>
            <xdr:cNvSpPr txBox="1">
              <a:spLocks noChangeArrowheads="1"/>
            </xdr:cNvSpPr>
          </xdr:nvSpPr>
          <xdr:spPr bwMode="auto">
            <a:xfrm>
              <a:off x="2990849" y="365093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702" name="Text Box 289"/>
            <xdr:cNvSpPr txBox="1">
              <a:spLocks noChangeArrowheads="1"/>
            </xdr:cNvSpPr>
          </xdr:nvSpPr>
          <xdr:spPr bwMode="auto">
            <a:xfrm>
              <a:off x="2971799" y="371189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703" name="Text Box 291"/>
            <xdr:cNvSpPr txBox="1">
              <a:spLocks noChangeArrowheads="1"/>
            </xdr:cNvSpPr>
          </xdr:nvSpPr>
          <xdr:spPr bwMode="auto">
            <a:xfrm>
              <a:off x="2981326" y="36814124"/>
              <a:ext cx="190500"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705" name="Text Box 331"/>
            <xdr:cNvSpPr txBox="1">
              <a:spLocks noChangeArrowheads="1"/>
            </xdr:cNvSpPr>
          </xdr:nvSpPr>
          <xdr:spPr bwMode="auto">
            <a:xfrm>
              <a:off x="2552700" y="36814124"/>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06" name="Text Box 289"/>
            <xdr:cNvSpPr txBox="1">
              <a:spLocks noChangeArrowheads="1"/>
            </xdr:cNvSpPr>
          </xdr:nvSpPr>
          <xdr:spPr bwMode="auto">
            <a:xfrm>
              <a:off x="3248024" y="368141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08" name="Line 299"/>
            <xdr:cNvSpPr>
              <a:spLocks noChangeShapeType="1"/>
            </xdr:cNvSpPr>
          </xdr:nvSpPr>
          <xdr:spPr bwMode="auto">
            <a:xfrm flipH="1">
              <a:off x="2875925" y="36909376"/>
              <a:ext cx="123825" cy="0"/>
            </a:xfrm>
            <a:prstGeom prst="line">
              <a:avLst/>
            </a:prstGeom>
            <a:noFill/>
            <a:ln w="9525">
              <a:solidFill>
                <a:srgbClr val="FFFF99"/>
              </a:solidFill>
              <a:round/>
              <a:headEnd/>
              <a:tailEnd/>
            </a:ln>
          </xdr:spPr>
        </xdr:sp>
        <xdr:sp macro="" textlink="">
          <xdr:nvSpPr>
            <xdr:cNvPr id="709" name="Line 299"/>
            <xdr:cNvSpPr>
              <a:spLocks noChangeShapeType="1"/>
            </xdr:cNvSpPr>
          </xdr:nvSpPr>
          <xdr:spPr bwMode="auto">
            <a:xfrm flipH="1">
              <a:off x="3142625" y="36909376"/>
              <a:ext cx="123825" cy="0"/>
            </a:xfrm>
            <a:prstGeom prst="line">
              <a:avLst/>
            </a:prstGeom>
            <a:noFill/>
            <a:ln w="9525">
              <a:solidFill>
                <a:srgbClr val="FFFF99"/>
              </a:solidFill>
              <a:round/>
              <a:headEnd/>
              <a:tailEnd/>
            </a:ln>
          </xdr:spPr>
        </xdr:sp>
        <xdr:sp macro="" textlink="">
          <xdr:nvSpPr>
            <xdr:cNvPr id="710" name="Line 300"/>
            <xdr:cNvSpPr>
              <a:spLocks noChangeShapeType="1"/>
            </xdr:cNvSpPr>
          </xdr:nvSpPr>
          <xdr:spPr bwMode="auto">
            <a:xfrm rot="5400000" flipH="1">
              <a:off x="3009901" y="37061776"/>
              <a:ext cx="123825" cy="0"/>
            </a:xfrm>
            <a:prstGeom prst="line">
              <a:avLst/>
            </a:prstGeom>
            <a:noFill/>
            <a:ln w="9525">
              <a:solidFill>
                <a:srgbClr val="FFFF99"/>
              </a:solidFill>
              <a:round/>
              <a:headEnd/>
              <a:tailEnd/>
            </a:ln>
          </xdr:spPr>
        </xdr:sp>
        <xdr:sp macro="" textlink="">
          <xdr:nvSpPr>
            <xdr:cNvPr id="645" name="Line 315"/>
            <xdr:cNvSpPr>
              <a:spLocks noChangeShapeType="1"/>
            </xdr:cNvSpPr>
          </xdr:nvSpPr>
          <xdr:spPr bwMode="auto">
            <a:xfrm rot="5400000" flipH="1">
              <a:off x="3009901" y="36766501"/>
              <a:ext cx="123825" cy="0"/>
            </a:xfrm>
            <a:prstGeom prst="line">
              <a:avLst/>
            </a:prstGeom>
            <a:noFill/>
            <a:ln w="9525">
              <a:solidFill>
                <a:srgbClr val="FFFF99"/>
              </a:solidFill>
              <a:round/>
              <a:headEnd/>
              <a:tailEnd/>
            </a:ln>
          </xdr:spPr>
        </xdr:sp>
      </xdr:grpSp>
    </xdr:grpSp>
    <xdr:clientData/>
  </xdr:twoCellAnchor>
  <xdr:twoCellAnchor>
    <xdr:from>
      <xdr:col>1</xdr:col>
      <xdr:colOff>600075</xdr:colOff>
      <xdr:row>196</xdr:row>
      <xdr:rowOff>152398</xdr:rowOff>
    </xdr:from>
    <xdr:to>
      <xdr:col>6</xdr:col>
      <xdr:colOff>123825</xdr:colOff>
      <xdr:row>199</xdr:row>
      <xdr:rowOff>104774</xdr:rowOff>
    </xdr:to>
    <xdr:grpSp>
      <xdr:nvGrpSpPr>
        <xdr:cNvPr id="701" name="700 - Ομάδα"/>
        <xdr:cNvGrpSpPr/>
      </xdr:nvGrpSpPr>
      <xdr:grpSpPr>
        <a:xfrm>
          <a:off x="1214591" y="38918124"/>
          <a:ext cx="2596331" cy="536166"/>
          <a:chOff x="1209675" y="38042848"/>
          <a:chExt cx="2571750" cy="523876"/>
        </a:xfrm>
      </xdr:grpSpPr>
      <xdr:sp macro="" textlink="">
        <xdr:nvSpPr>
          <xdr:cNvPr id="715" name="714 - TextBox"/>
          <xdr:cNvSpPr txBox="1"/>
        </xdr:nvSpPr>
        <xdr:spPr>
          <a:xfrm>
            <a:off x="2114550" y="38328599"/>
            <a:ext cx="752475"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εξάνιο</a:t>
            </a:r>
          </a:p>
        </xdr:txBody>
      </xdr:sp>
      <xdr:grpSp>
        <xdr:nvGrpSpPr>
          <xdr:cNvPr id="699" name="698 - Ομάδα"/>
          <xdr:cNvGrpSpPr/>
        </xdr:nvGrpSpPr>
        <xdr:grpSpPr>
          <a:xfrm>
            <a:off x="1209675" y="38042848"/>
            <a:ext cx="2571750" cy="257176"/>
            <a:chOff x="1209675" y="38042848"/>
            <a:chExt cx="2571750" cy="257176"/>
          </a:xfrm>
        </xdr:grpSpPr>
        <xdr:sp macro="" textlink="">
          <xdr:nvSpPr>
            <xdr:cNvPr id="716" name="Text Box 291"/>
            <xdr:cNvSpPr txBox="1">
              <a:spLocks noChangeArrowheads="1"/>
            </xdr:cNvSpPr>
          </xdr:nvSpPr>
          <xdr:spPr bwMode="auto">
            <a:xfrm>
              <a:off x="1647825" y="3804284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717" name="Text Box 291"/>
            <xdr:cNvSpPr txBox="1">
              <a:spLocks noChangeArrowheads="1"/>
            </xdr:cNvSpPr>
          </xdr:nvSpPr>
          <xdr:spPr bwMode="auto">
            <a:xfrm>
              <a:off x="2085975" y="3804284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718" name="Text Box 331"/>
            <xdr:cNvSpPr txBox="1">
              <a:spLocks noChangeArrowheads="1"/>
            </xdr:cNvSpPr>
          </xdr:nvSpPr>
          <xdr:spPr bwMode="auto">
            <a:xfrm>
              <a:off x="1209675" y="38042849"/>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19" name="Text Box 332"/>
            <xdr:cNvSpPr txBox="1">
              <a:spLocks noChangeArrowheads="1"/>
            </xdr:cNvSpPr>
          </xdr:nvSpPr>
          <xdr:spPr bwMode="auto">
            <a:xfrm>
              <a:off x="2524126" y="38042848"/>
              <a:ext cx="361949" cy="22860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720" name="Text Box 289"/>
            <xdr:cNvSpPr txBox="1">
              <a:spLocks noChangeArrowheads="1"/>
            </xdr:cNvSpPr>
          </xdr:nvSpPr>
          <xdr:spPr bwMode="auto">
            <a:xfrm>
              <a:off x="3400424" y="380428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21" name="Line 299"/>
            <xdr:cNvSpPr>
              <a:spLocks noChangeShapeType="1"/>
            </xdr:cNvSpPr>
          </xdr:nvSpPr>
          <xdr:spPr bwMode="auto">
            <a:xfrm flipH="1">
              <a:off x="1971056" y="38138101"/>
              <a:ext cx="123825" cy="0"/>
            </a:xfrm>
            <a:prstGeom prst="line">
              <a:avLst/>
            </a:prstGeom>
            <a:noFill/>
            <a:ln w="9525">
              <a:solidFill>
                <a:srgbClr val="FFFF99"/>
              </a:solidFill>
              <a:round/>
              <a:headEnd/>
              <a:tailEnd/>
            </a:ln>
          </xdr:spPr>
        </xdr:sp>
        <xdr:sp macro="" textlink="">
          <xdr:nvSpPr>
            <xdr:cNvPr id="722" name="Line 299"/>
            <xdr:cNvSpPr>
              <a:spLocks noChangeShapeType="1"/>
            </xdr:cNvSpPr>
          </xdr:nvSpPr>
          <xdr:spPr bwMode="auto">
            <a:xfrm flipH="1">
              <a:off x="1532284" y="38138101"/>
              <a:ext cx="123825" cy="0"/>
            </a:xfrm>
            <a:prstGeom prst="line">
              <a:avLst/>
            </a:prstGeom>
            <a:noFill/>
            <a:ln w="9525">
              <a:solidFill>
                <a:srgbClr val="FFFF99"/>
              </a:solidFill>
              <a:round/>
              <a:headEnd/>
              <a:tailEnd/>
            </a:ln>
          </xdr:spPr>
        </xdr:sp>
        <xdr:sp macro="" textlink="">
          <xdr:nvSpPr>
            <xdr:cNvPr id="723" name="Line 299"/>
            <xdr:cNvSpPr>
              <a:spLocks noChangeShapeType="1"/>
            </xdr:cNvSpPr>
          </xdr:nvSpPr>
          <xdr:spPr bwMode="auto">
            <a:xfrm flipH="1">
              <a:off x="2408586" y="38138101"/>
              <a:ext cx="123825" cy="0"/>
            </a:xfrm>
            <a:prstGeom prst="line">
              <a:avLst/>
            </a:prstGeom>
            <a:noFill/>
            <a:ln w="9525">
              <a:solidFill>
                <a:srgbClr val="FFFF99"/>
              </a:solidFill>
              <a:round/>
              <a:headEnd/>
              <a:tailEnd/>
            </a:ln>
          </xdr:spPr>
        </xdr:sp>
        <xdr:sp macro="" textlink="">
          <xdr:nvSpPr>
            <xdr:cNvPr id="685" name="Text Box 332"/>
            <xdr:cNvSpPr txBox="1">
              <a:spLocks noChangeArrowheads="1"/>
            </xdr:cNvSpPr>
          </xdr:nvSpPr>
          <xdr:spPr bwMode="auto">
            <a:xfrm>
              <a:off x="2962276" y="38042848"/>
              <a:ext cx="361949" cy="22860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686" name="Line 299"/>
            <xdr:cNvSpPr>
              <a:spLocks noChangeShapeType="1"/>
            </xdr:cNvSpPr>
          </xdr:nvSpPr>
          <xdr:spPr bwMode="auto">
            <a:xfrm flipH="1">
              <a:off x="2846736" y="38138101"/>
              <a:ext cx="123825" cy="0"/>
            </a:xfrm>
            <a:prstGeom prst="line">
              <a:avLst/>
            </a:prstGeom>
            <a:noFill/>
            <a:ln w="9525">
              <a:solidFill>
                <a:srgbClr val="FFFF99"/>
              </a:solidFill>
              <a:round/>
              <a:headEnd/>
              <a:tailEnd/>
            </a:ln>
          </xdr:spPr>
        </xdr:sp>
        <xdr:sp macro="" textlink="">
          <xdr:nvSpPr>
            <xdr:cNvPr id="724" name="Line 299"/>
            <xdr:cNvSpPr>
              <a:spLocks noChangeShapeType="1"/>
            </xdr:cNvSpPr>
          </xdr:nvSpPr>
          <xdr:spPr bwMode="auto">
            <a:xfrm flipH="1">
              <a:off x="3295031" y="38138101"/>
              <a:ext cx="123825" cy="0"/>
            </a:xfrm>
            <a:prstGeom prst="line">
              <a:avLst/>
            </a:prstGeom>
            <a:noFill/>
            <a:ln w="9525">
              <a:solidFill>
                <a:srgbClr val="FFFF99"/>
              </a:solidFill>
              <a:round/>
              <a:headEnd/>
              <a:tailEnd/>
            </a:ln>
          </xdr:spPr>
        </xdr:sp>
      </xdr:grpSp>
    </xdr:grpSp>
    <xdr:clientData/>
  </xdr:twoCellAnchor>
  <xdr:twoCellAnchor>
    <xdr:from>
      <xdr:col>6</xdr:col>
      <xdr:colOff>542925</xdr:colOff>
      <xdr:row>196</xdr:row>
      <xdr:rowOff>152399</xdr:rowOff>
    </xdr:from>
    <xdr:to>
      <xdr:col>10</xdr:col>
      <xdr:colOff>180975</xdr:colOff>
      <xdr:row>200</xdr:row>
      <xdr:rowOff>171449</xdr:rowOff>
    </xdr:to>
    <xdr:grpSp>
      <xdr:nvGrpSpPr>
        <xdr:cNvPr id="766" name="765 - Ομάδα"/>
        <xdr:cNvGrpSpPr/>
      </xdr:nvGrpSpPr>
      <xdr:grpSpPr>
        <a:xfrm>
          <a:off x="4230022" y="38918125"/>
          <a:ext cx="2096114" cy="797437"/>
          <a:chOff x="4210050" y="38042849"/>
          <a:chExt cx="2076450" cy="781050"/>
        </a:xfrm>
      </xdr:grpSpPr>
      <xdr:sp macro="" textlink="">
        <xdr:nvSpPr>
          <xdr:cNvPr id="727" name="726 - TextBox"/>
          <xdr:cNvSpPr txBox="1"/>
        </xdr:nvSpPr>
        <xdr:spPr>
          <a:xfrm>
            <a:off x="4476750" y="38585774"/>
            <a:ext cx="1485900"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2-μέθυλο-πεντάνιο</a:t>
            </a:r>
          </a:p>
        </xdr:txBody>
      </xdr:sp>
      <xdr:grpSp>
        <xdr:nvGrpSpPr>
          <xdr:cNvPr id="752" name="751 - Ομάδα"/>
          <xdr:cNvGrpSpPr/>
        </xdr:nvGrpSpPr>
        <xdr:grpSpPr>
          <a:xfrm>
            <a:off x="4210050" y="38042849"/>
            <a:ext cx="2076450" cy="552452"/>
            <a:chOff x="4210050" y="38042849"/>
            <a:chExt cx="2076450" cy="552452"/>
          </a:xfrm>
        </xdr:grpSpPr>
        <xdr:sp macro="" textlink="">
          <xdr:nvSpPr>
            <xdr:cNvPr id="729" name="Text Box 289"/>
            <xdr:cNvSpPr txBox="1">
              <a:spLocks noChangeArrowheads="1"/>
            </xdr:cNvSpPr>
          </xdr:nvSpPr>
          <xdr:spPr bwMode="auto">
            <a:xfrm>
              <a:off x="4629149" y="383476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730" name="Text Box 291"/>
            <xdr:cNvSpPr txBox="1">
              <a:spLocks noChangeArrowheads="1"/>
            </xdr:cNvSpPr>
          </xdr:nvSpPr>
          <xdr:spPr bwMode="auto">
            <a:xfrm>
              <a:off x="4638675" y="38042849"/>
              <a:ext cx="295275"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731" name="Text Box 291"/>
            <xdr:cNvSpPr txBox="1">
              <a:spLocks noChangeArrowheads="1"/>
            </xdr:cNvSpPr>
          </xdr:nvSpPr>
          <xdr:spPr bwMode="auto">
            <a:xfrm>
              <a:off x="5029200" y="3804284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732" name="Text Box 331"/>
            <xdr:cNvSpPr txBox="1">
              <a:spLocks noChangeArrowheads="1"/>
            </xdr:cNvSpPr>
          </xdr:nvSpPr>
          <xdr:spPr bwMode="auto">
            <a:xfrm>
              <a:off x="4210050" y="38042849"/>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33" name="Text Box 289"/>
            <xdr:cNvSpPr txBox="1">
              <a:spLocks noChangeArrowheads="1"/>
            </xdr:cNvSpPr>
          </xdr:nvSpPr>
          <xdr:spPr bwMode="auto">
            <a:xfrm>
              <a:off x="5905499" y="380428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34" name="Line 299"/>
            <xdr:cNvSpPr>
              <a:spLocks noChangeShapeType="1"/>
            </xdr:cNvSpPr>
          </xdr:nvSpPr>
          <xdr:spPr bwMode="auto">
            <a:xfrm flipH="1">
              <a:off x="4914280" y="38138101"/>
              <a:ext cx="123825" cy="0"/>
            </a:xfrm>
            <a:prstGeom prst="line">
              <a:avLst/>
            </a:prstGeom>
            <a:noFill/>
            <a:ln w="9525">
              <a:solidFill>
                <a:srgbClr val="FFFF99"/>
              </a:solidFill>
              <a:round/>
              <a:headEnd/>
              <a:tailEnd/>
            </a:ln>
          </xdr:spPr>
        </xdr:sp>
        <xdr:sp macro="" textlink="">
          <xdr:nvSpPr>
            <xdr:cNvPr id="735" name="Line 299"/>
            <xdr:cNvSpPr>
              <a:spLocks noChangeShapeType="1"/>
            </xdr:cNvSpPr>
          </xdr:nvSpPr>
          <xdr:spPr bwMode="auto">
            <a:xfrm flipH="1">
              <a:off x="4523134" y="38138101"/>
              <a:ext cx="123825" cy="0"/>
            </a:xfrm>
            <a:prstGeom prst="line">
              <a:avLst/>
            </a:prstGeom>
            <a:noFill/>
            <a:ln w="9525">
              <a:solidFill>
                <a:srgbClr val="FFFF99"/>
              </a:solidFill>
              <a:round/>
              <a:headEnd/>
              <a:tailEnd/>
            </a:ln>
          </xdr:spPr>
        </xdr:sp>
        <xdr:sp macro="" textlink="">
          <xdr:nvSpPr>
            <xdr:cNvPr id="737" name="Line 300"/>
            <xdr:cNvSpPr>
              <a:spLocks noChangeShapeType="1"/>
            </xdr:cNvSpPr>
          </xdr:nvSpPr>
          <xdr:spPr bwMode="auto">
            <a:xfrm rot="5400000" flipH="1">
              <a:off x="4667251" y="38290501"/>
              <a:ext cx="123825" cy="0"/>
            </a:xfrm>
            <a:prstGeom prst="line">
              <a:avLst/>
            </a:prstGeom>
            <a:noFill/>
            <a:ln w="9525">
              <a:solidFill>
                <a:srgbClr val="FFFF99"/>
              </a:solidFill>
              <a:round/>
              <a:headEnd/>
              <a:tailEnd/>
            </a:ln>
          </xdr:spPr>
        </xdr:sp>
        <xdr:sp macro="" textlink="">
          <xdr:nvSpPr>
            <xdr:cNvPr id="750" name="Text Box 291"/>
            <xdr:cNvSpPr txBox="1">
              <a:spLocks noChangeArrowheads="1"/>
            </xdr:cNvSpPr>
          </xdr:nvSpPr>
          <xdr:spPr bwMode="auto">
            <a:xfrm>
              <a:off x="5467350" y="3804284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751" name="Line 299"/>
            <xdr:cNvSpPr>
              <a:spLocks noChangeShapeType="1"/>
            </xdr:cNvSpPr>
          </xdr:nvSpPr>
          <xdr:spPr bwMode="auto">
            <a:xfrm flipH="1">
              <a:off x="5352430" y="38138101"/>
              <a:ext cx="123825" cy="0"/>
            </a:xfrm>
            <a:prstGeom prst="line">
              <a:avLst/>
            </a:prstGeom>
            <a:noFill/>
            <a:ln w="9525">
              <a:solidFill>
                <a:srgbClr val="FFFF99"/>
              </a:solidFill>
              <a:round/>
              <a:headEnd/>
              <a:tailEnd/>
            </a:ln>
          </xdr:spPr>
        </xdr:sp>
        <xdr:sp macro="" textlink="">
          <xdr:nvSpPr>
            <xdr:cNvPr id="736" name="Line 299"/>
            <xdr:cNvSpPr>
              <a:spLocks noChangeShapeType="1"/>
            </xdr:cNvSpPr>
          </xdr:nvSpPr>
          <xdr:spPr bwMode="auto">
            <a:xfrm flipH="1">
              <a:off x="5790580" y="38138101"/>
              <a:ext cx="123825" cy="0"/>
            </a:xfrm>
            <a:prstGeom prst="line">
              <a:avLst/>
            </a:prstGeom>
            <a:noFill/>
            <a:ln w="9525">
              <a:solidFill>
                <a:srgbClr val="FFFF99"/>
              </a:solidFill>
              <a:round/>
              <a:headEnd/>
              <a:tailEnd/>
            </a:ln>
          </xdr:spPr>
        </xdr:sp>
      </xdr:grpSp>
    </xdr:grpSp>
    <xdr:clientData/>
  </xdr:twoCellAnchor>
  <xdr:twoCellAnchor>
    <xdr:from>
      <xdr:col>1</xdr:col>
      <xdr:colOff>600075</xdr:colOff>
      <xdr:row>201</xdr:row>
      <xdr:rowOff>171449</xdr:rowOff>
    </xdr:from>
    <xdr:to>
      <xdr:col>5</xdr:col>
      <xdr:colOff>228600</xdr:colOff>
      <xdr:row>205</xdr:row>
      <xdr:rowOff>190499</xdr:rowOff>
    </xdr:to>
    <xdr:grpSp>
      <xdr:nvGrpSpPr>
        <xdr:cNvPr id="767" name="766 - Ομάδα"/>
        <xdr:cNvGrpSpPr/>
      </xdr:nvGrpSpPr>
      <xdr:grpSpPr>
        <a:xfrm>
          <a:off x="1214591" y="39910159"/>
          <a:ext cx="2086590" cy="797437"/>
          <a:chOff x="1209675" y="39014399"/>
          <a:chExt cx="2066925" cy="781050"/>
        </a:xfrm>
      </xdr:grpSpPr>
      <xdr:sp macro="" textlink="">
        <xdr:nvSpPr>
          <xdr:cNvPr id="753" name="752 - TextBox"/>
          <xdr:cNvSpPr txBox="1"/>
        </xdr:nvSpPr>
        <xdr:spPr>
          <a:xfrm>
            <a:off x="1466850" y="39557324"/>
            <a:ext cx="1485900"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3-μέθυλο-πεντάνιο</a:t>
            </a:r>
          </a:p>
        </xdr:txBody>
      </xdr:sp>
      <xdr:grpSp>
        <xdr:nvGrpSpPr>
          <xdr:cNvPr id="754" name="753 - Ομάδα"/>
          <xdr:cNvGrpSpPr/>
        </xdr:nvGrpSpPr>
        <xdr:grpSpPr>
          <a:xfrm>
            <a:off x="1209675" y="39014399"/>
            <a:ext cx="2066925" cy="552452"/>
            <a:chOff x="4210050" y="38042849"/>
            <a:chExt cx="2066925" cy="552452"/>
          </a:xfrm>
        </xdr:grpSpPr>
        <xdr:sp macro="" textlink="">
          <xdr:nvSpPr>
            <xdr:cNvPr id="755" name="Text Box 289"/>
            <xdr:cNvSpPr txBox="1">
              <a:spLocks noChangeArrowheads="1"/>
            </xdr:cNvSpPr>
          </xdr:nvSpPr>
          <xdr:spPr bwMode="auto">
            <a:xfrm>
              <a:off x="5057774" y="383476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756" name="Text Box 291"/>
            <xdr:cNvSpPr txBox="1">
              <a:spLocks noChangeArrowheads="1"/>
            </xdr:cNvSpPr>
          </xdr:nvSpPr>
          <xdr:spPr bwMode="auto">
            <a:xfrm>
              <a:off x="5067300" y="38042849"/>
              <a:ext cx="295275"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757" name="Text Box 291"/>
            <xdr:cNvSpPr txBox="1">
              <a:spLocks noChangeArrowheads="1"/>
            </xdr:cNvSpPr>
          </xdr:nvSpPr>
          <xdr:spPr bwMode="auto">
            <a:xfrm>
              <a:off x="4638675" y="3804284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758" name="Text Box 331"/>
            <xdr:cNvSpPr txBox="1">
              <a:spLocks noChangeArrowheads="1"/>
            </xdr:cNvSpPr>
          </xdr:nvSpPr>
          <xdr:spPr bwMode="auto">
            <a:xfrm>
              <a:off x="4210050" y="38042849"/>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59" name="Text Box 289"/>
            <xdr:cNvSpPr txBox="1">
              <a:spLocks noChangeArrowheads="1"/>
            </xdr:cNvSpPr>
          </xdr:nvSpPr>
          <xdr:spPr bwMode="auto">
            <a:xfrm>
              <a:off x="5895974" y="380428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60" name="Line 299"/>
            <xdr:cNvSpPr>
              <a:spLocks noChangeShapeType="1"/>
            </xdr:cNvSpPr>
          </xdr:nvSpPr>
          <xdr:spPr bwMode="auto">
            <a:xfrm flipH="1">
              <a:off x="4961906" y="38138101"/>
              <a:ext cx="123825" cy="0"/>
            </a:xfrm>
            <a:prstGeom prst="line">
              <a:avLst/>
            </a:prstGeom>
            <a:noFill/>
            <a:ln w="9525">
              <a:solidFill>
                <a:srgbClr val="FFFF99"/>
              </a:solidFill>
              <a:round/>
              <a:headEnd/>
              <a:tailEnd/>
            </a:ln>
          </xdr:spPr>
        </xdr:sp>
        <xdr:sp macro="" textlink="">
          <xdr:nvSpPr>
            <xdr:cNvPr id="761" name="Line 299"/>
            <xdr:cNvSpPr>
              <a:spLocks noChangeShapeType="1"/>
            </xdr:cNvSpPr>
          </xdr:nvSpPr>
          <xdr:spPr bwMode="auto">
            <a:xfrm flipH="1">
              <a:off x="4533281" y="38138101"/>
              <a:ext cx="123825" cy="0"/>
            </a:xfrm>
            <a:prstGeom prst="line">
              <a:avLst/>
            </a:prstGeom>
            <a:noFill/>
            <a:ln w="9525">
              <a:solidFill>
                <a:srgbClr val="FFFF99"/>
              </a:solidFill>
              <a:round/>
              <a:headEnd/>
              <a:tailEnd/>
            </a:ln>
          </xdr:spPr>
        </xdr:sp>
        <xdr:sp macro="" textlink="">
          <xdr:nvSpPr>
            <xdr:cNvPr id="762" name="Line 300"/>
            <xdr:cNvSpPr>
              <a:spLocks noChangeShapeType="1"/>
            </xdr:cNvSpPr>
          </xdr:nvSpPr>
          <xdr:spPr bwMode="auto">
            <a:xfrm rot="5400000" flipH="1">
              <a:off x="5095876" y="38290501"/>
              <a:ext cx="123825" cy="0"/>
            </a:xfrm>
            <a:prstGeom prst="line">
              <a:avLst/>
            </a:prstGeom>
            <a:noFill/>
            <a:ln w="9525">
              <a:solidFill>
                <a:srgbClr val="FFFF99"/>
              </a:solidFill>
              <a:round/>
              <a:headEnd/>
              <a:tailEnd/>
            </a:ln>
          </xdr:spPr>
        </xdr:sp>
        <xdr:sp macro="" textlink="">
          <xdr:nvSpPr>
            <xdr:cNvPr id="763" name="Text Box 291"/>
            <xdr:cNvSpPr txBox="1">
              <a:spLocks noChangeArrowheads="1"/>
            </xdr:cNvSpPr>
          </xdr:nvSpPr>
          <xdr:spPr bwMode="auto">
            <a:xfrm>
              <a:off x="5457825" y="38042849"/>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764" name="Line 299"/>
            <xdr:cNvSpPr>
              <a:spLocks noChangeShapeType="1"/>
            </xdr:cNvSpPr>
          </xdr:nvSpPr>
          <xdr:spPr bwMode="auto">
            <a:xfrm flipH="1">
              <a:off x="5353051" y="38138101"/>
              <a:ext cx="123825" cy="0"/>
            </a:xfrm>
            <a:prstGeom prst="line">
              <a:avLst/>
            </a:prstGeom>
            <a:noFill/>
            <a:ln w="9525">
              <a:solidFill>
                <a:srgbClr val="FFFF99"/>
              </a:solidFill>
              <a:round/>
              <a:headEnd/>
              <a:tailEnd/>
            </a:ln>
          </xdr:spPr>
        </xdr:sp>
        <xdr:sp macro="" textlink="">
          <xdr:nvSpPr>
            <xdr:cNvPr id="765" name="Line 299"/>
            <xdr:cNvSpPr>
              <a:spLocks noChangeShapeType="1"/>
            </xdr:cNvSpPr>
          </xdr:nvSpPr>
          <xdr:spPr bwMode="auto">
            <a:xfrm flipH="1">
              <a:off x="5781055" y="38138101"/>
              <a:ext cx="123825" cy="0"/>
            </a:xfrm>
            <a:prstGeom prst="line">
              <a:avLst/>
            </a:prstGeom>
            <a:noFill/>
            <a:ln w="9525">
              <a:solidFill>
                <a:srgbClr val="FFFF99"/>
              </a:solidFill>
              <a:round/>
              <a:headEnd/>
              <a:tailEnd/>
            </a:ln>
          </xdr:spPr>
        </xdr:sp>
      </xdr:grpSp>
    </xdr:grpSp>
    <xdr:clientData/>
  </xdr:twoCellAnchor>
  <xdr:twoCellAnchor>
    <xdr:from>
      <xdr:col>6</xdr:col>
      <xdr:colOff>476249</xdr:colOff>
      <xdr:row>201</xdr:row>
      <xdr:rowOff>171449</xdr:rowOff>
    </xdr:from>
    <xdr:to>
      <xdr:col>9</xdr:col>
      <xdr:colOff>438150</xdr:colOff>
      <xdr:row>206</xdr:row>
      <xdr:rowOff>9524</xdr:rowOff>
    </xdr:to>
    <xdr:grpSp>
      <xdr:nvGrpSpPr>
        <xdr:cNvPr id="785" name="784 - Ομάδα"/>
        <xdr:cNvGrpSpPr/>
      </xdr:nvGrpSpPr>
      <xdr:grpSpPr>
        <a:xfrm>
          <a:off x="4163346" y="39910159"/>
          <a:ext cx="1805449" cy="811059"/>
          <a:chOff x="4133849" y="39004874"/>
          <a:chExt cx="1790701" cy="790575"/>
        </a:xfrm>
      </xdr:grpSpPr>
      <xdr:sp macro="" textlink="">
        <xdr:nvSpPr>
          <xdr:cNvPr id="769" name="768 - TextBox"/>
          <xdr:cNvSpPr txBox="1"/>
        </xdr:nvSpPr>
        <xdr:spPr>
          <a:xfrm>
            <a:off x="4133849" y="39557324"/>
            <a:ext cx="1790701"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2,3-διμέθυλο-βουτάνιο</a:t>
            </a:r>
          </a:p>
        </xdr:txBody>
      </xdr:sp>
      <xdr:grpSp>
        <xdr:nvGrpSpPr>
          <xdr:cNvPr id="784" name="783 - Ομάδα"/>
          <xdr:cNvGrpSpPr/>
        </xdr:nvGrpSpPr>
        <xdr:grpSpPr>
          <a:xfrm>
            <a:off x="4200525" y="39004874"/>
            <a:ext cx="1600200" cy="552452"/>
            <a:chOff x="4200525" y="39004874"/>
            <a:chExt cx="1600200" cy="552452"/>
          </a:xfrm>
        </xdr:grpSpPr>
        <xdr:sp macro="" textlink="">
          <xdr:nvSpPr>
            <xdr:cNvPr id="771" name="Text Box 289"/>
            <xdr:cNvSpPr txBox="1">
              <a:spLocks noChangeArrowheads="1"/>
            </xdr:cNvSpPr>
          </xdr:nvSpPr>
          <xdr:spPr bwMode="auto">
            <a:xfrm>
              <a:off x="4619624" y="393096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772" name="Text Box 291"/>
            <xdr:cNvSpPr txBox="1">
              <a:spLocks noChangeArrowheads="1"/>
            </xdr:cNvSpPr>
          </xdr:nvSpPr>
          <xdr:spPr bwMode="auto">
            <a:xfrm>
              <a:off x="4629150" y="39004874"/>
              <a:ext cx="295275"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773" name="Text Box 291"/>
            <xdr:cNvSpPr txBox="1">
              <a:spLocks noChangeArrowheads="1"/>
            </xdr:cNvSpPr>
          </xdr:nvSpPr>
          <xdr:spPr bwMode="auto">
            <a:xfrm>
              <a:off x="5019675" y="39004874"/>
              <a:ext cx="4000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774" name="Text Box 331"/>
            <xdr:cNvSpPr txBox="1">
              <a:spLocks noChangeArrowheads="1"/>
            </xdr:cNvSpPr>
          </xdr:nvSpPr>
          <xdr:spPr bwMode="auto">
            <a:xfrm>
              <a:off x="4200525" y="39004874"/>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75" name="Text Box 289"/>
            <xdr:cNvSpPr txBox="1">
              <a:spLocks noChangeArrowheads="1"/>
            </xdr:cNvSpPr>
          </xdr:nvSpPr>
          <xdr:spPr bwMode="auto">
            <a:xfrm>
              <a:off x="5419724" y="390048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76" name="Line 299"/>
            <xdr:cNvSpPr>
              <a:spLocks noChangeShapeType="1"/>
            </xdr:cNvSpPr>
          </xdr:nvSpPr>
          <xdr:spPr bwMode="auto">
            <a:xfrm flipH="1">
              <a:off x="4904742" y="39100126"/>
              <a:ext cx="123825" cy="0"/>
            </a:xfrm>
            <a:prstGeom prst="line">
              <a:avLst/>
            </a:prstGeom>
            <a:noFill/>
            <a:ln w="9525">
              <a:solidFill>
                <a:srgbClr val="FFFF99"/>
              </a:solidFill>
              <a:round/>
              <a:headEnd/>
              <a:tailEnd/>
            </a:ln>
          </xdr:spPr>
        </xdr:sp>
        <xdr:sp macro="" textlink="">
          <xdr:nvSpPr>
            <xdr:cNvPr id="777" name="Line 299"/>
            <xdr:cNvSpPr>
              <a:spLocks noChangeShapeType="1"/>
            </xdr:cNvSpPr>
          </xdr:nvSpPr>
          <xdr:spPr bwMode="auto">
            <a:xfrm flipH="1">
              <a:off x="4523743" y="39100126"/>
              <a:ext cx="123825" cy="0"/>
            </a:xfrm>
            <a:prstGeom prst="line">
              <a:avLst/>
            </a:prstGeom>
            <a:noFill/>
            <a:ln w="9525">
              <a:solidFill>
                <a:srgbClr val="FFFF99"/>
              </a:solidFill>
              <a:round/>
              <a:headEnd/>
              <a:tailEnd/>
            </a:ln>
          </xdr:spPr>
        </xdr:sp>
        <xdr:sp macro="" textlink="">
          <xdr:nvSpPr>
            <xdr:cNvPr id="778" name="Line 300"/>
            <xdr:cNvSpPr>
              <a:spLocks noChangeShapeType="1"/>
            </xdr:cNvSpPr>
          </xdr:nvSpPr>
          <xdr:spPr bwMode="auto">
            <a:xfrm rot="5400000" flipH="1">
              <a:off x="4657726" y="39252526"/>
              <a:ext cx="123825" cy="0"/>
            </a:xfrm>
            <a:prstGeom prst="line">
              <a:avLst/>
            </a:prstGeom>
            <a:noFill/>
            <a:ln w="9525">
              <a:solidFill>
                <a:srgbClr val="FFFF99"/>
              </a:solidFill>
              <a:round/>
              <a:headEnd/>
              <a:tailEnd/>
            </a:ln>
          </xdr:spPr>
        </xdr:sp>
        <xdr:sp macro="" textlink="">
          <xdr:nvSpPr>
            <xdr:cNvPr id="781" name="Line 299"/>
            <xdr:cNvSpPr>
              <a:spLocks noChangeShapeType="1"/>
            </xdr:cNvSpPr>
          </xdr:nvSpPr>
          <xdr:spPr bwMode="auto">
            <a:xfrm flipH="1">
              <a:off x="5304792" y="39100126"/>
              <a:ext cx="123825" cy="0"/>
            </a:xfrm>
            <a:prstGeom prst="line">
              <a:avLst/>
            </a:prstGeom>
            <a:noFill/>
            <a:ln w="9525">
              <a:solidFill>
                <a:srgbClr val="FFFF99"/>
              </a:solidFill>
              <a:round/>
              <a:headEnd/>
              <a:tailEnd/>
            </a:ln>
          </xdr:spPr>
        </xdr:sp>
        <xdr:sp macro="" textlink="">
          <xdr:nvSpPr>
            <xdr:cNvPr id="782" name="Text Box 289"/>
            <xdr:cNvSpPr txBox="1">
              <a:spLocks noChangeArrowheads="1"/>
            </xdr:cNvSpPr>
          </xdr:nvSpPr>
          <xdr:spPr bwMode="auto">
            <a:xfrm>
              <a:off x="5010149" y="393096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783" name="Line 300"/>
            <xdr:cNvSpPr>
              <a:spLocks noChangeShapeType="1"/>
            </xdr:cNvSpPr>
          </xdr:nvSpPr>
          <xdr:spPr bwMode="auto">
            <a:xfrm rot="5400000" flipH="1">
              <a:off x="5048251" y="39252526"/>
              <a:ext cx="123825" cy="0"/>
            </a:xfrm>
            <a:prstGeom prst="line">
              <a:avLst/>
            </a:prstGeom>
            <a:noFill/>
            <a:ln w="9525">
              <a:solidFill>
                <a:srgbClr val="FFFF99"/>
              </a:solidFill>
              <a:round/>
              <a:headEnd/>
              <a:tailEnd/>
            </a:ln>
          </xdr:spPr>
        </xdr:sp>
      </xdr:grpSp>
    </xdr:grpSp>
    <xdr:clientData/>
  </xdr:twoCellAnchor>
  <xdr:twoCellAnchor>
    <xdr:from>
      <xdr:col>4</xdr:col>
      <xdr:colOff>323849</xdr:colOff>
      <xdr:row>206</xdr:row>
      <xdr:rowOff>9526</xdr:rowOff>
    </xdr:from>
    <xdr:to>
      <xdr:col>7</xdr:col>
      <xdr:colOff>285750</xdr:colOff>
      <xdr:row>211</xdr:row>
      <xdr:rowOff>152399</xdr:rowOff>
    </xdr:to>
    <xdr:grpSp>
      <xdr:nvGrpSpPr>
        <xdr:cNvPr id="801" name="800 - Ομάδα"/>
        <xdr:cNvGrpSpPr/>
      </xdr:nvGrpSpPr>
      <xdr:grpSpPr>
        <a:xfrm>
          <a:off x="2781914" y="40721220"/>
          <a:ext cx="1805449" cy="1115856"/>
          <a:chOff x="2762249" y="39804976"/>
          <a:chExt cx="1790701" cy="1095373"/>
        </a:xfrm>
      </xdr:grpSpPr>
      <xdr:sp macro="" textlink="">
        <xdr:nvSpPr>
          <xdr:cNvPr id="787" name="786 - TextBox"/>
          <xdr:cNvSpPr txBox="1"/>
        </xdr:nvSpPr>
        <xdr:spPr>
          <a:xfrm>
            <a:off x="2762249" y="40662224"/>
            <a:ext cx="1790701"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2,2-διμέθυλο-βουτάνιο</a:t>
            </a:r>
          </a:p>
        </xdr:txBody>
      </xdr:sp>
      <xdr:grpSp>
        <xdr:nvGrpSpPr>
          <xdr:cNvPr id="800" name="799 - Ομάδα"/>
          <xdr:cNvGrpSpPr/>
        </xdr:nvGrpSpPr>
        <xdr:grpSpPr>
          <a:xfrm>
            <a:off x="2895600" y="39804976"/>
            <a:ext cx="1533525" cy="857250"/>
            <a:chOff x="2895600" y="39804976"/>
            <a:chExt cx="1533525" cy="857250"/>
          </a:xfrm>
        </xdr:grpSpPr>
        <xdr:sp macro="" textlink="">
          <xdr:nvSpPr>
            <xdr:cNvPr id="789" name="Text Box 289"/>
            <xdr:cNvSpPr txBox="1">
              <a:spLocks noChangeArrowheads="1"/>
            </xdr:cNvSpPr>
          </xdr:nvSpPr>
          <xdr:spPr bwMode="auto">
            <a:xfrm>
              <a:off x="3324224" y="404145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790" name="Text Box 291"/>
            <xdr:cNvSpPr txBox="1">
              <a:spLocks noChangeArrowheads="1"/>
            </xdr:cNvSpPr>
          </xdr:nvSpPr>
          <xdr:spPr bwMode="auto">
            <a:xfrm>
              <a:off x="3333750" y="40109774"/>
              <a:ext cx="200025"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791" name="Text Box 291"/>
            <xdr:cNvSpPr txBox="1">
              <a:spLocks noChangeArrowheads="1"/>
            </xdr:cNvSpPr>
          </xdr:nvSpPr>
          <xdr:spPr bwMode="auto">
            <a:xfrm>
              <a:off x="3609974" y="40109773"/>
              <a:ext cx="361951" cy="2667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792" name="Text Box 331"/>
            <xdr:cNvSpPr txBox="1">
              <a:spLocks noChangeArrowheads="1"/>
            </xdr:cNvSpPr>
          </xdr:nvSpPr>
          <xdr:spPr bwMode="auto">
            <a:xfrm>
              <a:off x="2895600" y="40109774"/>
              <a:ext cx="361949" cy="2571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93" name="Text Box 289"/>
            <xdr:cNvSpPr txBox="1">
              <a:spLocks noChangeArrowheads="1"/>
            </xdr:cNvSpPr>
          </xdr:nvSpPr>
          <xdr:spPr bwMode="auto">
            <a:xfrm>
              <a:off x="4048124" y="401097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94" name="Line 299"/>
            <xdr:cNvSpPr>
              <a:spLocks noChangeShapeType="1"/>
            </xdr:cNvSpPr>
          </xdr:nvSpPr>
          <xdr:spPr bwMode="auto">
            <a:xfrm flipH="1">
              <a:off x="3505201" y="40205026"/>
              <a:ext cx="123825" cy="0"/>
            </a:xfrm>
            <a:prstGeom prst="line">
              <a:avLst/>
            </a:prstGeom>
            <a:noFill/>
            <a:ln w="9525">
              <a:solidFill>
                <a:srgbClr val="FFFF99"/>
              </a:solidFill>
              <a:round/>
              <a:headEnd/>
              <a:tailEnd/>
            </a:ln>
          </xdr:spPr>
        </xdr:sp>
        <xdr:sp macro="" textlink="">
          <xdr:nvSpPr>
            <xdr:cNvPr id="795" name="Line 299"/>
            <xdr:cNvSpPr>
              <a:spLocks noChangeShapeType="1"/>
            </xdr:cNvSpPr>
          </xdr:nvSpPr>
          <xdr:spPr bwMode="auto">
            <a:xfrm flipH="1">
              <a:off x="3228976" y="40205026"/>
              <a:ext cx="123825" cy="0"/>
            </a:xfrm>
            <a:prstGeom prst="line">
              <a:avLst/>
            </a:prstGeom>
            <a:noFill/>
            <a:ln w="9525">
              <a:solidFill>
                <a:srgbClr val="FFFF99"/>
              </a:solidFill>
              <a:round/>
              <a:headEnd/>
              <a:tailEnd/>
            </a:ln>
          </xdr:spPr>
        </xdr:sp>
        <xdr:sp macro="" textlink="">
          <xdr:nvSpPr>
            <xdr:cNvPr id="796" name="Line 300"/>
            <xdr:cNvSpPr>
              <a:spLocks noChangeShapeType="1"/>
            </xdr:cNvSpPr>
          </xdr:nvSpPr>
          <xdr:spPr bwMode="auto">
            <a:xfrm rot="5400000" flipH="1">
              <a:off x="3362326" y="40357426"/>
              <a:ext cx="123825" cy="0"/>
            </a:xfrm>
            <a:prstGeom prst="line">
              <a:avLst/>
            </a:prstGeom>
            <a:noFill/>
            <a:ln w="9525">
              <a:solidFill>
                <a:srgbClr val="FFFF99"/>
              </a:solidFill>
              <a:round/>
              <a:headEnd/>
              <a:tailEnd/>
            </a:ln>
          </xdr:spPr>
        </xdr:sp>
        <xdr:sp macro="" textlink="">
          <xdr:nvSpPr>
            <xdr:cNvPr id="798" name="Text Box 289"/>
            <xdr:cNvSpPr txBox="1">
              <a:spLocks noChangeArrowheads="1"/>
            </xdr:cNvSpPr>
          </xdr:nvSpPr>
          <xdr:spPr bwMode="auto">
            <a:xfrm>
              <a:off x="3333749" y="398049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799" name="Line 300"/>
            <xdr:cNvSpPr>
              <a:spLocks noChangeShapeType="1"/>
            </xdr:cNvSpPr>
          </xdr:nvSpPr>
          <xdr:spPr bwMode="auto">
            <a:xfrm rot="5400000" flipH="1">
              <a:off x="3362326" y="40052626"/>
              <a:ext cx="123825" cy="0"/>
            </a:xfrm>
            <a:prstGeom prst="line">
              <a:avLst/>
            </a:prstGeom>
            <a:noFill/>
            <a:ln w="9525">
              <a:solidFill>
                <a:srgbClr val="FFFF99"/>
              </a:solidFill>
              <a:round/>
              <a:headEnd/>
              <a:tailEnd/>
            </a:ln>
          </xdr:spPr>
        </xdr:sp>
        <xdr:sp macro="" textlink="">
          <xdr:nvSpPr>
            <xdr:cNvPr id="797" name="Line 299"/>
            <xdr:cNvSpPr>
              <a:spLocks noChangeShapeType="1"/>
            </xdr:cNvSpPr>
          </xdr:nvSpPr>
          <xdr:spPr bwMode="auto">
            <a:xfrm flipH="1">
              <a:off x="3943351" y="40205026"/>
              <a:ext cx="123825" cy="0"/>
            </a:xfrm>
            <a:prstGeom prst="line">
              <a:avLst/>
            </a:prstGeom>
            <a:noFill/>
            <a:ln w="9525">
              <a:solidFill>
                <a:srgbClr val="FFFF99"/>
              </a:solidFill>
              <a:round/>
              <a:headEnd/>
              <a:tailEnd/>
            </a:ln>
          </xdr:spPr>
        </xdr:sp>
      </xdr:grpSp>
    </xdr:grpSp>
    <xdr:clientData/>
  </xdr:twoCellAnchor>
  <xdr:twoCellAnchor>
    <xdr:from>
      <xdr:col>1</xdr:col>
      <xdr:colOff>523874</xdr:colOff>
      <xdr:row>220</xdr:row>
      <xdr:rowOff>142874</xdr:rowOff>
    </xdr:from>
    <xdr:to>
      <xdr:col>4</xdr:col>
      <xdr:colOff>485775</xdr:colOff>
      <xdr:row>223</xdr:row>
      <xdr:rowOff>57151</xdr:rowOff>
    </xdr:to>
    <xdr:grpSp>
      <xdr:nvGrpSpPr>
        <xdr:cNvPr id="827" name="826 - Ομάδα"/>
        <xdr:cNvGrpSpPr/>
      </xdr:nvGrpSpPr>
      <xdr:grpSpPr>
        <a:xfrm>
          <a:off x="1138390" y="43691584"/>
          <a:ext cx="1805450" cy="498067"/>
          <a:chOff x="2924174" y="43081574"/>
          <a:chExt cx="1790701" cy="485777"/>
        </a:xfrm>
      </xdr:grpSpPr>
      <xdr:grpSp>
        <xdr:nvGrpSpPr>
          <xdr:cNvPr id="747" name="746 - Ομάδα"/>
          <xdr:cNvGrpSpPr/>
        </xdr:nvGrpSpPr>
        <xdr:grpSpPr>
          <a:xfrm>
            <a:off x="3000374" y="43081574"/>
            <a:ext cx="1685926" cy="247652"/>
            <a:chOff x="3000374" y="43081574"/>
            <a:chExt cx="1685926" cy="247652"/>
          </a:xfrm>
        </xdr:grpSpPr>
        <xdr:sp macro="" textlink="">
          <xdr:nvSpPr>
            <xdr:cNvPr id="806" name="Text Box 291"/>
            <xdr:cNvSpPr txBox="1">
              <a:spLocks noChangeArrowheads="1"/>
            </xdr:cNvSpPr>
          </xdr:nvSpPr>
          <xdr:spPr bwMode="auto">
            <a:xfrm>
              <a:off x="3438525" y="43081574"/>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808" name="Text Box 332"/>
            <xdr:cNvSpPr txBox="1">
              <a:spLocks noChangeArrowheads="1"/>
            </xdr:cNvSpPr>
          </xdr:nvSpPr>
          <xdr:spPr bwMode="auto">
            <a:xfrm>
              <a:off x="3829050" y="43081574"/>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809" name="Text Box 289"/>
            <xdr:cNvSpPr txBox="1">
              <a:spLocks noChangeArrowheads="1"/>
            </xdr:cNvSpPr>
          </xdr:nvSpPr>
          <xdr:spPr bwMode="auto">
            <a:xfrm>
              <a:off x="3000374" y="430815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810" name="Line 299"/>
            <xdr:cNvSpPr>
              <a:spLocks noChangeShapeType="1"/>
            </xdr:cNvSpPr>
          </xdr:nvSpPr>
          <xdr:spPr bwMode="auto">
            <a:xfrm flipH="1">
              <a:off x="3724276" y="43176826"/>
              <a:ext cx="123825" cy="0"/>
            </a:xfrm>
            <a:prstGeom prst="line">
              <a:avLst/>
            </a:prstGeom>
            <a:noFill/>
            <a:ln w="9525">
              <a:solidFill>
                <a:srgbClr val="FFFF99"/>
              </a:solidFill>
              <a:round/>
              <a:headEnd/>
              <a:tailEnd/>
            </a:ln>
          </xdr:spPr>
        </xdr:sp>
        <xdr:sp macro="" textlink="">
          <xdr:nvSpPr>
            <xdr:cNvPr id="814" name="Text Box 291"/>
            <xdr:cNvSpPr txBox="1">
              <a:spLocks noChangeArrowheads="1"/>
            </xdr:cNvSpPr>
          </xdr:nvSpPr>
          <xdr:spPr bwMode="auto">
            <a:xfrm>
              <a:off x="4276725" y="43081574"/>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816" name="Line 299"/>
            <xdr:cNvSpPr>
              <a:spLocks noChangeShapeType="1"/>
            </xdr:cNvSpPr>
          </xdr:nvSpPr>
          <xdr:spPr bwMode="auto">
            <a:xfrm flipH="1">
              <a:off x="4171951" y="43176826"/>
              <a:ext cx="123825" cy="0"/>
            </a:xfrm>
            <a:prstGeom prst="line">
              <a:avLst/>
            </a:prstGeom>
            <a:noFill/>
            <a:ln w="9525">
              <a:solidFill>
                <a:srgbClr val="FFFF99"/>
              </a:solidFill>
              <a:round/>
              <a:headEnd/>
              <a:tailEnd/>
            </a:ln>
          </xdr:spPr>
        </xdr:sp>
        <xdr:grpSp>
          <xdr:nvGrpSpPr>
            <xdr:cNvPr id="817" name="104 - Ομάδα"/>
            <xdr:cNvGrpSpPr/>
          </xdr:nvGrpSpPr>
          <xdr:grpSpPr>
            <a:xfrm>
              <a:off x="3343276" y="43157774"/>
              <a:ext cx="123825" cy="38100"/>
              <a:chOff x="1143001" y="3124199"/>
              <a:chExt cx="123825" cy="38100"/>
            </a:xfrm>
          </xdr:grpSpPr>
          <xdr:sp macro="" textlink="">
            <xdr:nvSpPr>
              <xdr:cNvPr id="818" name="Line 315"/>
              <xdr:cNvSpPr>
                <a:spLocks noChangeShapeType="1"/>
              </xdr:cNvSpPr>
            </xdr:nvSpPr>
            <xdr:spPr bwMode="auto">
              <a:xfrm flipH="1">
                <a:off x="1143001" y="3162299"/>
                <a:ext cx="123825" cy="0"/>
              </a:xfrm>
              <a:prstGeom prst="line">
                <a:avLst/>
              </a:prstGeom>
              <a:noFill/>
              <a:ln w="9525">
                <a:solidFill>
                  <a:srgbClr val="FFFF99"/>
                </a:solidFill>
                <a:round/>
                <a:headEnd/>
                <a:tailEnd/>
              </a:ln>
            </xdr:spPr>
          </xdr:sp>
          <xdr:sp macro="" textlink="">
            <xdr:nvSpPr>
              <xdr:cNvPr id="819" name="Line 316"/>
              <xdr:cNvSpPr>
                <a:spLocks noChangeShapeType="1"/>
              </xdr:cNvSpPr>
            </xdr:nvSpPr>
            <xdr:spPr bwMode="auto">
              <a:xfrm flipH="1">
                <a:off x="1143001" y="3124199"/>
                <a:ext cx="123825" cy="0"/>
              </a:xfrm>
              <a:prstGeom prst="line">
                <a:avLst/>
              </a:prstGeom>
              <a:noFill/>
              <a:ln w="9525">
                <a:solidFill>
                  <a:srgbClr val="FF6600"/>
                </a:solidFill>
                <a:round/>
                <a:headEnd/>
                <a:tailEnd/>
              </a:ln>
            </xdr:spPr>
          </xdr:sp>
        </xdr:grpSp>
      </xdr:grpSp>
      <xdr:sp macro="" textlink="">
        <xdr:nvSpPr>
          <xdr:cNvPr id="748" name="747 - TextBox"/>
          <xdr:cNvSpPr txBox="1"/>
        </xdr:nvSpPr>
        <xdr:spPr>
          <a:xfrm>
            <a:off x="2924174" y="43329226"/>
            <a:ext cx="1790701"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-βουτένιο</a:t>
            </a:r>
          </a:p>
        </xdr:txBody>
      </xdr:sp>
    </xdr:grpSp>
    <xdr:clientData/>
  </xdr:twoCellAnchor>
  <xdr:twoCellAnchor>
    <xdr:from>
      <xdr:col>5</xdr:col>
      <xdr:colOff>209549</xdr:colOff>
      <xdr:row>220</xdr:row>
      <xdr:rowOff>142874</xdr:rowOff>
    </xdr:from>
    <xdr:to>
      <xdr:col>8</xdr:col>
      <xdr:colOff>171450</xdr:colOff>
      <xdr:row>223</xdr:row>
      <xdr:rowOff>57151</xdr:rowOff>
    </xdr:to>
    <xdr:grpSp>
      <xdr:nvGrpSpPr>
        <xdr:cNvPr id="828" name="827 - Ομάδα"/>
        <xdr:cNvGrpSpPr/>
      </xdr:nvGrpSpPr>
      <xdr:grpSpPr>
        <a:xfrm>
          <a:off x="3282130" y="43691584"/>
          <a:ext cx="1805449" cy="498067"/>
          <a:chOff x="4848224" y="43072049"/>
          <a:chExt cx="1790701" cy="485777"/>
        </a:xfrm>
      </xdr:grpSpPr>
      <xdr:grpSp>
        <xdr:nvGrpSpPr>
          <xdr:cNvPr id="749" name="748 - Ομάδα"/>
          <xdr:cNvGrpSpPr/>
        </xdr:nvGrpSpPr>
        <xdr:grpSpPr>
          <a:xfrm>
            <a:off x="4962524" y="43072049"/>
            <a:ext cx="1628776" cy="247652"/>
            <a:chOff x="3000374" y="43081574"/>
            <a:chExt cx="1628776" cy="247652"/>
          </a:xfrm>
        </xdr:grpSpPr>
        <xdr:sp macro="" textlink="">
          <xdr:nvSpPr>
            <xdr:cNvPr id="768" name="Text Box 291"/>
            <xdr:cNvSpPr txBox="1">
              <a:spLocks noChangeArrowheads="1"/>
            </xdr:cNvSpPr>
          </xdr:nvSpPr>
          <xdr:spPr bwMode="auto">
            <a:xfrm>
              <a:off x="3438525" y="43081574"/>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770" name="Text Box 332"/>
            <xdr:cNvSpPr txBox="1">
              <a:spLocks noChangeArrowheads="1"/>
            </xdr:cNvSpPr>
          </xdr:nvSpPr>
          <xdr:spPr bwMode="auto">
            <a:xfrm>
              <a:off x="3829050" y="43081574"/>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786" name="Text Box 289"/>
            <xdr:cNvSpPr txBox="1">
              <a:spLocks noChangeArrowheads="1"/>
            </xdr:cNvSpPr>
          </xdr:nvSpPr>
          <xdr:spPr bwMode="auto">
            <a:xfrm>
              <a:off x="3000374" y="430815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788" name="Line 299"/>
            <xdr:cNvSpPr>
              <a:spLocks noChangeShapeType="1"/>
            </xdr:cNvSpPr>
          </xdr:nvSpPr>
          <xdr:spPr bwMode="auto">
            <a:xfrm flipH="1">
              <a:off x="3343276" y="43176826"/>
              <a:ext cx="123825" cy="0"/>
            </a:xfrm>
            <a:prstGeom prst="line">
              <a:avLst/>
            </a:prstGeom>
            <a:noFill/>
            <a:ln w="9525">
              <a:solidFill>
                <a:srgbClr val="FFFF99"/>
              </a:solidFill>
              <a:round/>
              <a:headEnd/>
              <a:tailEnd/>
            </a:ln>
          </xdr:spPr>
        </xdr:sp>
        <xdr:sp macro="" textlink="">
          <xdr:nvSpPr>
            <xdr:cNvPr id="802" name="Text Box 291"/>
            <xdr:cNvSpPr txBox="1">
              <a:spLocks noChangeArrowheads="1"/>
            </xdr:cNvSpPr>
          </xdr:nvSpPr>
          <xdr:spPr bwMode="auto">
            <a:xfrm>
              <a:off x="4219575" y="43081574"/>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822" name="Line 299"/>
            <xdr:cNvSpPr>
              <a:spLocks noChangeShapeType="1"/>
            </xdr:cNvSpPr>
          </xdr:nvSpPr>
          <xdr:spPr bwMode="auto">
            <a:xfrm flipH="1">
              <a:off x="4114801" y="43176826"/>
              <a:ext cx="123825" cy="0"/>
            </a:xfrm>
            <a:prstGeom prst="line">
              <a:avLst/>
            </a:prstGeom>
            <a:noFill/>
            <a:ln w="9525">
              <a:solidFill>
                <a:srgbClr val="FFFF99"/>
              </a:solidFill>
              <a:round/>
              <a:headEnd/>
              <a:tailEnd/>
            </a:ln>
          </xdr:spPr>
        </xdr:sp>
        <xdr:grpSp>
          <xdr:nvGrpSpPr>
            <xdr:cNvPr id="823" name="104 - Ομάδα"/>
            <xdr:cNvGrpSpPr/>
          </xdr:nvGrpSpPr>
          <xdr:grpSpPr>
            <a:xfrm>
              <a:off x="3724276" y="43157774"/>
              <a:ext cx="123825" cy="38100"/>
              <a:chOff x="1524001" y="3124199"/>
              <a:chExt cx="123825" cy="38100"/>
            </a:xfrm>
          </xdr:grpSpPr>
          <xdr:sp macro="" textlink="">
            <xdr:nvSpPr>
              <xdr:cNvPr id="824" name="Line 315"/>
              <xdr:cNvSpPr>
                <a:spLocks noChangeShapeType="1"/>
              </xdr:cNvSpPr>
            </xdr:nvSpPr>
            <xdr:spPr bwMode="auto">
              <a:xfrm flipH="1">
                <a:off x="1524001" y="3162299"/>
                <a:ext cx="123825" cy="0"/>
              </a:xfrm>
              <a:prstGeom prst="line">
                <a:avLst/>
              </a:prstGeom>
              <a:noFill/>
              <a:ln w="9525">
                <a:solidFill>
                  <a:srgbClr val="FFFF99"/>
                </a:solidFill>
                <a:round/>
                <a:headEnd/>
                <a:tailEnd/>
              </a:ln>
            </xdr:spPr>
          </xdr:sp>
          <xdr:sp macro="" textlink="">
            <xdr:nvSpPr>
              <xdr:cNvPr id="825" name="Line 316"/>
              <xdr:cNvSpPr>
                <a:spLocks noChangeShapeType="1"/>
              </xdr:cNvSpPr>
            </xdr:nvSpPr>
            <xdr:spPr bwMode="auto">
              <a:xfrm flipH="1">
                <a:off x="1524001" y="3124199"/>
                <a:ext cx="123825" cy="0"/>
              </a:xfrm>
              <a:prstGeom prst="line">
                <a:avLst/>
              </a:prstGeom>
              <a:noFill/>
              <a:ln w="9525">
                <a:solidFill>
                  <a:srgbClr val="FF6600"/>
                </a:solidFill>
                <a:round/>
                <a:headEnd/>
                <a:tailEnd/>
              </a:ln>
            </xdr:spPr>
          </xdr:sp>
        </xdr:grpSp>
      </xdr:grpSp>
      <xdr:sp macro="" textlink="">
        <xdr:nvSpPr>
          <xdr:cNvPr id="826" name="825 - TextBox"/>
          <xdr:cNvSpPr txBox="1"/>
        </xdr:nvSpPr>
        <xdr:spPr>
          <a:xfrm>
            <a:off x="4848224" y="43319701"/>
            <a:ext cx="1790701"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2-βουτένιο</a:t>
            </a:r>
          </a:p>
        </xdr:txBody>
      </xdr:sp>
    </xdr:grpSp>
    <xdr:clientData/>
  </xdr:twoCellAnchor>
  <xdr:twoCellAnchor>
    <xdr:from>
      <xdr:col>3</xdr:col>
      <xdr:colOff>495300</xdr:colOff>
      <xdr:row>224</xdr:row>
      <xdr:rowOff>85724</xdr:rowOff>
    </xdr:from>
    <xdr:to>
      <xdr:col>6</xdr:col>
      <xdr:colOff>238126</xdr:colOff>
      <xdr:row>228</xdr:row>
      <xdr:rowOff>104776</xdr:rowOff>
    </xdr:to>
    <xdr:grpSp>
      <xdr:nvGrpSpPr>
        <xdr:cNvPr id="842" name="841 - Ομάδα"/>
        <xdr:cNvGrpSpPr/>
      </xdr:nvGrpSpPr>
      <xdr:grpSpPr>
        <a:xfrm>
          <a:off x="2338848" y="44412821"/>
          <a:ext cx="1586375" cy="797439"/>
          <a:chOff x="3771900" y="43824524"/>
          <a:chExt cx="1571626" cy="781052"/>
        </a:xfrm>
      </xdr:grpSpPr>
      <xdr:sp macro="" textlink="">
        <xdr:nvSpPr>
          <xdr:cNvPr id="831" name="830 - TextBox"/>
          <xdr:cNvSpPr txBox="1"/>
        </xdr:nvSpPr>
        <xdr:spPr>
          <a:xfrm>
            <a:off x="3771900" y="44367451"/>
            <a:ext cx="1571626"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μέθυλο-προπένιο</a:t>
            </a:r>
          </a:p>
        </xdr:txBody>
      </xdr:sp>
      <xdr:grpSp>
        <xdr:nvGrpSpPr>
          <xdr:cNvPr id="841" name="840 - Ομάδα"/>
          <xdr:cNvGrpSpPr/>
        </xdr:nvGrpSpPr>
        <xdr:grpSpPr>
          <a:xfrm>
            <a:off x="4010024" y="43824524"/>
            <a:ext cx="1123951" cy="533402"/>
            <a:chOff x="4010024" y="43824524"/>
            <a:chExt cx="1123951" cy="533402"/>
          </a:xfrm>
        </xdr:grpSpPr>
        <xdr:sp macro="" textlink="">
          <xdr:nvSpPr>
            <xdr:cNvPr id="669" name="Text Box 289"/>
            <xdr:cNvSpPr txBox="1">
              <a:spLocks noChangeArrowheads="1"/>
            </xdr:cNvSpPr>
          </xdr:nvSpPr>
          <xdr:spPr bwMode="auto">
            <a:xfrm>
              <a:off x="4448174" y="441102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832" name="Text Box 291"/>
            <xdr:cNvSpPr txBox="1">
              <a:spLocks noChangeArrowheads="1"/>
            </xdr:cNvSpPr>
          </xdr:nvSpPr>
          <xdr:spPr bwMode="auto">
            <a:xfrm>
              <a:off x="4448175" y="43824524"/>
              <a:ext cx="1809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834" name="Text Box 289"/>
            <xdr:cNvSpPr txBox="1">
              <a:spLocks noChangeArrowheads="1"/>
            </xdr:cNvSpPr>
          </xdr:nvSpPr>
          <xdr:spPr bwMode="auto">
            <a:xfrm>
              <a:off x="4010024" y="438245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836" name="Text Box 291"/>
            <xdr:cNvSpPr txBox="1">
              <a:spLocks noChangeArrowheads="1"/>
            </xdr:cNvSpPr>
          </xdr:nvSpPr>
          <xdr:spPr bwMode="auto">
            <a:xfrm>
              <a:off x="4724400" y="43824524"/>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837" name="Line 299"/>
            <xdr:cNvSpPr>
              <a:spLocks noChangeShapeType="1"/>
            </xdr:cNvSpPr>
          </xdr:nvSpPr>
          <xdr:spPr bwMode="auto">
            <a:xfrm flipH="1">
              <a:off x="4619626" y="43919776"/>
              <a:ext cx="123825" cy="0"/>
            </a:xfrm>
            <a:prstGeom prst="line">
              <a:avLst/>
            </a:prstGeom>
            <a:noFill/>
            <a:ln w="9525">
              <a:solidFill>
                <a:srgbClr val="FFFF99"/>
              </a:solidFill>
              <a:round/>
              <a:headEnd/>
              <a:tailEnd/>
            </a:ln>
          </xdr:spPr>
        </xdr:sp>
        <xdr:grpSp>
          <xdr:nvGrpSpPr>
            <xdr:cNvPr id="838" name="104 - Ομάδα"/>
            <xdr:cNvGrpSpPr/>
          </xdr:nvGrpSpPr>
          <xdr:grpSpPr>
            <a:xfrm>
              <a:off x="4352926" y="43900724"/>
              <a:ext cx="123825" cy="38100"/>
              <a:chOff x="1143001" y="3124199"/>
              <a:chExt cx="123825" cy="38100"/>
            </a:xfrm>
          </xdr:grpSpPr>
          <xdr:sp macro="" textlink="">
            <xdr:nvSpPr>
              <xdr:cNvPr id="839" name="Line 315"/>
              <xdr:cNvSpPr>
                <a:spLocks noChangeShapeType="1"/>
              </xdr:cNvSpPr>
            </xdr:nvSpPr>
            <xdr:spPr bwMode="auto">
              <a:xfrm flipH="1">
                <a:off x="1143001" y="3162299"/>
                <a:ext cx="123825" cy="0"/>
              </a:xfrm>
              <a:prstGeom prst="line">
                <a:avLst/>
              </a:prstGeom>
              <a:noFill/>
              <a:ln w="9525">
                <a:solidFill>
                  <a:srgbClr val="FFFF99"/>
                </a:solidFill>
                <a:round/>
                <a:headEnd/>
                <a:tailEnd/>
              </a:ln>
            </xdr:spPr>
          </xdr:sp>
          <xdr:sp macro="" textlink="">
            <xdr:nvSpPr>
              <xdr:cNvPr id="840" name="Line 316"/>
              <xdr:cNvSpPr>
                <a:spLocks noChangeShapeType="1"/>
              </xdr:cNvSpPr>
            </xdr:nvSpPr>
            <xdr:spPr bwMode="auto">
              <a:xfrm flipH="1">
                <a:off x="1143001" y="3124199"/>
                <a:ext cx="123825" cy="0"/>
              </a:xfrm>
              <a:prstGeom prst="line">
                <a:avLst/>
              </a:prstGeom>
              <a:noFill/>
              <a:ln w="9525">
                <a:solidFill>
                  <a:srgbClr val="FF6600"/>
                </a:solidFill>
                <a:round/>
                <a:headEnd/>
                <a:tailEnd/>
              </a:ln>
            </xdr:spPr>
          </xdr:sp>
        </xdr:grpSp>
        <xdr:sp macro="" textlink="">
          <xdr:nvSpPr>
            <xdr:cNvPr id="677" name="Line 300"/>
            <xdr:cNvSpPr>
              <a:spLocks noChangeShapeType="1"/>
            </xdr:cNvSpPr>
          </xdr:nvSpPr>
          <xdr:spPr bwMode="auto">
            <a:xfrm rot="5400000" flipH="1">
              <a:off x="4476751" y="44062651"/>
              <a:ext cx="123825" cy="0"/>
            </a:xfrm>
            <a:prstGeom prst="line">
              <a:avLst/>
            </a:prstGeom>
            <a:noFill/>
            <a:ln w="9525">
              <a:solidFill>
                <a:srgbClr val="FFFF99"/>
              </a:solidFill>
              <a:round/>
              <a:headEnd/>
              <a:tailEnd/>
            </a:ln>
          </xdr:spPr>
        </xdr:sp>
      </xdr:grpSp>
    </xdr:grpSp>
    <xdr:clientData/>
  </xdr:twoCellAnchor>
  <xdr:twoCellAnchor>
    <xdr:from>
      <xdr:col>1</xdr:col>
      <xdr:colOff>600074</xdr:colOff>
      <xdr:row>237</xdr:row>
      <xdr:rowOff>38099</xdr:rowOff>
    </xdr:from>
    <xdr:to>
      <xdr:col>5</xdr:col>
      <xdr:colOff>276225</xdr:colOff>
      <xdr:row>239</xdr:row>
      <xdr:rowOff>133351</xdr:rowOff>
    </xdr:to>
    <xdr:grpSp>
      <xdr:nvGrpSpPr>
        <xdr:cNvPr id="869" name="868 - Ομάδα"/>
        <xdr:cNvGrpSpPr/>
      </xdr:nvGrpSpPr>
      <xdr:grpSpPr>
        <a:xfrm>
          <a:off x="1214590" y="46946164"/>
          <a:ext cx="2134216" cy="484445"/>
          <a:chOff x="1209674" y="45929549"/>
          <a:chExt cx="2114551" cy="476252"/>
        </a:xfrm>
      </xdr:grpSpPr>
      <xdr:sp macro="" textlink="">
        <xdr:nvSpPr>
          <xdr:cNvPr id="843" name="842 - TextBox"/>
          <xdr:cNvSpPr txBox="1"/>
        </xdr:nvSpPr>
        <xdr:spPr>
          <a:xfrm>
            <a:off x="1704975" y="46167676"/>
            <a:ext cx="1104900"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-πεντένιο</a:t>
            </a:r>
          </a:p>
        </xdr:txBody>
      </xdr:sp>
      <xdr:grpSp>
        <xdr:nvGrpSpPr>
          <xdr:cNvPr id="855" name="854 - Ομάδα"/>
          <xdr:cNvGrpSpPr/>
        </xdr:nvGrpSpPr>
        <xdr:grpSpPr>
          <a:xfrm>
            <a:off x="1209674" y="45929549"/>
            <a:ext cx="2114551" cy="247652"/>
            <a:chOff x="1209674" y="45929549"/>
            <a:chExt cx="2114551" cy="247652"/>
          </a:xfrm>
        </xdr:grpSpPr>
        <xdr:sp macro="" textlink="">
          <xdr:nvSpPr>
            <xdr:cNvPr id="853" name="Text Box 332"/>
            <xdr:cNvSpPr txBox="1">
              <a:spLocks noChangeArrowheads="1"/>
            </xdr:cNvSpPr>
          </xdr:nvSpPr>
          <xdr:spPr bwMode="auto">
            <a:xfrm>
              <a:off x="2486025" y="45929549"/>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844" name="Text Box 291"/>
            <xdr:cNvSpPr txBox="1">
              <a:spLocks noChangeArrowheads="1"/>
            </xdr:cNvSpPr>
          </xdr:nvSpPr>
          <xdr:spPr bwMode="auto">
            <a:xfrm>
              <a:off x="1647825" y="45929549"/>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845" name="Text Box 332"/>
            <xdr:cNvSpPr txBox="1">
              <a:spLocks noChangeArrowheads="1"/>
            </xdr:cNvSpPr>
          </xdr:nvSpPr>
          <xdr:spPr bwMode="auto">
            <a:xfrm>
              <a:off x="2038350" y="45929549"/>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846" name="Text Box 289"/>
            <xdr:cNvSpPr txBox="1">
              <a:spLocks noChangeArrowheads="1"/>
            </xdr:cNvSpPr>
          </xdr:nvSpPr>
          <xdr:spPr bwMode="auto">
            <a:xfrm>
              <a:off x="1209674" y="459295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847" name="Line 299"/>
            <xdr:cNvSpPr>
              <a:spLocks noChangeShapeType="1"/>
            </xdr:cNvSpPr>
          </xdr:nvSpPr>
          <xdr:spPr bwMode="auto">
            <a:xfrm flipH="1">
              <a:off x="1933576" y="46024801"/>
              <a:ext cx="123825" cy="0"/>
            </a:xfrm>
            <a:prstGeom prst="line">
              <a:avLst/>
            </a:prstGeom>
            <a:noFill/>
            <a:ln w="9525">
              <a:solidFill>
                <a:srgbClr val="FFFF99"/>
              </a:solidFill>
              <a:round/>
              <a:headEnd/>
              <a:tailEnd/>
            </a:ln>
          </xdr:spPr>
        </xdr:sp>
        <xdr:sp macro="" textlink="">
          <xdr:nvSpPr>
            <xdr:cNvPr id="848" name="Text Box 291"/>
            <xdr:cNvSpPr txBox="1">
              <a:spLocks noChangeArrowheads="1"/>
            </xdr:cNvSpPr>
          </xdr:nvSpPr>
          <xdr:spPr bwMode="auto">
            <a:xfrm>
              <a:off x="2914650" y="45929549"/>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849" name="Line 299"/>
            <xdr:cNvSpPr>
              <a:spLocks noChangeShapeType="1"/>
            </xdr:cNvSpPr>
          </xdr:nvSpPr>
          <xdr:spPr bwMode="auto">
            <a:xfrm flipH="1">
              <a:off x="2371103" y="46024801"/>
              <a:ext cx="123825" cy="0"/>
            </a:xfrm>
            <a:prstGeom prst="line">
              <a:avLst/>
            </a:prstGeom>
            <a:noFill/>
            <a:ln w="9525">
              <a:solidFill>
                <a:srgbClr val="FFFF99"/>
              </a:solidFill>
              <a:round/>
              <a:headEnd/>
              <a:tailEnd/>
            </a:ln>
          </xdr:spPr>
        </xdr:sp>
        <xdr:grpSp>
          <xdr:nvGrpSpPr>
            <xdr:cNvPr id="850" name="104 - Ομάδα"/>
            <xdr:cNvGrpSpPr/>
          </xdr:nvGrpSpPr>
          <xdr:grpSpPr>
            <a:xfrm>
              <a:off x="1542428" y="46005749"/>
              <a:ext cx="123825" cy="38100"/>
              <a:chOff x="1132853" y="3124199"/>
              <a:chExt cx="123825" cy="38100"/>
            </a:xfrm>
          </xdr:grpSpPr>
          <xdr:sp macro="" textlink="">
            <xdr:nvSpPr>
              <xdr:cNvPr id="851" name="Line 315"/>
              <xdr:cNvSpPr>
                <a:spLocks noChangeShapeType="1"/>
              </xdr:cNvSpPr>
            </xdr:nvSpPr>
            <xdr:spPr bwMode="auto">
              <a:xfrm flipH="1">
                <a:off x="1132853" y="3162299"/>
                <a:ext cx="123825" cy="0"/>
              </a:xfrm>
              <a:prstGeom prst="line">
                <a:avLst/>
              </a:prstGeom>
              <a:noFill/>
              <a:ln w="9525">
                <a:solidFill>
                  <a:srgbClr val="FFFF99"/>
                </a:solidFill>
                <a:round/>
                <a:headEnd/>
                <a:tailEnd/>
              </a:ln>
            </xdr:spPr>
          </xdr:sp>
          <xdr:sp macro="" textlink="">
            <xdr:nvSpPr>
              <xdr:cNvPr id="852" name="Line 316"/>
              <xdr:cNvSpPr>
                <a:spLocks noChangeShapeType="1"/>
              </xdr:cNvSpPr>
            </xdr:nvSpPr>
            <xdr:spPr bwMode="auto">
              <a:xfrm flipH="1">
                <a:off x="1132853" y="3124199"/>
                <a:ext cx="123825" cy="0"/>
              </a:xfrm>
              <a:prstGeom prst="line">
                <a:avLst/>
              </a:prstGeom>
              <a:noFill/>
              <a:ln w="9525">
                <a:solidFill>
                  <a:srgbClr val="FF6600"/>
                </a:solidFill>
                <a:round/>
                <a:headEnd/>
                <a:tailEnd/>
              </a:ln>
            </xdr:spPr>
          </xdr:sp>
        </xdr:grpSp>
        <xdr:sp macro="" textlink="">
          <xdr:nvSpPr>
            <xdr:cNvPr id="854" name="Line 299"/>
            <xdr:cNvSpPr>
              <a:spLocks noChangeShapeType="1"/>
            </xdr:cNvSpPr>
          </xdr:nvSpPr>
          <xdr:spPr bwMode="auto">
            <a:xfrm flipH="1">
              <a:off x="2809253" y="46024801"/>
              <a:ext cx="123825" cy="0"/>
            </a:xfrm>
            <a:prstGeom prst="line">
              <a:avLst/>
            </a:prstGeom>
            <a:noFill/>
            <a:ln w="9525">
              <a:solidFill>
                <a:srgbClr val="FFFF99"/>
              </a:solidFill>
              <a:round/>
              <a:headEnd/>
              <a:tailEnd/>
            </a:ln>
          </xdr:spPr>
        </xdr:sp>
      </xdr:grpSp>
    </xdr:grpSp>
    <xdr:clientData/>
  </xdr:twoCellAnchor>
  <xdr:twoCellAnchor>
    <xdr:from>
      <xdr:col>5</xdr:col>
      <xdr:colOff>581024</xdr:colOff>
      <xdr:row>237</xdr:row>
      <xdr:rowOff>38099</xdr:rowOff>
    </xdr:from>
    <xdr:to>
      <xdr:col>9</xdr:col>
      <xdr:colOff>200025</xdr:colOff>
      <xdr:row>239</xdr:row>
      <xdr:rowOff>133351</xdr:rowOff>
    </xdr:to>
    <xdr:grpSp>
      <xdr:nvGrpSpPr>
        <xdr:cNvPr id="870" name="869 - Ομάδα"/>
        <xdr:cNvGrpSpPr/>
      </xdr:nvGrpSpPr>
      <xdr:grpSpPr>
        <a:xfrm>
          <a:off x="3653605" y="46946164"/>
          <a:ext cx="2077065" cy="484445"/>
          <a:chOff x="3629024" y="45929549"/>
          <a:chExt cx="2057401" cy="476252"/>
        </a:xfrm>
      </xdr:grpSpPr>
      <xdr:sp macro="" textlink="">
        <xdr:nvSpPr>
          <xdr:cNvPr id="856" name="855 - TextBox"/>
          <xdr:cNvSpPr txBox="1"/>
        </xdr:nvSpPr>
        <xdr:spPr>
          <a:xfrm>
            <a:off x="4086225" y="46167676"/>
            <a:ext cx="1104900"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2-πεντένιο</a:t>
            </a:r>
          </a:p>
        </xdr:txBody>
      </xdr:sp>
      <xdr:grpSp>
        <xdr:nvGrpSpPr>
          <xdr:cNvPr id="857" name="856 - Ομάδα"/>
          <xdr:cNvGrpSpPr/>
        </xdr:nvGrpSpPr>
        <xdr:grpSpPr>
          <a:xfrm>
            <a:off x="3629024" y="45929549"/>
            <a:ext cx="2057401" cy="247652"/>
            <a:chOff x="1209674" y="45929549"/>
            <a:chExt cx="2057401" cy="247652"/>
          </a:xfrm>
        </xdr:grpSpPr>
        <xdr:sp macro="" textlink="">
          <xdr:nvSpPr>
            <xdr:cNvPr id="858" name="Text Box 332"/>
            <xdr:cNvSpPr txBox="1">
              <a:spLocks noChangeArrowheads="1"/>
            </xdr:cNvSpPr>
          </xdr:nvSpPr>
          <xdr:spPr bwMode="auto">
            <a:xfrm>
              <a:off x="2428875" y="45929549"/>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859" name="Text Box 291"/>
            <xdr:cNvSpPr txBox="1">
              <a:spLocks noChangeArrowheads="1"/>
            </xdr:cNvSpPr>
          </xdr:nvSpPr>
          <xdr:spPr bwMode="auto">
            <a:xfrm>
              <a:off x="1647825" y="45929549"/>
              <a:ext cx="2952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endParaRPr lang="en-US" sz="1200" b="0" i="0" strike="noStrike" baseline="-25000">
                <a:solidFill>
                  <a:srgbClr val="FFFF99"/>
                </a:solidFill>
                <a:latin typeface="Arial"/>
                <a:cs typeface="Arial"/>
              </a:endParaRPr>
            </a:p>
          </xdr:txBody>
        </xdr:sp>
        <xdr:sp macro="" textlink="">
          <xdr:nvSpPr>
            <xdr:cNvPr id="860" name="Text Box 332"/>
            <xdr:cNvSpPr txBox="1">
              <a:spLocks noChangeArrowheads="1"/>
            </xdr:cNvSpPr>
          </xdr:nvSpPr>
          <xdr:spPr bwMode="auto">
            <a:xfrm>
              <a:off x="2038351" y="45929549"/>
              <a:ext cx="285750"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861" name="Text Box 289"/>
            <xdr:cNvSpPr txBox="1">
              <a:spLocks noChangeArrowheads="1"/>
            </xdr:cNvSpPr>
          </xdr:nvSpPr>
          <xdr:spPr bwMode="auto">
            <a:xfrm>
              <a:off x="1209674" y="459295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862" name="Line 299"/>
            <xdr:cNvSpPr>
              <a:spLocks noChangeShapeType="1"/>
            </xdr:cNvSpPr>
          </xdr:nvSpPr>
          <xdr:spPr bwMode="auto">
            <a:xfrm flipH="1">
              <a:off x="1532906" y="46024801"/>
              <a:ext cx="123825" cy="0"/>
            </a:xfrm>
            <a:prstGeom prst="line">
              <a:avLst/>
            </a:prstGeom>
            <a:noFill/>
            <a:ln w="9525">
              <a:solidFill>
                <a:srgbClr val="FFFF99"/>
              </a:solidFill>
              <a:round/>
              <a:headEnd/>
              <a:tailEnd/>
            </a:ln>
          </xdr:spPr>
        </xdr:sp>
        <xdr:sp macro="" textlink="">
          <xdr:nvSpPr>
            <xdr:cNvPr id="863" name="Text Box 291"/>
            <xdr:cNvSpPr txBox="1">
              <a:spLocks noChangeArrowheads="1"/>
            </xdr:cNvSpPr>
          </xdr:nvSpPr>
          <xdr:spPr bwMode="auto">
            <a:xfrm>
              <a:off x="2857500" y="45929549"/>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864" name="Line 299"/>
            <xdr:cNvSpPr>
              <a:spLocks noChangeShapeType="1"/>
            </xdr:cNvSpPr>
          </xdr:nvSpPr>
          <xdr:spPr bwMode="auto">
            <a:xfrm flipH="1">
              <a:off x="2313956" y="46024801"/>
              <a:ext cx="123825" cy="0"/>
            </a:xfrm>
            <a:prstGeom prst="line">
              <a:avLst/>
            </a:prstGeom>
            <a:noFill/>
            <a:ln w="9525">
              <a:solidFill>
                <a:srgbClr val="FFFF99"/>
              </a:solidFill>
              <a:round/>
              <a:headEnd/>
              <a:tailEnd/>
            </a:ln>
          </xdr:spPr>
        </xdr:sp>
        <xdr:grpSp>
          <xdr:nvGrpSpPr>
            <xdr:cNvPr id="865" name="104 - Ομάδα"/>
            <xdr:cNvGrpSpPr/>
          </xdr:nvGrpSpPr>
          <xdr:grpSpPr>
            <a:xfrm>
              <a:off x="1933576" y="46005749"/>
              <a:ext cx="123825" cy="38100"/>
              <a:chOff x="1524001" y="3124199"/>
              <a:chExt cx="123825" cy="38100"/>
            </a:xfrm>
          </xdr:grpSpPr>
          <xdr:sp macro="" textlink="">
            <xdr:nvSpPr>
              <xdr:cNvPr id="867" name="Line 315"/>
              <xdr:cNvSpPr>
                <a:spLocks noChangeShapeType="1"/>
              </xdr:cNvSpPr>
            </xdr:nvSpPr>
            <xdr:spPr bwMode="auto">
              <a:xfrm flipH="1">
                <a:off x="1524001" y="3162299"/>
                <a:ext cx="123825" cy="0"/>
              </a:xfrm>
              <a:prstGeom prst="line">
                <a:avLst/>
              </a:prstGeom>
              <a:noFill/>
              <a:ln w="9525">
                <a:solidFill>
                  <a:srgbClr val="FFFF99"/>
                </a:solidFill>
                <a:round/>
                <a:headEnd/>
                <a:tailEnd/>
              </a:ln>
            </xdr:spPr>
          </xdr:sp>
          <xdr:sp macro="" textlink="">
            <xdr:nvSpPr>
              <xdr:cNvPr id="868" name="Line 316"/>
              <xdr:cNvSpPr>
                <a:spLocks noChangeShapeType="1"/>
              </xdr:cNvSpPr>
            </xdr:nvSpPr>
            <xdr:spPr bwMode="auto">
              <a:xfrm flipH="1">
                <a:off x="1524001" y="3124199"/>
                <a:ext cx="123825" cy="0"/>
              </a:xfrm>
              <a:prstGeom prst="line">
                <a:avLst/>
              </a:prstGeom>
              <a:noFill/>
              <a:ln w="9525">
                <a:solidFill>
                  <a:srgbClr val="FF6600"/>
                </a:solidFill>
                <a:round/>
                <a:headEnd/>
                <a:tailEnd/>
              </a:ln>
            </xdr:spPr>
          </xdr:sp>
        </xdr:grpSp>
        <xdr:sp macro="" textlink="">
          <xdr:nvSpPr>
            <xdr:cNvPr id="866" name="Line 299"/>
            <xdr:cNvSpPr>
              <a:spLocks noChangeShapeType="1"/>
            </xdr:cNvSpPr>
          </xdr:nvSpPr>
          <xdr:spPr bwMode="auto">
            <a:xfrm flipH="1">
              <a:off x="2741961" y="46024801"/>
              <a:ext cx="123825" cy="0"/>
            </a:xfrm>
            <a:prstGeom prst="line">
              <a:avLst/>
            </a:prstGeom>
            <a:noFill/>
            <a:ln w="9525">
              <a:solidFill>
                <a:srgbClr val="FFFF99"/>
              </a:solidFill>
              <a:round/>
              <a:headEnd/>
              <a:tailEnd/>
            </a:ln>
          </xdr:spPr>
        </xdr:sp>
      </xdr:grpSp>
    </xdr:grpSp>
    <xdr:clientData/>
  </xdr:twoCellAnchor>
  <xdr:twoCellAnchor>
    <xdr:from>
      <xdr:col>1</xdr:col>
      <xdr:colOff>571500</xdr:colOff>
      <xdr:row>243</xdr:row>
      <xdr:rowOff>161926</xdr:rowOff>
    </xdr:from>
    <xdr:to>
      <xdr:col>4</xdr:col>
      <xdr:colOff>285750</xdr:colOff>
      <xdr:row>245</xdr:row>
      <xdr:rowOff>19051</xdr:rowOff>
    </xdr:to>
    <xdr:sp macro="" textlink="">
      <xdr:nvSpPr>
        <xdr:cNvPr id="872" name="871 - TextBox"/>
        <xdr:cNvSpPr txBox="1"/>
      </xdr:nvSpPr>
      <xdr:spPr>
        <a:xfrm>
          <a:off x="1181100" y="47196376"/>
          <a:ext cx="1543050"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2-</a:t>
          </a:r>
          <a:r>
            <a:rPr lang="el-GR" sz="1100" b="1">
              <a:solidFill>
                <a:srgbClr val="800000"/>
              </a:solidFill>
              <a:latin typeface="Arial" pitchFamily="34" charset="0"/>
              <a:cs typeface="Arial" pitchFamily="34" charset="0"/>
            </a:rPr>
            <a:t>μέθυλο-</a:t>
          </a: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-βουτένιο</a:t>
          </a:r>
        </a:p>
      </xdr:txBody>
    </xdr:sp>
    <xdr:clientData/>
  </xdr:twoCellAnchor>
  <xdr:twoCellAnchor>
    <xdr:from>
      <xdr:col>1</xdr:col>
      <xdr:colOff>600074</xdr:colOff>
      <xdr:row>241</xdr:row>
      <xdr:rowOff>38099</xdr:rowOff>
    </xdr:from>
    <xdr:to>
      <xdr:col>4</xdr:col>
      <xdr:colOff>257174</xdr:colOff>
      <xdr:row>244</xdr:row>
      <xdr:rowOff>0</xdr:rowOff>
    </xdr:to>
    <xdr:grpSp>
      <xdr:nvGrpSpPr>
        <xdr:cNvPr id="885" name="884 - Ομάδα"/>
        <xdr:cNvGrpSpPr/>
      </xdr:nvGrpSpPr>
      <xdr:grpSpPr>
        <a:xfrm>
          <a:off x="1214590" y="47724551"/>
          <a:ext cx="1500649" cy="545691"/>
          <a:chOff x="1209674" y="46691549"/>
          <a:chExt cx="1485900" cy="533401"/>
        </a:xfrm>
      </xdr:grpSpPr>
      <xdr:sp macro="" textlink="">
        <xdr:nvSpPr>
          <xdr:cNvPr id="874" name="Text Box 332"/>
          <xdr:cNvSpPr txBox="1">
            <a:spLocks noChangeArrowheads="1"/>
          </xdr:cNvSpPr>
        </xdr:nvSpPr>
        <xdr:spPr bwMode="auto">
          <a:xfrm>
            <a:off x="2333625" y="46691549"/>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875" name="Text Box 291"/>
          <xdr:cNvSpPr txBox="1">
            <a:spLocks noChangeArrowheads="1"/>
          </xdr:cNvSpPr>
        </xdr:nvSpPr>
        <xdr:spPr bwMode="auto">
          <a:xfrm>
            <a:off x="1647825" y="46691550"/>
            <a:ext cx="161925" cy="2000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876" name="Text Box 332"/>
          <xdr:cNvSpPr txBox="1">
            <a:spLocks noChangeArrowheads="1"/>
          </xdr:cNvSpPr>
        </xdr:nvSpPr>
        <xdr:spPr bwMode="auto">
          <a:xfrm>
            <a:off x="1914525" y="46691549"/>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877" name="Text Box 289"/>
          <xdr:cNvSpPr txBox="1">
            <a:spLocks noChangeArrowheads="1"/>
          </xdr:cNvSpPr>
        </xdr:nvSpPr>
        <xdr:spPr bwMode="auto">
          <a:xfrm>
            <a:off x="1209674" y="466915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878" name="Line 299"/>
          <xdr:cNvSpPr>
            <a:spLocks noChangeShapeType="1"/>
          </xdr:cNvSpPr>
        </xdr:nvSpPr>
        <xdr:spPr bwMode="auto">
          <a:xfrm flipH="1">
            <a:off x="1809751" y="46786801"/>
            <a:ext cx="123825" cy="0"/>
          </a:xfrm>
          <a:prstGeom prst="line">
            <a:avLst/>
          </a:prstGeom>
          <a:noFill/>
          <a:ln w="9525">
            <a:solidFill>
              <a:srgbClr val="FFFF99"/>
            </a:solidFill>
            <a:round/>
            <a:headEnd/>
            <a:tailEnd/>
          </a:ln>
        </xdr:spPr>
      </xdr:sp>
      <xdr:sp macro="" textlink="">
        <xdr:nvSpPr>
          <xdr:cNvPr id="879" name="Text Box 291"/>
          <xdr:cNvSpPr txBox="1">
            <a:spLocks noChangeArrowheads="1"/>
          </xdr:cNvSpPr>
        </xdr:nvSpPr>
        <xdr:spPr bwMode="auto">
          <a:xfrm>
            <a:off x="1638300" y="46977299"/>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880" name="Line 299"/>
          <xdr:cNvSpPr>
            <a:spLocks noChangeShapeType="1"/>
          </xdr:cNvSpPr>
        </xdr:nvSpPr>
        <xdr:spPr bwMode="auto">
          <a:xfrm flipH="1">
            <a:off x="2228235" y="46786801"/>
            <a:ext cx="123825" cy="0"/>
          </a:xfrm>
          <a:prstGeom prst="line">
            <a:avLst/>
          </a:prstGeom>
          <a:noFill/>
          <a:ln w="9525">
            <a:solidFill>
              <a:srgbClr val="FFFF99"/>
            </a:solidFill>
            <a:round/>
            <a:headEnd/>
            <a:tailEnd/>
          </a:ln>
        </xdr:spPr>
      </xdr:sp>
      <xdr:grpSp>
        <xdr:nvGrpSpPr>
          <xdr:cNvPr id="881" name="104 - Ομάδα"/>
          <xdr:cNvGrpSpPr/>
        </xdr:nvGrpSpPr>
        <xdr:grpSpPr>
          <a:xfrm>
            <a:off x="1542435" y="46767749"/>
            <a:ext cx="123825" cy="38100"/>
            <a:chOff x="1132860" y="3124199"/>
            <a:chExt cx="123825" cy="38100"/>
          </a:xfrm>
        </xdr:grpSpPr>
        <xdr:sp macro="" textlink="">
          <xdr:nvSpPr>
            <xdr:cNvPr id="883" name="Line 315"/>
            <xdr:cNvSpPr>
              <a:spLocks noChangeShapeType="1"/>
            </xdr:cNvSpPr>
          </xdr:nvSpPr>
          <xdr:spPr bwMode="auto">
            <a:xfrm flipH="1">
              <a:off x="1132860" y="3162299"/>
              <a:ext cx="123825" cy="0"/>
            </a:xfrm>
            <a:prstGeom prst="line">
              <a:avLst/>
            </a:prstGeom>
            <a:noFill/>
            <a:ln w="9525">
              <a:solidFill>
                <a:srgbClr val="FFFF99"/>
              </a:solidFill>
              <a:round/>
              <a:headEnd/>
              <a:tailEnd/>
            </a:ln>
          </xdr:spPr>
        </xdr:sp>
        <xdr:sp macro="" textlink="">
          <xdr:nvSpPr>
            <xdr:cNvPr id="884" name="Line 316"/>
            <xdr:cNvSpPr>
              <a:spLocks noChangeShapeType="1"/>
            </xdr:cNvSpPr>
          </xdr:nvSpPr>
          <xdr:spPr bwMode="auto">
            <a:xfrm flipH="1">
              <a:off x="1132860" y="3124199"/>
              <a:ext cx="123825" cy="0"/>
            </a:xfrm>
            <a:prstGeom prst="line">
              <a:avLst/>
            </a:prstGeom>
            <a:noFill/>
            <a:ln w="9525">
              <a:solidFill>
                <a:srgbClr val="FF6600"/>
              </a:solidFill>
              <a:round/>
              <a:headEnd/>
              <a:tailEnd/>
            </a:ln>
          </xdr:spPr>
        </xdr:sp>
      </xdr:grpSp>
      <xdr:sp macro="" textlink="">
        <xdr:nvSpPr>
          <xdr:cNvPr id="882" name="Line 299"/>
          <xdr:cNvSpPr>
            <a:spLocks noChangeShapeType="1"/>
          </xdr:cNvSpPr>
        </xdr:nvSpPr>
        <xdr:spPr bwMode="auto">
          <a:xfrm rot="5400000" flipH="1">
            <a:off x="1676401" y="46929676"/>
            <a:ext cx="123825" cy="0"/>
          </a:xfrm>
          <a:prstGeom prst="line">
            <a:avLst/>
          </a:prstGeom>
          <a:noFill/>
          <a:ln w="9525">
            <a:solidFill>
              <a:srgbClr val="FFFF99"/>
            </a:solidFill>
            <a:round/>
            <a:headEnd/>
            <a:tailEnd/>
          </a:ln>
        </xdr:spPr>
      </xdr:sp>
    </xdr:grpSp>
    <xdr:clientData/>
  </xdr:twoCellAnchor>
  <xdr:twoCellAnchor>
    <xdr:from>
      <xdr:col>5</xdr:col>
      <xdr:colOff>581024</xdr:colOff>
      <xdr:row>241</xdr:row>
      <xdr:rowOff>38099</xdr:rowOff>
    </xdr:from>
    <xdr:to>
      <xdr:col>8</xdr:col>
      <xdr:colOff>200025</xdr:colOff>
      <xdr:row>245</xdr:row>
      <xdr:rowOff>19051</xdr:rowOff>
    </xdr:to>
    <xdr:grpSp>
      <xdr:nvGrpSpPr>
        <xdr:cNvPr id="829" name="828 - Ομάδα"/>
        <xdr:cNvGrpSpPr/>
      </xdr:nvGrpSpPr>
      <xdr:grpSpPr>
        <a:xfrm>
          <a:off x="3653605" y="47724551"/>
          <a:ext cx="1462549" cy="759339"/>
          <a:chOff x="3629024" y="46691549"/>
          <a:chExt cx="1447801" cy="742952"/>
        </a:xfrm>
      </xdr:grpSpPr>
      <xdr:sp macro="" textlink="">
        <xdr:nvSpPr>
          <xdr:cNvPr id="886" name="885 - TextBox"/>
          <xdr:cNvSpPr txBox="1"/>
        </xdr:nvSpPr>
        <xdr:spPr>
          <a:xfrm>
            <a:off x="3657600" y="47196376"/>
            <a:ext cx="1419225"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μέθυλο-2-βουτένιο</a:t>
            </a:r>
          </a:p>
        </xdr:txBody>
      </xdr:sp>
      <xdr:grpSp>
        <xdr:nvGrpSpPr>
          <xdr:cNvPr id="887" name="886 - Ομάδα"/>
          <xdr:cNvGrpSpPr/>
        </xdr:nvGrpSpPr>
        <xdr:grpSpPr>
          <a:xfrm>
            <a:off x="3629024" y="46691549"/>
            <a:ext cx="1447800" cy="533401"/>
            <a:chOff x="1209674" y="46691549"/>
            <a:chExt cx="1447800" cy="533401"/>
          </a:xfrm>
        </xdr:grpSpPr>
        <xdr:sp macro="" textlink="">
          <xdr:nvSpPr>
            <xdr:cNvPr id="888" name="Text Box 332"/>
            <xdr:cNvSpPr txBox="1">
              <a:spLocks noChangeArrowheads="1"/>
            </xdr:cNvSpPr>
          </xdr:nvSpPr>
          <xdr:spPr bwMode="auto">
            <a:xfrm>
              <a:off x="2295525" y="46691549"/>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889" name="Text Box 291"/>
            <xdr:cNvSpPr txBox="1">
              <a:spLocks noChangeArrowheads="1"/>
            </xdr:cNvSpPr>
          </xdr:nvSpPr>
          <xdr:spPr bwMode="auto">
            <a:xfrm>
              <a:off x="1647825" y="46691550"/>
              <a:ext cx="161925" cy="2000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890" name="Text Box 332"/>
            <xdr:cNvSpPr txBox="1">
              <a:spLocks noChangeArrowheads="1"/>
            </xdr:cNvSpPr>
          </xdr:nvSpPr>
          <xdr:spPr bwMode="auto">
            <a:xfrm>
              <a:off x="1914526" y="46691549"/>
              <a:ext cx="285750"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891" name="Text Box 289"/>
            <xdr:cNvSpPr txBox="1">
              <a:spLocks noChangeArrowheads="1"/>
            </xdr:cNvSpPr>
          </xdr:nvSpPr>
          <xdr:spPr bwMode="auto">
            <a:xfrm>
              <a:off x="1209674" y="466915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892" name="Line 299"/>
            <xdr:cNvSpPr>
              <a:spLocks noChangeShapeType="1"/>
            </xdr:cNvSpPr>
          </xdr:nvSpPr>
          <xdr:spPr bwMode="auto">
            <a:xfrm flipH="1">
              <a:off x="1543051" y="46786801"/>
              <a:ext cx="123825" cy="0"/>
            </a:xfrm>
            <a:prstGeom prst="line">
              <a:avLst/>
            </a:prstGeom>
            <a:noFill/>
            <a:ln w="9525">
              <a:solidFill>
                <a:srgbClr val="FFFF99"/>
              </a:solidFill>
              <a:round/>
              <a:headEnd/>
              <a:tailEnd/>
            </a:ln>
          </xdr:spPr>
        </xdr:sp>
        <xdr:sp macro="" textlink="">
          <xdr:nvSpPr>
            <xdr:cNvPr id="893" name="Text Box 291"/>
            <xdr:cNvSpPr txBox="1">
              <a:spLocks noChangeArrowheads="1"/>
            </xdr:cNvSpPr>
          </xdr:nvSpPr>
          <xdr:spPr bwMode="auto">
            <a:xfrm>
              <a:off x="1638300" y="46977299"/>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894" name="Line 299"/>
            <xdr:cNvSpPr>
              <a:spLocks noChangeShapeType="1"/>
            </xdr:cNvSpPr>
          </xdr:nvSpPr>
          <xdr:spPr bwMode="auto">
            <a:xfrm flipH="1">
              <a:off x="2190138" y="46786801"/>
              <a:ext cx="123825" cy="0"/>
            </a:xfrm>
            <a:prstGeom prst="line">
              <a:avLst/>
            </a:prstGeom>
            <a:noFill/>
            <a:ln w="9525">
              <a:solidFill>
                <a:srgbClr val="FFFF99"/>
              </a:solidFill>
              <a:round/>
              <a:headEnd/>
              <a:tailEnd/>
            </a:ln>
          </xdr:spPr>
        </xdr:sp>
        <xdr:grpSp>
          <xdr:nvGrpSpPr>
            <xdr:cNvPr id="895" name="104 - Ομάδα"/>
            <xdr:cNvGrpSpPr/>
          </xdr:nvGrpSpPr>
          <xdr:grpSpPr>
            <a:xfrm>
              <a:off x="1809137" y="46767749"/>
              <a:ext cx="123825" cy="38100"/>
              <a:chOff x="1399562" y="3124199"/>
              <a:chExt cx="123825" cy="38100"/>
            </a:xfrm>
          </xdr:grpSpPr>
          <xdr:sp macro="" textlink="">
            <xdr:nvSpPr>
              <xdr:cNvPr id="897" name="Line 315"/>
              <xdr:cNvSpPr>
                <a:spLocks noChangeShapeType="1"/>
              </xdr:cNvSpPr>
            </xdr:nvSpPr>
            <xdr:spPr bwMode="auto">
              <a:xfrm flipH="1">
                <a:off x="1399562" y="3162299"/>
                <a:ext cx="123825" cy="0"/>
              </a:xfrm>
              <a:prstGeom prst="line">
                <a:avLst/>
              </a:prstGeom>
              <a:noFill/>
              <a:ln w="9525">
                <a:solidFill>
                  <a:srgbClr val="FFFF99"/>
                </a:solidFill>
                <a:round/>
                <a:headEnd/>
                <a:tailEnd/>
              </a:ln>
            </xdr:spPr>
          </xdr:sp>
          <xdr:sp macro="" textlink="">
            <xdr:nvSpPr>
              <xdr:cNvPr id="898" name="Line 316"/>
              <xdr:cNvSpPr>
                <a:spLocks noChangeShapeType="1"/>
              </xdr:cNvSpPr>
            </xdr:nvSpPr>
            <xdr:spPr bwMode="auto">
              <a:xfrm flipH="1">
                <a:off x="1399562" y="3124199"/>
                <a:ext cx="123825" cy="0"/>
              </a:xfrm>
              <a:prstGeom prst="line">
                <a:avLst/>
              </a:prstGeom>
              <a:noFill/>
              <a:ln w="9525">
                <a:solidFill>
                  <a:srgbClr val="FF6600"/>
                </a:solidFill>
                <a:round/>
                <a:headEnd/>
                <a:tailEnd/>
              </a:ln>
            </xdr:spPr>
          </xdr:sp>
        </xdr:grpSp>
        <xdr:sp macro="" textlink="">
          <xdr:nvSpPr>
            <xdr:cNvPr id="896" name="Line 299"/>
            <xdr:cNvSpPr>
              <a:spLocks noChangeShapeType="1"/>
            </xdr:cNvSpPr>
          </xdr:nvSpPr>
          <xdr:spPr bwMode="auto">
            <a:xfrm rot="5400000" flipH="1">
              <a:off x="1676401" y="46929676"/>
              <a:ext cx="123825" cy="0"/>
            </a:xfrm>
            <a:prstGeom prst="line">
              <a:avLst/>
            </a:prstGeom>
            <a:noFill/>
            <a:ln w="9525">
              <a:solidFill>
                <a:srgbClr val="FFFF99"/>
              </a:solidFill>
              <a:round/>
              <a:headEnd/>
              <a:tailEnd/>
            </a:ln>
          </xdr:spPr>
        </xdr:sp>
      </xdr:grpSp>
    </xdr:grpSp>
    <xdr:clientData/>
  </xdr:twoCellAnchor>
  <xdr:twoCellAnchor>
    <xdr:from>
      <xdr:col>4</xdr:col>
      <xdr:colOff>228599</xdr:colOff>
      <xdr:row>246</xdr:row>
      <xdr:rowOff>171449</xdr:rowOff>
    </xdr:from>
    <xdr:to>
      <xdr:col>6</xdr:col>
      <xdr:colOff>571500</xdr:colOff>
      <xdr:row>251</xdr:row>
      <xdr:rowOff>1</xdr:rowOff>
    </xdr:to>
    <xdr:grpSp>
      <xdr:nvGrpSpPr>
        <xdr:cNvPr id="830" name="829 - Ομάδα"/>
        <xdr:cNvGrpSpPr/>
      </xdr:nvGrpSpPr>
      <xdr:grpSpPr>
        <a:xfrm>
          <a:off x="2686664" y="48830884"/>
          <a:ext cx="1571933" cy="801536"/>
          <a:chOff x="3514724" y="46691549"/>
          <a:chExt cx="1562101" cy="781052"/>
        </a:xfrm>
      </xdr:grpSpPr>
      <xdr:sp macro="" textlink="">
        <xdr:nvSpPr>
          <xdr:cNvPr id="871" name="870 - TextBox"/>
          <xdr:cNvSpPr txBox="1"/>
        </xdr:nvSpPr>
        <xdr:spPr>
          <a:xfrm>
            <a:off x="3524250" y="47234476"/>
            <a:ext cx="1552575"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3-</a:t>
            </a:r>
            <a:r>
              <a:rPr lang="el-GR" sz="1100" b="1">
                <a:solidFill>
                  <a:srgbClr val="800000"/>
                </a:solidFill>
                <a:latin typeface="Arial" pitchFamily="34" charset="0"/>
                <a:cs typeface="Arial" pitchFamily="34" charset="0"/>
              </a:rPr>
              <a:t>μέθυλο-</a:t>
            </a: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-βουτένιο</a:t>
            </a:r>
          </a:p>
        </xdr:txBody>
      </xdr:sp>
      <xdr:grpSp>
        <xdr:nvGrpSpPr>
          <xdr:cNvPr id="873" name="886 - Ομάδα"/>
          <xdr:cNvGrpSpPr/>
        </xdr:nvGrpSpPr>
        <xdr:grpSpPr>
          <a:xfrm>
            <a:off x="3514724" y="46691549"/>
            <a:ext cx="1562100" cy="533401"/>
            <a:chOff x="1095374" y="46691549"/>
            <a:chExt cx="1562100" cy="533401"/>
          </a:xfrm>
        </xdr:grpSpPr>
        <xdr:sp macro="" textlink="">
          <xdr:nvSpPr>
            <xdr:cNvPr id="899" name="Text Box 332"/>
            <xdr:cNvSpPr txBox="1">
              <a:spLocks noChangeArrowheads="1"/>
            </xdr:cNvSpPr>
          </xdr:nvSpPr>
          <xdr:spPr bwMode="auto">
            <a:xfrm>
              <a:off x="2295525" y="46691549"/>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900" name="Text Box 291"/>
            <xdr:cNvSpPr txBox="1">
              <a:spLocks noChangeArrowheads="1"/>
            </xdr:cNvSpPr>
          </xdr:nvSpPr>
          <xdr:spPr bwMode="auto">
            <a:xfrm>
              <a:off x="1533524" y="46691550"/>
              <a:ext cx="295276"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901" name="Text Box 332"/>
            <xdr:cNvSpPr txBox="1">
              <a:spLocks noChangeArrowheads="1"/>
            </xdr:cNvSpPr>
          </xdr:nvSpPr>
          <xdr:spPr bwMode="auto">
            <a:xfrm>
              <a:off x="1914526" y="46691549"/>
              <a:ext cx="285750"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902" name="Text Box 289"/>
            <xdr:cNvSpPr txBox="1">
              <a:spLocks noChangeArrowheads="1"/>
            </xdr:cNvSpPr>
          </xdr:nvSpPr>
          <xdr:spPr bwMode="auto">
            <a:xfrm>
              <a:off x="1095374" y="466915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903" name="Line 299"/>
            <xdr:cNvSpPr>
              <a:spLocks noChangeShapeType="1"/>
            </xdr:cNvSpPr>
          </xdr:nvSpPr>
          <xdr:spPr bwMode="auto">
            <a:xfrm flipH="1">
              <a:off x="1428751" y="46786801"/>
              <a:ext cx="123825" cy="0"/>
            </a:xfrm>
            <a:prstGeom prst="line">
              <a:avLst/>
            </a:prstGeom>
            <a:noFill/>
            <a:ln w="9525">
              <a:solidFill>
                <a:srgbClr val="FFFF99"/>
              </a:solidFill>
              <a:round/>
              <a:headEnd/>
              <a:tailEnd/>
            </a:ln>
          </xdr:spPr>
        </xdr:sp>
        <xdr:sp macro="" textlink="">
          <xdr:nvSpPr>
            <xdr:cNvPr id="904" name="Text Box 291"/>
            <xdr:cNvSpPr txBox="1">
              <a:spLocks noChangeArrowheads="1"/>
            </xdr:cNvSpPr>
          </xdr:nvSpPr>
          <xdr:spPr bwMode="auto">
            <a:xfrm>
              <a:off x="1524000" y="46977299"/>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905" name="Line 299"/>
            <xdr:cNvSpPr>
              <a:spLocks noChangeShapeType="1"/>
            </xdr:cNvSpPr>
          </xdr:nvSpPr>
          <xdr:spPr bwMode="auto">
            <a:xfrm flipH="1">
              <a:off x="1798920" y="46786801"/>
              <a:ext cx="123825" cy="0"/>
            </a:xfrm>
            <a:prstGeom prst="line">
              <a:avLst/>
            </a:prstGeom>
            <a:noFill/>
            <a:ln w="9525">
              <a:solidFill>
                <a:srgbClr val="FFFF99"/>
              </a:solidFill>
              <a:round/>
              <a:headEnd/>
              <a:tailEnd/>
            </a:ln>
          </xdr:spPr>
        </xdr:sp>
        <xdr:grpSp>
          <xdr:nvGrpSpPr>
            <xdr:cNvPr id="906" name="104 - Ομάδα"/>
            <xdr:cNvGrpSpPr/>
          </xdr:nvGrpSpPr>
          <xdr:grpSpPr>
            <a:xfrm>
              <a:off x="2190098" y="46767749"/>
              <a:ext cx="123825" cy="38100"/>
              <a:chOff x="1780523" y="3124199"/>
              <a:chExt cx="123825" cy="38100"/>
            </a:xfrm>
          </xdr:grpSpPr>
          <xdr:sp macro="" textlink="">
            <xdr:nvSpPr>
              <xdr:cNvPr id="908" name="Line 315"/>
              <xdr:cNvSpPr>
                <a:spLocks noChangeShapeType="1"/>
              </xdr:cNvSpPr>
            </xdr:nvSpPr>
            <xdr:spPr bwMode="auto">
              <a:xfrm flipH="1">
                <a:off x="1780523" y="3162299"/>
                <a:ext cx="123825" cy="0"/>
              </a:xfrm>
              <a:prstGeom prst="line">
                <a:avLst/>
              </a:prstGeom>
              <a:noFill/>
              <a:ln w="9525">
                <a:solidFill>
                  <a:srgbClr val="FFFF99"/>
                </a:solidFill>
                <a:round/>
                <a:headEnd/>
                <a:tailEnd/>
              </a:ln>
            </xdr:spPr>
          </xdr:sp>
          <xdr:sp macro="" textlink="">
            <xdr:nvSpPr>
              <xdr:cNvPr id="909" name="Line 316"/>
              <xdr:cNvSpPr>
                <a:spLocks noChangeShapeType="1"/>
              </xdr:cNvSpPr>
            </xdr:nvSpPr>
            <xdr:spPr bwMode="auto">
              <a:xfrm flipH="1">
                <a:off x="1780523" y="3124199"/>
                <a:ext cx="123825" cy="0"/>
              </a:xfrm>
              <a:prstGeom prst="line">
                <a:avLst/>
              </a:prstGeom>
              <a:noFill/>
              <a:ln w="9525">
                <a:solidFill>
                  <a:srgbClr val="FF6600"/>
                </a:solidFill>
                <a:round/>
                <a:headEnd/>
                <a:tailEnd/>
              </a:ln>
            </xdr:spPr>
          </xdr:sp>
        </xdr:grpSp>
        <xdr:sp macro="" textlink="">
          <xdr:nvSpPr>
            <xdr:cNvPr id="907" name="Line 299"/>
            <xdr:cNvSpPr>
              <a:spLocks noChangeShapeType="1"/>
            </xdr:cNvSpPr>
          </xdr:nvSpPr>
          <xdr:spPr bwMode="auto">
            <a:xfrm rot="5400000" flipH="1">
              <a:off x="1562101" y="46929676"/>
              <a:ext cx="123825" cy="0"/>
            </a:xfrm>
            <a:prstGeom prst="line">
              <a:avLst/>
            </a:prstGeom>
            <a:noFill/>
            <a:ln w="9525">
              <a:solidFill>
                <a:srgbClr val="FFFF99"/>
              </a:solidFill>
              <a:round/>
              <a:headEnd/>
              <a:tailEnd/>
            </a:ln>
          </xdr:spPr>
        </xdr:sp>
      </xdr:grpSp>
    </xdr:grpSp>
    <xdr:clientData/>
  </xdr:twoCellAnchor>
  <xdr:twoCellAnchor>
    <xdr:from>
      <xdr:col>1</xdr:col>
      <xdr:colOff>600074</xdr:colOff>
      <xdr:row>268</xdr:row>
      <xdr:rowOff>9524</xdr:rowOff>
    </xdr:from>
    <xdr:to>
      <xdr:col>5</xdr:col>
      <xdr:colOff>95250</xdr:colOff>
      <xdr:row>270</xdr:row>
      <xdr:rowOff>104776</xdr:rowOff>
    </xdr:to>
    <xdr:grpSp>
      <xdr:nvGrpSpPr>
        <xdr:cNvPr id="1008" name="1007 - Ομάδα"/>
        <xdr:cNvGrpSpPr/>
      </xdr:nvGrpSpPr>
      <xdr:grpSpPr>
        <a:xfrm>
          <a:off x="1214590" y="53011540"/>
          <a:ext cx="1953241" cy="484446"/>
          <a:chOff x="1209674" y="53778149"/>
          <a:chExt cx="1933576" cy="476252"/>
        </a:xfrm>
      </xdr:grpSpPr>
      <xdr:sp macro="" textlink="">
        <xdr:nvSpPr>
          <xdr:cNvPr id="911" name="910 - TextBox"/>
          <xdr:cNvSpPr txBox="1"/>
        </xdr:nvSpPr>
        <xdr:spPr>
          <a:xfrm>
            <a:off x="1457325" y="54016276"/>
            <a:ext cx="1343026"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,2-πενταδιένιο</a:t>
            </a:r>
          </a:p>
        </xdr:txBody>
      </xdr:sp>
      <xdr:grpSp>
        <xdr:nvGrpSpPr>
          <xdr:cNvPr id="927" name="926 - Ομάδα"/>
          <xdr:cNvGrpSpPr/>
        </xdr:nvGrpSpPr>
        <xdr:grpSpPr>
          <a:xfrm>
            <a:off x="1209674" y="53778149"/>
            <a:ext cx="1933576" cy="247652"/>
            <a:chOff x="1209674" y="49968149"/>
            <a:chExt cx="1933576" cy="247652"/>
          </a:xfrm>
        </xdr:grpSpPr>
        <xdr:sp macro="" textlink="">
          <xdr:nvSpPr>
            <xdr:cNvPr id="913" name="Text Box 332"/>
            <xdr:cNvSpPr txBox="1">
              <a:spLocks noChangeArrowheads="1"/>
            </xdr:cNvSpPr>
          </xdr:nvSpPr>
          <xdr:spPr bwMode="auto">
            <a:xfrm>
              <a:off x="2305050" y="49968149"/>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914" name="Text Box 291"/>
            <xdr:cNvSpPr txBox="1">
              <a:spLocks noChangeArrowheads="1"/>
            </xdr:cNvSpPr>
          </xdr:nvSpPr>
          <xdr:spPr bwMode="auto">
            <a:xfrm>
              <a:off x="1647825" y="49968149"/>
              <a:ext cx="1809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915" name="Text Box 332"/>
            <xdr:cNvSpPr txBox="1">
              <a:spLocks noChangeArrowheads="1"/>
            </xdr:cNvSpPr>
          </xdr:nvSpPr>
          <xdr:spPr bwMode="auto">
            <a:xfrm>
              <a:off x="1914525" y="49968149"/>
              <a:ext cx="295275"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916" name="Text Box 289"/>
            <xdr:cNvSpPr txBox="1">
              <a:spLocks noChangeArrowheads="1"/>
            </xdr:cNvSpPr>
          </xdr:nvSpPr>
          <xdr:spPr bwMode="auto">
            <a:xfrm>
              <a:off x="1209674" y="499681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918" name="Text Box 291"/>
            <xdr:cNvSpPr txBox="1">
              <a:spLocks noChangeArrowheads="1"/>
            </xdr:cNvSpPr>
          </xdr:nvSpPr>
          <xdr:spPr bwMode="auto">
            <a:xfrm>
              <a:off x="2733675" y="49968149"/>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919" name="Line 299"/>
            <xdr:cNvSpPr>
              <a:spLocks noChangeShapeType="1"/>
            </xdr:cNvSpPr>
          </xdr:nvSpPr>
          <xdr:spPr bwMode="auto">
            <a:xfrm flipH="1">
              <a:off x="2200276" y="50063401"/>
              <a:ext cx="123825" cy="0"/>
            </a:xfrm>
            <a:prstGeom prst="line">
              <a:avLst/>
            </a:prstGeom>
            <a:noFill/>
            <a:ln w="9525">
              <a:solidFill>
                <a:srgbClr val="FFFF99"/>
              </a:solidFill>
              <a:round/>
              <a:headEnd/>
              <a:tailEnd/>
            </a:ln>
          </xdr:spPr>
        </xdr:sp>
        <xdr:grpSp>
          <xdr:nvGrpSpPr>
            <xdr:cNvPr id="920" name="104 - Ομάδα"/>
            <xdr:cNvGrpSpPr/>
          </xdr:nvGrpSpPr>
          <xdr:grpSpPr>
            <a:xfrm>
              <a:off x="1542437" y="50044349"/>
              <a:ext cx="123825" cy="38100"/>
              <a:chOff x="1132862" y="3124199"/>
              <a:chExt cx="123825" cy="38100"/>
            </a:xfrm>
          </xdr:grpSpPr>
          <xdr:sp macro="" textlink="">
            <xdr:nvSpPr>
              <xdr:cNvPr id="922" name="Line 315"/>
              <xdr:cNvSpPr>
                <a:spLocks noChangeShapeType="1"/>
              </xdr:cNvSpPr>
            </xdr:nvSpPr>
            <xdr:spPr bwMode="auto">
              <a:xfrm flipH="1">
                <a:off x="1132862" y="3162299"/>
                <a:ext cx="123825" cy="0"/>
              </a:xfrm>
              <a:prstGeom prst="line">
                <a:avLst/>
              </a:prstGeom>
              <a:noFill/>
              <a:ln w="9525">
                <a:solidFill>
                  <a:srgbClr val="FFFF99"/>
                </a:solidFill>
                <a:round/>
                <a:headEnd/>
                <a:tailEnd/>
              </a:ln>
            </xdr:spPr>
          </xdr:sp>
          <xdr:sp macro="" textlink="">
            <xdr:nvSpPr>
              <xdr:cNvPr id="923" name="Line 316"/>
              <xdr:cNvSpPr>
                <a:spLocks noChangeShapeType="1"/>
              </xdr:cNvSpPr>
            </xdr:nvSpPr>
            <xdr:spPr bwMode="auto">
              <a:xfrm flipH="1">
                <a:off x="1132862" y="3124199"/>
                <a:ext cx="123825" cy="0"/>
              </a:xfrm>
              <a:prstGeom prst="line">
                <a:avLst/>
              </a:prstGeom>
              <a:noFill/>
              <a:ln w="9525">
                <a:solidFill>
                  <a:srgbClr val="FF6600"/>
                </a:solidFill>
                <a:round/>
                <a:headEnd/>
                <a:tailEnd/>
              </a:ln>
            </xdr:spPr>
          </xdr:sp>
        </xdr:grpSp>
        <xdr:sp macro="" textlink="">
          <xdr:nvSpPr>
            <xdr:cNvPr id="921" name="Line 299"/>
            <xdr:cNvSpPr>
              <a:spLocks noChangeShapeType="1"/>
            </xdr:cNvSpPr>
          </xdr:nvSpPr>
          <xdr:spPr bwMode="auto">
            <a:xfrm flipH="1">
              <a:off x="2628287" y="50063401"/>
              <a:ext cx="123825" cy="0"/>
            </a:xfrm>
            <a:prstGeom prst="line">
              <a:avLst/>
            </a:prstGeom>
            <a:noFill/>
            <a:ln w="9525">
              <a:solidFill>
                <a:srgbClr val="FFFF99"/>
              </a:solidFill>
              <a:round/>
              <a:headEnd/>
              <a:tailEnd/>
            </a:ln>
          </xdr:spPr>
        </xdr:sp>
        <xdr:grpSp>
          <xdr:nvGrpSpPr>
            <xdr:cNvPr id="924" name="104 - Ομάδα"/>
            <xdr:cNvGrpSpPr/>
          </xdr:nvGrpSpPr>
          <xdr:grpSpPr>
            <a:xfrm>
              <a:off x="1809137" y="50044349"/>
              <a:ext cx="123825" cy="38100"/>
              <a:chOff x="1132862" y="3124199"/>
              <a:chExt cx="123825" cy="38100"/>
            </a:xfrm>
          </xdr:grpSpPr>
          <xdr:sp macro="" textlink="">
            <xdr:nvSpPr>
              <xdr:cNvPr id="925" name="Line 315"/>
              <xdr:cNvSpPr>
                <a:spLocks noChangeShapeType="1"/>
              </xdr:cNvSpPr>
            </xdr:nvSpPr>
            <xdr:spPr bwMode="auto">
              <a:xfrm flipH="1">
                <a:off x="1132862" y="3162299"/>
                <a:ext cx="123825" cy="0"/>
              </a:xfrm>
              <a:prstGeom prst="line">
                <a:avLst/>
              </a:prstGeom>
              <a:noFill/>
              <a:ln w="9525">
                <a:solidFill>
                  <a:srgbClr val="FFFF99"/>
                </a:solidFill>
                <a:round/>
                <a:headEnd/>
                <a:tailEnd/>
              </a:ln>
            </xdr:spPr>
          </xdr:sp>
          <xdr:sp macro="" textlink="">
            <xdr:nvSpPr>
              <xdr:cNvPr id="926" name="Line 316"/>
              <xdr:cNvSpPr>
                <a:spLocks noChangeShapeType="1"/>
              </xdr:cNvSpPr>
            </xdr:nvSpPr>
            <xdr:spPr bwMode="auto">
              <a:xfrm flipH="1">
                <a:off x="1132862" y="3124199"/>
                <a:ext cx="123825" cy="0"/>
              </a:xfrm>
              <a:prstGeom prst="line">
                <a:avLst/>
              </a:prstGeom>
              <a:noFill/>
              <a:ln w="9525">
                <a:solidFill>
                  <a:srgbClr val="FF6600"/>
                </a:solidFill>
                <a:round/>
                <a:headEnd/>
                <a:tailEnd/>
              </a:ln>
            </xdr:spPr>
          </xdr:sp>
        </xdr:grpSp>
      </xdr:grpSp>
    </xdr:grpSp>
    <xdr:clientData/>
  </xdr:twoCellAnchor>
  <xdr:twoCellAnchor>
    <xdr:from>
      <xdr:col>5</xdr:col>
      <xdr:colOff>485774</xdr:colOff>
      <xdr:row>268</xdr:row>
      <xdr:rowOff>9524</xdr:rowOff>
    </xdr:from>
    <xdr:to>
      <xdr:col>9</xdr:col>
      <xdr:colOff>47625</xdr:colOff>
      <xdr:row>270</xdr:row>
      <xdr:rowOff>104776</xdr:rowOff>
    </xdr:to>
    <xdr:grpSp>
      <xdr:nvGrpSpPr>
        <xdr:cNvPr id="946" name="945 - Ομάδα"/>
        <xdr:cNvGrpSpPr/>
      </xdr:nvGrpSpPr>
      <xdr:grpSpPr>
        <a:xfrm>
          <a:off x="3558355" y="53011540"/>
          <a:ext cx="2019915" cy="484446"/>
          <a:chOff x="3533774" y="49968149"/>
          <a:chExt cx="2000251" cy="476252"/>
        </a:xfrm>
      </xdr:grpSpPr>
      <xdr:sp macro="" textlink="">
        <xdr:nvSpPr>
          <xdr:cNvPr id="931" name="930 - TextBox"/>
          <xdr:cNvSpPr txBox="1"/>
        </xdr:nvSpPr>
        <xdr:spPr>
          <a:xfrm>
            <a:off x="3848100" y="50206276"/>
            <a:ext cx="1343026"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,3-πενταδιένιο</a:t>
            </a:r>
          </a:p>
        </xdr:txBody>
      </xdr:sp>
      <xdr:grpSp>
        <xdr:nvGrpSpPr>
          <xdr:cNvPr id="932" name="931 - Ομάδα"/>
          <xdr:cNvGrpSpPr/>
        </xdr:nvGrpSpPr>
        <xdr:grpSpPr>
          <a:xfrm>
            <a:off x="3533774" y="49968149"/>
            <a:ext cx="2000251" cy="247652"/>
            <a:chOff x="1095374" y="49968149"/>
            <a:chExt cx="2000251" cy="247652"/>
          </a:xfrm>
        </xdr:grpSpPr>
        <xdr:sp macro="" textlink="">
          <xdr:nvSpPr>
            <xdr:cNvPr id="933" name="Text Box 332"/>
            <xdr:cNvSpPr txBox="1">
              <a:spLocks noChangeArrowheads="1"/>
            </xdr:cNvSpPr>
          </xdr:nvSpPr>
          <xdr:spPr bwMode="auto">
            <a:xfrm>
              <a:off x="2305050" y="49968149"/>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934" name="Text Box 291"/>
            <xdr:cNvSpPr txBox="1">
              <a:spLocks noChangeArrowheads="1"/>
            </xdr:cNvSpPr>
          </xdr:nvSpPr>
          <xdr:spPr bwMode="auto">
            <a:xfrm>
              <a:off x="1533525" y="49968149"/>
              <a:ext cx="30480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935" name="Text Box 332"/>
            <xdr:cNvSpPr txBox="1">
              <a:spLocks noChangeArrowheads="1"/>
            </xdr:cNvSpPr>
          </xdr:nvSpPr>
          <xdr:spPr bwMode="auto">
            <a:xfrm>
              <a:off x="1914525" y="49968149"/>
              <a:ext cx="295275"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936" name="Text Box 289"/>
            <xdr:cNvSpPr txBox="1">
              <a:spLocks noChangeArrowheads="1"/>
            </xdr:cNvSpPr>
          </xdr:nvSpPr>
          <xdr:spPr bwMode="auto">
            <a:xfrm>
              <a:off x="1095374" y="499681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937" name="Text Box 291"/>
            <xdr:cNvSpPr txBox="1">
              <a:spLocks noChangeArrowheads="1"/>
            </xdr:cNvSpPr>
          </xdr:nvSpPr>
          <xdr:spPr bwMode="auto">
            <a:xfrm>
              <a:off x="2686050" y="49968149"/>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938" name="Line 299"/>
            <xdr:cNvSpPr>
              <a:spLocks noChangeShapeType="1"/>
            </xdr:cNvSpPr>
          </xdr:nvSpPr>
          <xdr:spPr bwMode="auto">
            <a:xfrm flipH="1">
              <a:off x="1809134" y="50063401"/>
              <a:ext cx="123825" cy="0"/>
            </a:xfrm>
            <a:prstGeom prst="line">
              <a:avLst/>
            </a:prstGeom>
            <a:noFill/>
            <a:ln w="9525">
              <a:solidFill>
                <a:srgbClr val="FFFF99"/>
              </a:solidFill>
              <a:round/>
              <a:headEnd/>
              <a:tailEnd/>
            </a:ln>
          </xdr:spPr>
        </xdr:sp>
        <xdr:grpSp>
          <xdr:nvGrpSpPr>
            <xdr:cNvPr id="939" name="104 - Ομάδα"/>
            <xdr:cNvGrpSpPr/>
          </xdr:nvGrpSpPr>
          <xdr:grpSpPr>
            <a:xfrm>
              <a:off x="1428134" y="50044349"/>
              <a:ext cx="123825" cy="38100"/>
              <a:chOff x="1018559" y="3124199"/>
              <a:chExt cx="123825" cy="38100"/>
            </a:xfrm>
          </xdr:grpSpPr>
          <xdr:sp macro="" textlink="">
            <xdr:nvSpPr>
              <xdr:cNvPr id="944" name="Line 315"/>
              <xdr:cNvSpPr>
                <a:spLocks noChangeShapeType="1"/>
              </xdr:cNvSpPr>
            </xdr:nvSpPr>
            <xdr:spPr bwMode="auto">
              <a:xfrm flipH="1">
                <a:off x="1018559" y="3162299"/>
                <a:ext cx="123825" cy="0"/>
              </a:xfrm>
              <a:prstGeom prst="line">
                <a:avLst/>
              </a:prstGeom>
              <a:noFill/>
              <a:ln w="9525">
                <a:solidFill>
                  <a:srgbClr val="FFFF99"/>
                </a:solidFill>
                <a:round/>
                <a:headEnd/>
                <a:tailEnd/>
              </a:ln>
            </xdr:spPr>
          </xdr:sp>
          <xdr:sp macro="" textlink="">
            <xdr:nvSpPr>
              <xdr:cNvPr id="945" name="Line 316"/>
              <xdr:cNvSpPr>
                <a:spLocks noChangeShapeType="1"/>
              </xdr:cNvSpPr>
            </xdr:nvSpPr>
            <xdr:spPr bwMode="auto">
              <a:xfrm flipH="1">
                <a:off x="1018559" y="3124199"/>
                <a:ext cx="123825" cy="0"/>
              </a:xfrm>
              <a:prstGeom prst="line">
                <a:avLst/>
              </a:prstGeom>
              <a:noFill/>
              <a:ln w="9525">
                <a:solidFill>
                  <a:srgbClr val="FF6600"/>
                </a:solidFill>
                <a:round/>
                <a:headEnd/>
                <a:tailEnd/>
              </a:ln>
            </xdr:spPr>
          </xdr:sp>
        </xdr:grpSp>
        <xdr:sp macro="" textlink="">
          <xdr:nvSpPr>
            <xdr:cNvPr id="940" name="Line 299"/>
            <xdr:cNvSpPr>
              <a:spLocks noChangeShapeType="1"/>
            </xdr:cNvSpPr>
          </xdr:nvSpPr>
          <xdr:spPr bwMode="auto">
            <a:xfrm flipH="1">
              <a:off x="2580659" y="50063401"/>
              <a:ext cx="123825" cy="0"/>
            </a:xfrm>
            <a:prstGeom prst="line">
              <a:avLst/>
            </a:prstGeom>
            <a:noFill/>
            <a:ln w="9525">
              <a:solidFill>
                <a:srgbClr val="FFFF99"/>
              </a:solidFill>
              <a:round/>
              <a:headEnd/>
              <a:tailEnd/>
            </a:ln>
          </xdr:spPr>
        </xdr:sp>
        <xdr:grpSp>
          <xdr:nvGrpSpPr>
            <xdr:cNvPr id="941" name="104 - Ομάδα"/>
            <xdr:cNvGrpSpPr/>
          </xdr:nvGrpSpPr>
          <xdr:grpSpPr>
            <a:xfrm>
              <a:off x="2199659" y="50044349"/>
              <a:ext cx="123825" cy="38100"/>
              <a:chOff x="1523384" y="3124199"/>
              <a:chExt cx="123825" cy="38100"/>
            </a:xfrm>
          </xdr:grpSpPr>
          <xdr:sp macro="" textlink="">
            <xdr:nvSpPr>
              <xdr:cNvPr id="942" name="Line 315"/>
              <xdr:cNvSpPr>
                <a:spLocks noChangeShapeType="1"/>
              </xdr:cNvSpPr>
            </xdr:nvSpPr>
            <xdr:spPr bwMode="auto">
              <a:xfrm flipH="1">
                <a:off x="1523384" y="3162299"/>
                <a:ext cx="123825" cy="0"/>
              </a:xfrm>
              <a:prstGeom prst="line">
                <a:avLst/>
              </a:prstGeom>
              <a:noFill/>
              <a:ln w="9525">
                <a:solidFill>
                  <a:srgbClr val="FFFF99"/>
                </a:solidFill>
                <a:round/>
                <a:headEnd/>
                <a:tailEnd/>
              </a:ln>
            </xdr:spPr>
          </xdr:sp>
          <xdr:sp macro="" textlink="">
            <xdr:nvSpPr>
              <xdr:cNvPr id="943" name="Line 316"/>
              <xdr:cNvSpPr>
                <a:spLocks noChangeShapeType="1"/>
              </xdr:cNvSpPr>
            </xdr:nvSpPr>
            <xdr:spPr bwMode="auto">
              <a:xfrm flipH="1">
                <a:off x="1523384" y="3124199"/>
                <a:ext cx="123825" cy="0"/>
              </a:xfrm>
              <a:prstGeom prst="line">
                <a:avLst/>
              </a:prstGeom>
              <a:noFill/>
              <a:ln w="9525">
                <a:solidFill>
                  <a:srgbClr val="FF6600"/>
                </a:solidFill>
                <a:round/>
                <a:headEnd/>
                <a:tailEnd/>
              </a:ln>
            </xdr:spPr>
          </xdr:sp>
        </xdr:grpSp>
      </xdr:grpSp>
    </xdr:grpSp>
    <xdr:clientData/>
  </xdr:twoCellAnchor>
  <xdr:twoCellAnchor>
    <xdr:from>
      <xdr:col>1</xdr:col>
      <xdr:colOff>600074</xdr:colOff>
      <xdr:row>272</xdr:row>
      <xdr:rowOff>19048</xdr:rowOff>
    </xdr:from>
    <xdr:to>
      <xdr:col>5</xdr:col>
      <xdr:colOff>219075</xdr:colOff>
      <xdr:row>274</xdr:row>
      <xdr:rowOff>114301</xdr:rowOff>
    </xdr:to>
    <xdr:grpSp>
      <xdr:nvGrpSpPr>
        <xdr:cNvPr id="962" name="961 - Ομάδα"/>
        <xdr:cNvGrpSpPr/>
      </xdr:nvGrpSpPr>
      <xdr:grpSpPr>
        <a:xfrm>
          <a:off x="1214590" y="53799451"/>
          <a:ext cx="2077066" cy="484447"/>
          <a:chOff x="1209674" y="50739673"/>
          <a:chExt cx="2057401" cy="476253"/>
        </a:xfrm>
      </xdr:grpSpPr>
      <xdr:sp macro="" textlink="">
        <xdr:nvSpPr>
          <xdr:cNvPr id="947" name="946 - TextBox"/>
          <xdr:cNvSpPr txBox="1"/>
        </xdr:nvSpPr>
        <xdr:spPr>
          <a:xfrm>
            <a:off x="1524000" y="50977801"/>
            <a:ext cx="1343026"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a:t>
            </a:r>
            <a:r>
              <a:rPr lang="en-US" sz="1100" b="1">
                <a:solidFill>
                  <a:srgbClr val="800000"/>
                </a:solidFill>
                <a:latin typeface="Arial" pitchFamily="34" charset="0"/>
                <a:cs typeface="Arial" pitchFamily="34" charset="0"/>
              </a:rPr>
              <a:t>4</a:t>
            </a:r>
            <a:r>
              <a:rPr lang="el-GR" sz="1100" b="1">
                <a:solidFill>
                  <a:srgbClr val="800000"/>
                </a:solidFill>
                <a:latin typeface="Arial" pitchFamily="34" charset="0"/>
                <a:cs typeface="Arial" pitchFamily="34" charset="0"/>
              </a:rPr>
              <a:t>-πενταδιένιο</a:t>
            </a:r>
          </a:p>
        </xdr:txBody>
      </xdr:sp>
      <xdr:grpSp>
        <xdr:nvGrpSpPr>
          <xdr:cNvPr id="948" name="947 - Ομάδα"/>
          <xdr:cNvGrpSpPr/>
        </xdr:nvGrpSpPr>
        <xdr:grpSpPr>
          <a:xfrm>
            <a:off x="1209674" y="50739673"/>
            <a:ext cx="2057401" cy="266701"/>
            <a:chOff x="1209674" y="49968148"/>
            <a:chExt cx="2057401" cy="266701"/>
          </a:xfrm>
        </xdr:grpSpPr>
        <xdr:sp macro="" textlink="">
          <xdr:nvSpPr>
            <xdr:cNvPr id="949" name="Text Box 332"/>
            <xdr:cNvSpPr txBox="1">
              <a:spLocks noChangeArrowheads="1"/>
            </xdr:cNvSpPr>
          </xdr:nvSpPr>
          <xdr:spPr bwMode="auto">
            <a:xfrm>
              <a:off x="2466976" y="49968148"/>
              <a:ext cx="28575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950" name="Text Box 291"/>
            <xdr:cNvSpPr txBox="1">
              <a:spLocks noChangeArrowheads="1"/>
            </xdr:cNvSpPr>
          </xdr:nvSpPr>
          <xdr:spPr bwMode="auto">
            <a:xfrm>
              <a:off x="1647825" y="49968148"/>
              <a:ext cx="295276" cy="2667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951" name="Text Box 332"/>
            <xdr:cNvSpPr txBox="1">
              <a:spLocks noChangeArrowheads="1"/>
            </xdr:cNvSpPr>
          </xdr:nvSpPr>
          <xdr:spPr bwMode="auto">
            <a:xfrm>
              <a:off x="2028825" y="49968149"/>
              <a:ext cx="352425"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952" name="Text Box 289"/>
            <xdr:cNvSpPr txBox="1">
              <a:spLocks noChangeArrowheads="1"/>
            </xdr:cNvSpPr>
          </xdr:nvSpPr>
          <xdr:spPr bwMode="auto">
            <a:xfrm>
              <a:off x="1209674" y="499681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953" name="Text Box 291"/>
            <xdr:cNvSpPr txBox="1">
              <a:spLocks noChangeArrowheads="1"/>
            </xdr:cNvSpPr>
          </xdr:nvSpPr>
          <xdr:spPr bwMode="auto">
            <a:xfrm>
              <a:off x="2857500" y="49968149"/>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2</a:t>
              </a:r>
            </a:p>
          </xdr:txBody>
        </xdr:sp>
        <xdr:sp macro="" textlink="">
          <xdr:nvSpPr>
            <xdr:cNvPr id="954" name="Line 299"/>
            <xdr:cNvSpPr>
              <a:spLocks noChangeShapeType="1"/>
            </xdr:cNvSpPr>
          </xdr:nvSpPr>
          <xdr:spPr bwMode="auto">
            <a:xfrm flipH="1">
              <a:off x="2362201" y="50063401"/>
              <a:ext cx="123825" cy="0"/>
            </a:xfrm>
            <a:prstGeom prst="line">
              <a:avLst/>
            </a:prstGeom>
            <a:noFill/>
            <a:ln w="9525">
              <a:solidFill>
                <a:srgbClr val="FFFF99"/>
              </a:solidFill>
              <a:round/>
              <a:headEnd/>
              <a:tailEnd/>
            </a:ln>
          </xdr:spPr>
        </xdr:sp>
        <xdr:grpSp>
          <xdr:nvGrpSpPr>
            <xdr:cNvPr id="955" name="104 - Ομάδα"/>
            <xdr:cNvGrpSpPr/>
          </xdr:nvGrpSpPr>
          <xdr:grpSpPr>
            <a:xfrm>
              <a:off x="1542431" y="50044349"/>
              <a:ext cx="123825" cy="38100"/>
              <a:chOff x="1132856" y="3124199"/>
              <a:chExt cx="123825" cy="38100"/>
            </a:xfrm>
          </xdr:grpSpPr>
          <xdr:sp macro="" textlink="">
            <xdr:nvSpPr>
              <xdr:cNvPr id="960" name="Line 315"/>
              <xdr:cNvSpPr>
                <a:spLocks noChangeShapeType="1"/>
              </xdr:cNvSpPr>
            </xdr:nvSpPr>
            <xdr:spPr bwMode="auto">
              <a:xfrm flipH="1">
                <a:off x="1132856" y="3162299"/>
                <a:ext cx="123825" cy="0"/>
              </a:xfrm>
              <a:prstGeom prst="line">
                <a:avLst/>
              </a:prstGeom>
              <a:noFill/>
              <a:ln w="9525">
                <a:solidFill>
                  <a:srgbClr val="FFFF99"/>
                </a:solidFill>
                <a:round/>
                <a:headEnd/>
                <a:tailEnd/>
              </a:ln>
            </xdr:spPr>
          </xdr:sp>
          <xdr:sp macro="" textlink="">
            <xdr:nvSpPr>
              <xdr:cNvPr id="961" name="Line 316"/>
              <xdr:cNvSpPr>
                <a:spLocks noChangeShapeType="1"/>
              </xdr:cNvSpPr>
            </xdr:nvSpPr>
            <xdr:spPr bwMode="auto">
              <a:xfrm flipH="1">
                <a:off x="1132856" y="3124199"/>
                <a:ext cx="123825" cy="0"/>
              </a:xfrm>
              <a:prstGeom prst="line">
                <a:avLst/>
              </a:prstGeom>
              <a:noFill/>
              <a:ln w="9525">
                <a:solidFill>
                  <a:srgbClr val="FF6600"/>
                </a:solidFill>
                <a:round/>
                <a:headEnd/>
                <a:tailEnd/>
              </a:ln>
            </xdr:spPr>
          </xdr:sp>
        </xdr:grpSp>
        <xdr:sp macro="" textlink="">
          <xdr:nvSpPr>
            <xdr:cNvPr id="956" name="Line 299"/>
            <xdr:cNvSpPr>
              <a:spLocks noChangeShapeType="1"/>
            </xdr:cNvSpPr>
          </xdr:nvSpPr>
          <xdr:spPr bwMode="auto">
            <a:xfrm flipH="1">
              <a:off x="1923431" y="50063401"/>
              <a:ext cx="123825" cy="0"/>
            </a:xfrm>
            <a:prstGeom prst="line">
              <a:avLst/>
            </a:prstGeom>
            <a:noFill/>
            <a:ln w="9525">
              <a:solidFill>
                <a:srgbClr val="FFFF99"/>
              </a:solidFill>
              <a:round/>
              <a:headEnd/>
              <a:tailEnd/>
            </a:ln>
          </xdr:spPr>
        </xdr:sp>
        <xdr:grpSp>
          <xdr:nvGrpSpPr>
            <xdr:cNvPr id="957" name="104 - Ομάδα"/>
            <xdr:cNvGrpSpPr/>
          </xdr:nvGrpSpPr>
          <xdr:grpSpPr>
            <a:xfrm>
              <a:off x="2752726" y="50044349"/>
              <a:ext cx="123825" cy="38100"/>
              <a:chOff x="2076451" y="3124199"/>
              <a:chExt cx="123825" cy="38100"/>
            </a:xfrm>
          </xdr:grpSpPr>
          <xdr:sp macro="" textlink="">
            <xdr:nvSpPr>
              <xdr:cNvPr id="958" name="Line 315"/>
              <xdr:cNvSpPr>
                <a:spLocks noChangeShapeType="1"/>
              </xdr:cNvSpPr>
            </xdr:nvSpPr>
            <xdr:spPr bwMode="auto">
              <a:xfrm flipH="1">
                <a:off x="2076451" y="3162299"/>
                <a:ext cx="123825" cy="0"/>
              </a:xfrm>
              <a:prstGeom prst="line">
                <a:avLst/>
              </a:prstGeom>
              <a:noFill/>
              <a:ln w="9525">
                <a:solidFill>
                  <a:srgbClr val="FFFF99"/>
                </a:solidFill>
                <a:round/>
                <a:headEnd/>
                <a:tailEnd/>
              </a:ln>
            </xdr:spPr>
          </xdr:sp>
          <xdr:sp macro="" textlink="">
            <xdr:nvSpPr>
              <xdr:cNvPr id="959" name="Line 316"/>
              <xdr:cNvSpPr>
                <a:spLocks noChangeShapeType="1"/>
              </xdr:cNvSpPr>
            </xdr:nvSpPr>
            <xdr:spPr bwMode="auto">
              <a:xfrm flipH="1">
                <a:off x="2076451" y="3124199"/>
                <a:ext cx="123825" cy="0"/>
              </a:xfrm>
              <a:prstGeom prst="line">
                <a:avLst/>
              </a:prstGeom>
              <a:noFill/>
              <a:ln w="9525">
                <a:solidFill>
                  <a:srgbClr val="FF6600"/>
                </a:solidFill>
                <a:round/>
                <a:headEnd/>
                <a:tailEnd/>
              </a:ln>
            </xdr:spPr>
          </xdr:sp>
        </xdr:grpSp>
      </xdr:grpSp>
    </xdr:grpSp>
    <xdr:clientData/>
  </xdr:twoCellAnchor>
  <xdr:twoCellAnchor>
    <xdr:from>
      <xdr:col>5</xdr:col>
      <xdr:colOff>476249</xdr:colOff>
      <xdr:row>272</xdr:row>
      <xdr:rowOff>9524</xdr:rowOff>
    </xdr:from>
    <xdr:to>
      <xdr:col>8</xdr:col>
      <xdr:colOff>523875</xdr:colOff>
      <xdr:row>274</xdr:row>
      <xdr:rowOff>104776</xdr:rowOff>
    </xdr:to>
    <xdr:grpSp>
      <xdr:nvGrpSpPr>
        <xdr:cNvPr id="963" name="962 - Ομάδα"/>
        <xdr:cNvGrpSpPr/>
      </xdr:nvGrpSpPr>
      <xdr:grpSpPr>
        <a:xfrm>
          <a:off x="3548830" y="53789927"/>
          <a:ext cx="1891174" cy="484446"/>
          <a:chOff x="3533774" y="49968149"/>
          <a:chExt cx="1876426" cy="476252"/>
        </a:xfrm>
      </xdr:grpSpPr>
      <xdr:sp macro="" textlink="">
        <xdr:nvSpPr>
          <xdr:cNvPr id="964" name="963 - TextBox"/>
          <xdr:cNvSpPr txBox="1"/>
        </xdr:nvSpPr>
        <xdr:spPr>
          <a:xfrm>
            <a:off x="3771900" y="50206276"/>
            <a:ext cx="1343026"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2</a:t>
            </a:r>
            <a:r>
              <a:rPr lang="el-GR" sz="1100" b="1">
                <a:solidFill>
                  <a:srgbClr val="800000"/>
                </a:solidFill>
                <a:latin typeface="Arial" pitchFamily="34" charset="0"/>
                <a:cs typeface="Arial" pitchFamily="34" charset="0"/>
              </a:rPr>
              <a:t>,3-πενταδιένιο</a:t>
            </a:r>
          </a:p>
        </xdr:txBody>
      </xdr:sp>
      <xdr:grpSp>
        <xdr:nvGrpSpPr>
          <xdr:cNvPr id="965" name="931 - Ομάδα"/>
          <xdr:cNvGrpSpPr/>
        </xdr:nvGrpSpPr>
        <xdr:grpSpPr>
          <a:xfrm>
            <a:off x="3533774" y="49968149"/>
            <a:ext cx="1876426" cy="247652"/>
            <a:chOff x="1095374" y="49968149"/>
            <a:chExt cx="1876426" cy="247652"/>
          </a:xfrm>
        </xdr:grpSpPr>
        <xdr:sp macro="" textlink="">
          <xdr:nvSpPr>
            <xdr:cNvPr id="966" name="Text Box 332"/>
            <xdr:cNvSpPr txBox="1">
              <a:spLocks noChangeArrowheads="1"/>
            </xdr:cNvSpPr>
          </xdr:nvSpPr>
          <xdr:spPr bwMode="auto">
            <a:xfrm>
              <a:off x="2181225" y="49968149"/>
              <a:ext cx="276225"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967" name="Text Box 291"/>
            <xdr:cNvSpPr txBox="1">
              <a:spLocks noChangeArrowheads="1"/>
            </xdr:cNvSpPr>
          </xdr:nvSpPr>
          <xdr:spPr bwMode="auto">
            <a:xfrm>
              <a:off x="1533525" y="49968149"/>
              <a:ext cx="304800"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968" name="Text Box 332"/>
            <xdr:cNvSpPr txBox="1">
              <a:spLocks noChangeArrowheads="1"/>
            </xdr:cNvSpPr>
          </xdr:nvSpPr>
          <xdr:spPr bwMode="auto">
            <a:xfrm>
              <a:off x="1914526" y="49968150"/>
              <a:ext cx="171450" cy="2000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969" name="Text Box 289"/>
            <xdr:cNvSpPr txBox="1">
              <a:spLocks noChangeArrowheads="1"/>
            </xdr:cNvSpPr>
          </xdr:nvSpPr>
          <xdr:spPr bwMode="auto">
            <a:xfrm>
              <a:off x="1095374" y="4996815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970" name="Text Box 291"/>
            <xdr:cNvSpPr txBox="1">
              <a:spLocks noChangeArrowheads="1"/>
            </xdr:cNvSpPr>
          </xdr:nvSpPr>
          <xdr:spPr bwMode="auto">
            <a:xfrm>
              <a:off x="2562225" y="49968149"/>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971" name="Line 299"/>
            <xdr:cNvSpPr>
              <a:spLocks noChangeShapeType="1"/>
            </xdr:cNvSpPr>
          </xdr:nvSpPr>
          <xdr:spPr bwMode="auto">
            <a:xfrm flipH="1">
              <a:off x="1428114" y="50063401"/>
              <a:ext cx="123825" cy="0"/>
            </a:xfrm>
            <a:prstGeom prst="line">
              <a:avLst/>
            </a:prstGeom>
            <a:noFill/>
            <a:ln w="9525">
              <a:solidFill>
                <a:srgbClr val="FFFF99"/>
              </a:solidFill>
              <a:round/>
              <a:headEnd/>
              <a:tailEnd/>
            </a:ln>
          </xdr:spPr>
        </xdr:sp>
        <xdr:grpSp>
          <xdr:nvGrpSpPr>
            <xdr:cNvPr id="972" name="104 - Ομάδα"/>
            <xdr:cNvGrpSpPr/>
          </xdr:nvGrpSpPr>
          <xdr:grpSpPr>
            <a:xfrm>
              <a:off x="1819276" y="50044349"/>
              <a:ext cx="123825" cy="38100"/>
              <a:chOff x="1409701" y="3124199"/>
              <a:chExt cx="123825" cy="38100"/>
            </a:xfrm>
          </xdr:grpSpPr>
          <xdr:sp macro="" textlink="">
            <xdr:nvSpPr>
              <xdr:cNvPr id="977" name="Line 315"/>
              <xdr:cNvSpPr>
                <a:spLocks noChangeShapeType="1"/>
              </xdr:cNvSpPr>
            </xdr:nvSpPr>
            <xdr:spPr bwMode="auto">
              <a:xfrm flipH="1">
                <a:off x="1409701" y="3162299"/>
                <a:ext cx="123825" cy="0"/>
              </a:xfrm>
              <a:prstGeom prst="line">
                <a:avLst/>
              </a:prstGeom>
              <a:noFill/>
              <a:ln w="9525">
                <a:solidFill>
                  <a:srgbClr val="FFFF99"/>
                </a:solidFill>
                <a:round/>
                <a:headEnd/>
                <a:tailEnd/>
              </a:ln>
            </xdr:spPr>
          </xdr:sp>
          <xdr:sp macro="" textlink="">
            <xdr:nvSpPr>
              <xdr:cNvPr id="978" name="Line 316"/>
              <xdr:cNvSpPr>
                <a:spLocks noChangeShapeType="1"/>
              </xdr:cNvSpPr>
            </xdr:nvSpPr>
            <xdr:spPr bwMode="auto">
              <a:xfrm flipH="1">
                <a:off x="1409701" y="3124199"/>
                <a:ext cx="123825" cy="0"/>
              </a:xfrm>
              <a:prstGeom prst="line">
                <a:avLst/>
              </a:prstGeom>
              <a:noFill/>
              <a:ln w="9525">
                <a:solidFill>
                  <a:srgbClr val="FF6600"/>
                </a:solidFill>
                <a:round/>
                <a:headEnd/>
                <a:tailEnd/>
              </a:ln>
            </xdr:spPr>
          </xdr:sp>
        </xdr:grpSp>
        <xdr:sp macro="" textlink="">
          <xdr:nvSpPr>
            <xdr:cNvPr id="973" name="Line 299"/>
            <xdr:cNvSpPr>
              <a:spLocks noChangeShapeType="1"/>
            </xdr:cNvSpPr>
          </xdr:nvSpPr>
          <xdr:spPr bwMode="auto">
            <a:xfrm flipH="1">
              <a:off x="2456814" y="50063401"/>
              <a:ext cx="123825" cy="0"/>
            </a:xfrm>
            <a:prstGeom prst="line">
              <a:avLst/>
            </a:prstGeom>
            <a:noFill/>
            <a:ln w="9525">
              <a:solidFill>
                <a:srgbClr val="FFFF99"/>
              </a:solidFill>
              <a:round/>
              <a:headEnd/>
              <a:tailEnd/>
            </a:ln>
          </xdr:spPr>
        </xdr:sp>
        <xdr:grpSp>
          <xdr:nvGrpSpPr>
            <xdr:cNvPr id="974" name="104 - Ομάδα"/>
            <xdr:cNvGrpSpPr/>
          </xdr:nvGrpSpPr>
          <xdr:grpSpPr>
            <a:xfrm>
              <a:off x="2085976" y="50044349"/>
              <a:ext cx="123825" cy="38100"/>
              <a:chOff x="1409701" y="3124199"/>
              <a:chExt cx="123825" cy="38100"/>
            </a:xfrm>
          </xdr:grpSpPr>
          <xdr:sp macro="" textlink="">
            <xdr:nvSpPr>
              <xdr:cNvPr id="975" name="Line 315"/>
              <xdr:cNvSpPr>
                <a:spLocks noChangeShapeType="1"/>
              </xdr:cNvSpPr>
            </xdr:nvSpPr>
            <xdr:spPr bwMode="auto">
              <a:xfrm flipH="1">
                <a:off x="1409701" y="3162299"/>
                <a:ext cx="123825" cy="0"/>
              </a:xfrm>
              <a:prstGeom prst="line">
                <a:avLst/>
              </a:prstGeom>
              <a:noFill/>
              <a:ln w="9525">
                <a:solidFill>
                  <a:srgbClr val="FFFF99"/>
                </a:solidFill>
                <a:round/>
                <a:headEnd/>
                <a:tailEnd/>
              </a:ln>
            </xdr:spPr>
          </xdr:sp>
          <xdr:sp macro="" textlink="">
            <xdr:nvSpPr>
              <xdr:cNvPr id="976" name="Line 316"/>
              <xdr:cNvSpPr>
                <a:spLocks noChangeShapeType="1"/>
              </xdr:cNvSpPr>
            </xdr:nvSpPr>
            <xdr:spPr bwMode="auto">
              <a:xfrm flipH="1">
                <a:off x="1409701" y="3124199"/>
                <a:ext cx="123825" cy="0"/>
              </a:xfrm>
              <a:prstGeom prst="line">
                <a:avLst/>
              </a:prstGeom>
              <a:noFill/>
              <a:ln w="9525">
                <a:solidFill>
                  <a:srgbClr val="FF6600"/>
                </a:solidFill>
                <a:round/>
                <a:headEnd/>
                <a:tailEnd/>
              </a:ln>
            </xdr:spPr>
          </xdr:sp>
        </xdr:grpSp>
      </xdr:grpSp>
    </xdr:grpSp>
    <xdr:clientData/>
  </xdr:twoCellAnchor>
  <xdr:twoCellAnchor>
    <xdr:from>
      <xdr:col>2</xdr:col>
      <xdr:colOff>47625</xdr:colOff>
      <xdr:row>275</xdr:row>
      <xdr:rowOff>95249</xdr:rowOff>
    </xdr:from>
    <xdr:to>
      <xdr:col>5</xdr:col>
      <xdr:colOff>28575</xdr:colOff>
      <xdr:row>280</xdr:row>
      <xdr:rowOff>47625</xdr:rowOff>
    </xdr:to>
    <xdr:grpSp>
      <xdr:nvGrpSpPr>
        <xdr:cNvPr id="991" name="990 - Ομάδα"/>
        <xdr:cNvGrpSpPr/>
      </xdr:nvGrpSpPr>
      <xdr:grpSpPr>
        <a:xfrm>
          <a:off x="1276657" y="54459443"/>
          <a:ext cx="1824499" cy="925359"/>
          <a:chOff x="1190625" y="51368324"/>
          <a:chExt cx="1809750" cy="904876"/>
        </a:xfrm>
      </xdr:grpSpPr>
      <xdr:sp macro="" textlink="">
        <xdr:nvSpPr>
          <xdr:cNvPr id="912" name="911 - TextBox"/>
          <xdr:cNvSpPr txBox="1"/>
        </xdr:nvSpPr>
        <xdr:spPr>
          <a:xfrm>
            <a:off x="1190625" y="51854101"/>
            <a:ext cx="1809750" cy="419099"/>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μέθυλο-</a:t>
            </a: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,3-βουταδιένιο</a:t>
            </a:r>
          </a:p>
          <a:p>
            <a:pPr algn="ctr"/>
            <a:r>
              <a:rPr lang="el-GR" sz="1100" b="1">
                <a:solidFill>
                  <a:srgbClr val="FF6600"/>
                </a:solidFill>
                <a:latin typeface="Arial" pitchFamily="34" charset="0"/>
                <a:cs typeface="Arial" pitchFamily="34" charset="0"/>
              </a:rPr>
              <a:t>(ή ισοπρένιο)</a:t>
            </a:r>
          </a:p>
        </xdr:txBody>
      </xdr:sp>
      <xdr:grpSp>
        <xdr:nvGrpSpPr>
          <xdr:cNvPr id="990" name="989 - Ομάδα"/>
          <xdr:cNvGrpSpPr/>
        </xdr:nvGrpSpPr>
        <xdr:grpSpPr>
          <a:xfrm>
            <a:off x="1371599" y="51368324"/>
            <a:ext cx="1447801" cy="542926"/>
            <a:chOff x="1190624" y="51368324"/>
            <a:chExt cx="1447801" cy="542926"/>
          </a:xfrm>
        </xdr:grpSpPr>
        <xdr:sp macro="" textlink="">
          <xdr:nvSpPr>
            <xdr:cNvPr id="929" name="Text Box 332"/>
            <xdr:cNvSpPr txBox="1">
              <a:spLocks noChangeArrowheads="1"/>
            </xdr:cNvSpPr>
          </xdr:nvSpPr>
          <xdr:spPr bwMode="auto">
            <a:xfrm>
              <a:off x="2276475" y="51368324"/>
              <a:ext cx="361950"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930" name="Text Box 291"/>
            <xdr:cNvSpPr txBox="1">
              <a:spLocks noChangeArrowheads="1"/>
            </xdr:cNvSpPr>
          </xdr:nvSpPr>
          <xdr:spPr bwMode="auto">
            <a:xfrm>
              <a:off x="1628775" y="51368324"/>
              <a:ext cx="1809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979" name="Text Box 332"/>
            <xdr:cNvSpPr txBox="1">
              <a:spLocks noChangeArrowheads="1"/>
            </xdr:cNvSpPr>
          </xdr:nvSpPr>
          <xdr:spPr bwMode="auto">
            <a:xfrm>
              <a:off x="1885950" y="51368324"/>
              <a:ext cx="295275"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980" name="Text Box 289"/>
            <xdr:cNvSpPr txBox="1">
              <a:spLocks noChangeArrowheads="1"/>
            </xdr:cNvSpPr>
          </xdr:nvSpPr>
          <xdr:spPr bwMode="auto">
            <a:xfrm>
              <a:off x="1190624" y="513683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981" name="Text Box 291"/>
            <xdr:cNvSpPr txBox="1">
              <a:spLocks noChangeArrowheads="1"/>
            </xdr:cNvSpPr>
          </xdr:nvSpPr>
          <xdr:spPr bwMode="auto">
            <a:xfrm>
              <a:off x="1619250" y="51663599"/>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982" name="Line 299"/>
            <xdr:cNvSpPr>
              <a:spLocks noChangeShapeType="1"/>
            </xdr:cNvSpPr>
          </xdr:nvSpPr>
          <xdr:spPr bwMode="auto">
            <a:xfrm flipH="1">
              <a:off x="1780541" y="51463576"/>
              <a:ext cx="123825" cy="0"/>
            </a:xfrm>
            <a:prstGeom prst="line">
              <a:avLst/>
            </a:prstGeom>
            <a:noFill/>
            <a:ln w="9525">
              <a:solidFill>
                <a:srgbClr val="FFFF99"/>
              </a:solidFill>
              <a:round/>
              <a:headEnd/>
              <a:tailEnd/>
            </a:ln>
          </xdr:spPr>
        </xdr:sp>
        <xdr:grpSp>
          <xdr:nvGrpSpPr>
            <xdr:cNvPr id="983" name="104 - Ομάδα"/>
            <xdr:cNvGrpSpPr/>
          </xdr:nvGrpSpPr>
          <xdr:grpSpPr>
            <a:xfrm>
              <a:off x="1533526" y="51444524"/>
              <a:ext cx="123825" cy="38100"/>
              <a:chOff x="1028701" y="3124199"/>
              <a:chExt cx="123825" cy="38100"/>
            </a:xfrm>
          </xdr:grpSpPr>
          <xdr:sp macro="" textlink="">
            <xdr:nvSpPr>
              <xdr:cNvPr id="988" name="Line 315"/>
              <xdr:cNvSpPr>
                <a:spLocks noChangeShapeType="1"/>
              </xdr:cNvSpPr>
            </xdr:nvSpPr>
            <xdr:spPr bwMode="auto">
              <a:xfrm flipH="1">
                <a:off x="1028701" y="3162299"/>
                <a:ext cx="123825" cy="0"/>
              </a:xfrm>
              <a:prstGeom prst="line">
                <a:avLst/>
              </a:prstGeom>
              <a:noFill/>
              <a:ln w="9525">
                <a:solidFill>
                  <a:srgbClr val="FFFF99"/>
                </a:solidFill>
                <a:round/>
                <a:headEnd/>
                <a:tailEnd/>
              </a:ln>
            </xdr:spPr>
          </xdr:sp>
          <xdr:sp macro="" textlink="">
            <xdr:nvSpPr>
              <xdr:cNvPr id="989" name="Line 316"/>
              <xdr:cNvSpPr>
                <a:spLocks noChangeShapeType="1"/>
              </xdr:cNvSpPr>
            </xdr:nvSpPr>
            <xdr:spPr bwMode="auto">
              <a:xfrm flipH="1">
                <a:off x="1028701" y="3124199"/>
                <a:ext cx="123825" cy="0"/>
              </a:xfrm>
              <a:prstGeom prst="line">
                <a:avLst/>
              </a:prstGeom>
              <a:noFill/>
              <a:ln w="9525">
                <a:solidFill>
                  <a:srgbClr val="FF6600"/>
                </a:solidFill>
                <a:round/>
                <a:headEnd/>
                <a:tailEnd/>
              </a:ln>
            </xdr:spPr>
          </xdr:sp>
        </xdr:grpSp>
        <xdr:sp macro="" textlink="">
          <xdr:nvSpPr>
            <xdr:cNvPr id="984" name="Line 299"/>
            <xdr:cNvSpPr>
              <a:spLocks noChangeShapeType="1"/>
            </xdr:cNvSpPr>
          </xdr:nvSpPr>
          <xdr:spPr bwMode="auto">
            <a:xfrm rot="5400000" flipH="1">
              <a:off x="1657351" y="51606451"/>
              <a:ext cx="123825" cy="0"/>
            </a:xfrm>
            <a:prstGeom prst="line">
              <a:avLst/>
            </a:prstGeom>
            <a:noFill/>
            <a:ln w="9525">
              <a:solidFill>
                <a:srgbClr val="FFFF99"/>
              </a:solidFill>
              <a:round/>
              <a:headEnd/>
              <a:tailEnd/>
            </a:ln>
          </xdr:spPr>
        </xdr:sp>
        <xdr:grpSp>
          <xdr:nvGrpSpPr>
            <xdr:cNvPr id="985" name="104 - Ομάδα"/>
            <xdr:cNvGrpSpPr/>
          </xdr:nvGrpSpPr>
          <xdr:grpSpPr>
            <a:xfrm>
              <a:off x="2181226" y="51444524"/>
              <a:ext cx="123825" cy="38100"/>
              <a:chOff x="1533526" y="3124199"/>
              <a:chExt cx="123825" cy="38100"/>
            </a:xfrm>
          </xdr:grpSpPr>
          <xdr:sp macro="" textlink="">
            <xdr:nvSpPr>
              <xdr:cNvPr id="986" name="Line 315"/>
              <xdr:cNvSpPr>
                <a:spLocks noChangeShapeType="1"/>
              </xdr:cNvSpPr>
            </xdr:nvSpPr>
            <xdr:spPr bwMode="auto">
              <a:xfrm flipH="1">
                <a:off x="1533526" y="3162299"/>
                <a:ext cx="123825" cy="0"/>
              </a:xfrm>
              <a:prstGeom prst="line">
                <a:avLst/>
              </a:prstGeom>
              <a:noFill/>
              <a:ln w="9525">
                <a:solidFill>
                  <a:srgbClr val="FFFF99"/>
                </a:solidFill>
                <a:round/>
                <a:headEnd/>
                <a:tailEnd/>
              </a:ln>
            </xdr:spPr>
          </xdr:sp>
          <xdr:sp macro="" textlink="">
            <xdr:nvSpPr>
              <xdr:cNvPr id="987" name="Line 316"/>
              <xdr:cNvSpPr>
                <a:spLocks noChangeShapeType="1"/>
              </xdr:cNvSpPr>
            </xdr:nvSpPr>
            <xdr:spPr bwMode="auto">
              <a:xfrm flipH="1">
                <a:off x="1533526" y="3124199"/>
                <a:ext cx="123825" cy="0"/>
              </a:xfrm>
              <a:prstGeom prst="line">
                <a:avLst/>
              </a:prstGeom>
              <a:noFill/>
              <a:ln w="9525">
                <a:solidFill>
                  <a:srgbClr val="FF6600"/>
                </a:solidFill>
                <a:round/>
                <a:headEnd/>
                <a:tailEnd/>
              </a:ln>
            </xdr:spPr>
          </xdr:sp>
        </xdr:grpSp>
      </xdr:grpSp>
    </xdr:grpSp>
    <xdr:clientData/>
  </xdr:twoCellAnchor>
  <xdr:twoCellAnchor>
    <xdr:from>
      <xdr:col>5</xdr:col>
      <xdr:colOff>495300</xdr:colOff>
      <xdr:row>275</xdr:row>
      <xdr:rowOff>95249</xdr:rowOff>
    </xdr:from>
    <xdr:to>
      <xdr:col>8</xdr:col>
      <xdr:colOff>476250</xdr:colOff>
      <xdr:row>279</xdr:row>
      <xdr:rowOff>57151</xdr:rowOff>
    </xdr:to>
    <xdr:grpSp>
      <xdr:nvGrpSpPr>
        <xdr:cNvPr id="992" name="991 - Ομάδα"/>
        <xdr:cNvGrpSpPr/>
      </xdr:nvGrpSpPr>
      <xdr:grpSpPr>
        <a:xfrm>
          <a:off x="3567881" y="54459443"/>
          <a:ext cx="1824498" cy="740289"/>
          <a:chOff x="1190625" y="51368324"/>
          <a:chExt cx="1809750" cy="723902"/>
        </a:xfrm>
      </xdr:grpSpPr>
      <xdr:sp macro="" textlink="">
        <xdr:nvSpPr>
          <xdr:cNvPr id="993" name="992 - TextBox"/>
          <xdr:cNvSpPr txBox="1"/>
        </xdr:nvSpPr>
        <xdr:spPr>
          <a:xfrm>
            <a:off x="1190625" y="51854102"/>
            <a:ext cx="1809750" cy="238124"/>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μέθυλο-</a:t>
            </a: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,2-βουταδιένιο</a:t>
            </a:r>
          </a:p>
        </xdr:txBody>
      </xdr:sp>
      <xdr:grpSp>
        <xdr:nvGrpSpPr>
          <xdr:cNvPr id="994" name="989 - Ομάδα"/>
          <xdr:cNvGrpSpPr/>
        </xdr:nvGrpSpPr>
        <xdr:grpSpPr>
          <a:xfrm>
            <a:off x="1371599" y="51368324"/>
            <a:ext cx="1333501" cy="542926"/>
            <a:chOff x="1190624" y="51368324"/>
            <a:chExt cx="1333501" cy="542926"/>
          </a:xfrm>
        </xdr:grpSpPr>
        <xdr:sp macro="" textlink="">
          <xdr:nvSpPr>
            <xdr:cNvPr id="995" name="Text Box 332"/>
            <xdr:cNvSpPr txBox="1">
              <a:spLocks noChangeArrowheads="1"/>
            </xdr:cNvSpPr>
          </xdr:nvSpPr>
          <xdr:spPr bwMode="auto">
            <a:xfrm>
              <a:off x="2162175" y="51368324"/>
              <a:ext cx="361950"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996" name="Text Box 291"/>
            <xdr:cNvSpPr txBox="1">
              <a:spLocks noChangeArrowheads="1"/>
            </xdr:cNvSpPr>
          </xdr:nvSpPr>
          <xdr:spPr bwMode="auto">
            <a:xfrm>
              <a:off x="1628775" y="51368324"/>
              <a:ext cx="1809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997" name="Text Box 332"/>
            <xdr:cNvSpPr txBox="1">
              <a:spLocks noChangeArrowheads="1"/>
            </xdr:cNvSpPr>
          </xdr:nvSpPr>
          <xdr:spPr bwMode="auto">
            <a:xfrm>
              <a:off x="1895475" y="51368324"/>
              <a:ext cx="180975"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998" name="Text Box 289"/>
            <xdr:cNvSpPr txBox="1">
              <a:spLocks noChangeArrowheads="1"/>
            </xdr:cNvSpPr>
          </xdr:nvSpPr>
          <xdr:spPr bwMode="auto">
            <a:xfrm>
              <a:off x="1190624" y="513683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999" name="Text Box 291"/>
            <xdr:cNvSpPr txBox="1">
              <a:spLocks noChangeArrowheads="1"/>
            </xdr:cNvSpPr>
          </xdr:nvSpPr>
          <xdr:spPr bwMode="auto">
            <a:xfrm>
              <a:off x="1619250" y="51663599"/>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1000" name="Line 299"/>
            <xdr:cNvSpPr>
              <a:spLocks noChangeShapeType="1"/>
            </xdr:cNvSpPr>
          </xdr:nvSpPr>
          <xdr:spPr bwMode="auto">
            <a:xfrm flipH="1">
              <a:off x="1513207" y="51463576"/>
              <a:ext cx="123825" cy="0"/>
            </a:xfrm>
            <a:prstGeom prst="line">
              <a:avLst/>
            </a:prstGeom>
            <a:noFill/>
            <a:ln w="9525">
              <a:solidFill>
                <a:srgbClr val="FFFF99"/>
              </a:solidFill>
              <a:round/>
              <a:headEnd/>
              <a:tailEnd/>
            </a:ln>
          </xdr:spPr>
        </xdr:sp>
        <xdr:grpSp>
          <xdr:nvGrpSpPr>
            <xdr:cNvPr id="1001" name="104 - Ομάδα"/>
            <xdr:cNvGrpSpPr/>
          </xdr:nvGrpSpPr>
          <xdr:grpSpPr>
            <a:xfrm>
              <a:off x="1800226" y="51444524"/>
              <a:ext cx="123825" cy="38100"/>
              <a:chOff x="1295401" y="3124199"/>
              <a:chExt cx="123825" cy="38100"/>
            </a:xfrm>
          </xdr:grpSpPr>
          <xdr:sp macro="" textlink="">
            <xdr:nvSpPr>
              <xdr:cNvPr id="1006" name="Line 315"/>
              <xdr:cNvSpPr>
                <a:spLocks noChangeShapeType="1"/>
              </xdr:cNvSpPr>
            </xdr:nvSpPr>
            <xdr:spPr bwMode="auto">
              <a:xfrm flipH="1">
                <a:off x="1295401" y="3162299"/>
                <a:ext cx="123825" cy="0"/>
              </a:xfrm>
              <a:prstGeom prst="line">
                <a:avLst/>
              </a:prstGeom>
              <a:noFill/>
              <a:ln w="9525">
                <a:solidFill>
                  <a:srgbClr val="FFFF99"/>
                </a:solidFill>
                <a:round/>
                <a:headEnd/>
                <a:tailEnd/>
              </a:ln>
            </xdr:spPr>
          </xdr:sp>
          <xdr:sp macro="" textlink="">
            <xdr:nvSpPr>
              <xdr:cNvPr id="1007" name="Line 316"/>
              <xdr:cNvSpPr>
                <a:spLocks noChangeShapeType="1"/>
              </xdr:cNvSpPr>
            </xdr:nvSpPr>
            <xdr:spPr bwMode="auto">
              <a:xfrm flipH="1">
                <a:off x="1295401" y="3124199"/>
                <a:ext cx="123825" cy="0"/>
              </a:xfrm>
              <a:prstGeom prst="line">
                <a:avLst/>
              </a:prstGeom>
              <a:noFill/>
              <a:ln w="9525">
                <a:solidFill>
                  <a:srgbClr val="FF6600"/>
                </a:solidFill>
                <a:round/>
                <a:headEnd/>
                <a:tailEnd/>
              </a:ln>
            </xdr:spPr>
          </xdr:sp>
        </xdr:grpSp>
        <xdr:sp macro="" textlink="">
          <xdr:nvSpPr>
            <xdr:cNvPr id="1002" name="Line 299"/>
            <xdr:cNvSpPr>
              <a:spLocks noChangeShapeType="1"/>
            </xdr:cNvSpPr>
          </xdr:nvSpPr>
          <xdr:spPr bwMode="auto">
            <a:xfrm rot="5400000" flipH="1">
              <a:off x="1657351" y="51606451"/>
              <a:ext cx="123825" cy="0"/>
            </a:xfrm>
            <a:prstGeom prst="line">
              <a:avLst/>
            </a:prstGeom>
            <a:noFill/>
            <a:ln w="9525">
              <a:solidFill>
                <a:srgbClr val="FFFF99"/>
              </a:solidFill>
              <a:round/>
              <a:headEnd/>
              <a:tailEnd/>
            </a:ln>
          </xdr:spPr>
        </xdr:sp>
        <xdr:grpSp>
          <xdr:nvGrpSpPr>
            <xdr:cNvPr id="1003" name="104 - Ομάδα"/>
            <xdr:cNvGrpSpPr/>
          </xdr:nvGrpSpPr>
          <xdr:grpSpPr>
            <a:xfrm>
              <a:off x="2066926" y="51444524"/>
              <a:ext cx="123825" cy="38100"/>
              <a:chOff x="1419226" y="3124199"/>
              <a:chExt cx="123825" cy="38100"/>
            </a:xfrm>
          </xdr:grpSpPr>
          <xdr:sp macro="" textlink="">
            <xdr:nvSpPr>
              <xdr:cNvPr id="1004" name="Line 315"/>
              <xdr:cNvSpPr>
                <a:spLocks noChangeShapeType="1"/>
              </xdr:cNvSpPr>
            </xdr:nvSpPr>
            <xdr:spPr bwMode="auto">
              <a:xfrm flipH="1">
                <a:off x="1419226" y="3162299"/>
                <a:ext cx="123825" cy="0"/>
              </a:xfrm>
              <a:prstGeom prst="line">
                <a:avLst/>
              </a:prstGeom>
              <a:noFill/>
              <a:ln w="9525">
                <a:solidFill>
                  <a:srgbClr val="FFFF99"/>
                </a:solidFill>
                <a:round/>
                <a:headEnd/>
                <a:tailEnd/>
              </a:ln>
            </xdr:spPr>
          </xdr:sp>
          <xdr:sp macro="" textlink="">
            <xdr:nvSpPr>
              <xdr:cNvPr id="1005" name="Line 316"/>
              <xdr:cNvSpPr>
                <a:spLocks noChangeShapeType="1"/>
              </xdr:cNvSpPr>
            </xdr:nvSpPr>
            <xdr:spPr bwMode="auto">
              <a:xfrm flipH="1">
                <a:off x="1419226" y="3124199"/>
                <a:ext cx="123825" cy="0"/>
              </a:xfrm>
              <a:prstGeom prst="line">
                <a:avLst/>
              </a:prstGeom>
              <a:noFill/>
              <a:ln w="9525">
                <a:solidFill>
                  <a:srgbClr val="FF6600"/>
                </a:solidFill>
                <a:round/>
                <a:headEnd/>
                <a:tailEnd/>
              </a:ln>
            </xdr:spPr>
          </xdr:sp>
        </xdr:grpSp>
      </xdr:grpSp>
    </xdr:grpSp>
    <xdr:clientData/>
  </xdr:twoCellAnchor>
  <xdr:twoCellAnchor>
    <xdr:from>
      <xdr:col>1</xdr:col>
      <xdr:colOff>600074</xdr:colOff>
      <xdr:row>257</xdr:row>
      <xdr:rowOff>133349</xdr:rowOff>
    </xdr:from>
    <xdr:to>
      <xdr:col>5</xdr:col>
      <xdr:colOff>104775</xdr:colOff>
      <xdr:row>260</xdr:row>
      <xdr:rowOff>38101</xdr:rowOff>
    </xdr:to>
    <xdr:grpSp>
      <xdr:nvGrpSpPr>
        <xdr:cNvPr id="1032" name="1031 - Ομάδα"/>
        <xdr:cNvGrpSpPr/>
      </xdr:nvGrpSpPr>
      <xdr:grpSpPr>
        <a:xfrm>
          <a:off x="1214590" y="50994801"/>
          <a:ext cx="1962766" cy="488542"/>
          <a:chOff x="1209674" y="49901474"/>
          <a:chExt cx="1943101" cy="476252"/>
        </a:xfrm>
      </xdr:grpSpPr>
      <xdr:sp macro="" textlink="">
        <xdr:nvSpPr>
          <xdr:cNvPr id="1010" name="1009 - TextBox"/>
          <xdr:cNvSpPr txBox="1"/>
        </xdr:nvSpPr>
        <xdr:spPr>
          <a:xfrm>
            <a:off x="1476375" y="50139601"/>
            <a:ext cx="1343026"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-πεντίνιο</a:t>
            </a:r>
          </a:p>
        </xdr:txBody>
      </xdr:sp>
      <xdr:grpSp>
        <xdr:nvGrpSpPr>
          <xdr:cNvPr id="1031" name="1030 - Ομάδα"/>
          <xdr:cNvGrpSpPr/>
        </xdr:nvGrpSpPr>
        <xdr:grpSpPr>
          <a:xfrm>
            <a:off x="1209674" y="49901474"/>
            <a:ext cx="1943101" cy="247651"/>
            <a:chOff x="1209674" y="49901474"/>
            <a:chExt cx="1943101" cy="247651"/>
          </a:xfrm>
        </xdr:grpSpPr>
        <xdr:sp macro="" textlink="">
          <xdr:nvSpPr>
            <xdr:cNvPr id="1012" name="Text Box 332"/>
            <xdr:cNvSpPr txBox="1">
              <a:spLocks noChangeArrowheads="1"/>
            </xdr:cNvSpPr>
          </xdr:nvSpPr>
          <xdr:spPr bwMode="auto">
            <a:xfrm>
              <a:off x="2305050" y="49901474"/>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013" name="Text Box 291"/>
            <xdr:cNvSpPr txBox="1">
              <a:spLocks noChangeArrowheads="1"/>
            </xdr:cNvSpPr>
          </xdr:nvSpPr>
          <xdr:spPr bwMode="auto">
            <a:xfrm>
              <a:off x="1600200" y="49901474"/>
              <a:ext cx="1809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1014" name="Text Box 332"/>
            <xdr:cNvSpPr txBox="1">
              <a:spLocks noChangeArrowheads="1"/>
            </xdr:cNvSpPr>
          </xdr:nvSpPr>
          <xdr:spPr bwMode="auto">
            <a:xfrm>
              <a:off x="1866900" y="49901474"/>
              <a:ext cx="352425"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015" name="Text Box 289"/>
            <xdr:cNvSpPr txBox="1">
              <a:spLocks noChangeArrowheads="1"/>
            </xdr:cNvSpPr>
          </xdr:nvSpPr>
          <xdr:spPr bwMode="auto">
            <a:xfrm>
              <a:off x="1209674" y="49901476"/>
              <a:ext cx="276225" cy="2381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016" name="Text Box 291"/>
            <xdr:cNvSpPr txBox="1">
              <a:spLocks noChangeArrowheads="1"/>
            </xdr:cNvSpPr>
          </xdr:nvSpPr>
          <xdr:spPr bwMode="auto">
            <a:xfrm>
              <a:off x="2743200" y="49901474"/>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1017" name="Line 299"/>
            <xdr:cNvSpPr>
              <a:spLocks noChangeShapeType="1"/>
            </xdr:cNvSpPr>
          </xdr:nvSpPr>
          <xdr:spPr bwMode="auto">
            <a:xfrm flipH="1">
              <a:off x="2200276" y="49996726"/>
              <a:ext cx="123825" cy="0"/>
            </a:xfrm>
            <a:prstGeom prst="line">
              <a:avLst/>
            </a:prstGeom>
            <a:noFill/>
            <a:ln w="9525">
              <a:solidFill>
                <a:srgbClr val="FFFF99"/>
              </a:solidFill>
              <a:round/>
              <a:headEnd/>
              <a:tailEnd/>
            </a:ln>
          </xdr:spPr>
        </xdr:sp>
        <xdr:sp macro="" textlink="">
          <xdr:nvSpPr>
            <xdr:cNvPr id="1019" name="Line 299"/>
            <xdr:cNvSpPr>
              <a:spLocks noChangeShapeType="1"/>
            </xdr:cNvSpPr>
          </xdr:nvSpPr>
          <xdr:spPr bwMode="auto">
            <a:xfrm flipH="1">
              <a:off x="2628287" y="49996726"/>
              <a:ext cx="123825" cy="0"/>
            </a:xfrm>
            <a:prstGeom prst="line">
              <a:avLst/>
            </a:prstGeom>
            <a:noFill/>
            <a:ln w="9525">
              <a:solidFill>
                <a:srgbClr val="FFFF99"/>
              </a:solidFill>
              <a:round/>
              <a:headEnd/>
              <a:tailEnd/>
            </a:ln>
          </xdr:spPr>
        </xdr:sp>
        <xdr:grpSp>
          <xdr:nvGrpSpPr>
            <xdr:cNvPr id="1025" name="Group 322"/>
            <xdr:cNvGrpSpPr>
              <a:grpSpLocks/>
            </xdr:cNvGrpSpPr>
          </xdr:nvGrpSpPr>
          <xdr:grpSpPr bwMode="auto">
            <a:xfrm>
              <a:off x="1495424" y="49958626"/>
              <a:ext cx="123825" cy="85725"/>
              <a:chOff x="526" y="4933"/>
              <a:chExt cx="13" cy="9"/>
            </a:xfrm>
          </xdr:grpSpPr>
          <xdr:grpSp>
            <xdr:nvGrpSpPr>
              <xdr:cNvPr id="1026" name="Group 323"/>
              <xdr:cNvGrpSpPr>
                <a:grpSpLocks/>
              </xdr:cNvGrpSpPr>
            </xdr:nvGrpSpPr>
            <xdr:grpSpPr bwMode="auto">
              <a:xfrm>
                <a:off x="526" y="4933"/>
                <a:ext cx="13" cy="4"/>
                <a:chOff x="510" y="4917"/>
                <a:chExt cx="13" cy="4"/>
              </a:xfrm>
            </xdr:grpSpPr>
            <xdr:sp macro="" textlink="">
              <xdr:nvSpPr>
                <xdr:cNvPr id="1028"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1029" name="Line 325"/>
                <xdr:cNvSpPr>
                  <a:spLocks noChangeShapeType="1"/>
                </xdr:cNvSpPr>
              </xdr:nvSpPr>
              <xdr:spPr bwMode="auto">
                <a:xfrm flipH="1">
                  <a:off x="510" y="4917"/>
                  <a:ext cx="13" cy="0"/>
                </a:xfrm>
                <a:prstGeom prst="line">
                  <a:avLst/>
                </a:prstGeom>
                <a:noFill/>
                <a:ln w="9525">
                  <a:solidFill>
                    <a:srgbClr val="FF6600"/>
                  </a:solidFill>
                  <a:round/>
                  <a:headEnd/>
                  <a:tailEnd/>
                </a:ln>
              </xdr:spPr>
            </xdr:sp>
          </xdr:grpSp>
          <xdr:sp macro="" textlink="">
            <xdr:nvSpPr>
              <xdr:cNvPr id="1027" name="Line 326"/>
              <xdr:cNvSpPr>
                <a:spLocks noChangeShapeType="1"/>
              </xdr:cNvSpPr>
            </xdr:nvSpPr>
            <xdr:spPr bwMode="auto">
              <a:xfrm flipH="1">
                <a:off x="526" y="4942"/>
                <a:ext cx="13" cy="0"/>
              </a:xfrm>
              <a:prstGeom prst="line">
                <a:avLst/>
              </a:prstGeom>
              <a:noFill/>
              <a:ln w="9525">
                <a:solidFill>
                  <a:srgbClr val="FF6600"/>
                </a:solidFill>
                <a:round/>
                <a:headEnd/>
                <a:tailEnd/>
              </a:ln>
            </xdr:spPr>
          </xdr:sp>
        </xdr:grpSp>
        <xdr:sp macro="" textlink="">
          <xdr:nvSpPr>
            <xdr:cNvPr id="1030" name="Line 299"/>
            <xdr:cNvSpPr>
              <a:spLocks noChangeShapeType="1"/>
            </xdr:cNvSpPr>
          </xdr:nvSpPr>
          <xdr:spPr bwMode="auto">
            <a:xfrm flipH="1">
              <a:off x="1762126" y="49996726"/>
              <a:ext cx="123825" cy="0"/>
            </a:xfrm>
            <a:prstGeom prst="line">
              <a:avLst/>
            </a:prstGeom>
            <a:noFill/>
            <a:ln w="9525">
              <a:solidFill>
                <a:srgbClr val="FFFF99"/>
              </a:solidFill>
              <a:round/>
              <a:headEnd/>
              <a:tailEnd/>
            </a:ln>
          </xdr:spPr>
        </xdr:sp>
      </xdr:grpSp>
    </xdr:grpSp>
    <xdr:clientData/>
  </xdr:twoCellAnchor>
  <xdr:twoCellAnchor>
    <xdr:from>
      <xdr:col>5</xdr:col>
      <xdr:colOff>552450</xdr:colOff>
      <xdr:row>257</xdr:row>
      <xdr:rowOff>133349</xdr:rowOff>
    </xdr:from>
    <xdr:to>
      <xdr:col>8</xdr:col>
      <xdr:colOff>542925</xdr:colOff>
      <xdr:row>260</xdr:row>
      <xdr:rowOff>38101</xdr:rowOff>
    </xdr:to>
    <xdr:grpSp>
      <xdr:nvGrpSpPr>
        <xdr:cNvPr id="1048" name="1047 - Ομάδα"/>
        <xdr:cNvGrpSpPr/>
      </xdr:nvGrpSpPr>
      <xdr:grpSpPr>
        <a:xfrm>
          <a:off x="3625031" y="50994801"/>
          <a:ext cx="1834023" cy="488542"/>
          <a:chOff x="3600450" y="49901474"/>
          <a:chExt cx="1819275" cy="476252"/>
        </a:xfrm>
      </xdr:grpSpPr>
      <xdr:sp macro="" textlink="">
        <xdr:nvSpPr>
          <xdr:cNvPr id="1011" name="1010 - TextBox"/>
          <xdr:cNvSpPr txBox="1"/>
        </xdr:nvSpPr>
        <xdr:spPr>
          <a:xfrm>
            <a:off x="3810000" y="50139601"/>
            <a:ext cx="1343026"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2</a:t>
            </a:r>
            <a:r>
              <a:rPr lang="el-GR" sz="1100" b="1">
                <a:solidFill>
                  <a:srgbClr val="800000"/>
                </a:solidFill>
                <a:latin typeface="Arial" pitchFamily="34" charset="0"/>
                <a:cs typeface="Arial" pitchFamily="34" charset="0"/>
              </a:rPr>
              <a:t>-πεντίνιο</a:t>
            </a:r>
          </a:p>
        </xdr:txBody>
      </xdr:sp>
      <xdr:grpSp>
        <xdr:nvGrpSpPr>
          <xdr:cNvPr id="1047" name="1046 - Ομάδα"/>
          <xdr:cNvGrpSpPr/>
        </xdr:nvGrpSpPr>
        <xdr:grpSpPr>
          <a:xfrm>
            <a:off x="3600450" y="49901474"/>
            <a:ext cx="1819275" cy="257176"/>
            <a:chOff x="3600450" y="49901474"/>
            <a:chExt cx="1819275" cy="257176"/>
          </a:xfrm>
        </xdr:grpSpPr>
        <xdr:sp macro="" textlink="">
          <xdr:nvSpPr>
            <xdr:cNvPr id="1034" name="Text Box 332"/>
            <xdr:cNvSpPr txBox="1">
              <a:spLocks noChangeArrowheads="1"/>
            </xdr:cNvSpPr>
          </xdr:nvSpPr>
          <xdr:spPr bwMode="auto">
            <a:xfrm>
              <a:off x="4572000" y="49901474"/>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035" name="Text Box 291"/>
            <xdr:cNvSpPr txBox="1">
              <a:spLocks noChangeArrowheads="1"/>
            </xdr:cNvSpPr>
          </xdr:nvSpPr>
          <xdr:spPr bwMode="auto">
            <a:xfrm>
              <a:off x="4029075" y="49901474"/>
              <a:ext cx="1809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1036" name="Text Box 332"/>
            <xdr:cNvSpPr txBox="1">
              <a:spLocks noChangeArrowheads="1"/>
            </xdr:cNvSpPr>
          </xdr:nvSpPr>
          <xdr:spPr bwMode="auto">
            <a:xfrm>
              <a:off x="3600450" y="49901474"/>
              <a:ext cx="352425"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037" name="Text Box 289"/>
            <xdr:cNvSpPr txBox="1">
              <a:spLocks noChangeArrowheads="1"/>
            </xdr:cNvSpPr>
          </xdr:nvSpPr>
          <xdr:spPr bwMode="auto">
            <a:xfrm>
              <a:off x="4305300" y="49901476"/>
              <a:ext cx="171450" cy="25717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1038" name="Text Box 291"/>
            <xdr:cNvSpPr txBox="1">
              <a:spLocks noChangeArrowheads="1"/>
            </xdr:cNvSpPr>
          </xdr:nvSpPr>
          <xdr:spPr bwMode="auto">
            <a:xfrm>
              <a:off x="5010150" y="49901474"/>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1039" name="Line 299"/>
            <xdr:cNvSpPr>
              <a:spLocks noChangeShapeType="1"/>
            </xdr:cNvSpPr>
          </xdr:nvSpPr>
          <xdr:spPr bwMode="auto">
            <a:xfrm flipH="1">
              <a:off x="4467226" y="49996726"/>
              <a:ext cx="123825" cy="0"/>
            </a:xfrm>
            <a:prstGeom prst="line">
              <a:avLst/>
            </a:prstGeom>
            <a:noFill/>
            <a:ln w="9525">
              <a:solidFill>
                <a:srgbClr val="FFFF99"/>
              </a:solidFill>
              <a:round/>
              <a:headEnd/>
              <a:tailEnd/>
            </a:ln>
          </xdr:spPr>
        </xdr:sp>
        <xdr:sp macro="" textlink="">
          <xdr:nvSpPr>
            <xdr:cNvPr id="1040" name="Line 299"/>
            <xdr:cNvSpPr>
              <a:spLocks noChangeShapeType="1"/>
            </xdr:cNvSpPr>
          </xdr:nvSpPr>
          <xdr:spPr bwMode="auto">
            <a:xfrm flipH="1">
              <a:off x="4905376" y="49996726"/>
              <a:ext cx="123825" cy="0"/>
            </a:xfrm>
            <a:prstGeom prst="line">
              <a:avLst/>
            </a:prstGeom>
            <a:noFill/>
            <a:ln w="9525">
              <a:solidFill>
                <a:srgbClr val="FFFF99"/>
              </a:solidFill>
              <a:round/>
              <a:headEnd/>
              <a:tailEnd/>
            </a:ln>
          </xdr:spPr>
        </xdr:sp>
        <xdr:grpSp>
          <xdr:nvGrpSpPr>
            <xdr:cNvPr id="1041" name="Group 322"/>
            <xdr:cNvGrpSpPr>
              <a:grpSpLocks/>
            </xdr:cNvGrpSpPr>
          </xdr:nvGrpSpPr>
          <xdr:grpSpPr bwMode="auto">
            <a:xfrm>
              <a:off x="4200524" y="49968151"/>
              <a:ext cx="123825" cy="66675"/>
              <a:chOff x="526" y="4934"/>
              <a:chExt cx="13" cy="7"/>
            </a:xfrm>
          </xdr:grpSpPr>
          <xdr:grpSp>
            <xdr:nvGrpSpPr>
              <xdr:cNvPr id="1043" name="Group 323"/>
              <xdr:cNvGrpSpPr>
                <a:grpSpLocks/>
              </xdr:cNvGrpSpPr>
            </xdr:nvGrpSpPr>
            <xdr:grpSpPr bwMode="auto">
              <a:xfrm>
                <a:off x="526" y="4934"/>
                <a:ext cx="13" cy="3"/>
                <a:chOff x="510" y="4918"/>
                <a:chExt cx="13" cy="3"/>
              </a:xfrm>
            </xdr:grpSpPr>
            <xdr:sp macro="" textlink="">
              <xdr:nvSpPr>
                <xdr:cNvPr id="1045"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1046" name="Line 325"/>
                <xdr:cNvSpPr>
                  <a:spLocks noChangeShapeType="1"/>
                </xdr:cNvSpPr>
              </xdr:nvSpPr>
              <xdr:spPr bwMode="auto">
                <a:xfrm flipH="1">
                  <a:off x="510" y="4918"/>
                  <a:ext cx="13" cy="0"/>
                </a:xfrm>
                <a:prstGeom prst="line">
                  <a:avLst/>
                </a:prstGeom>
                <a:noFill/>
                <a:ln w="9525">
                  <a:solidFill>
                    <a:srgbClr val="FF6600"/>
                  </a:solidFill>
                  <a:round/>
                  <a:headEnd/>
                  <a:tailEnd/>
                </a:ln>
              </xdr:spPr>
            </xdr:sp>
          </xdr:grpSp>
          <xdr:sp macro="" textlink="">
            <xdr:nvSpPr>
              <xdr:cNvPr id="1044" name="Line 326"/>
              <xdr:cNvSpPr>
                <a:spLocks noChangeShapeType="1"/>
              </xdr:cNvSpPr>
            </xdr:nvSpPr>
            <xdr:spPr bwMode="auto">
              <a:xfrm flipH="1">
                <a:off x="526" y="4941"/>
                <a:ext cx="13" cy="0"/>
              </a:xfrm>
              <a:prstGeom prst="line">
                <a:avLst/>
              </a:prstGeom>
              <a:noFill/>
              <a:ln w="9525">
                <a:solidFill>
                  <a:srgbClr val="FF6600"/>
                </a:solidFill>
                <a:round/>
                <a:headEnd/>
                <a:tailEnd/>
              </a:ln>
            </xdr:spPr>
          </xdr:sp>
        </xdr:grpSp>
        <xdr:sp macro="" textlink="">
          <xdr:nvSpPr>
            <xdr:cNvPr id="1042" name="Line 299"/>
            <xdr:cNvSpPr>
              <a:spLocks noChangeShapeType="1"/>
            </xdr:cNvSpPr>
          </xdr:nvSpPr>
          <xdr:spPr bwMode="auto">
            <a:xfrm flipH="1">
              <a:off x="3933826" y="49996726"/>
              <a:ext cx="123825" cy="0"/>
            </a:xfrm>
            <a:prstGeom prst="line">
              <a:avLst/>
            </a:prstGeom>
            <a:noFill/>
            <a:ln w="9525">
              <a:solidFill>
                <a:srgbClr val="FFFF99"/>
              </a:solidFill>
              <a:round/>
              <a:headEnd/>
              <a:tailEnd/>
            </a:ln>
          </xdr:spPr>
        </xdr:sp>
      </xdr:grpSp>
    </xdr:grpSp>
    <xdr:clientData/>
  </xdr:twoCellAnchor>
  <xdr:twoCellAnchor>
    <xdr:from>
      <xdr:col>4</xdr:col>
      <xdr:colOff>9524</xdr:colOff>
      <xdr:row>261</xdr:row>
      <xdr:rowOff>2047</xdr:rowOff>
    </xdr:from>
    <xdr:to>
      <xdr:col>6</xdr:col>
      <xdr:colOff>200024</xdr:colOff>
      <xdr:row>265</xdr:row>
      <xdr:rowOff>28576</xdr:rowOff>
    </xdr:to>
    <xdr:grpSp>
      <xdr:nvGrpSpPr>
        <xdr:cNvPr id="1066" name="1065 - Ομάδα"/>
        <xdr:cNvGrpSpPr/>
      </xdr:nvGrpSpPr>
      <xdr:grpSpPr>
        <a:xfrm>
          <a:off x="2467589" y="51641886"/>
          <a:ext cx="1419532" cy="804916"/>
          <a:chOff x="2447924" y="50530123"/>
          <a:chExt cx="1409700" cy="790578"/>
        </a:xfrm>
      </xdr:grpSpPr>
      <xdr:sp macro="" textlink="">
        <xdr:nvSpPr>
          <xdr:cNvPr id="1050" name="1049 - TextBox"/>
          <xdr:cNvSpPr txBox="1"/>
        </xdr:nvSpPr>
        <xdr:spPr>
          <a:xfrm>
            <a:off x="2476500" y="51082576"/>
            <a:ext cx="1314450"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μέθυλο-βουτίνιο</a:t>
            </a:r>
          </a:p>
        </xdr:txBody>
      </xdr:sp>
      <xdr:grpSp>
        <xdr:nvGrpSpPr>
          <xdr:cNvPr id="1065" name="1064 - Ομάδα"/>
          <xdr:cNvGrpSpPr/>
        </xdr:nvGrpSpPr>
        <xdr:grpSpPr>
          <a:xfrm>
            <a:off x="2447924" y="50530123"/>
            <a:ext cx="1409700" cy="552452"/>
            <a:chOff x="2447924" y="50530123"/>
            <a:chExt cx="1409700" cy="552452"/>
          </a:xfrm>
        </xdr:grpSpPr>
        <xdr:sp macro="" textlink="">
          <xdr:nvSpPr>
            <xdr:cNvPr id="1052" name="Text Box 332"/>
            <xdr:cNvSpPr txBox="1">
              <a:spLocks noChangeArrowheads="1"/>
            </xdr:cNvSpPr>
          </xdr:nvSpPr>
          <xdr:spPr bwMode="auto">
            <a:xfrm>
              <a:off x="3495675" y="50530124"/>
              <a:ext cx="361949"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053" name="Text Box 291"/>
            <xdr:cNvSpPr txBox="1">
              <a:spLocks noChangeArrowheads="1"/>
            </xdr:cNvSpPr>
          </xdr:nvSpPr>
          <xdr:spPr bwMode="auto">
            <a:xfrm>
              <a:off x="2838450" y="50530124"/>
              <a:ext cx="1809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1054" name="Text Box 332"/>
            <xdr:cNvSpPr txBox="1">
              <a:spLocks noChangeArrowheads="1"/>
            </xdr:cNvSpPr>
          </xdr:nvSpPr>
          <xdr:spPr bwMode="auto">
            <a:xfrm>
              <a:off x="3105151" y="50530123"/>
              <a:ext cx="314324" cy="2095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055" name="Text Box 289"/>
            <xdr:cNvSpPr txBox="1">
              <a:spLocks noChangeArrowheads="1"/>
            </xdr:cNvSpPr>
          </xdr:nvSpPr>
          <xdr:spPr bwMode="auto">
            <a:xfrm>
              <a:off x="2447924" y="50530126"/>
              <a:ext cx="276225" cy="2381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056" name="Text Box 291"/>
            <xdr:cNvSpPr txBox="1">
              <a:spLocks noChangeArrowheads="1"/>
            </xdr:cNvSpPr>
          </xdr:nvSpPr>
          <xdr:spPr bwMode="auto">
            <a:xfrm>
              <a:off x="3095625" y="50834924"/>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1057" name="Line 299"/>
            <xdr:cNvSpPr>
              <a:spLocks noChangeShapeType="1"/>
            </xdr:cNvSpPr>
          </xdr:nvSpPr>
          <xdr:spPr bwMode="auto">
            <a:xfrm flipH="1">
              <a:off x="3390901" y="50625376"/>
              <a:ext cx="123825" cy="0"/>
            </a:xfrm>
            <a:prstGeom prst="line">
              <a:avLst/>
            </a:prstGeom>
            <a:noFill/>
            <a:ln w="9525">
              <a:solidFill>
                <a:srgbClr val="FFFF99"/>
              </a:solidFill>
              <a:round/>
              <a:headEnd/>
              <a:tailEnd/>
            </a:ln>
          </xdr:spPr>
        </xdr:sp>
        <xdr:sp macro="" textlink="">
          <xdr:nvSpPr>
            <xdr:cNvPr id="1058" name="Line 299"/>
            <xdr:cNvSpPr>
              <a:spLocks noChangeShapeType="1"/>
            </xdr:cNvSpPr>
          </xdr:nvSpPr>
          <xdr:spPr bwMode="auto">
            <a:xfrm rot="5400000" flipH="1">
              <a:off x="3133726" y="50777776"/>
              <a:ext cx="123825" cy="0"/>
            </a:xfrm>
            <a:prstGeom prst="line">
              <a:avLst/>
            </a:prstGeom>
            <a:noFill/>
            <a:ln w="9525">
              <a:solidFill>
                <a:srgbClr val="FFFF99"/>
              </a:solidFill>
              <a:round/>
              <a:headEnd/>
              <a:tailEnd/>
            </a:ln>
          </xdr:spPr>
        </xdr:sp>
        <xdr:grpSp>
          <xdr:nvGrpSpPr>
            <xdr:cNvPr id="1059" name="Group 322"/>
            <xdr:cNvGrpSpPr>
              <a:grpSpLocks/>
            </xdr:cNvGrpSpPr>
          </xdr:nvGrpSpPr>
          <xdr:grpSpPr bwMode="auto">
            <a:xfrm>
              <a:off x="2733674" y="50596801"/>
              <a:ext cx="123825" cy="66675"/>
              <a:chOff x="526" y="4934"/>
              <a:chExt cx="13" cy="7"/>
            </a:xfrm>
          </xdr:grpSpPr>
          <xdr:grpSp>
            <xdr:nvGrpSpPr>
              <xdr:cNvPr id="1061" name="Group 323"/>
              <xdr:cNvGrpSpPr>
                <a:grpSpLocks/>
              </xdr:cNvGrpSpPr>
            </xdr:nvGrpSpPr>
            <xdr:grpSpPr bwMode="auto">
              <a:xfrm>
                <a:off x="526" y="4934"/>
                <a:ext cx="13" cy="3"/>
                <a:chOff x="510" y="4918"/>
                <a:chExt cx="13" cy="3"/>
              </a:xfrm>
            </xdr:grpSpPr>
            <xdr:sp macro="" textlink="">
              <xdr:nvSpPr>
                <xdr:cNvPr id="1063"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1064" name="Line 325"/>
                <xdr:cNvSpPr>
                  <a:spLocks noChangeShapeType="1"/>
                </xdr:cNvSpPr>
              </xdr:nvSpPr>
              <xdr:spPr bwMode="auto">
                <a:xfrm flipH="1">
                  <a:off x="510" y="4918"/>
                  <a:ext cx="13" cy="0"/>
                </a:xfrm>
                <a:prstGeom prst="line">
                  <a:avLst/>
                </a:prstGeom>
                <a:noFill/>
                <a:ln w="9525">
                  <a:solidFill>
                    <a:srgbClr val="FF6600"/>
                  </a:solidFill>
                  <a:round/>
                  <a:headEnd/>
                  <a:tailEnd/>
                </a:ln>
              </xdr:spPr>
            </xdr:sp>
          </xdr:grpSp>
          <xdr:sp macro="" textlink="">
            <xdr:nvSpPr>
              <xdr:cNvPr id="1062" name="Line 326"/>
              <xdr:cNvSpPr>
                <a:spLocks noChangeShapeType="1"/>
              </xdr:cNvSpPr>
            </xdr:nvSpPr>
            <xdr:spPr bwMode="auto">
              <a:xfrm flipH="1">
                <a:off x="526" y="4941"/>
                <a:ext cx="13" cy="0"/>
              </a:xfrm>
              <a:prstGeom prst="line">
                <a:avLst/>
              </a:prstGeom>
              <a:noFill/>
              <a:ln w="9525">
                <a:solidFill>
                  <a:srgbClr val="FF6600"/>
                </a:solidFill>
                <a:round/>
                <a:headEnd/>
                <a:tailEnd/>
              </a:ln>
            </xdr:spPr>
          </xdr:sp>
        </xdr:grpSp>
        <xdr:sp macro="" textlink="">
          <xdr:nvSpPr>
            <xdr:cNvPr id="1060" name="Line 299"/>
            <xdr:cNvSpPr>
              <a:spLocks noChangeShapeType="1"/>
            </xdr:cNvSpPr>
          </xdr:nvSpPr>
          <xdr:spPr bwMode="auto">
            <a:xfrm flipH="1">
              <a:off x="3000376" y="50625376"/>
              <a:ext cx="123825" cy="0"/>
            </a:xfrm>
            <a:prstGeom prst="line">
              <a:avLst/>
            </a:prstGeom>
            <a:noFill/>
            <a:ln w="9525">
              <a:solidFill>
                <a:srgbClr val="FFFF99"/>
              </a:solidFill>
              <a:round/>
              <a:headEnd/>
              <a:tailEnd/>
            </a:ln>
          </xdr:spPr>
        </xdr:sp>
      </xdr:grpSp>
    </xdr:grpSp>
    <xdr:clientData/>
  </xdr:twoCellAnchor>
  <xdr:twoCellAnchor>
    <xdr:from>
      <xdr:col>1</xdr:col>
      <xdr:colOff>400050</xdr:colOff>
      <xdr:row>256</xdr:row>
      <xdr:rowOff>28575</xdr:rowOff>
    </xdr:from>
    <xdr:to>
      <xdr:col>1</xdr:col>
      <xdr:colOff>552450</xdr:colOff>
      <xdr:row>256</xdr:row>
      <xdr:rowOff>180975</xdr:rowOff>
    </xdr:to>
    <xdr:sp macro="" textlink="">
      <xdr:nvSpPr>
        <xdr:cNvPr id="1067" name="1066 - Έλλειψη"/>
        <xdr:cNvSpPr/>
      </xdr:nvSpPr>
      <xdr:spPr>
        <a:xfrm>
          <a:off x="1009650" y="49606200"/>
          <a:ext cx="152400" cy="152400"/>
        </a:xfrm>
        <a:prstGeom prst="ellipse">
          <a:avLst/>
        </a:prstGeom>
        <a:solidFill>
          <a:srgbClr val="800000"/>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l-GR" sz="1100"/>
        </a:p>
      </xdr:txBody>
    </xdr:sp>
    <xdr:clientData/>
  </xdr:twoCellAnchor>
  <xdr:twoCellAnchor>
    <xdr:from>
      <xdr:col>1</xdr:col>
      <xdr:colOff>400050</xdr:colOff>
      <xdr:row>266</xdr:row>
      <xdr:rowOff>28575</xdr:rowOff>
    </xdr:from>
    <xdr:to>
      <xdr:col>1</xdr:col>
      <xdr:colOff>552450</xdr:colOff>
      <xdr:row>266</xdr:row>
      <xdr:rowOff>180975</xdr:rowOff>
    </xdr:to>
    <xdr:sp macro="" textlink="">
      <xdr:nvSpPr>
        <xdr:cNvPr id="1068" name="1067 - Έλλειψη"/>
        <xdr:cNvSpPr/>
      </xdr:nvSpPr>
      <xdr:spPr>
        <a:xfrm>
          <a:off x="1009650" y="49606200"/>
          <a:ext cx="152400" cy="152400"/>
        </a:xfrm>
        <a:prstGeom prst="ellipse">
          <a:avLst/>
        </a:prstGeom>
        <a:solidFill>
          <a:srgbClr val="800000"/>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l-GR" sz="1100"/>
        </a:p>
      </xdr:txBody>
    </xdr:sp>
    <xdr:clientData/>
  </xdr:twoCellAnchor>
  <xdr:twoCellAnchor>
    <xdr:from>
      <xdr:col>1</xdr:col>
      <xdr:colOff>600076</xdr:colOff>
      <xdr:row>285</xdr:row>
      <xdr:rowOff>123824</xdr:rowOff>
    </xdr:from>
    <xdr:to>
      <xdr:col>3</xdr:col>
      <xdr:colOff>571499</xdr:colOff>
      <xdr:row>289</xdr:row>
      <xdr:rowOff>114300</xdr:rowOff>
    </xdr:to>
    <xdr:grpSp>
      <xdr:nvGrpSpPr>
        <xdr:cNvPr id="1099" name="1098 - Ομάδα"/>
        <xdr:cNvGrpSpPr/>
      </xdr:nvGrpSpPr>
      <xdr:grpSpPr>
        <a:xfrm>
          <a:off x="1214592" y="56433985"/>
          <a:ext cx="1200455" cy="768863"/>
          <a:chOff x="2590801" y="55511699"/>
          <a:chExt cx="1190623" cy="752476"/>
        </a:xfrm>
      </xdr:grpSpPr>
      <xdr:grpSp>
        <xdr:nvGrpSpPr>
          <xdr:cNvPr id="1087" name="1086 - Ομάδα"/>
          <xdr:cNvGrpSpPr/>
        </xdr:nvGrpSpPr>
        <xdr:grpSpPr>
          <a:xfrm>
            <a:off x="2590801" y="55511699"/>
            <a:ext cx="1190623" cy="514351"/>
            <a:chOff x="1104901" y="55511699"/>
            <a:chExt cx="1190623" cy="514351"/>
          </a:xfrm>
        </xdr:grpSpPr>
        <xdr:sp macro="" textlink="">
          <xdr:nvSpPr>
            <xdr:cNvPr id="1092" name="Text Box 289"/>
            <xdr:cNvSpPr txBox="1">
              <a:spLocks noChangeArrowheads="1"/>
            </xdr:cNvSpPr>
          </xdr:nvSpPr>
          <xdr:spPr bwMode="auto">
            <a:xfrm>
              <a:off x="1552574" y="555117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088" name="Text Box 291"/>
            <xdr:cNvSpPr txBox="1">
              <a:spLocks noChangeArrowheads="1"/>
            </xdr:cNvSpPr>
          </xdr:nvSpPr>
          <xdr:spPr bwMode="auto">
            <a:xfrm>
              <a:off x="1990725" y="55511699"/>
              <a:ext cx="304799"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089" name="Text Box 331"/>
            <xdr:cNvSpPr txBox="1">
              <a:spLocks noChangeArrowheads="1"/>
            </xdr:cNvSpPr>
          </xdr:nvSpPr>
          <xdr:spPr bwMode="auto">
            <a:xfrm>
              <a:off x="1104901" y="555117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090" name="Line 299"/>
            <xdr:cNvSpPr>
              <a:spLocks noChangeShapeType="1"/>
            </xdr:cNvSpPr>
          </xdr:nvSpPr>
          <xdr:spPr bwMode="auto">
            <a:xfrm flipH="1">
              <a:off x="1447801" y="55606951"/>
              <a:ext cx="123825" cy="0"/>
            </a:xfrm>
            <a:prstGeom prst="line">
              <a:avLst/>
            </a:prstGeom>
            <a:noFill/>
            <a:ln w="9525">
              <a:solidFill>
                <a:srgbClr val="FFFF99"/>
              </a:solidFill>
              <a:round/>
              <a:headEnd/>
              <a:tailEnd/>
            </a:ln>
          </xdr:spPr>
        </xdr:sp>
        <xdr:sp macro="" textlink="">
          <xdr:nvSpPr>
            <xdr:cNvPr id="1091" name="Text Box 292"/>
            <xdr:cNvSpPr txBox="1">
              <a:spLocks noChangeArrowheads="1"/>
            </xdr:cNvSpPr>
          </xdr:nvSpPr>
          <xdr:spPr bwMode="auto">
            <a:xfrm>
              <a:off x="1981201" y="558069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1093" name="104 - Ομάδα"/>
            <xdr:cNvGrpSpPr/>
          </xdr:nvGrpSpPr>
          <xdr:grpSpPr>
            <a:xfrm rot="5400000">
              <a:off x="2019302" y="55740301"/>
              <a:ext cx="123825" cy="38100"/>
              <a:chOff x="1123811" y="2695714"/>
              <a:chExt cx="123825" cy="38100"/>
            </a:xfrm>
          </xdr:grpSpPr>
          <xdr:sp macro="" textlink="">
            <xdr:nvSpPr>
              <xdr:cNvPr id="1095" name="Line 315"/>
              <xdr:cNvSpPr>
                <a:spLocks noChangeShapeType="1"/>
              </xdr:cNvSpPr>
            </xdr:nvSpPr>
            <xdr:spPr bwMode="auto">
              <a:xfrm flipH="1">
                <a:off x="1123811" y="2733814"/>
                <a:ext cx="123825" cy="0"/>
              </a:xfrm>
              <a:prstGeom prst="line">
                <a:avLst/>
              </a:prstGeom>
              <a:noFill/>
              <a:ln w="9525">
                <a:solidFill>
                  <a:srgbClr val="FFFF99"/>
                </a:solidFill>
                <a:round/>
                <a:headEnd/>
                <a:tailEnd/>
              </a:ln>
            </xdr:spPr>
          </xdr:sp>
          <xdr:sp macro="" textlink="">
            <xdr:nvSpPr>
              <xdr:cNvPr id="1096" name="Line 316"/>
              <xdr:cNvSpPr>
                <a:spLocks noChangeShapeType="1"/>
              </xdr:cNvSpPr>
            </xdr:nvSpPr>
            <xdr:spPr bwMode="auto">
              <a:xfrm flipH="1">
                <a:off x="1123811" y="2695714"/>
                <a:ext cx="123825" cy="0"/>
              </a:xfrm>
              <a:prstGeom prst="line">
                <a:avLst/>
              </a:prstGeom>
              <a:noFill/>
              <a:ln w="9525">
                <a:solidFill>
                  <a:srgbClr val="FF6600"/>
                </a:solidFill>
                <a:round/>
                <a:headEnd/>
                <a:tailEnd/>
              </a:ln>
            </xdr:spPr>
          </xdr:sp>
        </xdr:grpSp>
        <xdr:sp macro="" textlink="">
          <xdr:nvSpPr>
            <xdr:cNvPr id="1094" name="Line 299"/>
            <xdr:cNvSpPr>
              <a:spLocks noChangeShapeType="1"/>
            </xdr:cNvSpPr>
          </xdr:nvSpPr>
          <xdr:spPr bwMode="auto">
            <a:xfrm flipH="1">
              <a:off x="1895476" y="55606951"/>
              <a:ext cx="123825" cy="0"/>
            </a:xfrm>
            <a:prstGeom prst="line">
              <a:avLst/>
            </a:prstGeom>
            <a:noFill/>
            <a:ln w="9525">
              <a:solidFill>
                <a:srgbClr val="FFFF99"/>
              </a:solidFill>
              <a:round/>
              <a:headEnd/>
              <a:tailEnd/>
            </a:ln>
          </xdr:spPr>
        </xdr:sp>
      </xdr:grpSp>
      <xdr:sp macro="" textlink="">
        <xdr:nvSpPr>
          <xdr:cNvPr id="1097" name="1096 - TextBox"/>
          <xdr:cNvSpPr txBox="1"/>
        </xdr:nvSpPr>
        <xdr:spPr>
          <a:xfrm>
            <a:off x="2695575" y="55997475"/>
            <a:ext cx="99060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προπανάλη</a:t>
            </a:r>
          </a:p>
        </xdr:txBody>
      </xdr:sp>
    </xdr:grpSp>
    <xdr:clientData/>
  </xdr:twoCellAnchor>
  <xdr:twoCellAnchor>
    <xdr:from>
      <xdr:col>4</xdr:col>
      <xdr:colOff>590551</xdr:colOff>
      <xdr:row>285</xdr:row>
      <xdr:rowOff>123824</xdr:rowOff>
    </xdr:from>
    <xdr:to>
      <xdr:col>6</xdr:col>
      <xdr:colOff>485775</xdr:colOff>
      <xdr:row>289</xdr:row>
      <xdr:rowOff>114300</xdr:rowOff>
    </xdr:to>
    <xdr:grpSp>
      <xdr:nvGrpSpPr>
        <xdr:cNvPr id="1100" name="1099 - Ομάδα"/>
        <xdr:cNvGrpSpPr/>
      </xdr:nvGrpSpPr>
      <xdr:grpSpPr>
        <a:xfrm>
          <a:off x="3048616" y="56433985"/>
          <a:ext cx="1124256" cy="768863"/>
          <a:chOff x="1104901" y="55511699"/>
          <a:chExt cx="1114424" cy="752476"/>
        </a:xfrm>
      </xdr:grpSpPr>
      <xdr:grpSp>
        <xdr:nvGrpSpPr>
          <xdr:cNvPr id="1086" name="1085 - Ομάδα"/>
          <xdr:cNvGrpSpPr/>
        </xdr:nvGrpSpPr>
        <xdr:grpSpPr>
          <a:xfrm>
            <a:off x="1104901" y="55511699"/>
            <a:ext cx="1114424" cy="514351"/>
            <a:chOff x="1104901" y="55511699"/>
            <a:chExt cx="1114424" cy="514351"/>
          </a:xfrm>
        </xdr:grpSpPr>
        <xdr:sp macro="" textlink="">
          <xdr:nvSpPr>
            <xdr:cNvPr id="1069" name="Text Box 291"/>
            <xdr:cNvSpPr txBox="1">
              <a:spLocks noChangeArrowheads="1"/>
            </xdr:cNvSpPr>
          </xdr:nvSpPr>
          <xdr:spPr bwMode="auto">
            <a:xfrm>
              <a:off x="1562101" y="55511699"/>
              <a:ext cx="209550" cy="1905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1070" name="Text Box 331"/>
            <xdr:cNvSpPr txBox="1">
              <a:spLocks noChangeArrowheads="1"/>
            </xdr:cNvSpPr>
          </xdr:nvSpPr>
          <xdr:spPr bwMode="auto">
            <a:xfrm>
              <a:off x="1104901" y="555117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071" name="Line 299"/>
            <xdr:cNvSpPr>
              <a:spLocks noChangeShapeType="1"/>
            </xdr:cNvSpPr>
          </xdr:nvSpPr>
          <xdr:spPr bwMode="auto">
            <a:xfrm flipH="1">
              <a:off x="1447801" y="55606951"/>
              <a:ext cx="123825" cy="0"/>
            </a:xfrm>
            <a:prstGeom prst="line">
              <a:avLst/>
            </a:prstGeom>
            <a:noFill/>
            <a:ln w="9525">
              <a:solidFill>
                <a:srgbClr val="FFFF99"/>
              </a:solidFill>
              <a:round/>
              <a:headEnd/>
              <a:tailEnd/>
            </a:ln>
          </xdr:spPr>
        </xdr:sp>
        <xdr:sp macro="" textlink="">
          <xdr:nvSpPr>
            <xdr:cNvPr id="1073" name="Text Box 292"/>
            <xdr:cNvSpPr txBox="1">
              <a:spLocks noChangeArrowheads="1"/>
            </xdr:cNvSpPr>
          </xdr:nvSpPr>
          <xdr:spPr bwMode="auto">
            <a:xfrm>
              <a:off x="1552576" y="558069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075" name="Text Box 289"/>
            <xdr:cNvSpPr txBox="1">
              <a:spLocks noChangeArrowheads="1"/>
            </xdr:cNvSpPr>
          </xdr:nvSpPr>
          <xdr:spPr bwMode="auto">
            <a:xfrm>
              <a:off x="1838324" y="555117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1077" name="104 - Ομάδα"/>
            <xdr:cNvGrpSpPr/>
          </xdr:nvGrpSpPr>
          <xdr:grpSpPr>
            <a:xfrm rot="5400000">
              <a:off x="1590676" y="55740300"/>
              <a:ext cx="123825" cy="38100"/>
              <a:chOff x="1123951" y="3124199"/>
              <a:chExt cx="123825" cy="38100"/>
            </a:xfrm>
          </xdr:grpSpPr>
          <xdr:sp macro="" textlink="">
            <xdr:nvSpPr>
              <xdr:cNvPr id="1084"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1085"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1081" name="Line 299"/>
            <xdr:cNvSpPr>
              <a:spLocks noChangeShapeType="1"/>
            </xdr:cNvSpPr>
          </xdr:nvSpPr>
          <xdr:spPr bwMode="auto">
            <a:xfrm flipH="1">
              <a:off x="1733551" y="55606951"/>
              <a:ext cx="123825" cy="0"/>
            </a:xfrm>
            <a:prstGeom prst="line">
              <a:avLst/>
            </a:prstGeom>
            <a:noFill/>
            <a:ln w="9525">
              <a:solidFill>
                <a:srgbClr val="FFFF99"/>
              </a:solidFill>
              <a:round/>
              <a:headEnd/>
              <a:tailEnd/>
            </a:ln>
          </xdr:spPr>
        </xdr:sp>
      </xdr:grpSp>
      <xdr:sp macro="" textlink="">
        <xdr:nvSpPr>
          <xdr:cNvPr id="1098" name="1097 - TextBox"/>
          <xdr:cNvSpPr txBox="1"/>
        </xdr:nvSpPr>
        <xdr:spPr>
          <a:xfrm>
            <a:off x="1152525" y="55997475"/>
            <a:ext cx="99060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προπανόνη</a:t>
            </a:r>
          </a:p>
        </xdr:txBody>
      </xdr:sp>
    </xdr:grpSp>
    <xdr:clientData/>
  </xdr:twoCellAnchor>
  <xdr:twoCellAnchor>
    <xdr:from>
      <xdr:col>1</xdr:col>
      <xdr:colOff>600076</xdr:colOff>
      <xdr:row>292</xdr:row>
      <xdr:rowOff>180974</xdr:rowOff>
    </xdr:from>
    <xdr:to>
      <xdr:col>4</xdr:col>
      <xdr:colOff>390524</xdr:colOff>
      <xdr:row>296</xdr:row>
      <xdr:rowOff>171450</xdr:rowOff>
    </xdr:to>
    <xdr:grpSp>
      <xdr:nvGrpSpPr>
        <xdr:cNvPr id="1116" name="1115 - Ομάδα"/>
        <xdr:cNvGrpSpPr/>
      </xdr:nvGrpSpPr>
      <xdr:grpSpPr>
        <a:xfrm>
          <a:off x="1214592" y="57853313"/>
          <a:ext cx="1633997" cy="768863"/>
          <a:chOff x="1209676" y="56616599"/>
          <a:chExt cx="1619248" cy="752476"/>
        </a:xfrm>
      </xdr:grpSpPr>
      <xdr:sp macro="" textlink="">
        <xdr:nvSpPr>
          <xdr:cNvPr id="1103" name="1102 - TextBox"/>
          <xdr:cNvSpPr txBox="1"/>
        </xdr:nvSpPr>
        <xdr:spPr>
          <a:xfrm>
            <a:off x="1485900" y="57102375"/>
            <a:ext cx="99060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βουτανάλη</a:t>
            </a:r>
          </a:p>
        </xdr:txBody>
      </xdr:sp>
      <xdr:grpSp>
        <xdr:nvGrpSpPr>
          <xdr:cNvPr id="1115" name="1114 - Ομάδα"/>
          <xdr:cNvGrpSpPr/>
        </xdr:nvGrpSpPr>
        <xdr:grpSpPr>
          <a:xfrm>
            <a:off x="1209676" y="56616599"/>
            <a:ext cx="1619248" cy="514351"/>
            <a:chOff x="1209676" y="56616599"/>
            <a:chExt cx="1619248" cy="514351"/>
          </a:xfrm>
        </xdr:grpSpPr>
        <xdr:sp macro="" textlink="">
          <xdr:nvSpPr>
            <xdr:cNvPr id="1104" name="Text Box 289"/>
            <xdr:cNvSpPr txBox="1">
              <a:spLocks noChangeArrowheads="1"/>
            </xdr:cNvSpPr>
          </xdr:nvSpPr>
          <xdr:spPr bwMode="auto">
            <a:xfrm>
              <a:off x="1657349" y="566166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105" name="Text Box 291"/>
            <xdr:cNvSpPr txBox="1">
              <a:spLocks noChangeArrowheads="1"/>
            </xdr:cNvSpPr>
          </xdr:nvSpPr>
          <xdr:spPr bwMode="auto">
            <a:xfrm>
              <a:off x="2524125" y="56616599"/>
              <a:ext cx="304799"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106" name="Text Box 331"/>
            <xdr:cNvSpPr txBox="1">
              <a:spLocks noChangeArrowheads="1"/>
            </xdr:cNvSpPr>
          </xdr:nvSpPr>
          <xdr:spPr bwMode="auto">
            <a:xfrm>
              <a:off x="1209676" y="566166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07" name="Line 299"/>
            <xdr:cNvSpPr>
              <a:spLocks noChangeShapeType="1"/>
            </xdr:cNvSpPr>
          </xdr:nvSpPr>
          <xdr:spPr bwMode="auto">
            <a:xfrm flipH="1">
              <a:off x="1542426" y="56711851"/>
              <a:ext cx="123825" cy="0"/>
            </a:xfrm>
            <a:prstGeom prst="line">
              <a:avLst/>
            </a:prstGeom>
            <a:noFill/>
            <a:ln w="9525">
              <a:solidFill>
                <a:srgbClr val="FFFF99"/>
              </a:solidFill>
              <a:round/>
              <a:headEnd/>
              <a:tailEnd/>
            </a:ln>
          </xdr:spPr>
        </xdr:sp>
        <xdr:sp macro="" textlink="">
          <xdr:nvSpPr>
            <xdr:cNvPr id="1108" name="Text Box 292"/>
            <xdr:cNvSpPr txBox="1">
              <a:spLocks noChangeArrowheads="1"/>
            </xdr:cNvSpPr>
          </xdr:nvSpPr>
          <xdr:spPr bwMode="auto">
            <a:xfrm>
              <a:off x="2514601" y="569118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1109" name="104 - Ομάδα"/>
            <xdr:cNvGrpSpPr/>
          </xdr:nvGrpSpPr>
          <xdr:grpSpPr>
            <a:xfrm rot="5400000">
              <a:off x="2552702" y="56845201"/>
              <a:ext cx="123825" cy="38100"/>
              <a:chOff x="1123811" y="2695714"/>
              <a:chExt cx="123825" cy="38100"/>
            </a:xfrm>
          </xdr:grpSpPr>
          <xdr:sp macro="" textlink="">
            <xdr:nvSpPr>
              <xdr:cNvPr id="1111" name="Line 315"/>
              <xdr:cNvSpPr>
                <a:spLocks noChangeShapeType="1"/>
              </xdr:cNvSpPr>
            </xdr:nvSpPr>
            <xdr:spPr bwMode="auto">
              <a:xfrm flipH="1">
                <a:off x="1123811" y="2733814"/>
                <a:ext cx="123825" cy="0"/>
              </a:xfrm>
              <a:prstGeom prst="line">
                <a:avLst/>
              </a:prstGeom>
              <a:noFill/>
              <a:ln w="9525">
                <a:solidFill>
                  <a:srgbClr val="FFFF99"/>
                </a:solidFill>
                <a:round/>
                <a:headEnd/>
                <a:tailEnd/>
              </a:ln>
            </xdr:spPr>
          </xdr:sp>
          <xdr:sp macro="" textlink="">
            <xdr:nvSpPr>
              <xdr:cNvPr id="1112" name="Line 316"/>
              <xdr:cNvSpPr>
                <a:spLocks noChangeShapeType="1"/>
              </xdr:cNvSpPr>
            </xdr:nvSpPr>
            <xdr:spPr bwMode="auto">
              <a:xfrm flipH="1">
                <a:off x="1123811" y="2695714"/>
                <a:ext cx="123825" cy="0"/>
              </a:xfrm>
              <a:prstGeom prst="line">
                <a:avLst/>
              </a:prstGeom>
              <a:noFill/>
              <a:ln w="9525">
                <a:solidFill>
                  <a:srgbClr val="FF6600"/>
                </a:solidFill>
                <a:round/>
                <a:headEnd/>
                <a:tailEnd/>
              </a:ln>
            </xdr:spPr>
          </xdr:sp>
        </xdr:grpSp>
        <xdr:sp macro="" textlink="">
          <xdr:nvSpPr>
            <xdr:cNvPr id="1113" name="Text Box 289"/>
            <xdr:cNvSpPr txBox="1">
              <a:spLocks noChangeArrowheads="1"/>
            </xdr:cNvSpPr>
          </xdr:nvSpPr>
          <xdr:spPr bwMode="auto">
            <a:xfrm>
              <a:off x="2095499" y="566166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114" name="Line 299"/>
            <xdr:cNvSpPr>
              <a:spLocks noChangeShapeType="1"/>
            </xdr:cNvSpPr>
          </xdr:nvSpPr>
          <xdr:spPr bwMode="auto">
            <a:xfrm flipH="1">
              <a:off x="1980576" y="56711851"/>
              <a:ext cx="123825" cy="0"/>
            </a:xfrm>
            <a:prstGeom prst="line">
              <a:avLst/>
            </a:prstGeom>
            <a:noFill/>
            <a:ln w="9525">
              <a:solidFill>
                <a:srgbClr val="FFFF99"/>
              </a:solidFill>
              <a:round/>
              <a:headEnd/>
              <a:tailEnd/>
            </a:ln>
          </xdr:spPr>
        </xdr:sp>
        <xdr:sp macro="" textlink="">
          <xdr:nvSpPr>
            <xdr:cNvPr id="1110" name="Line 299"/>
            <xdr:cNvSpPr>
              <a:spLocks noChangeShapeType="1"/>
            </xdr:cNvSpPr>
          </xdr:nvSpPr>
          <xdr:spPr bwMode="auto">
            <a:xfrm flipH="1">
              <a:off x="2408577" y="56711851"/>
              <a:ext cx="123825" cy="0"/>
            </a:xfrm>
            <a:prstGeom prst="line">
              <a:avLst/>
            </a:prstGeom>
            <a:noFill/>
            <a:ln w="9525">
              <a:solidFill>
                <a:srgbClr val="FFFF99"/>
              </a:solidFill>
              <a:round/>
              <a:headEnd/>
              <a:tailEnd/>
            </a:ln>
          </xdr:spPr>
        </xdr:sp>
      </xdr:grpSp>
    </xdr:grpSp>
    <xdr:clientData/>
  </xdr:twoCellAnchor>
  <xdr:twoCellAnchor>
    <xdr:from>
      <xdr:col>5</xdr:col>
      <xdr:colOff>457199</xdr:colOff>
      <xdr:row>292</xdr:row>
      <xdr:rowOff>180974</xdr:rowOff>
    </xdr:from>
    <xdr:to>
      <xdr:col>8</xdr:col>
      <xdr:colOff>161924</xdr:colOff>
      <xdr:row>296</xdr:row>
      <xdr:rowOff>171450</xdr:rowOff>
    </xdr:to>
    <xdr:grpSp>
      <xdr:nvGrpSpPr>
        <xdr:cNvPr id="1132" name="1131 - Ομάδα"/>
        <xdr:cNvGrpSpPr/>
      </xdr:nvGrpSpPr>
      <xdr:grpSpPr>
        <a:xfrm>
          <a:off x="3529780" y="57853313"/>
          <a:ext cx="1548273" cy="768863"/>
          <a:chOff x="3505199" y="56616599"/>
          <a:chExt cx="1533525" cy="752476"/>
        </a:xfrm>
      </xdr:grpSpPr>
      <xdr:sp macro="" textlink="">
        <xdr:nvSpPr>
          <xdr:cNvPr id="1118" name="1117 - TextBox"/>
          <xdr:cNvSpPr txBox="1"/>
        </xdr:nvSpPr>
        <xdr:spPr>
          <a:xfrm>
            <a:off x="3505199" y="57102375"/>
            <a:ext cx="1533525"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μέθυλο-προπανάλη</a:t>
            </a:r>
          </a:p>
        </xdr:txBody>
      </xdr:sp>
      <xdr:grpSp>
        <xdr:nvGrpSpPr>
          <xdr:cNvPr id="1131" name="1130 - Ομάδα"/>
          <xdr:cNvGrpSpPr/>
        </xdr:nvGrpSpPr>
        <xdr:grpSpPr>
          <a:xfrm>
            <a:off x="3714751" y="56616599"/>
            <a:ext cx="1123948" cy="542927"/>
            <a:chOff x="3714751" y="56616599"/>
            <a:chExt cx="1123948" cy="542927"/>
          </a:xfrm>
        </xdr:grpSpPr>
        <xdr:sp macro="" textlink="">
          <xdr:nvSpPr>
            <xdr:cNvPr id="1120" name="Text Box 289"/>
            <xdr:cNvSpPr txBox="1">
              <a:spLocks noChangeArrowheads="1"/>
            </xdr:cNvSpPr>
          </xdr:nvSpPr>
          <xdr:spPr bwMode="auto">
            <a:xfrm>
              <a:off x="4143374" y="569118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21" name="Text Box 291"/>
            <xdr:cNvSpPr txBox="1">
              <a:spLocks noChangeArrowheads="1"/>
            </xdr:cNvSpPr>
          </xdr:nvSpPr>
          <xdr:spPr bwMode="auto">
            <a:xfrm>
              <a:off x="4533900" y="56616599"/>
              <a:ext cx="304799"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122" name="Text Box 331"/>
            <xdr:cNvSpPr txBox="1">
              <a:spLocks noChangeArrowheads="1"/>
            </xdr:cNvSpPr>
          </xdr:nvSpPr>
          <xdr:spPr bwMode="auto">
            <a:xfrm>
              <a:off x="3714751" y="566166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24" name="Text Box 292"/>
            <xdr:cNvSpPr txBox="1">
              <a:spLocks noChangeArrowheads="1"/>
            </xdr:cNvSpPr>
          </xdr:nvSpPr>
          <xdr:spPr bwMode="auto">
            <a:xfrm>
              <a:off x="4524376" y="569118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1125" name="104 - Ομάδα"/>
            <xdr:cNvGrpSpPr/>
          </xdr:nvGrpSpPr>
          <xdr:grpSpPr>
            <a:xfrm rot="5400000">
              <a:off x="4562477" y="56845201"/>
              <a:ext cx="123825" cy="38100"/>
              <a:chOff x="1123811" y="2695714"/>
              <a:chExt cx="123825" cy="38100"/>
            </a:xfrm>
          </xdr:grpSpPr>
          <xdr:sp macro="" textlink="">
            <xdr:nvSpPr>
              <xdr:cNvPr id="1129" name="Line 315"/>
              <xdr:cNvSpPr>
                <a:spLocks noChangeShapeType="1"/>
              </xdr:cNvSpPr>
            </xdr:nvSpPr>
            <xdr:spPr bwMode="auto">
              <a:xfrm flipH="1">
                <a:off x="1123811" y="2733814"/>
                <a:ext cx="123825" cy="0"/>
              </a:xfrm>
              <a:prstGeom prst="line">
                <a:avLst/>
              </a:prstGeom>
              <a:noFill/>
              <a:ln w="9525">
                <a:solidFill>
                  <a:srgbClr val="FFFF99"/>
                </a:solidFill>
                <a:round/>
                <a:headEnd/>
                <a:tailEnd/>
              </a:ln>
            </xdr:spPr>
          </xdr:sp>
          <xdr:sp macro="" textlink="">
            <xdr:nvSpPr>
              <xdr:cNvPr id="1130" name="Line 316"/>
              <xdr:cNvSpPr>
                <a:spLocks noChangeShapeType="1"/>
              </xdr:cNvSpPr>
            </xdr:nvSpPr>
            <xdr:spPr bwMode="auto">
              <a:xfrm flipH="1">
                <a:off x="1123811" y="2695714"/>
                <a:ext cx="123825" cy="0"/>
              </a:xfrm>
              <a:prstGeom prst="line">
                <a:avLst/>
              </a:prstGeom>
              <a:noFill/>
              <a:ln w="9525">
                <a:solidFill>
                  <a:srgbClr val="FF6600"/>
                </a:solidFill>
                <a:round/>
                <a:headEnd/>
                <a:tailEnd/>
              </a:ln>
            </xdr:spPr>
          </xdr:sp>
        </xdr:grpSp>
        <xdr:sp macro="" textlink="">
          <xdr:nvSpPr>
            <xdr:cNvPr id="1126" name="Text Box 289"/>
            <xdr:cNvSpPr txBox="1">
              <a:spLocks noChangeArrowheads="1"/>
            </xdr:cNvSpPr>
          </xdr:nvSpPr>
          <xdr:spPr bwMode="auto">
            <a:xfrm>
              <a:off x="4152900" y="56616601"/>
              <a:ext cx="295276" cy="2381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127" name="Line 299"/>
            <xdr:cNvSpPr>
              <a:spLocks noChangeShapeType="1"/>
            </xdr:cNvSpPr>
          </xdr:nvSpPr>
          <xdr:spPr bwMode="auto">
            <a:xfrm flipH="1">
              <a:off x="4048126" y="56711851"/>
              <a:ext cx="123825" cy="0"/>
            </a:xfrm>
            <a:prstGeom prst="line">
              <a:avLst/>
            </a:prstGeom>
            <a:noFill/>
            <a:ln w="9525">
              <a:solidFill>
                <a:srgbClr val="FFFF99"/>
              </a:solidFill>
              <a:round/>
              <a:headEnd/>
              <a:tailEnd/>
            </a:ln>
          </xdr:spPr>
        </xdr:sp>
        <xdr:sp macro="" textlink="">
          <xdr:nvSpPr>
            <xdr:cNvPr id="1128" name="Line 299"/>
            <xdr:cNvSpPr>
              <a:spLocks noChangeShapeType="1"/>
            </xdr:cNvSpPr>
          </xdr:nvSpPr>
          <xdr:spPr bwMode="auto">
            <a:xfrm flipH="1">
              <a:off x="4418362" y="56711851"/>
              <a:ext cx="123825" cy="0"/>
            </a:xfrm>
            <a:prstGeom prst="line">
              <a:avLst/>
            </a:prstGeom>
            <a:noFill/>
            <a:ln w="9525">
              <a:solidFill>
                <a:srgbClr val="FFFF99"/>
              </a:solidFill>
              <a:round/>
              <a:headEnd/>
              <a:tailEnd/>
            </a:ln>
          </xdr:spPr>
        </xdr:sp>
        <xdr:sp macro="" textlink="">
          <xdr:nvSpPr>
            <xdr:cNvPr id="1123" name="Line 299"/>
            <xdr:cNvSpPr>
              <a:spLocks noChangeShapeType="1"/>
            </xdr:cNvSpPr>
          </xdr:nvSpPr>
          <xdr:spPr bwMode="auto">
            <a:xfrm rot="5400000" flipH="1">
              <a:off x="4181476" y="56864251"/>
              <a:ext cx="123825" cy="0"/>
            </a:xfrm>
            <a:prstGeom prst="line">
              <a:avLst/>
            </a:prstGeom>
            <a:noFill/>
            <a:ln w="9525">
              <a:solidFill>
                <a:srgbClr val="FFFF99"/>
              </a:solidFill>
              <a:round/>
              <a:headEnd/>
              <a:tailEnd/>
            </a:ln>
          </xdr:spPr>
        </xdr:sp>
      </xdr:grpSp>
    </xdr:grpSp>
    <xdr:clientData/>
  </xdr:twoCellAnchor>
  <xdr:twoCellAnchor>
    <xdr:from>
      <xdr:col>3</xdr:col>
      <xdr:colOff>561976</xdr:colOff>
      <xdr:row>297</xdr:row>
      <xdr:rowOff>95250</xdr:rowOff>
    </xdr:from>
    <xdr:to>
      <xdr:col>6</xdr:col>
      <xdr:colOff>257175</xdr:colOff>
      <xdr:row>301</xdr:row>
      <xdr:rowOff>85725</xdr:rowOff>
    </xdr:to>
    <xdr:grpSp>
      <xdr:nvGrpSpPr>
        <xdr:cNvPr id="1072" name="1071 - Ομάδα"/>
        <xdr:cNvGrpSpPr/>
      </xdr:nvGrpSpPr>
      <xdr:grpSpPr>
        <a:xfrm>
          <a:off x="2405524" y="58740573"/>
          <a:ext cx="1538748" cy="768862"/>
          <a:chOff x="2390776" y="57483375"/>
          <a:chExt cx="1523999" cy="752475"/>
        </a:xfrm>
      </xdr:grpSpPr>
      <xdr:sp macro="" textlink="">
        <xdr:nvSpPr>
          <xdr:cNvPr id="1134" name="1133 - TextBox"/>
          <xdr:cNvSpPr txBox="1"/>
        </xdr:nvSpPr>
        <xdr:spPr>
          <a:xfrm>
            <a:off x="2657475" y="57969150"/>
            <a:ext cx="99060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βουτανόνη</a:t>
            </a:r>
          </a:p>
        </xdr:txBody>
      </xdr:sp>
      <xdr:grpSp>
        <xdr:nvGrpSpPr>
          <xdr:cNvPr id="1135" name="1114 - Ομάδα"/>
          <xdr:cNvGrpSpPr/>
        </xdr:nvGrpSpPr>
        <xdr:grpSpPr>
          <a:xfrm>
            <a:off x="2390776" y="57483375"/>
            <a:ext cx="1523999" cy="514350"/>
            <a:chOff x="1209676" y="56616600"/>
            <a:chExt cx="1523999" cy="514350"/>
          </a:xfrm>
        </xdr:grpSpPr>
        <xdr:sp macro="" textlink="">
          <xdr:nvSpPr>
            <xdr:cNvPr id="1136" name="Text Box 289"/>
            <xdr:cNvSpPr txBox="1">
              <a:spLocks noChangeArrowheads="1"/>
            </xdr:cNvSpPr>
          </xdr:nvSpPr>
          <xdr:spPr bwMode="auto">
            <a:xfrm>
              <a:off x="1657349" y="56616601"/>
              <a:ext cx="190501" cy="20954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1137" name="Text Box 291"/>
            <xdr:cNvSpPr txBox="1">
              <a:spLocks noChangeArrowheads="1"/>
            </xdr:cNvSpPr>
          </xdr:nvSpPr>
          <xdr:spPr bwMode="auto">
            <a:xfrm>
              <a:off x="2371725" y="56616600"/>
              <a:ext cx="361950"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138" name="Text Box 331"/>
            <xdr:cNvSpPr txBox="1">
              <a:spLocks noChangeArrowheads="1"/>
            </xdr:cNvSpPr>
          </xdr:nvSpPr>
          <xdr:spPr bwMode="auto">
            <a:xfrm>
              <a:off x="1209676" y="566166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39" name="Line 299"/>
            <xdr:cNvSpPr>
              <a:spLocks noChangeShapeType="1"/>
            </xdr:cNvSpPr>
          </xdr:nvSpPr>
          <xdr:spPr bwMode="auto">
            <a:xfrm flipH="1">
              <a:off x="1542433" y="56721874"/>
              <a:ext cx="123825" cy="0"/>
            </a:xfrm>
            <a:prstGeom prst="line">
              <a:avLst/>
            </a:prstGeom>
            <a:noFill/>
            <a:ln w="9525">
              <a:solidFill>
                <a:srgbClr val="FFFF99"/>
              </a:solidFill>
              <a:round/>
              <a:headEnd/>
              <a:tailEnd/>
            </a:ln>
          </xdr:spPr>
        </xdr:sp>
        <xdr:sp macro="" textlink="">
          <xdr:nvSpPr>
            <xdr:cNvPr id="1140" name="Text Box 292"/>
            <xdr:cNvSpPr txBox="1">
              <a:spLocks noChangeArrowheads="1"/>
            </xdr:cNvSpPr>
          </xdr:nvSpPr>
          <xdr:spPr bwMode="auto">
            <a:xfrm>
              <a:off x="1657351" y="569118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1141" name="104 - Ομάδα"/>
            <xdr:cNvGrpSpPr/>
          </xdr:nvGrpSpPr>
          <xdr:grpSpPr>
            <a:xfrm rot="5400000">
              <a:off x="1695452" y="56845201"/>
              <a:ext cx="123825" cy="38100"/>
              <a:chOff x="1123781" y="3552994"/>
              <a:chExt cx="123825" cy="38100"/>
            </a:xfrm>
          </xdr:grpSpPr>
          <xdr:sp macro="" textlink="">
            <xdr:nvSpPr>
              <xdr:cNvPr id="1145" name="Line 315"/>
              <xdr:cNvSpPr>
                <a:spLocks noChangeShapeType="1"/>
              </xdr:cNvSpPr>
            </xdr:nvSpPr>
            <xdr:spPr bwMode="auto">
              <a:xfrm flipH="1">
                <a:off x="1123781" y="3591094"/>
                <a:ext cx="123825" cy="0"/>
              </a:xfrm>
              <a:prstGeom prst="line">
                <a:avLst/>
              </a:prstGeom>
              <a:noFill/>
              <a:ln w="9525">
                <a:solidFill>
                  <a:srgbClr val="FFFF99"/>
                </a:solidFill>
                <a:round/>
                <a:headEnd/>
                <a:tailEnd/>
              </a:ln>
            </xdr:spPr>
          </xdr:sp>
          <xdr:sp macro="" textlink="">
            <xdr:nvSpPr>
              <xdr:cNvPr id="1146" name="Line 316"/>
              <xdr:cNvSpPr>
                <a:spLocks noChangeShapeType="1"/>
              </xdr:cNvSpPr>
            </xdr:nvSpPr>
            <xdr:spPr bwMode="auto">
              <a:xfrm flipH="1">
                <a:off x="1123781" y="3552994"/>
                <a:ext cx="123825" cy="0"/>
              </a:xfrm>
              <a:prstGeom prst="line">
                <a:avLst/>
              </a:prstGeom>
              <a:noFill/>
              <a:ln w="9525">
                <a:solidFill>
                  <a:srgbClr val="FF6600"/>
                </a:solidFill>
                <a:round/>
                <a:headEnd/>
                <a:tailEnd/>
              </a:ln>
            </xdr:spPr>
          </xdr:sp>
        </xdr:grpSp>
        <xdr:sp macro="" textlink="">
          <xdr:nvSpPr>
            <xdr:cNvPr id="1142" name="Text Box 289"/>
            <xdr:cNvSpPr txBox="1">
              <a:spLocks noChangeArrowheads="1"/>
            </xdr:cNvSpPr>
          </xdr:nvSpPr>
          <xdr:spPr bwMode="auto">
            <a:xfrm>
              <a:off x="1933574" y="566166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143" name="Line 299"/>
            <xdr:cNvSpPr>
              <a:spLocks noChangeShapeType="1"/>
            </xdr:cNvSpPr>
          </xdr:nvSpPr>
          <xdr:spPr bwMode="auto">
            <a:xfrm flipH="1">
              <a:off x="1828801" y="56721874"/>
              <a:ext cx="123825" cy="0"/>
            </a:xfrm>
            <a:prstGeom prst="line">
              <a:avLst/>
            </a:prstGeom>
            <a:noFill/>
            <a:ln w="9525">
              <a:solidFill>
                <a:srgbClr val="FFFF99"/>
              </a:solidFill>
              <a:round/>
              <a:headEnd/>
              <a:tailEnd/>
            </a:ln>
          </xdr:spPr>
        </xdr:sp>
        <xdr:sp macro="" textlink="">
          <xdr:nvSpPr>
            <xdr:cNvPr id="1144" name="Line 299"/>
            <xdr:cNvSpPr>
              <a:spLocks noChangeShapeType="1"/>
            </xdr:cNvSpPr>
          </xdr:nvSpPr>
          <xdr:spPr bwMode="auto">
            <a:xfrm flipH="1">
              <a:off x="2266332" y="56711851"/>
              <a:ext cx="123825" cy="0"/>
            </a:xfrm>
            <a:prstGeom prst="line">
              <a:avLst/>
            </a:prstGeom>
            <a:noFill/>
            <a:ln w="9525">
              <a:solidFill>
                <a:srgbClr val="FFFF99"/>
              </a:solidFill>
              <a:round/>
              <a:headEnd/>
              <a:tailEnd/>
            </a:ln>
          </xdr:spPr>
        </xdr:sp>
      </xdr:grpSp>
    </xdr:grpSp>
    <xdr:clientData/>
  </xdr:twoCellAnchor>
  <xdr:twoCellAnchor>
    <xdr:from>
      <xdr:col>1</xdr:col>
      <xdr:colOff>590551</xdr:colOff>
      <xdr:row>310</xdr:row>
      <xdr:rowOff>171449</xdr:rowOff>
    </xdr:from>
    <xdr:to>
      <xdr:col>4</xdr:col>
      <xdr:colOff>447675</xdr:colOff>
      <xdr:row>314</xdr:row>
      <xdr:rowOff>161925</xdr:rowOff>
    </xdr:to>
    <xdr:grpSp>
      <xdr:nvGrpSpPr>
        <xdr:cNvPr id="1152" name="1151 - Ομάδα"/>
        <xdr:cNvGrpSpPr/>
      </xdr:nvGrpSpPr>
      <xdr:grpSpPr>
        <a:xfrm>
          <a:off x="1205067" y="61459191"/>
          <a:ext cx="1700673" cy="768863"/>
          <a:chOff x="1200151" y="60169424"/>
          <a:chExt cx="1685924" cy="752476"/>
        </a:xfrm>
      </xdr:grpSpPr>
      <xdr:sp macro="" textlink="">
        <xdr:nvSpPr>
          <xdr:cNvPr id="1076" name="1075 - TextBox"/>
          <xdr:cNvSpPr txBox="1"/>
        </xdr:nvSpPr>
        <xdr:spPr>
          <a:xfrm>
            <a:off x="1476375" y="60655200"/>
            <a:ext cx="1076326"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βουτανόλη</a:t>
            </a:r>
          </a:p>
        </xdr:txBody>
      </xdr:sp>
      <xdr:grpSp>
        <xdr:nvGrpSpPr>
          <xdr:cNvPr id="1151" name="1150 - Ομάδα"/>
          <xdr:cNvGrpSpPr/>
        </xdr:nvGrpSpPr>
        <xdr:grpSpPr>
          <a:xfrm>
            <a:off x="1200151" y="60169424"/>
            <a:ext cx="1685924" cy="514351"/>
            <a:chOff x="1200151" y="60169424"/>
            <a:chExt cx="1685924" cy="514351"/>
          </a:xfrm>
        </xdr:grpSpPr>
        <xdr:sp macro="" textlink="">
          <xdr:nvSpPr>
            <xdr:cNvPr id="1079" name="Text Box 289"/>
            <xdr:cNvSpPr txBox="1">
              <a:spLocks noChangeArrowheads="1"/>
            </xdr:cNvSpPr>
          </xdr:nvSpPr>
          <xdr:spPr bwMode="auto">
            <a:xfrm>
              <a:off x="1647824" y="601694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080" name="Text Box 291"/>
            <xdr:cNvSpPr txBox="1">
              <a:spLocks noChangeArrowheads="1"/>
            </xdr:cNvSpPr>
          </xdr:nvSpPr>
          <xdr:spPr bwMode="auto">
            <a:xfrm>
              <a:off x="2514600" y="60169424"/>
              <a:ext cx="3714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082" name="Text Box 331"/>
            <xdr:cNvSpPr txBox="1">
              <a:spLocks noChangeArrowheads="1"/>
            </xdr:cNvSpPr>
          </xdr:nvSpPr>
          <xdr:spPr bwMode="auto">
            <a:xfrm>
              <a:off x="1200151" y="601694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083" name="Line 299"/>
            <xdr:cNvSpPr>
              <a:spLocks noChangeShapeType="1"/>
            </xdr:cNvSpPr>
          </xdr:nvSpPr>
          <xdr:spPr bwMode="auto">
            <a:xfrm flipH="1">
              <a:off x="1532898" y="60264676"/>
              <a:ext cx="123825" cy="0"/>
            </a:xfrm>
            <a:prstGeom prst="line">
              <a:avLst/>
            </a:prstGeom>
            <a:noFill/>
            <a:ln w="9525">
              <a:solidFill>
                <a:srgbClr val="FFFF99"/>
              </a:solidFill>
              <a:round/>
              <a:headEnd/>
              <a:tailEnd/>
            </a:ln>
          </xdr:spPr>
        </xdr:sp>
        <xdr:sp macro="" textlink="">
          <xdr:nvSpPr>
            <xdr:cNvPr id="1101" name="Text Box 292"/>
            <xdr:cNvSpPr txBox="1">
              <a:spLocks noChangeArrowheads="1"/>
            </xdr:cNvSpPr>
          </xdr:nvSpPr>
          <xdr:spPr bwMode="auto">
            <a:xfrm>
              <a:off x="2505076" y="60464700"/>
              <a:ext cx="314324"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117" name="Text Box 289"/>
            <xdr:cNvSpPr txBox="1">
              <a:spLocks noChangeArrowheads="1"/>
            </xdr:cNvSpPr>
          </xdr:nvSpPr>
          <xdr:spPr bwMode="auto">
            <a:xfrm>
              <a:off x="2085974" y="601694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119" name="Line 299"/>
            <xdr:cNvSpPr>
              <a:spLocks noChangeShapeType="1"/>
            </xdr:cNvSpPr>
          </xdr:nvSpPr>
          <xdr:spPr bwMode="auto">
            <a:xfrm flipH="1">
              <a:off x="1971048" y="60264676"/>
              <a:ext cx="123825" cy="0"/>
            </a:xfrm>
            <a:prstGeom prst="line">
              <a:avLst/>
            </a:prstGeom>
            <a:noFill/>
            <a:ln w="9525">
              <a:solidFill>
                <a:srgbClr val="FFFF99"/>
              </a:solidFill>
              <a:round/>
              <a:headEnd/>
              <a:tailEnd/>
            </a:ln>
          </xdr:spPr>
        </xdr:sp>
        <xdr:sp macro="" textlink="">
          <xdr:nvSpPr>
            <xdr:cNvPr id="1147" name="Line 299"/>
            <xdr:cNvSpPr>
              <a:spLocks noChangeShapeType="1"/>
            </xdr:cNvSpPr>
          </xdr:nvSpPr>
          <xdr:spPr bwMode="auto">
            <a:xfrm flipH="1">
              <a:off x="2409198" y="60264676"/>
              <a:ext cx="123825" cy="0"/>
            </a:xfrm>
            <a:prstGeom prst="line">
              <a:avLst/>
            </a:prstGeom>
            <a:noFill/>
            <a:ln w="9525">
              <a:solidFill>
                <a:srgbClr val="FFFF99"/>
              </a:solidFill>
              <a:round/>
              <a:headEnd/>
              <a:tailEnd/>
            </a:ln>
          </xdr:spPr>
        </xdr:sp>
        <xdr:sp macro="" textlink="">
          <xdr:nvSpPr>
            <xdr:cNvPr id="1150" name="Line 299"/>
            <xdr:cNvSpPr>
              <a:spLocks noChangeShapeType="1"/>
            </xdr:cNvSpPr>
          </xdr:nvSpPr>
          <xdr:spPr bwMode="auto">
            <a:xfrm rot="5400000" flipH="1">
              <a:off x="2543176" y="60407551"/>
              <a:ext cx="123825" cy="0"/>
            </a:xfrm>
            <a:prstGeom prst="line">
              <a:avLst/>
            </a:prstGeom>
            <a:noFill/>
            <a:ln w="9525">
              <a:solidFill>
                <a:srgbClr val="FFFF99"/>
              </a:solidFill>
              <a:round/>
              <a:headEnd/>
              <a:tailEnd/>
            </a:ln>
          </xdr:spPr>
        </xdr:sp>
      </xdr:grpSp>
    </xdr:grpSp>
    <xdr:clientData/>
  </xdr:twoCellAnchor>
  <xdr:twoCellAnchor>
    <xdr:from>
      <xdr:col>5</xdr:col>
      <xdr:colOff>142876</xdr:colOff>
      <xdr:row>310</xdr:row>
      <xdr:rowOff>171449</xdr:rowOff>
    </xdr:from>
    <xdr:to>
      <xdr:col>7</xdr:col>
      <xdr:colOff>561975</xdr:colOff>
      <xdr:row>314</xdr:row>
      <xdr:rowOff>161925</xdr:rowOff>
    </xdr:to>
    <xdr:grpSp>
      <xdr:nvGrpSpPr>
        <xdr:cNvPr id="1153" name="1152 - Ομάδα"/>
        <xdr:cNvGrpSpPr/>
      </xdr:nvGrpSpPr>
      <xdr:grpSpPr>
        <a:xfrm>
          <a:off x="3215457" y="61459191"/>
          <a:ext cx="1648131" cy="768863"/>
          <a:chOff x="1200151" y="60169424"/>
          <a:chExt cx="1638299" cy="752476"/>
        </a:xfrm>
      </xdr:grpSpPr>
      <xdr:sp macro="" textlink="">
        <xdr:nvSpPr>
          <xdr:cNvPr id="1154" name="1153 - TextBox"/>
          <xdr:cNvSpPr txBox="1"/>
        </xdr:nvSpPr>
        <xdr:spPr>
          <a:xfrm>
            <a:off x="1476375" y="60655200"/>
            <a:ext cx="1076326"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2</a:t>
            </a:r>
            <a:r>
              <a:rPr lang="en-US" sz="1100" b="1">
                <a:solidFill>
                  <a:srgbClr val="800000"/>
                </a:solidFill>
                <a:latin typeface="Arial" pitchFamily="34" charset="0"/>
                <a:cs typeface="Arial" pitchFamily="34" charset="0"/>
              </a:rPr>
              <a:t>-</a:t>
            </a:r>
            <a:r>
              <a:rPr lang="el-GR" sz="1100" b="1">
                <a:solidFill>
                  <a:srgbClr val="800000"/>
                </a:solidFill>
                <a:latin typeface="Arial" pitchFamily="34" charset="0"/>
                <a:cs typeface="Arial" pitchFamily="34" charset="0"/>
              </a:rPr>
              <a:t>βουτανόλη</a:t>
            </a:r>
          </a:p>
        </xdr:txBody>
      </xdr:sp>
      <xdr:grpSp>
        <xdr:nvGrpSpPr>
          <xdr:cNvPr id="1155" name="1150 - Ομάδα"/>
          <xdr:cNvGrpSpPr/>
        </xdr:nvGrpSpPr>
        <xdr:grpSpPr>
          <a:xfrm>
            <a:off x="1200151" y="60169424"/>
            <a:ext cx="1638299" cy="514351"/>
            <a:chOff x="1200151" y="60169424"/>
            <a:chExt cx="1638299" cy="514351"/>
          </a:xfrm>
        </xdr:grpSpPr>
        <xdr:sp macro="" textlink="">
          <xdr:nvSpPr>
            <xdr:cNvPr id="1156" name="Text Box 289"/>
            <xdr:cNvSpPr txBox="1">
              <a:spLocks noChangeArrowheads="1"/>
            </xdr:cNvSpPr>
          </xdr:nvSpPr>
          <xdr:spPr bwMode="auto">
            <a:xfrm>
              <a:off x="1647824" y="601694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157" name="Text Box 291"/>
            <xdr:cNvSpPr txBox="1">
              <a:spLocks noChangeArrowheads="1"/>
            </xdr:cNvSpPr>
          </xdr:nvSpPr>
          <xdr:spPr bwMode="auto">
            <a:xfrm>
              <a:off x="2466975" y="60169424"/>
              <a:ext cx="3714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58" name="Text Box 331"/>
            <xdr:cNvSpPr txBox="1">
              <a:spLocks noChangeArrowheads="1"/>
            </xdr:cNvSpPr>
          </xdr:nvSpPr>
          <xdr:spPr bwMode="auto">
            <a:xfrm>
              <a:off x="1200151" y="601694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59" name="Line 299"/>
            <xdr:cNvSpPr>
              <a:spLocks noChangeShapeType="1"/>
            </xdr:cNvSpPr>
          </xdr:nvSpPr>
          <xdr:spPr bwMode="auto">
            <a:xfrm flipH="1">
              <a:off x="1532870" y="60264676"/>
              <a:ext cx="123825" cy="0"/>
            </a:xfrm>
            <a:prstGeom prst="line">
              <a:avLst/>
            </a:prstGeom>
            <a:noFill/>
            <a:ln w="9525">
              <a:solidFill>
                <a:srgbClr val="FFFF99"/>
              </a:solidFill>
              <a:round/>
              <a:headEnd/>
              <a:tailEnd/>
            </a:ln>
          </xdr:spPr>
        </xdr:sp>
        <xdr:sp macro="" textlink="">
          <xdr:nvSpPr>
            <xdr:cNvPr id="1160" name="Text Box 292"/>
            <xdr:cNvSpPr txBox="1">
              <a:spLocks noChangeArrowheads="1"/>
            </xdr:cNvSpPr>
          </xdr:nvSpPr>
          <xdr:spPr bwMode="auto">
            <a:xfrm>
              <a:off x="2076451" y="60464700"/>
              <a:ext cx="314324"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161" name="Text Box 289"/>
            <xdr:cNvSpPr txBox="1">
              <a:spLocks noChangeArrowheads="1"/>
            </xdr:cNvSpPr>
          </xdr:nvSpPr>
          <xdr:spPr bwMode="auto">
            <a:xfrm>
              <a:off x="2085975" y="60169426"/>
              <a:ext cx="295276" cy="2381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162" name="Line 299"/>
            <xdr:cNvSpPr>
              <a:spLocks noChangeShapeType="1"/>
            </xdr:cNvSpPr>
          </xdr:nvSpPr>
          <xdr:spPr bwMode="auto">
            <a:xfrm flipH="1">
              <a:off x="1971020" y="60264676"/>
              <a:ext cx="123825" cy="0"/>
            </a:xfrm>
            <a:prstGeom prst="line">
              <a:avLst/>
            </a:prstGeom>
            <a:noFill/>
            <a:ln w="9525">
              <a:solidFill>
                <a:srgbClr val="FFFF99"/>
              </a:solidFill>
              <a:round/>
              <a:headEnd/>
              <a:tailEnd/>
            </a:ln>
          </xdr:spPr>
        </xdr:sp>
        <xdr:sp macro="" textlink="">
          <xdr:nvSpPr>
            <xdr:cNvPr id="1163" name="Line 299"/>
            <xdr:cNvSpPr>
              <a:spLocks noChangeShapeType="1"/>
            </xdr:cNvSpPr>
          </xdr:nvSpPr>
          <xdr:spPr bwMode="auto">
            <a:xfrm flipH="1">
              <a:off x="2361545" y="60264676"/>
              <a:ext cx="123825" cy="0"/>
            </a:xfrm>
            <a:prstGeom prst="line">
              <a:avLst/>
            </a:prstGeom>
            <a:noFill/>
            <a:ln w="9525">
              <a:solidFill>
                <a:srgbClr val="FFFF99"/>
              </a:solidFill>
              <a:round/>
              <a:headEnd/>
              <a:tailEnd/>
            </a:ln>
          </xdr:spPr>
        </xdr:sp>
        <xdr:sp macro="" textlink="">
          <xdr:nvSpPr>
            <xdr:cNvPr id="1164" name="Line 299"/>
            <xdr:cNvSpPr>
              <a:spLocks noChangeShapeType="1"/>
            </xdr:cNvSpPr>
          </xdr:nvSpPr>
          <xdr:spPr bwMode="auto">
            <a:xfrm rot="5400000" flipH="1">
              <a:off x="2114551" y="60407551"/>
              <a:ext cx="123825" cy="0"/>
            </a:xfrm>
            <a:prstGeom prst="line">
              <a:avLst/>
            </a:prstGeom>
            <a:noFill/>
            <a:ln w="9525">
              <a:solidFill>
                <a:srgbClr val="FFFF99"/>
              </a:solidFill>
              <a:round/>
              <a:headEnd/>
              <a:tailEnd/>
            </a:ln>
          </xdr:spPr>
        </xdr:sp>
      </xdr:grpSp>
    </xdr:grpSp>
    <xdr:clientData/>
  </xdr:twoCellAnchor>
  <xdr:twoCellAnchor>
    <xdr:from>
      <xdr:col>2</xdr:col>
      <xdr:colOff>28574</xdr:colOff>
      <xdr:row>315</xdr:row>
      <xdr:rowOff>171449</xdr:rowOff>
    </xdr:from>
    <xdr:to>
      <xdr:col>4</xdr:col>
      <xdr:colOff>466725</xdr:colOff>
      <xdr:row>319</xdr:row>
      <xdr:rowOff>161925</xdr:rowOff>
    </xdr:to>
    <xdr:grpSp>
      <xdr:nvGrpSpPr>
        <xdr:cNvPr id="1165" name="1164 - Ομάδα"/>
        <xdr:cNvGrpSpPr/>
      </xdr:nvGrpSpPr>
      <xdr:grpSpPr>
        <a:xfrm>
          <a:off x="1257606" y="62432175"/>
          <a:ext cx="1667184" cy="768863"/>
          <a:chOff x="3486149" y="56616599"/>
          <a:chExt cx="1657351" cy="752476"/>
        </a:xfrm>
      </xdr:grpSpPr>
      <xdr:sp macro="" textlink="">
        <xdr:nvSpPr>
          <xdr:cNvPr id="1166" name="1165 - TextBox"/>
          <xdr:cNvSpPr txBox="1"/>
        </xdr:nvSpPr>
        <xdr:spPr>
          <a:xfrm>
            <a:off x="3486149" y="57102375"/>
            <a:ext cx="1657351"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μέθυλο</a:t>
            </a: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-προπανόλη</a:t>
            </a:r>
          </a:p>
        </xdr:txBody>
      </xdr:sp>
      <xdr:grpSp>
        <xdr:nvGrpSpPr>
          <xdr:cNvPr id="1167" name="1130 - Ομάδα"/>
          <xdr:cNvGrpSpPr/>
        </xdr:nvGrpSpPr>
        <xdr:grpSpPr>
          <a:xfrm>
            <a:off x="3714751" y="56616599"/>
            <a:ext cx="1181099" cy="542927"/>
            <a:chOff x="3714751" y="56616599"/>
            <a:chExt cx="1181099" cy="542927"/>
          </a:xfrm>
        </xdr:grpSpPr>
        <xdr:sp macro="" textlink="">
          <xdr:nvSpPr>
            <xdr:cNvPr id="1168" name="Text Box 289"/>
            <xdr:cNvSpPr txBox="1">
              <a:spLocks noChangeArrowheads="1"/>
            </xdr:cNvSpPr>
          </xdr:nvSpPr>
          <xdr:spPr bwMode="auto">
            <a:xfrm>
              <a:off x="4143374" y="569118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69" name="Text Box 291"/>
            <xdr:cNvSpPr txBox="1">
              <a:spLocks noChangeArrowheads="1"/>
            </xdr:cNvSpPr>
          </xdr:nvSpPr>
          <xdr:spPr bwMode="auto">
            <a:xfrm>
              <a:off x="4533900" y="56616599"/>
              <a:ext cx="361950"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170" name="Text Box 331"/>
            <xdr:cNvSpPr txBox="1">
              <a:spLocks noChangeArrowheads="1"/>
            </xdr:cNvSpPr>
          </xdr:nvSpPr>
          <xdr:spPr bwMode="auto">
            <a:xfrm>
              <a:off x="3714751" y="566166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71" name="Text Box 292"/>
            <xdr:cNvSpPr txBox="1">
              <a:spLocks noChangeArrowheads="1"/>
            </xdr:cNvSpPr>
          </xdr:nvSpPr>
          <xdr:spPr bwMode="auto">
            <a:xfrm>
              <a:off x="4524376" y="56911876"/>
              <a:ext cx="295274"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177" name="Line 315"/>
            <xdr:cNvSpPr>
              <a:spLocks noChangeShapeType="1"/>
            </xdr:cNvSpPr>
          </xdr:nvSpPr>
          <xdr:spPr bwMode="auto">
            <a:xfrm rot="5400000" flipH="1">
              <a:off x="4562477" y="56864251"/>
              <a:ext cx="123825" cy="0"/>
            </a:xfrm>
            <a:prstGeom prst="line">
              <a:avLst/>
            </a:prstGeom>
            <a:noFill/>
            <a:ln w="9525">
              <a:solidFill>
                <a:srgbClr val="FFFF99"/>
              </a:solidFill>
              <a:round/>
              <a:headEnd/>
              <a:tailEnd/>
            </a:ln>
          </xdr:spPr>
        </xdr:sp>
        <xdr:sp macro="" textlink="">
          <xdr:nvSpPr>
            <xdr:cNvPr id="1173" name="Text Box 289"/>
            <xdr:cNvSpPr txBox="1">
              <a:spLocks noChangeArrowheads="1"/>
            </xdr:cNvSpPr>
          </xdr:nvSpPr>
          <xdr:spPr bwMode="auto">
            <a:xfrm>
              <a:off x="4152900" y="56616601"/>
              <a:ext cx="295276" cy="2381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174" name="Line 299"/>
            <xdr:cNvSpPr>
              <a:spLocks noChangeShapeType="1"/>
            </xdr:cNvSpPr>
          </xdr:nvSpPr>
          <xdr:spPr bwMode="auto">
            <a:xfrm flipH="1">
              <a:off x="4037945" y="56711851"/>
              <a:ext cx="123825" cy="0"/>
            </a:xfrm>
            <a:prstGeom prst="line">
              <a:avLst/>
            </a:prstGeom>
            <a:noFill/>
            <a:ln w="9525">
              <a:solidFill>
                <a:srgbClr val="FFFF99"/>
              </a:solidFill>
              <a:round/>
              <a:headEnd/>
              <a:tailEnd/>
            </a:ln>
          </xdr:spPr>
        </xdr:sp>
        <xdr:sp macro="" textlink="">
          <xdr:nvSpPr>
            <xdr:cNvPr id="1175" name="Line 299"/>
            <xdr:cNvSpPr>
              <a:spLocks noChangeShapeType="1"/>
            </xdr:cNvSpPr>
          </xdr:nvSpPr>
          <xdr:spPr bwMode="auto">
            <a:xfrm flipH="1">
              <a:off x="4428470" y="56711851"/>
              <a:ext cx="123825" cy="0"/>
            </a:xfrm>
            <a:prstGeom prst="line">
              <a:avLst/>
            </a:prstGeom>
            <a:noFill/>
            <a:ln w="9525">
              <a:solidFill>
                <a:srgbClr val="FFFF99"/>
              </a:solidFill>
              <a:round/>
              <a:headEnd/>
              <a:tailEnd/>
            </a:ln>
          </xdr:spPr>
        </xdr:sp>
        <xdr:sp macro="" textlink="">
          <xdr:nvSpPr>
            <xdr:cNvPr id="1176" name="Line 299"/>
            <xdr:cNvSpPr>
              <a:spLocks noChangeShapeType="1"/>
            </xdr:cNvSpPr>
          </xdr:nvSpPr>
          <xdr:spPr bwMode="auto">
            <a:xfrm rot="5400000" flipH="1">
              <a:off x="4181476" y="56864251"/>
              <a:ext cx="123825" cy="0"/>
            </a:xfrm>
            <a:prstGeom prst="line">
              <a:avLst/>
            </a:prstGeom>
            <a:noFill/>
            <a:ln w="9525">
              <a:solidFill>
                <a:srgbClr val="FFFF99"/>
              </a:solidFill>
              <a:round/>
              <a:headEnd/>
              <a:tailEnd/>
            </a:ln>
          </xdr:spPr>
        </xdr:sp>
      </xdr:grpSp>
    </xdr:grpSp>
    <xdr:clientData/>
  </xdr:twoCellAnchor>
  <xdr:twoCellAnchor>
    <xdr:from>
      <xdr:col>5</xdr:col>
      <xdr:colOff>142874</xdr:colOff>
      <xdr:row>315</xdr:row>
      <xdr:rowOff>66676</xdr:rowOff>
    </xdr:from>
    <xdr:to>
      <xdr:col>7</xdr:col>
      <xdr:colOff>581025</xdr:colOff>
      <xdr:row>320</xdr:row>
      <xdr:rowOff>171450</xdr:rowOff>
    </xdr:to>
    <xdr:grpSp>
      <xdr:nvGrpSpPr>
        <xdr:cNvPr id="1179" name="1178 - Ομάδα"/>
        <xdr:cNvGrpSpPr/>
      </xdr:nvGrpSpPr>
      <xdr:grpSpPr>
        <a:xfrm>
          <a:off x="3215455" y="62327402"/>
          <a:ext cx="1667183" cy="1077758"/>
          <a:chOff x="3486149" y="56311801"/>
          <a:chExt cx="1657351" cy="1057274"/>
        </a:xfrm>
      </xdr:grpSpPr>
      <xdr:sp macro="" textlink="">
        <xdr:nvSpPr>
          <xdr:cNvPr id="1180" name="1179 - TextBox"/>
          <xdr:cNvSpPr txBox="1"/>
        </xdr:nvSpPr>
        <xdr:spPr>
          <a:xfrm>
            <a:off x="3486149" y="57102375"/>
            <a:ext cx="1657351"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μέθυλο</a:t>
            </a:r>
            <a:r>
              <a:rPr lang="en-US" sz="1100" b="1">
                <a:solidFill>
                  <a:srgbClr val="800000"/>
                </a:solidFill>
                <a:latin typeface="Arial" pitchFamily="34" charset="0"/>
                <a:cs typeface="Arial" pitchFamily="34" charset="0"/>
              </a:rPr>
              <a:t>-</a:t>
            </a:r>
            <a:r>
              <a:rPr lang="el-GR" sz="1100" b="1">
                <a:solidFill>
                  <a:srgbClr val="800000"/>
                </a:solidFill>
                <a:latin typeface="Arial" pitchFamily="34" charset="0"/>
                <a:cs typeface="Arial" pitchFamily="34" charset="0"/>
              </a:rPr>
              <a:t>2-προπανόλη</a:t>
            </a:r>
          </a:p>
        </xdr:txBody>
      </xdr:sp>
      <xdr:grpSp>
        <xdr:nvGrpSpPr>
          <xdr:cNvPr id="1181" name="1130 - Ομάδα"/>
          <xdr:cNvGrpSpPr/>
        </xdr:nvGrpSpPr>
        <xdr:grpSpPr>
          <a:xfrm>
            <a:off x="3714751" y="56311801"/>
            <a:ext cx="1076324" cy="847725"/>
            <a:chOff x="3714751" y="56311801"/>
            <a:chExt cx="1076324" cy="847725"/>
          </a:xfrm>
        </xdr:grpSpPr>
        <xdr:sp macro="" textlink="">
          <xdr:nvSpPr>
            <xdr:cNvPr id="1182" name="Text Box 289"/>
            <xdr:cNvSpPr txBox="1">
              <a:spLocks noChangeArrowheads="1"/>
            </xdr:cNvSpPr>
          </xdr:nvSpPr>
          <xdr:spPr bwMode="auto">
            <a:xfrm>
              <a:off x="4143374" y="569118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83" name="Text Box 291"/>
            <xdr:cNvSpPr txBox="1">
              <a:spLocks noChangeArrowheads="1"/>
            </xdr:cNvSpPr>
          </xdr:nvSpPr>
          <xdr:spPr bwMode="auto">
            <a:xfrm>
              <a:off x="4429125" y="56616599"/>
              <a:ext cx="361950"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84" name="Text Box 331"/>
            <xdr:cNvSpPr txBox="1">
              <a:spLocks noChangeArrowheads="1"/>
            </xdr:cNvSpPr>
          </xdr:nvSpPr>
          <xdr:spPr bwMode="auto">
            <a:xfrm>
              <a:off x="3714751" y="566166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85" name="Text Box 292"/>
            <xdr:cNvSpPr txBox="1">
              <a:spLocks noChangeArrowheads="1"/>
            </xdr:cNvSpPr>
          </xdr:nvSpPr>
          <xdr:spPr bwMode="auto">
            <a:xfrm>
              <a:off x="4143376" y="56311801"/>
              <a:ext cx="295274"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187" name="Text Box 289"/>
            <xdr:cNvSpPr txBox="1">
              <a:spLocks noChangeArrowheads="1"/>
            </xdr:cNvSpPr>
          </xdr:nvSpPr>
          <xdr:spPr bwMode="auto">
            <a:xfrm>
              <a:off x="4152900" y="56616601"/>
              <a:ext cx="180975" cy="20954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1188" name="Line 299"/>
            <xdr:cNvSpPr>
              <a:spLocks noChangeShapeType="1"/>
            </xdr:cNvSpPr>
          </xdr:nvSpPr>
          <xdr:spPr bwMode="auto">
            <a:xfrm flipH="1">
              <a:off x="4048126" y="56711851"/>
              <a:ext cx="123825" cy="0"/>
            </a:xfrm>
            <a:prstGeom prst="line">
              <a:avLst/>
            </a:prstGeom>
            <a:noFill/>
            <a:ln w="9525">
              <a:solidFill>
                <a:srgbClr val="FFFF99"/>
              </a:solidFill>
              <a:round/>
              <a:headEnd/>
              <a:tailEnd/>
            </a:ln>
          </xdr:spPr>
        </xdr:sp>
        <xdr:sp macro="" textlink="">
          <xdr:nvSpPr>
            <xdr:cNvPr id="1189" name="Line 299"/>
            <xdr:cNvSpPr>
              <a:spLocks noChangeShapeType="1"/>
            </xdr:cNvSpPr>
          </xdr:nvSpPr>
          <xdr:spPr bwMode="auto">
            <a:xfrm flipH="1">
              <a:off x="4324351" y="56711851"/>
              <a:ext cx="123825" cy="0"/>
            </a:xfrm>
            <a:prstGeom prst="line">
              <a:avLst/>
            </a:prstGeom>
            <a:noFill/>
            <a:ln w="9525">
              <a:solidFill>
                <a:srgbClr val="FFFF99"/>
              </a:solidFill>
              <a:round/>
              <a:headEnd/>
              <a:tailEnd/>
            </a:ln>
          </xdr:spPr>
        </xdr:sp>
        <xdr:sp macro="" textlink="">
          <xdr:nvSpPr>
            <xdr:cNvPr id="1190" name="Line 299"/>
            <xdr:cNvSpPr>
              <a:spLocks noChangeShapeType="1"/>
            </xdr:cNvSpPr>
          </xdr:nvSpPr>
          <xdr:spPr bwMode="auto">
            <a:xfrm rot="5400000" flipH="1">
              <a:off x="4181476" y="56864251"/>
              <a:ext cx="123825" cy="0"/>
            </a:xfrm>
            <a:prstGeom prst="line">
              <a:avLst/>
            </a:prstGeom>
            <a:noFill/>
            <a:ln w="9525">
              <a:solidFill>
                <a:srgbClr val="FFFF99"/>
              </a:solidFill>
              <a:round/>
              <a:headEnd/>
              <a:tailEnd/>
            </a:ln>
          </xdr:spPr>
        </xdr:sp>
        <xdr:sp macro="" textlink="">
          <xdr:nvSpPr>
            <xdr:cNvPr id="1186" name="Line 315"/>
            <xdr:cNvSpPr>
              <a:spLocks noChangeShapeType="1"/>
            </xdr:cNvSpPr>
          </xdr:nvSpPr>
          <xdr:spPr bwMode="auto">
            <a:xfrm rot="5400000" flipH="1">
              <a:off x="4181477" y="56559451"/>
              <a:ext cx="123825" cy="0"/>
            </a:xfrm>
            <a:prstGeom prst="line">
              <a:avLst/>
            </a:prstGeom>
            <a:noFill/>
            <a:ln w="9525">
              <a:solidFill>
                <a:srgbClr val="FFFF99"/>
              </a:solidFill>
              <a:round/>
              <a:headEnd/>
              <a:tailEnd/>
            </a:ln>
          </xdr:spPr>
        </xdr:sp>
      </xdr:grpSp>
    </xdr:grpSp>
    <xdr:clientData/>
  </xdr:twoCellAnchor>
  <xdr:twoCellAnchor>
    <xdr:from>
      <xdr:col>4</xdr:col>
      <xdr:colOff>47624</xdr:colOff>
      <xdr:row>323</xdr:row>
      <xdr:rowOff>123824</xdr:rowOff>
    </xdr:from>
    <xdr:to>
      <xdr:col>6</xdr:col>
      <xdr:colOff>485775</xdr:colOff>
      <xdr:row>327</xdr:row>
      <xdr:rowOff>114300</xdr:rowOff>
    </xdr:to>
    <xdr:grpSp>
      <xdr:nvGrpSpPr>
        <xdr:cNvPr id="1133" name="1132 - Ομάδα"/>
        <xdr:cNvGrpSpPr/>
      </xdr:nvGrpSpPr>
      <xdr:grpSpPr>
        <a:xfrm>
          <a:off x="2505689" y="63941324"/>
          <a:ext cx="1667183" cy="768863"/>
          <a:chOff x="3486149" y="56616599"/>
          <a:chExt cx="1657351" cy="752476"/>
        </a:xfrm>
      </xdr:grpSpPr>
      <xdr:sp macro="" textlink="">
        <xdr:nvSpPr>
          <xdr:cNvPr id="1148" name="1147 - TextBox"/>
          <xdr:cNvSpPr txBox="1"/>
        </xdr:nvSpPr>
        <xdr:spPr>
          <a:xfrm>
            <a:off x="3486149" y="57102375"/>
            <a:ext cx="1657351"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μέθυλο</a:t>
            </a:r>
            <a:r>
              <a:rPr lang="en-US" sz="1100" b="1">
                <a:solidFill>
                  <a:srgbClr val="800000"/>
                </a:solidFill>
                <a:latin typeface="Arial" pitchFamily="34" charset="0"/>
                <a:cs typeface="Arial" pitchFamily="34" charset="0"/>
              </a:rPr>
              <a:t>-</a:t>
            </a:r>
            <a:r>
              <a:rPr lang="el-GR" sz="1100" b="1">
                <a:solidFill>
                  <a:srgbClr val="800000"/>
                </a:solidFill>
                <a:latin typeface="Arial" pitchFamily="34" charset="0"/>
                <a:cs typeface="Arial" pitchFamily="34" charset="0"/>
              </a:rPr>
              <a:t>προπάνιο</a:t>
            </a:r>
          </a:p>
        </xdr:txBody>
      </xdr:sp>
      <xdr:grpSp>
        <xdr:nvGrpSpPr>
          <xdr:cNvPr id="1149" name="1130 - Ομάδα"/>
          <xdr:cNvGrpSpPr/>
        </xdr:nvGrpSpPr>
        <xdr:grpSpPr>
          <a:xfrm>
            <a:off x="3714751" y="56616599"/>
            <a:ext cx="1200149" cy="542927"/>
            <a:chOff x="3714751" y="56616599"/>
            <a:chExt cx="1200149" cy="542927"/>
          </a:xfrm>
        </xdr:grpSpPr>
        <xdr:sp macro="" textlink="">
          <xdr:nvSpPr>
            <xdr:cNvPr id="1172" name="Text Box 289"/>
            <xdr:cNvSpPr txBox="1">
              <a:spLocks noChangeArrowheads="1"/>
            </xdr:cNvSpPr>
          </xdr:nvSpPr>
          <xdr:spPr bwMode="auto">
            <a:xfrm>
              <a:off x="4143374" y="569118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78" name="Text Box 291"/>
            <xdr:cNvSpPr txBox="1">
              <a:spLocks noChangeArrowheads="1"/>
            </xdr:cNvSpPr>
          </xdr:nvSpPr>
          <xdr:spPr bwMode="auto">
            <a:xfrm>
              <a:off x="4552950" y="56616599"/>
              <a:ext cx="361950"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91" name="Text Box 331"/>
            <xdr:cNvSpPr txBox="1">
              <a:spLocks noChangeArrowheads="1"/>
            </xdr:cNvSpPr>
          </xdr:nvSpPr>
          <xdr:spPr bwMode="auto">
            <a:xfrm>
              <a:off x="3714751" y="566166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193" name="Text Box 289"/>
            <xdr:cNvSpPr txBox="1">
              <a:spLocks noChangeArrowheads="1"/>
            </xdr:cNvSpPr>
          </xdr:nvSpPr>
          <xdr:spPr bwMode="auto">
            <a:xfrm>
              <a:off x="4152899" y="56616601"/>
              <a:ext cx="295275" cy="22859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194" name="Line 299"/>
            <xdr:cNvSpPr>
              <a:spLocks noChangeShapeType="1"/>
            </xdr:cNvSpPr>
          </xdr:nvSpPr>
          <xdr:spPr bwMode="auto">
            <a:xfrm flipH="1">
              <a:off x="4037945" y="56711851"/>
              <a:ext cx="123825" cy="0"/>
            </a:xfrm>
            <a:prstGeom prst="line">
              <a:avLst/>
            </a:prstGeom>
            <a:noFill/>
            <a:ln w="9525">
              <a:solidFill>
                <a:srgbClr val="FFFF99"/>
              </a:solidFill>
              <a:round/>
              <a:headEnd/>
              <a:tailEnd/>
            </a:ln>
          </xdr:spPr>
        </xdr:sp>
        <xdr:sp macro="" textlink="">
          <xdr:nvSpPr>
            <xdr:cNvPr id="1195" name="Line 299"/>
            <xdr:cNvSpPr>
              <a:spLocks noChangeShapeType="1"/>
            </xdr:cNvSpPr>
          </xdr:nvSpPr>
          <xdr:spPr bwMode="auto">
            <a:xfrm flipH="1">
              <a:off x="4437994" y="56711851"/>
              <a:ext cx="123825" cy="0"/>
            </a:xfrm>
            <a:prstGeom prst="line">
              <a:avLst/>
            </a:prstGeom>
            <a:noFill/>
            <a:ln w="9525">
              <a:solidFill>
                <a:srgbClr val="FFFF99"/>
              </a:solidFill>
              <a:round/>
              <a:headEnd/>
              <a:tailEnd/>
            </a:ln>
          </xdr:spPr>
        </xdr:sp>
        <xdr:sp macro="" textlink="">
          <xdr:nvSpPr>
            <xdr:cNvPr id="1196" name="Line 299"/>
            <xdr:cNvSpPr>
              <a:spLocks noChangeShapeType="1"/>
            </xdr:cNvSpPr>
          </xdr:nvSpPr>
          <xdr:spPr bwMode="auto">
            <a:xfrm rot="5400000" flipH="1">
              <a:off x="4181476" y="56864251"/>
              <a:ext cx="123825" cy="0"/>
            </a:xfrm>
            <a:prstGeom prst="line">
              <a:avLst/>
            </a:prstGeom>
            <a:noFill/>
            <a:ln w="9525">
              <a:solidFill>
                <a:srgbClr val="FFFF99"/>
              </a:solidFill>
              <a:round/>
              <a:headEnd/>
              <a:tailEnd/>
            </a:ln>
          </xdr:spPr>
        </xdr:sp>
      </xdr:grpSp>
    </xdr:grpSp>
    <xdr:clientData/>
  </xdr:twoCellAnchor>
  <xdr:twoCellAnchor>
    <xdr:from>
      <xdr:col>4</xdr:col>
      <xdr:colOff>19051</xdr:colOff>
      <xdr:row>330</xdr:row>
      <xdr:rowOff>142874</xdr:rowOff>
    </xdr:from>
    <xdr:to>
      <xdr:col>6</xdr:col>
      <xdr:colOff>476250</xdr:colOff>
      <xdr:row>333</xdr:row>
      <xdr:rowOff>85725</xdr:rowOff>
    </xdr:to>
    <xdr:grpSp>
      <xdr:nvGrpSpPr>
        <xdr:cNvPr id="1198" name="1197 - Ομάδα"/>
        <xdr:cNvGrpSpPr/>
      </xdr:nvGrpSpPr>
      <xdr:grpSpPr>
        <a:xfrm>
          <a:off x="2477116" y="65322551"/>
          <a:ext cx="1686231" cy="526642"/>
          <a:chOff x="1209676" y="60169424"/>
          <a:chExt cx="1676399" cy="514351"/>
        </a:xfrm>
      </xdr:grpSpPr>
      <xdr:sp macro="" textlink="">
        <xdr:nvSpPr>
          <xdr:cNvPr id="1199" name="1198 - TextBox"/>
          <xdr:cNvSpPr txBox="1"/>
        </xdr:nvSpPr>
        <xdr:spPr>
          <a:xfrm>
            <a:off x="1504950" y="60417075"/>
            <a:ext cx="1076326"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βουτάνιο</a:t>
            </a:r>
          </a:p>
        </xdr:txBody>
      </xdr:sp>
      <xdr:grpSp>
        <xdr:nvGrpSpPr>
          <xdr:cNvPr id="1200" name="1150 - Ομάδα"/>
          <xdr:cNvGrpSpPr/>
        </xdr:nvGrpSpPr>
        <xdr:grpSpPr>
          <a:xfrm>
            <a:off x="1209676" y="60169424"/>
            <a:ext cx="1676399" cy="247652"/>
            <a:chOff x="1209676" y="60169424"/>
            <a:chExt cx="1676399" cy="247652"/>
          </a:xfrm>
        </xdr:grpSpPr>
        <xdr:sp macro="" textlink="">
          <xdr:nvSpPr>
            <xdr:cNvPr id="1201" name="Text Box 289"/>
            <xdr:cNvSpPr txBox="1">
              <a:spLocks noChangeArrowheads="1"/>
            </xdr:cNvSpPr>
          </xdr:nvSpPr>
          <xdr:spPr bwMode="auto">
            <a:xfrm>
              <a:off x="1647824" y="601694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202" name="Text Box 291"/>
            <xdr:cNvSpPr txBox="1">
              <a:spLocks noChangeArrowheads="1"/>
            </xdr:cNvSpPr>
          </xdr:nvSpPr>
          <xdr:spPr bwMode="auto">
            <a:xfrm>
              <a:off x="2514600" y="60169424"/>
              <a:ext cx="3714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203" name="Text Box 331"/>
            <xdr:cNvSpPr txBox="1">
              <a:spLocks noChangeArrowheads="1"/>
            </xdr:cNvSpPr>
          </xdr:nvSpPr>
          <xdr:spPr bwMode="auto">
            <a:xfrm>
              <a:off x="1209676" y="601694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204" name="Line 299"/>
            <xdr:cNvSpPr>
              <a:spLocks noChangeShapeType="1"/>
            </xdr:cNvSpPr>
          </xdr:nvSpPr>
          <xdr:spPr bwMode="auto">
            <a:xfrm flipH="1">
              <a:off x="1532868" y="60264676"/>
              <a:ext cx="123825" cy="0"/>
            </a:xfrm>
            <a:prstGeom prst="line">
              <a:avLst/>
            </a:prstGeom>
            <a:noFill/>
            <a:ln w="9525">
              <a:solidFill>
                <a:srgbClr val="FFFF99"/>
              </a:solidFill>
              <a:round/>
              <a:headEnd/>
              <a:tailEnd/>
            </a:ln>
          </xdr:spPr>
        </xdr:sp>
        <xdr:sp macro="" textlink="">
          <xdr:nvSpPr>
            <xdr:cNvPr id="1206" name="Text Box 289"/>
            <xdr:cNvSpPr txBox="1">
              <a:spLocks noChangeArrowheads="1"/>
            </xdr:cNvSpPr>
          </xdr:nvSpPr>
          <xdr:spPr bwMode="auto">
            <a:xfrm>
              <a:off x="2085975" y="60169425"/>
              <a:ext cx="352426" cy="24764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207" name="Line 299"/>
            <xdr:cNvSpPr>
              <a:spLocks noChangeShapeType="1"/>
            </xdr:cNvSpPr>
          </xdr:nvSpPr>
          <xdr:spPr bwMode="auto">
            <a:xfrm flipH="1">
              <a:off x="1971019" y="60264676"/>
              <a:ext cx="123825" cy="0"/>
            </a:xfrm>
            <a:prstGeom prst="line">
              <a:avLst/>
            </a:prstGeom>
            <a:noFill/>
            <a:ln w="9525">
              <a:solidFill>
                <a:srgbClr val="FFFF99"/>
              </a:solidFill>
              <a:round/>
              <a:headEnd/>
              <a:tailEnd/>
            </a:ln>
          </xdr:spPr>
        </xdr:sp>
        <xdr:sp macro="" textlink="">
          <xdr:nvSpPr>
            <xdr:cNvPr id="1208" name="Line 299"/>
            <xdr:cNvSpPr>
              <a:spLocks noChangeShapeType="1"/>
            </xdr:cNvSpPr>
          </xdr:nvSpPr>
          <xdr:spPr bwMode="auto">
            <a:xfrm flipH="1">
              <a:off x="2409169" y="60264676"/>
              <a:ext cx="123825" cy="0"/>
            </a:xfrm>
            <a:prstGeom prst="line">
              <a:avLst/>
            </a:prstGeom>
            <a:noFill/>
            <a:ln w="9525">
              <a:solidFill>
                <a:srgbClr val="FFFF99"/>
              </a:solidFill>
              <a:round/>
              <a:headEnd/>
              <a:tailEnd/>
            </a:ln>
          </xdr:spPr>
        </xdr:sp>
      </xdr:grpSp>
    </xdr:grpSp>
    <xdr:clientData/>
  </xdr:twoCellAnchor>
  <xdr:twoCellAnchor>
    <xdr:from>
      <xdr:col>3</xdr:col>
      <xdr:colOff>228601</xdr:colOff>
      <xdr:row>335</xdr:row>
      <xdr:rowOff>123824</xdr:rowOff>
    </xdr:from>
    <xdr:to>
      <xdr:col>7</xdr:col>
      <xdr:colOff>190500</xdr:colOff>
      <xdr:row>339</xdr:row>
      <xdr:rowOff>171449</xdr:rowOff>
    </xdr:to>
    <xdr:grpSp>
      <xdr:nvGrpSpPr>
        <xdr:cNvPr id="1234" name="1233 - Ομάδα"/>
        <xdr:cNvGrpSpPr/>
      </xdr:nvGrpSpPr>
      <xdr:grpSpPr>
        <a:xfrm>
          <a:off x="2072149" y="66276485"/>
          <a:ext cx="2419964" cy="826012"/>
          <a:chOff x="2552701" y="65522474"/>
          <a:chExt cx="2400299" cy="809625"/>
        </a:xfrm>
      </xdr:grpSpPr>
      <xdr:grpSp>
        <xdr:nvGrpSpPr>
          <xdr:cNvPr id="1232" name="1231 - Ομάδα"/>
          <xdr:cNvGrpSpPr/>
        </xdr:nvGrpSpPr>
        <xdr:grpSpPr>
          <a:xfrm>
            <a:off x="2552701" y="65522474"/>
            <a:ext cx="2400299" cy="542927"/>
            <a:chOff x="2552701" y="65522474"/>
            <a:chExt cx="2400299" cy="542927"/>
          </a:xfrm>
        </xdr:grpSpPr>
        <xdr:sp macro="" textlink="">
          <xdr:nvSpPr>
            <xdr:cNvPr id="1230" name="Text Box 289"/>
            <xdr:cNvSpPr txBox="1">
              <a:spLocks noChangeArrowheads="1"/>
            </xdr:cNvSpPr>
          </xdr:nvSpPr>
          <xdr:spPr bwMode="auto">
            <a:xfrm>
              <a:off x="4124324" y="655224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1210" name="1209 - Ομάδα"/>
            <xdr:cNvGrpSpPr/>
          </xdr:nvGrpSpPr>
          <xdr:grpSpPr>
            <a:xfrm>
              <a:off x="2552701" y="65522474"/>
              <a:ext cx="2400299" cy="542927"/>
              <a:chOff x="1323976" y="30946724"/>
              <a:chExt cx="2400299" cy="542927"/>
            </a:xfrm>
          </xdr:grpSpPr>
          <xdr:sp macro="" textlink="">
            <xdr:nvSpPr>
              <xdr:cNvPr id="1212" name="Text Box 289"/>
              <xdr:cNvSpPr txBox="1">
                <a:spLocks noChangeArrowheads="1"/>
              </xdr:cNvSpPr>
            </xdr:nvSpPr>
            <xdr:spPr bwMode="auto">
              <a:xfrm>
                <a:off x="2066924" y="312420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13" name="Text Box 291"/>
              <xdr:cNvSpPr txBox="1">
                <a:spLocks noChangeArrowheads="1"/>
              </xdr:cNvSpPr>
            </xdr:nvSpPr>
            <xdr:spPr bwMode="auto">
              <a:xfrm>
                <a:off x="1781176" y="30946724"/>
                <a:ext cx="209550" cy="1905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1214" name="Text Box 331"/>
              <xdr:cNvSpPr txBox="1">
                <a:spLocks noChangeArrowheads="1"/>
              </xdr:cNvSpPr>
            </xdr:nvSpPr>
            <xdr:spPr bwMode="auto">
              <a:xfrm>
                <a:off x="1323976" y="309467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215" name="Line 299"/>
              <xdr:cNvSpPr>
                <a:spLocks noChangeShapeType="1"/>
              </xdr:cNvSpPr>
            </xdr:nvSpPr>
            <xdr:spPr bwMode="auto">
              <a:xfrm flipH="1">
                <a:off x="1666876" y="31041976"/>
                <a:ext cx="123825" cy="0"/>
              </a:xfrm>
              <a:prstGeom prst="line">
                <a:avLst/>
              </a:prstGeom>
              <a:noFill/>
              <a:ln w="9525">
                <a:solidFill>
                  <a:srgbClr val="FFFF99"/>
                </a:solidFill>
                <a:round/>
                <a:headEnd/>
                <a:tailEnd/>
              </a:ln>
            </xdr:spPr>
          </xdr:sp>
          <xdr:sp macro="" textlink="">
            <xdr:nvSpPr>
              <xdr:cNvPr id="1217" name="Text Box 292"/>
              <xdr:cNvSpPr txBox="1">
                <a:spLocks noChangeArrowheads="1"/>
              </xdr:cNvSpPr>
            </xdr:nvSpPr>
            <xdr:spPr bwMode="auto">
              <a:xfrm>
                <a:off x="1771651" y="3124200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18" name="Text Box 332"/>
              <xdr:cNvSpPr txBox="1">
                <a:spLocks noChangeArrowheads="1"/>
              </xdr:cNvSpPr>
            </xdr:nvSpPr>
            <xdr:spPr bwMode="auto">
              <a:xfrm>
                <a:off x="2066926" y="30946724"/>
                <a:ext cx="323849"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219" name="Text Box 289"/>
              <xdr:cNvSpPr txBox="1">
                <a:spLocks noChangeArrowheads="1"/>
              </xdr:cNvSpPr>
            </xdr:nvSpPr>
            <xdr:spPr bwMode="auto">
              <a:xfrm>
                <a:off x="3343274" y="309467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20" name="Line 299"/>
              <xdr:cNvSpPr>
                <a:spLocks noChangeShapeType="1"/>
              </xdr:cNvSpPr>
            </xdr:nvSpPr>
            <xdr:spPr bwMode="auto">
              <a:xfrm flipH="1">
                <a:off x="1952626" y="31041976"/>
                <a:ext cx="123825" cy="0"/>
              </a:xfrm>
              <a:prstGeom prst="line">
                <a:avLst/>
              </a:prstGeom>
              <a:noFill/>
              <a:ln w="9525">
                <a:solidFill>
                  <a:srgbClr val="FFFF99"/>
                </a:solidFill>
                <a:round/>
                <a:headEnd/>
                <a:tailEnd/>
              </a:ln>
            </xdr:spPr>
          </xdr:sp>
          <xdr:grpSp>
            <xdr:nvGrpSpPr>
              <xdr:cNvPr id="1221" name="104 - Ομάδα"/>
              <xdr:cNvGrpSpPr/>
            </xdr:nvGrpSpPr>
            <xdr:grpSpPr>
              <a:xfrm rot="5400000">
                <a:off x="1809751" y="31175325"/>
                <a:ext cx="123825" cy="38100"/>
                <a:chOff x="1123951" y="3124199"/>
                <a:chExt cx="123825" cy="38100"/>
              </a:xfrm>
            </xdr:grpSpPr>
            <xdr:sp macro="" textlink="">
              <xdr:nvSpPr>
                <xdr:cNvPr id="1228" name="Line 315"/>
                <xdr:cNvSpPr>
                  <a:spLocks noChangeShapeType="1"/>
                </xdr:cNvSpPr>
              </xdr:nvSpPr>
              <xdr:spPr bwMode="auto">
                <a:xfrm flipH="1">
                  <a:off x="1123951" y="3162299"/>
                  <a:ext cx="123825" cy="0"/>
                </a:xfrm>
                <a:prstGeom prst="line">
                  <a:avLst/>
                </a:prstGeom>
                <a:noFill/>
                <a:ln w="9525">
                  <a:solidFill>
                    <a:srgbClr val="FFFF99"/>
                  </a:solidFill>
                  <a:round/>
                  <a:headEnd/>
                  <a:tailEnd/>
                </a:ln>
              </xdr:spPr>
            </xdr:sp>
            <xdr:sp macro="" textlink="">
              <xdr:nvSpPr>
                <xdr:cNvPr id="1229" name="Line 316"/>
                <xdr:cNvSpPr>
                  <a:spLocks noChangeShapeType="1"/>
                </xdr:cNvSpPr>
              </xdr:nvSpPr>
              <xdr:spPr bwMode="auto">
                <a:xfrm flipH="1">
                  <a:off x="1123951" y="3124199"/>
                  <a:ext cx="123825" cy="0"/>
                </a:xfrm>
                <a:prstGeom prst="line">
                  <a:avLst/>
                </a:prstGeom>
                <a:noFill/>
                <a:ln w="9525">
                  <a:solidFill>
                    <a:srgbClr val="FF6600"/>
                  </a:solidFill>
                  <a:round/>
                  <a:headEnd/>
                  <a:tailEnd/>
                </a:ln>
              </xdr:spPr>
            </xdr:sp>
          </xdr:grpSp>
          <xdr:sp macro="" textlink="">
            <xdr:nvSpPr>
              <xdr:cNvPr id="1222" name="Text Box 291"/>
              <xdr:cNvSpPr txBox="1">
                <a:spLocks noChangeArrowheads="1"/>
              </xdr:cNvSpPr>
            </xdr:nvSpPr>
            <xdr:spPr bwMode="auto">
              <a:xfrm>
                <a:off x="2457450" y="30946724"/>
                <a:ext cx="361949"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24" name="Line 299"/>
              <xdr:cNvSpPr>
                <a:spLocks noChangeShapeType="1"/>
              </xdr:cNvSpPr>
            </xdr:nvSpPr>
            <xdr:spPr bwMode="auto">
              <a:xfrm flipH="1">
                <a:off x="2352676" y="31041976"/>
                <a:ext cx="123825" cy="0"/>
              </a:xfrm>
              <a:prstGeom prst="line">
                <a:avLst/>
              </a:prstGeom>
              <a:noFill/>
              <a:ln w="9525">
                <a:solidFill>
                  <a:srgbClr val="FFFF99"/>
                </a:solidFill>
                <a:round/>
                <a:headEnd/>
                <a:tailEnd/>
              </a:ln>
            </xdr:spPr>
          </xdr:sp>
          <xdr:sp macro="" textlink="">
            <xdr:nvSpPr>
              <xdr:cNvPr id="1227" name="Line 300"/>
              <xdr:cNvSpPr>
                <a:spLocks noChangeShapeType="1"/>
              </xdr:cNvSpPr>
            </xdr:nvSpPr>
            <xdr:spPr bwMode="auto">
              <a:xfrm rot="5400000" flipH="1">
                <a:off x="2095501" y="31194376"/>
                <a:ext cx="123825" cy="0"/>
              </a:xfrm>
              <a:prstGeom prst="line">
                <a:avLst/>
              </a:prstGeom>
              <a:noFill/>
              <a:ln w="9525">
                <a:solidFill>
                  <a:srgbClr val="FFFF99"/>
                </a:solidFill>
                <a:round/>
                <a:headEnd/>
                <a:tailEnd/>
              </a:ln>
            </xdr:spPr>
          </xdr:sp>
          <xdr:sp macro="" textlink="">
            <xdr:nvSpPr>
              <xdr:cNvPr id="1225" name="Line 299"/>
              <xdr:cNvSpPr>
                <a:spLocks noChangeShapeType="1"/>
              </xdr:cNvSpPr>
            </xdr:nvSpPr>
            <xdr:spPr bwMode="auto">
              <a:xfrm flipH="1">
                <a:off x="3238501" y="31041976"/>
                <a:ext cx="123825" cy="0"/>
              </a:xfrm>
              <a:prstGeom prst="line">
                <a:avLst/>
              </a:prstGeom>
              <a:noFill/>
              <a:ln w="9525">
                <a:solidFill>
                  <a:srgbClr val="FFFF99"/>
                </a:solidFill>
                <a:round/>
                <a:headEnd/>
                <a:tailEnd/>
              </a:ln>
            </xdr:spPr>
          </xdr:sp>
        </xdr:grpSp>
        <xdr:sp macro="" textlink="">
          <xdr:nvSpPr>
            <xdr:cNvPr id="1231" name="Line 299"/>
            <xdr:cNvSpPr>
              <a:spLocks noChangeShapeType="1"/>
            </xdr:cNvSpPr>
          </xdr:nvSpPr>
          <xdr:spPr bwMode="auto">
            <a:xfrm flipH="1">
              <a:off x="4019551" y="65617726"/>
              <a:ext cx="123825" cy="0"/>
            </a:xfrm>
            <a:prstGeom prst="line">
              <a:avLst/>
            </a:prstGeom>
            <a:noFill/>
            <a:ln w="9525">
              <a:solidFill>
                <a:srgbClr val="FFFF99"/>
              </a:solidFill>
              <a:round/>
              <a:headEnd/>
              <a:tailEnd/>
            </a:ln>
          </xdr:spPr>
        </xdr:sp>
      </xdr:grpSp>
      <xdr:sp macro="" textlink="">
        <xdr:nvSpPr>
          <xdr:cNvPr id="1233" name="1232 - TextBox"/>
          <xdr:cNvSpPr txBox="1"/>
        </xdr:nvSpPr>
        <xdr:spPr>
          <a:xfrm>
            <a:off x="2962276" y="66065399"/>
            <a:ext cx="1562099"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3-μέθυλο-2-εξανόνη</a:t>
            </a:r>
          </a:p>
        </xdr:txBody>
      </xdr:sp>
    </xdr:grpSp>
    <xdr:clientData/>
  </xdr:twoCellAnchor>
  <xdr:twoCellAnchor>
    <xdr:from>
      <xdr:col>3</xdr:col>
      <xdr:colOff>161926</xdr:colOff>
      <xdr:row>343</xdr:row>
      <xdr:rowOff>152399</xdr:rowOff>
    </xdr:from>
    <xdr:to>
      <xdr:col>7</xdr:col>
      <xdr:colOff>114300</xdr:colOff>
      <xdr:row>348</xdr:row>
      <xdr:rowOff>9524</xdr:rowOff>
    </xdr:to>
    <xdr:grpSp>
      <xdr:nvGrpSpPr>
        <xdr:cNvPr id="1235" name="1234 - Ομάδα"/>
        <xdr:cNvGrpSpPr/>
      </xdr:nvGrpSpPr>
      <xdr:grpSpPr>
        <a:xfrm>
          <a:off x="2005474" y="67861834"/>
          <a:ext cx="2410439" cy="830109"/>
          <a:chOff x="2409826" y="65522474"/>
          <a:chExt cx="2390774" cy="809625"/>
        </a:xfrm>
      </xdr:grpSpPr>
      <xdr:grpSp>
        <xdr:nvGrpSpPr>
          <xdr:cNvPr id="1236" name="1231 - Ομάδα"/>
          <xdr:cNvGrpSpPr/>
        </xdr:nvGrpSpPr>
        <xdr:grpSpPr>
          <a:xfrm>
            <a:off x="2409826" y="65522474"/>
            <a:ext cx="2390774" cy="542927"/>
            <a:chOff x="2409826" y="65522474"/>
            <a:chExt cx="2390774" cy="542927"/>
          </a:xfrm>
        </xdr:grpSpPr>
        <xdr:sp macro="" textlink="">
          <xdr:nvSpPr>
            <xdr:cNvPr id="1238" name="Text Box 289"/>
            <xdr:cNvSpPr txBox="1">
              <a:spLocks noChangeArrowheads="1"/>
            </xdr:cNvSpPr>
          </xdr:nvSpPr>
          <xdr:spPr bwMode="auto">
            <a:xfrm>
              <a:off x="3971924" y="6552247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1239" name="1209 - Ομάδα"/>
            <xdr:cNvGrpSpPr/>
          </xdr:nvGrpSpPr>
          <xdr:grpSpPr>
            <a:xfrm>
              <a:off x="2409826" y="65522474"/>
              <a:ext cx="2390774" cy="542927"/>
              <a:chOff x="1181101" y="30946724"/>
              <a:chExt cx="2390774" cy="542927"/>
            </a:xfrm>
          </xdr:grpSpPr>
          <xdr:sp macro="" textlink="">
            <xdr:nvSpPr>
              <xdr:cNvPr id="1241" name="Text Box 289"/>
              <xdr:cNvSpPr txBox="1">
                <a:spLocks noChangeArrowheads="1"/>
              </xdr:cNvSpPr>
            </xdr:nvSpPr>
            <xdr:spPr bwMode="auto">
              <a:xfrm>
                <a:off x="2066924" y="312420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42" name="Text Box 291"/>
              <xdr:cNvSpPr txBox="1">
                <a:spLocks noChangeArrowheads="1"/>
              </xdr:cNvSpPr>
            </xdr:nvSpPr>
            <xdr:spPr bwMode="auto">
              <a:xfrm>
                <a:off x="2466976" y="30946724"/>
                <a:ext cx="209550" cy="1905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1243" name="Text Box 331"/>
              <xdr:cNvSpPr txBox="1">
                <a:spLocks noChangeArrowheads="1"/>
              </xdr:cNvSpPr>
            </xdr:nvSpPr>
            <xdr:spPr bwMode="auto">
              <a:xfrm>
                <a:off x="1181101" y="309467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245" name="Text Box 292"/>
              <xdr:cNvSpPr txBox="1">
                <a:spLocks noChangeArrowheads="1"/>
              </xdr:cNvSpPr>
            </xdr:nvSpPr>
            <xdr:spPr bwMode="auto">
              <a:xfrm>
                <a:off x="2457451" y="31242000"/>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46" name="Text Box 332"/>
              <xdr:cNvSpPr txBox="1">
                <a:spLocks noChangeArrowheads="1"/>
              </xdr:cNvSpPr>
            </xdr:nvSpPr>
            <xdr:spPr bwMode="auto">
              <a:xfrm>
                <a:off x="2066926" y="30946724"/>
                <a:ext cx="323849"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247" name="Text Box 289"/>
              <xdr:cNvSpPr txBox="1">
                <a:spLocks noChangeArrowheads="1"/>
              </xdr:cNvSpPr>
            </xdr:nvSpPr>
            <xdr:spPr bwMode="auto">
              <a:xfrm>
                <a:off x="3190874" y="309467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48" name="Line 299"/>
              <xdr:cNvSpPr>
                <a:spLocks noChangeShapeType="1"/>
              </xdr:cNvSpPr>
            </xdr:nvSpPr>
            <xdr:spPr bwMode="auto">
              <a:xfrm flipH="1">
                <a:off x="2638426" y="31041976"/>
                <a:ext cx="123825" cy="0"/>
              </a:xfrm>
              <a:prstGeom prst="line">
                <a:avLst/>
              </a:prstGeom>
              <a:noFill/>
              <a:ln w="9525">
                <a:solidFill>
                  <a:srgbClr val="FFFF99"/>
                </a:solidFill>
                <a:round/>
                <a:headEnd/>
                <a:tailEnd/>
              </a:ln>
            </xdr:spPr>
          </xdr:sp>
          <xdr:grpSp>
            <xdr:nvGrpSpPr>
              <xdr:cNvPr id="1249" name="104 - Ομάδα"/>
              <xdr:cNvGrpSpPr/>
            </xdr:nvGrpSpPr>
            <xdr:grpSpPr>
              <a:xfrm rot="5400000">
                <a:off x="2495551" y="31175325"/>
                <a:ext cx="123825" cy="38101"/>
                <a:chOff x="1123818" y="2438532"/>
                <a:chExt cx="123825" cy="38101"/>
              </a:xfrm>
            </xdr:grpSpPr>
            <xdr:sp macro="" textlink="">
              <xdr:nvSpPr>
                <xdr:cNvPr id="1254" name="Line 315"/>
                <xdr:cNvSpPr>
                  <a:spLocks noChangeShapeType="1"/>
                </xdr:cNvSpPr>
              </xdr:nvSpPr>
              <xdr:spPr bwMode="auto">
                <a:xfrm flipH="1">
                  <a:off x="1123818" y="2476633"/>
                  <a:ext cx="123825" cy="0"/>
                </a:xfrm>
                <a:prstGeom prst="line">
                  <a:avLst/>
                </a:prstGeom>
                <a:noFill/>
                <a:ln w="9525">
                  <a:solidFill>
                    <a:srgbClr val="FFFF99"/>
                  </a:solidFill>
                  <a:round/>
                  <a:headEnd/>
                  <a:tailEnd/>
                </a:ln>
              </xdr:spPr>
            </xdr:sp>
            <xdr:sp macro="" textlink="">
              <xdr:nvSpPr>
                <xdr:cNvPr id="1255" name="Line 316"/>
                <xdr:cNvSpPr>
                  <a:spLocks noChangeShapeType="1"/>
                </xdr:cNvSpPr>
              </xdr:nvSpPr>
              <xdr:spPr bwMode="auto">
                <a:xfrm flipH="1">
                  <a:off x="1123818" y="2438532"/>
                  <a:ext cx="123825" cy="0"/>
                </a:xfrm>
                <a:prstGeom prst="line">
                  <a:avLst/>
                </a:prstGeom>
                <a:noFill/>
                <a:ln w="9525">
                  <a:solidFill>
                    <a:srgbClr val="FF6600"/>
                  </a:solidFill>
                  <a:round/>
                  <a:headEnd/>
                  <a:tailEnd/>
                </a:ln>
              </xdr:spPr>
            </xdr:sp>
          </xdr:grpSp>
          <xdr:sp macro="" textlink="">
            <xdr:nvSpPr>
              <xdr:cNvPr id="1250" name="Text Box 291"/>
              <xdr:cNvSpPr txBox="1">
                <a:spLocks noChangeArrowheads="1"/>
              </xdr:cNvSpPr>
            </xdr:nvSpPr>
            <xdr:spPr bwMode="auto">
              <a:xfrm>
                <a:off x="1628775" y="30946724"/>
                <a:ext cx="361949"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51" name="Line 299"/>
              <xdr:cNvSpPr>
                <a:spLocks noChangeShapeType="1"/>
              </xdr:cNvSpPr>
            </xdr:nvSpPr>
            <xdr:spPr bwMode="auto">
              <a:xfrm flipH="1">
                <a:off x="1524001" y="31041976"/>
                <a:ext cx="123825" cy="0"/>
              </a:xfrm>
              <a:prstGeom prst="line">
                <a:avLst/>
              </a:prstGeom>
              <a:noFill/>
              <a:ln w="9525">
                <a:solidFill>
                  <a:srgbClr val="FFFF99"/>
                </a:solidFill>
                <a:round/>
                <a:headEnd/>
                <a:tailEnd/>
              </a:ln>
            </xdr:spPr>
          </xdr:sp>
          <xdr:sp macro="" textlink="">
            <xdr:nvSpPr>
              <xdr:cNvPr id="1252" name="Line 300"/>
              <xdr:cNvSpPr>
                <a:spLocks noChangeShapeType="1"/>
              </xdr:cNvSpPr>
            </xdr:nvSpPr>
            <xdr:spPr bwMode="auto">
              <a:xfrm rot="5400000" flipH="1">
                <a:off x="2095501" y="31194376"/>
                <a:ext cx="123825" cy="0"/>
              </a:xfrm>
              <a:prstGeom prst="line">
                <a:avLst/>
              </a:prstGeom>
              <a:noFill/>
              <a:ln w="9525">
                <a:solidFill>
                  <a:srgbClr val="FFFF99"/>
                </a:solidFill>
                <a:round/>
                <a:headEnd/>
                <a:tailEnd/>
              </a:ln>
            </xdr:spPr>
          </xdr:sp>
          <xdr:sp macro="" textlink="">
            <xdr:nvSpPr>
              <xdr:cNvPr id="1253" name="Line 299"/>
              <xdr:cNvSpPr>
                <a:spLocks noChangeShapeType="1"/>
              </xdr:cNvSpPr>
            </xdr:nvSpPr>
            <xdr:spPr bwMode="auto">
              <a:xfrm flipH="1">
                <a:off x="3086101" y="31041976"/>
                <a:ext cx="123825" cy="0"/>
              </a:xfrm>
              <a:prstGeom prst="line">
                <a:avLst/>
              </a:prstGeom>
              <a:noFill/>
              <a:ln w="9525">
                <a:solidFill>
                  <a:srgbClr val="FFFF99"/>
                </a:solidFill>
                <a:round/>
                <a:headEnd/>
                <a:tailEnd/>
              </a:ln>
            </xdr:spPr>
          </xdr:sp>
          <xdr:sp macro="" textlink="">
            <xdr:nvSpPr>
              <xdr:cNvPr id="1244" name="Line 299"/>
              <xdr:cNvSpPr>
                <a:spLocks noChangeShapeType="1"/>
              </xdr:cNvSpPr>
            </xdr:nvSpPr>
            <xdr:spPr bwMode="auto">
              <a:xfrm flipH="1">
                <a:off x="2352676" y="31041976"/>
                <a:ext cx="123825" cy="0"/>
              </a:xfrm>
              <a:prstGeom prst="line">
                <a:avLst/>
              </a:prstGeom>
              <a:noFill/>
              <a:ln w="9525">
                <a:solidFill>
                  <a:srgbClr val="FFFF99"/>
                </a:solidFill>
                <a:round/>
                <a:headEnd/>
                <a:tailEnd/>
              </a:ln>
            </xdr:spPr>
          </xdr:sp>
        </xdr:grpSp>
        <xdr:sp macro="" textlink="">
          <xdr:nvSpPr>
            <xdr:cNvPr id="1240" name="Line 299"/>
            <xdr:cNvSpPr>
              <a:spLocks noChangeShapeType="1"/>
            </xdr:cNvSpPr>
          </xdr:nvSpPr>
          <xdr:spPr bwMode="auto">
            <a:xfrm flipH="1">
              <a:off x="3190876" y="65617726"/>
              <a:ext cx="123825" cy="0"/>
            </a:xfrm>
            <a:prstGeom prst="line">
              <a:avLst/>
            </a:prstGeom>
            <a:noFill/>
            <a:ln w="9525">
              <a:solidFill>
                <a:srgbClr val="FFFF99"/>
              </a:solidFill>
              <a:round/>
              <a:headEnd/>
              <a:tailEnd/>
            </a:ln>
          </xdr:spPr>
        </xdr:sp>
      </xdr:grpSp>
      <xdr:sp macro="" textlink="">
        <xdr:nvSpPr>
          <xdr:cNvPr id="1237" name="1236 - TextBox"/>
          <xdr:cNvSpPr txBox="1"/>
        </xdr:nvSpPr>
        <xdr:spPr>
          <a:xfrm>
            <a:off x="2828926" y="66065399"/>
            <a:ext cx="1562099"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4</a:t>
            </a:r>
            <a:r>
              <a:rPr lang="el-GR" sz="1100" b="1">
                <a:solidFill>
                  <a:srgbClr val="800000"/>
                </a:solidFill>
                <a:latin typeface="Arial" pitchFamily="34" charset="0"/>
                <a:cs typeface="Arial" pitchFamily="34" charset="0"/>
              </a:rPr>
              <a:t>-μέθυλο-</a:t>
            </a:r>
            <a:r>
              <a:rPr lang="en-US" sz="1100" b="1">
                <a:solidFill>
                  <a:srgbClr val="800000"/>
                </a:solidFill>
                <a:latin typeface="Arial" pitchFamily="34" charset="0"/>
                <a:cs typeface="Arial" pitchFamily="34" charset="0"/>
              </a:rPr>
              <a:t>3</a:t>
            </a:r>
            <a:r>
              <a:rPr lang="el-GR" sz="1100" b="1">
                <a:solidFill>
                  <a:srgbClr val="800000"/>
                </a:solidFill>
                <a:latin typeface="Arial" pitchFamily="34" charset="0"/>
                <a:cs typeface="Arial" pitchFamily="34" charset="0"/>
              </a:rPr>
              <a:t>-εξανόνη</a:t>
            </a:r>
          </a:p>
        </xdr:txBody>
      </xdr:sp>
    </xdr:grpSp>
    <xdr:clientData/>
  </xdr:twoCellAnchor>
  <xdr:twoCellAnchor>
    <xdr:from>
      <xdr:col>3</xdr:col>
      <xdr:colOff>552451</xdr:colOff>
      <xdr:row>350</xdr:row>
      <xdr:rowOff>133350</xdr:rowOff>
    </xdr:from>
    <xdr:to>
      <xdr:col>6</xdr:col>
      <xdr:colOff>247650</xdr:colOff>
      <xdr:row>354</xdr:row>
      <xdr:rowOff>123825</xdr:rowOff>
    </xdr:to>
    <xdr:grpSp>
      <xdr:nvGrpSpPr>
        <xdr:cNvPr id="1192" name="1191 - Ομάδα"/>
        <xdr:cNvGrpSpPr/>
      </xdr:nvGrpSpPr>
      <xdr:grpSpPr>
        <a:xfrm>
          <a:off x="2395999" y="69204963"/>
          <a:ext cx="1538748" cy="768862"/>
          <a:chOff x="2390776" y="57483375"/>
          <a:chExt cx="1523999" cy="752475"/>
        </a:xfrm>
      </xdr:grpSpPr>
      <xdr:sp macro="" textlink="">
        <xdr:nvSpPr>
          <xdr:cNvPr id="1197" name="1196 - TextBox"/>
          <xdr:cNvSpPr txBox="1"/>
        </xdr:nvSpPr>
        <xdr:spPr>
          <a:xfrm>
            <a:off x="2657475" y="57969150"/>
            <a:ext cx="99060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βουτανόνη</a:t>
            </a:r>
          </a:p>
        </xdr:txBody>
      </xdr:sp>
      <xdr:grpSp>
        <xdr:nvGrpSpPr>
          <xdr:cNvPr id="1205" name="1114 - Ομάδα"/>
          <xdr:cNvGrpSpPr/>
        </xdr:nvGrpSpPr>
        <xdr:grpSpPr>
          <a:xfrm>
            <a:off x="2390776" y="57483375"/>
            <a:ext cx="1523999" cy="514350"/>
            <a:chOff x="1209676" y="56616600"/>
            <a:chExt cx="1523999" cy="514350"/>
          </a:xfrm>
        </xdr:grpSpPr>
        <xdr:sp macro="" textlink="">
          <xdr:nvSpPr>
            <xdr:cNvPr id="1209" name="Text Box 289"/>
            <xdr:cNvSpPr txBox="1">
              <a:spLocks noChangeArrowheads="1"/>
            </xdr:cNvSpPr>
          </xdr:nvSpPr>
          <xdr:spPr bwMode="auto">
            <a:xfrm>
              <a:off x="1657349" y="56616601"/>
              <a:ext cx="190501" cy="20954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1211" name="Text Box 291"/>
            <xdr:cNvSpPr txBox="1">
              <a:spLocks noChangeArrowheads="1"/>
            </xdr:cNvSpPr>
          </xdr:nvSpPr>
          <xdr:spPr bwMode="auto">
            <a:xfrm>
              <a:off x="2371725" y="56616600"/>
              <a:ext cx="361950" cy="2381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16" name="Text Box 331"/>
            <xdr:cNvSpPr txBox="1">
              <a:spLocks noChangeArrowheads="1"/>
            </xdr:cNvSpPr>
          </xdr:nvSpPr>
          <xdr:spPr bwMode="auto">
            <a:xfrm>
              <a:off x="1209676" y="566166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223" name="Line 299"/>
            <xdr:cNvSpPr>
              <a:spLocks noChangeShapeType="1"/>
            </xdr:cNvSpPr>
          </xdr:nvSpPr>
          <xdr:spPr bwMode="auto">
            <a:xfrm flipH="1">
              <a:off x="1552576" y="56711851"/>
              <a:ext cx="123825" cy="0"/>
            </a:xfrm>
            <a:prstGeom prst="line">
              <a:avLst/>
            </a:prstGeom>
            <a:noFill/>
            <a:ln w="9525">
              <a:solidFill>
                <a:srgbClr val="FFFF99"/>
              </a:solidFill>
              <a:round/>
              <a:headEnd/>
              <a:tailEnd/>
            </a:ln>
          </xdr:spPr>
        </xdr:sp>
        <xdr:sp macro="" textlink="">
          <xdr:nvSpPr>
            <xdr:cNvPr id="1226" name="Text Box 292"/>
            <xdr:cNvSpPr txBox="1">
              <a:spLocks noChangeArrowheads="1"/>
            </xdr:cNvSpPr>
          </xdr:nvSpPr>
          <xdr:spPr bwMode="auto">
            <a:xfrm>
              <a:off x="1657351" y="569118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1256" name="104 - Ομάδα"/>
            <xdr:cNvGrpSpPr/>
          </xdr:nvGrpSpPr>
          <xdr:grpSpPr>
            <a:xfrm rot="5400000">
              <a:off x="1695452" y="56845201"/>
              <a:ext cx="123825" cy="38100"/>
              <a:chOff x="1123781" y="3552994"/>
              <a:chExt cx="123825" cy="38100"/>
            </a:xfrm>
          </xdr:grpSpPr>
          <xdr:sp macro="" textlink="">
            <xdr:nvSpPr>
              <xdr:cNvPr id="1260" name="Line 315"/>
              <xdr:cNvSpPr>
                <a:spLocks noChangeShapeType="1"/>
              </xdr:cNvSpPr>
            </xdr:nvSpPr>
            <xdr:spPr bwMode="auto">
              <a:xfrm flipH="1">
                <a:off x="1123781" y="3591094"/>
                <a:ext cx="123825" cy="0"/>
              </a:xfrm>
              <a:prstGeom prst="line">
                <a:avLst/>
              </a:prstGeom>
              <a:noFill/>
              <a:ln w="9525">
                <a:solidFill>
                  <a:srgbClr val="FFFF99"/>
                </a:solidFill>
                <a:round/>
                <a:headEnd/>
                <a:tailEnd/>
              </a:ln>
            </xdr:spPr>
          </xdr:sp>
          <xdr:sp macro="" textlink="">
            <xdr:nvSpPr>
              <xdr:cNvPr id="1261" name="Line 316"/>
              <xdr:cNvSpPr>
                <a:spLocks noChangeShapeType="1"/>
              </xdr:cNvSpPr>
            </xdr:nvSpPr>
            <xdr:spPr bwMode="auto">
              <a:xfrm flipH="1">
                <a:off x="1123781" y="3552994"/>
                <a:ext cx="123825" cy="0"/>
              </a:xfrm>
              <a:prstGeom prst="line">
                <a:avLst/>
              </a:prstGeom>
              <a:noFill/>
              <a:ln w="9525">
                <a:solidFill>
                  <a:srgbClr val="FF6600"/>
                </a:solidFill>
                <a:round/>
                <a:headEnd/>
                <a:tailEnd/>
              </a:ln>
            </xdr:spPr>
          </xdr:sp>
        </xdr:grpSp>
        <xdr:sp macro="" textlink="">
          <xdr:nvSpPr>
            <xdr:cNvPr id="1257" name="Text Box 289"/>
            <xdr:cNvSpPr txBox="1">
              <a:spLocks noChangeArrowheads="1"/>
            </xdr:cNvSpPr>
          </xdr:nvSpPr>
          <xdr:spPr bwMode="auto">
            <a:xfrm>
              <a:off x="1933574" y="566166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258" name="Line 299"/>
            <xdr:cNvSpPr>
              <a:spLocks noChangeShapeType="1"/>
            </xdr:cNvSpPr>
          </xdr:nvSpPr>
          <xdr:spPr bwMode="auto">
            <a:xfrm flipH="1">
              <a:off x="1828801" y="56711851"/>
              <a:ext cx="123825" cy="0"/>
            </a:xfrm>
            <a:prstGeom prst="line">
              <a:avLst/>
            </a:prstGeom>
            <a:noFill/>
            <a:ln w="9525">
              <a:solidFill>
                <a:srgbClr val="FFFF99"/>
              </a:solidFill>
              <a:round/>
              <a:headEnd/>
              <a:tailEnd/>
            </a:ln>
          </xdr:spPr>
        </xdr:sp>
        <xdr:sp macro="" textlink="">
          <xdr:nvSpPr>
            <xdr:cNvPr id="1259" name="Line 299"/>
            <xdr:cNvSpPr>
              <a:spLocks noChangeShapeType="1"/>
            </xdr:cNvSpPr>
          </xdr:nvSpPr>
          <xdr:spPr bwMode="auto">
            <a:xfrm flipH="1">
              <a:off x="2276476" y="56711851"/>
              <a:ext cx="123825" cy="0"/>
            </a:xfrm>
            <a:prstGeom prst="line">
              <a:avLst/>
            </a:prstGeom>
            <a:noFill/>
            <a:ln w="9525">
              <a:solidFill>
                <a:srgbClr val="FFFF99"/>
              </a:solidFill>
              <a:round/>
              <a:headEnd/>
              <a:tailEnd/>
            </a:ln>
          </xdr:spPr>
        </xdr:sp>
      </xdr:grpSp>
    </xdr:grpSp>
    <xdr:clientData/>
  </xdr:twoCellAnchor>
  <xdr:twoCellAnchor>
    <xdr:from>
      <xdr:col>3</xdr:col>
      <xdr:colOff>485776</xdr:colOff>
      <xdr:row>358</xdr:row>
      <xdr:rowOff>123824</xdr:rowOff>
    </xdr:from>
    <xdr:to>
      <xdr:col>6</xdr:col>
      <xdr:colOff>276224</xdr:colOff>
      <xdr:row>362</xdr:row>
      <xdr:rowOff>114300</xdr:rowOff>
    </xdr:to>
    <xdr:grpSp>
      <xdr:nvGrpSpPr>
        <xdr:cNvPr id="1262" name="1261 - Ομάδα"/>
        <xdr:cNvGrpSpPr/>
      </xdr:nvGrpSpPr>
      <xdr:grpSpPr>
        <a:xfrm>
          <a:off x="2329324" y="70752211"/>
          <a:ext cx="1633997" cy="768863"/>
          <a:chOff x="1209676" y="56616599"/>
          <a:chExt cx="1619248" cy="752476"/>
        </a:xfrm>
      </xdr:grpSpPr>
      <xdr:sp macro="" textlink="">
        <xdr:nvSpPr>
          <xdr:cNvPr id="1263" name="1262 - TextBox"/>
          <xdr:cNvSpPr txBox="1"/>
        </xdr:nvSpPr>
        <xdr:spPr>
          <a:xfrm>
            <a:off x="1485900" y="57102375"/>
            <a:ext cx="99060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βουτανάλη</a:t>
            </a:r>
          </a:p>
        </xdr:txBody>
      </xdr:sp>
      <xdr:grpSp>
        <xdr:nvGrpSpPr>
          <xdr:cNvPr id="1264" name="1114 - Ομάδα"/>
          <xdr:cNvGrpSpPr/>
        </xdr:nvGrpSpPr>
        <xdr:grpSpPr>
          <a:xfrm>
            <a:off x="1209676" y="56616599"/>
            <a:ext cx="1619248" cy="514351"/>
            <a:chOff x="1209676" y="56616599"/>
            <a:chExt cx="1619248" cy="514351"/>
          </a:xfrm>
        </xdr:grpSpPr>
        <xdr:sp macro="" textlink="">
          <xdr:nvSpPr>
            <xdr:cNvPr id="1265" name="Text Box 289"/>
            <xdr:cNvSpPr txBox="1">
              <a:spLocks noChangeArrowheads="1"/>
            </xdr:cNvSpPr>
          </xdr:nvSpPr>
          <xdr:spPr bwMode="auto">
            <a:xfrm>
              <a:off x="1657349" y="566166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266" name="Text Box 291"/>
            <xdr:cNvSpPr txBox="1">
              <a:spLocks noChangeArrowheads="1"/>
            </xdr:cNvSpPr>
          </xdr:nvSpPr>
          <xdr:spPr bwMode="auto">
            <a:xfrm>
              <a:off x="2524125" y="56616599"/>
              <a:ext cx="304799"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267" name="Text Box 331"/>
            <xdr:cNvSpPr txBox="1">
              <a:spLocks noChangeArrowheads="1"/>
            </xdr:cNvSpPr>
          </xdr:nvSpPr>
          <xdr:spPr bwMode="auto">
            <a:xfrm>
              <a:off x="1209676" y="566166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268" name="Line 299"/>
            <xdr:cNvSpPr>
              <a:spLocks noChangeShapeType="1"/>
            </xdr:cNvSpPr>
          </xdr:nvSpPr>
          <xdr:spPr bwMode="auto">
            <a:xfrm flipH="1">
              <a:off x="1552576" y="56711851"/>
              <a:ext cx="123825" cy="0"/>
            </a:xfrm>
            <a:prstGeom prst="line">
              <a:avLst/>
            </a:prstGeom>
            <a:noFill/>
            <a:ln w="9525">
              <a:solidFill>
                <a:srgbClr val="FFFF99"/>
              </a:solidFill>
              <a:round/>
              <a:headEnd/>
              <a:tailEnd/>
            </a:ln>
          </xdr:spPr>
        </xdr:sp>
        <xdr:sp macro="" textlink="">
          <xdr:nvSpPr>
            <xdr:cNvPr id="1269" name="Text Box 292"/>
            <xdr:cNvSpPr txBox="1">
              <a:spLocks noChangeArrowheads="1"/>
            </xdr:cNvSpPr>
          </xdr:nvSpPr>
          <xdr:spPr bwMode="auto">
            <a:xfrm>
              <a:off x="2514601" y="56911875"/>
              <a:ext cx="209549"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1270" name="104 - Ομάδα"/>
            <xdr:cNvGrpSpPr/>
          </xdr:nvGrpSpPr>
          <xdr:grpSpPr>
            <a:xfrm rot="5400000">
              <a:off x="2552702" y="56845201"/>
              <a:ext cx="123825" cy="38100"/>
              <a:chOff x="1123811" y="2695714"/>
              <a:chExt cx="123825" cy="38100"/>
            </a:xfrm>
          </xdr:grpSpPr>
          <xdr:sp macro="" textlink="">
            <xdr:nvSpPr>
              <xdr:cNvPr id="1274" name="Line 315"/>
              <xdr:cNvSpPr>
                <a:spLocks noChangeShapeType="1"/>
              </xdr:cNvSpPr>
            </xdr:nvSpPr>
            <xdr:spPr bwMode="auto">
              <a:xfrm flipH="1">
                <a:off x="1123811" y="2733814"/>
                <a:ext cx="123825" cy="0"/>
              </a:xfrm>
              <a:prstGeom prst="line">
                <a:avLst/>
              </a:prstGeom>
              <a:noFill/>
              <a:ln w="9525">
                <a:solidFill>
                  <a:srgbClr val="FFFF99"/>
                </a:solidFill>
                <a:round/>
                <a:headEnd/>
                <a:tailEnd/>
              </a:ln>
            </xdr:spPr>
          </xdr:sp>
          <xdr:sp macro="" textlink="">
            <xdr:nvSpPr>
              <xdr:cNvPr id="1275" name="Line 316"/>
              <xdr:cNvSpPr>
                <a:spLocks noChangeShapeType="1"/>
              </xdr:cNvSpPr>
            </xdr:nvSpPr>
            <xdr:spPr bwMode="auto">
              <a:xfrm flipH="1">
                <a:off x="1123811" y="2695714"/>
                <a:ext cx="123825" cy="0"/>
              </a:xfrm>
              <a:prstGeom prst="line">
                <a:avLst/>
              </a:prstGeom>
              <a:noFill/>
              <a:ln w="9525">
                <a:solidFill>
                  <a:srgbClr val="FF6600"/>
                </a:solidFill>
                <a:round/>
                <a:headEnd/>
                <a:tailEnd/>
              </a:ln>
            </xdr:spPr>
          </xdr:sp>
        </xdr:grpSp>
        <xdr:sp macro="" textlink="">
          <xdr:nvSpPr>
            <xdr:cNvPr id="1271" name="Text Box 289"/>
            <xdr:cNvSpPr txBox="1">
              <a:spLocks noChangeArrowheads="1"/>
            </xdr:cNvSpPr>
          </xdr:nvSpPr>
          <xdr:spPr bwMode="auto">
            <a:xfrm>
              <a:off x="2095499" y="56616601"/>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272" name="Line 299"/>
            <xdr:cNvSpPr>
              <a:spLocks noChangeShapeType="1"/>
            </xdr:cNvSpPr>
          </xdr:nvSpPr>
          <xdr:spPr bwMode="auto">
            <a:xfrm flipH="1">
              <a:off x="1990726" y="56711851"/>
              <a:ext cx="123825" cy="0"/>
            </a:xfrm>
            <a:prstGeom prst="line">
              <a:avLst/>
            </a:prstGeom>
            <a:noFill/>
            <a:ln w="9525">
              <a:solidFill>
                <a:srgbClr val="FFFF99"/>
              </a:solidFill>
              <a:round/>
              <a:headEnd/>
              <a:tailEnd/>
            </a:ln>
          </xdr:spPr>
        </xdr:sp>
        <xdr:sp macro="" textlink="">
          <xdr:nvSpPr>
            <xdr:cNvPr id="1273" name="Line 299"/>
            <xdr:cNvSpPr>
              <a:spLocks noChangeShapeType="1"/>
            </xdr:cNvSpPr>
          </xdr:nvSpPr>
          <xdr:spPr bwMode="auto">
            <a:xfrm flipH="1">
              <a:off x="2428876" y="56711851"/>
              <a:ext cx="123825" cy="0"/>
            </a:xfrm>
            <a:prstGeom prst="line">
              <a:avLst/>
            </a:prstGeom>
            <a:noFill/>
            <a:ln w="9525">
              <a:solidFill>
                <a:srgbClr val="FFFF99"/>
              </a:solidFill>
              <a:round/>
              <a:headEnd/>
              <a:tailEnd/>
            </a:ln>
          </xdr:spPr>
        </xdr:sp>
      </xdr:grpSp>
    </xdr:grpSp>
    <xdr:clientData/>
  </xdr:twoCellAnchor>
  <xdr:twoCellAnchor>
    <xdr:from>
      <xdr:col>3</xdr:col>
      <xdr:colOff>219076</xdr:colOff>
      <xdr:row>365</xdr:row>
      <xdr:rowOff>142874</xdr:rowOff>
    </xdr:from>
    <xdr:to>
      <xdr:col>6</xdr:col>
      <xdr:colOff>466725</xdr:colOff>
      <xdr:row>369</xdr:row>
      <xdr:rowOff>133350</xdr:rowOff>
    </xdr:to>
    <xdr:grpSp>
      <xdr:nvGrpSpPr>
        <xdr:cNvPr id="1290" name="1289 - Ομάδα"/>
        <xdr:cNvGrpSpPr/>
      </xdr:nvGrpSpPr>
      <xdr:grpSpPr>
        <a:xfrm>
          <a:off x="2062624" y="72133439"/>
          <a:ext cx="2091198" cy="768863"/>
          <a:chOff x="1666876" y="70646924"/>
          <a:chExt cx="2076449" cy="752476"/>
        </a:xfrm>
      </xdr:grpSpPr>
      <xdr:sp macro="" textlink="">
        <xdr:nvSpPr>
          <xdr:cNvPr id="1288" name="Text Box 289"/>
          <xdr:cNvSpPr txBox="1">
            <a:spLocks noChangeArrowheads="1"/>
          </xdr:cNvSpPr>
        </xdr:nvSpPr>
        <xdr:spPr bwMode="auto">
          <a:xfrm>
            <a:off x="2114551" y="70646924"/>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grpSp>
        <xdr:nvGrpSpPr>
          <xdr:cNvPr id="1276" name="1275 - Ομάδα"/>
          <xdr:cNvGrpSpPr/>
        </xdr:nvGrpSpPr>
        <xdr:grpSpPr>
          <a:xfrm>
            <a:off x="1666876" y="70646924"/>
            <a:ext cx="2076449" cy="752476"/>
            <a:chOff x="762001" y="60169424"/>
            <a:chExt cx="2076449" cy="752476"/>
          </a:xfrm>
        </xdr:grpSpPr>
        <xdr:sp macro="" textlink="">
          <xdr:nvSpPr>
            <xdr:cNvPr id="1277" name="1276 - TextBox"/>
            <xdr:cNvSpPr txBox="1"/>
          </xdr:nvSpPr>
          <xdr:spPr>
            <a:xfrm>
              <a:off x="1266825" y="60655200"/>
              <a:ext cx="1076326"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2</a:t>
              </a:r>
              <a:r>
                <a:rPr lang="en-US" sz="1100" b="1">
                  <a:solidFill>
                    <a:srgbClr val="800000"/>
                  </a:solidFill>
                  <a:latin typeface="Arial" pitchFamily="34" charset="0"/>
                  <a:cs typeface="Arial" pitchFamily="34" charset="0"/>
                </a:rPr>
                <a:t>-</a:t>
              </a:r>
              <a:r>
                <a:rPr lang="el-GR" sz="1100" b="1">
                  <a:solidFill>
                    <a:srgbClr val="800000"/>
                  </a:solidFill>
                  <a:latin typeface="Arial" pitchFamily="34" charset="0"/>
                  <a:cs typeface="Arial" pitchFamily="34" charset="0"/>
                </a:rPr>
                <a:t>πεντανόλη</a:t>
              </a:r>
            </a:p>
          </xdr:txBody>
        </xdr:sp>
        <xdr:grpSp>
          <xdr:nvGrpSpPr>
            <xdr:cNvPr id="1278" name="1150 - Ομάδα"/>
            <xdr:cNvGrpSpPr/>
          </xdr:nvGrpSpPr>
          <xdr:grpSpPr>
            <a:xfrm>
              <a:off x="762001" y="60169424"/>
              <a:ext cx="2076449" cy="514351"/>
              <a:chOff x="762001" y="60169424"/>
              <a:chExt cx="2076449" cy="514351"/>
            </a:xfrm>
          </xdr:grpSpPr>
          <xdr:sp macro="" textlink="">
            <xdr:nvSpPr>
              <xdr:cNvPr id="1279" name="Text Box 289"/>
              <xdr:cNvSpPr txBox="1">
                <a:spLocks noChangeArrowheads="1"/>
              </xdr:cNvSpPr>
            </xdr:nvSpPr>
            <xdr:spPr bwMode="auto">
              <a:xfrm>
                <a:off x="1647824" y="601694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280" name="Text Box 291"/>
              <xdr:cNvSpPr txBox="1">
                <a:spLocks noChangeArrowheads="1"/>
              </xdr:cNvSpPr>
            </xdr:nvSpPr>
            <xdr:spPr bwMode="auto">
              <a:xfrm>
                <a:off x="2466975" y="60169424"/>
                <a:ext cx="3714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281" name="Text Box 331"/>
              <xdr:cNvSpPr txBox="1">
                <a:spLocks noChangeArrowheads="1"/>
              </xdr:cNvSpPr>
            </xdr:nvSpPr>
            <xdr:spPr bwMode="auto">
              <a:xfrm>
                <a:off x="762001" y="601694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283" name="Text Box 292"/>
              <xdr:cNvSpPr txBox="1">
                <a:spLocks noChangeArrowheads="1"/>
              </xdr:cNvSpPr>
            </xdr:nvSpPr>
            <xdr:spPr bwMode="auto">
              <a:xfrm>
                <a:off x="2076451" y="60464700"/>
                <a:ext cx="314324"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284" name="Text Box 289"/>
              <xdr:cNvSpPr txBox="1">
                <a:spLocks noChangeArrowheads="1"/>
              </xdr:cNvSpPr>
            </xdr:nvSpPr>
            <xdr:spPr bwMode="auto">
              <a:xfrm>
                <a:off x="2085975" y="60169426"/>
                <a:ext cx="295276" cy="2381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285" name="Line 299"/>
              <xdr:cNvSpPr>
                <a:spLocks noChangeShapeType="1"/>
              </xdr:cNvSpPr>
            </xdr:nvSpPr>
            <xdr:spPr bwMode="auto">
              <a:xfrm flipH="1">
                <a:off x="1981201" y="60264676"/>
                <a:ext cx="123825" cy="0"/>
              </a:xfrm>
              <a:prstGeom prst="line">
                <a:avLst/>
              </a:prstGeom>
              <a:noFill/>
              <a:ln w="9525">
                <a:solidFill>
                  <a:srgbClr val="FFFF99"/>
                </a:solidFill>
                <a:round/>
                <a:headEnd/>
                <a:tailEnd/>
              </a:ln>
            </xdr:spPr>
          </xdr:sp>
          <xdr:sp macro="" textlink="">
            <xdr:nvSpPr>
              <xdr:cNvPr id="1286" name="Line 299"/>
              <xdr:cNvSpPr>
                <a:spLocks noChangeShapeType="1"/>
              </xdr:cNvSpPr>
            </xdr:nvSpPr>
            <xdr:spPr bwMode="auto">
              <a:xfrm flipH="1">
                <a:off x="2371726" y="60264676"/>
                <a:ext cx="123825" cy="0"/>
              </a:xfrm>
              <a:prstGeom prst="line">
                <a:avLst/>
              </a:prstGeom>
              <a:noFill/>
              <a:ln w="9525">
                <a:solidFill>
                  <a:srgbClr val="FFFF99"/>
                </a:solidFill>
                <a:round/>
                <a:headEnd/>
                <a:tailEnd/>
              </a:ln>
            </xdr:spPr>
          </xdr:sp>
          <xdr:sp macro="" textlink="">
            <xdr:nvSpPr>
              <xdr:cNvPr id="1287" name="Line 299"/>
              <xdr:cNvSpPr>
                <a:spLocks noChangeShapeType="1"/>
              </xdr:cNvSpPr>
            </xdr:nvSpPr>
            <xdr:spPr bwMode="auto">
              <a:xfrm rot="5400000" flipH="1">
                <a:off x="2114551" y="60407551"/>
                <a:ext cx="123825" cy="0"/>
              </a:xfrm>
              <a:prstGeom prst="line">
                <a:avLst/>
              </a:prstGeom>
              <a:noFill/>
              <a:ln w="9525">
                <a:solidFill>
                  <a:srgbClr val="FFFF99"/>
                </a:solidFill>
                <a:round/>
                <a:headEnd/>
                <a:tailEnd/>
              </a:ln>
            </xdr:spPr>
          </xdr:sp>
          <xdr:sp macro="" textlink="">
            <xdr:nvSpPr>
              <xdr:cNvPr id="1282" name="Line 299"/>
              <xdr:cNvSpPr>
                <a:spLocks noChangeShapeType="1"/>
              </xdr:cNvSpPr>
            </xdr:nvSpPr>
            <xdr:spPr bwMode="auto">
              <a:xfrm flipH="1">
                <a:off x="1104901" y="60264676"/>
                <a:ext cx="123825" cy="0"/>
              </a:xfrm>
              <a:prstGeom prst="line">
                <a:avLst/>
              </a:prstGeom>
              <a:noFill/>
              <a:ln w="9525">
                <a:solidFill>
                  <a:srgbClr val="FFFF99"/>
                </a:solidFill>
                <a:round/>
                <a:headEnd/>
                <a:tailEnd/>
              </a:ln>
            </xdr:spPr>
          </xdr:sp>
        </xdr:grpSp>
      </xdr:grpSp>
      <xdr:sp macro="" textlink="">
        <xdr:nvSpPr>
          <xdr:cNvPr id="1289" name="Line 299"/>
          <xdr:cNvSpPr>
            <a:spLocks noChangeShapeType="1"/>
          </xdr:cNvSpPr>
        </xdr:nvSpPr>
        <xdr:spPr bwMode="auto">
          <a:xfrm flipH="1">
            <a:off x="2447928" y="70742174"/>
            <a:ext cx="123825" cy="0"/>
          </a:xfrm>
          <a:prstGeom prst="line">
            <a:avLst/>
          </a:prstGeom>
          <a:noFill/>
          <a:ln w="9525">
            <a:solidFill>
              <a:srgbClr val="FFFF99"/>
            </a:solidFill>
            <a:round/>
            <a:headEnd/>
            <a:tailEnd/>
          </a:ln>
        </xdr:spPr>
      </xdr:sp>
    </xdr:grpSp>
    <xdr:clientData/>
  </xdr:twoCellAnchor>
  <xdr:twoCellAnchor>
    <xdr:from>
      <xdr:col>3</xdr:col>
      <xdr:colOff>361950</xdr:colOff>
      <xdr:row>372</xdr:row>
      <xdr:rowOff>142874</xdr:rowOff>
    </xdr:from>
    <xdr:to>
      <xdr:col>6</xdr:col>
      <xdr:colOff>304800</xdr:colOff>
      <xdr:row>376</xdr:row>
      <xdr:rowOff>133350</xdr:rowOff>
    </xdr:to>
    <xdr:grpSp>
      <xdr:nvGrpSpPr>
        <xdr:cNvPr id="1291" name="1290 - Ομάδα"/>
        <xdr:cNvGrpSpPr/>
      </xdr:nvGrpSpPr>
      <xdr:grpSpPr>
        <a:xfrm>
          <a:off x="2205498" y="73495616"/>
          <a:ext cx="1786399" cy="768863"/>
          <a:chOff x="2028825" y="70646924"/>
          <a:chExt cx="1771650" cy="752476"/>
        </a:xfrm>
      </xdr:grpSpPr>
      <xdr:sp macro="" textlink="">
        <xdr:nvSpPr>
          <xdr:cNvPr id="1292" name="Text Box 289"/>
          <xdr:cNvSpPr txBox="1">
            <a:spLocks noChangeArrowheads="1"/>
          </xdr:cNvSpPr>
        </xdr:nvSpPr>
        <xdr:spPr bwMode="auto">
          <a:xfrm>
            <a:off x="2114551" y="70646924"/>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grpSp>
        <xdr:nvGrpSpPr>
          <xdr:cNvPr id="1293" name="1275 - Ομάδα"/>
          <xdr:cNvGrpSpPr/>
        </xdr:nvGrpSpPr>
        <xdr:grpSpPr>
          <a:xfrm>
            <a:off x="2028825" y="70646924"/>
            <a:ext cx="1771650" cy="752476"/>
            <a:chOff x="1123950" y="60169424"/>
            <a:chExt cx="1771650" cy="752476"/>
          </a:xfrm>
        </xdr:grpSpPr>
        <xdr:sp macro="" textlink="">
          <xdr:nvSpPr>
            <xdr:cNvPr id="1295" name="1294 - TextBox"/>
            <xdr:cNvSpPr txBox="1"/>
          </xdr:nvSpPr>
          <xdr:spPr>
            <a:xfrm>
              <a:off x="1123950" y="60655200"/>
              <a:ext cx="177165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3-μέθυλο-1</a:t>
              </a:r>
              <a:r>
                <a:rPr lang="en-US" sz="1100" b="1">
                  <a:solidFill>
                    <a:srgbClr val="800000"/>
                  </a:solidFill>
                  <a:latin typeface="Arial" pitchFamily="34" charset="0"/>
                  <a:cs typeface="Arial" pitchFamily="34" charset="0"/>
                </a:rPr>
                <a:t>-</a:t>
              </a:r>
              <a:r>
                <a:rPr lang="el-GR" sz="1100" b="1">
                  <a:solidFill>
                    <a:srgbClr val="800000"/>
                  </a:solidFill>
                  <a:latin typeface="Arial" pitchFamily="34" charset="0"/>
                  <a:cs typeface="Arial" pitchFamily="34" charset="0"/>
                </a:rPr>
                <a:t>βουτανόλη</a:t>
              </a:r>
            </a:p>
          </xdr:txBody>
        </xdr:sp>
        <xdr:grpSp>
          <xdr:nvGrpSpPr>
            <xdr:cNvPr id="1296" name="1150 - Ομάδα"/>
            <xdr:cNvGrpSpPr/>
          </xdr:nvGrpSpPr>
          <xdr:grpSpPr>
            <a:xfrm>
              <a:off x="1543051" y="60169424"/>
              <a:ext cx="1295399" cy="542926"/>
              <a:chOff x="1543051" y="60169424"/>
              <a:chExt cx="1295399" cy="542926"/>
            </a:xfrm>
          </xdr:grpSpPr>
          <xdr:sp macro="" textlink="">
            <xdr:nvSpPr>
              <xdr:cNvPr id="1297" name="Text Box 289"/>
              <xdr:cNvSpPr txBox="1">
                <a:spLocks noChangeArrowheads="1"/>
              </xdr:cNvSpPr>
            </xdr:nvSpPr>
            <xdr:spPr bwMode="auto">
              <a:xfrm>
                <a:off x="2038349" y="60169426"/>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298" name="Text Box 291"/>
              <xdr:cNvSpPr txBox="1">
                <a:spLocks noChangeArrowheads="1"/>
              </xdr:cNvSpPr>
            </xdr:nvSpPr>
            <xdr:spPr bwMode="auto">
              <a:xfrm>
                <a:off x="2466975" y="60169424"/>
                <a:ext cx="3714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299" name="Text Box 331"/>
              <xdr:cNvSpPr txBox="1">
                <a:spLocks noChangeArrowheads="1"/>
              </xdr:cNvSpPr>
            </xdr:nvSpPr>
            <xdr:spPr bwMode="auto">
              <a:xfrm>
                <a:off x="1638301" y="60464700"/>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300" name="Text Box 292"/>
              <xdr:cNvSpPr txBox="1">
                <a:spLocks noChangeArrowheads="1"/>
              </xdr:cNvSpPr>
            </xdr:nvSpPr>
            <xdr:spPr bwMode="auto">
              <a:xfrm>
                <a:off x="2457451" y="60464700"/>
                <a:ext cx="314324"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301" name="Text Box 289"/>
              <xdr:cNvSpPr txBox="1">
                <a:spLocks noChangeArrowheads="1"/>
              </xdr:cNvSpPr>
            </xdr:nvSpPr>
            <xdr:spPr bwMode="auto">
              <a:xfrm>
                <a:off x="1647825" y="60169426"/>
                <a:ext cx="295276" cy="2381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302" name="Line 299"/>
              <xdr:cNvSpPr>
                <a:spLocks noChangeShapeType="1"/>
              </xdr:cNvSpPr>
            </xdr:nvSpPr>
            <xdr:spPr bwMode="auto">
              <a:xfrm flipH="1">
                <a:off x="1543051" y="60264676"/>
                <a:ext cx="123825" cy="0"/>
              </a:xfrm>
              <a:prstGeom prst="line">
                <a:avLst/>
              </a:prstGeom>
              <a:noFill/>
              <a:ln w="9525">
                <a:solidFill>
                  <a:srgbClr val="FFFF99"/>
                </a:solidFill>
                <a:round/>
                <a:headEnd/>
                <a:tailEnd/>
              </a:ln>
            </xdr:spPr>
          </xdr:sp>
          <xdr:sp macro="" textlink="">
            <xdr:nvSpPr>
              <xdr:cNvPr id="1303" name="Line 299"/>
              <xdr:cNvSpPr>
                <a:spLocks noChangeShapeType="1"/>
              </xdr:cNvSpPr>
            </xdr:nvSpPr>
            <xdr:spPr bwMode="auto">
              <a:xfrm flipH="1">
                <a:off x="2371726" y="60264676"/>
                <a:ext cx="123825" cy="0"/>
              </a:xfrm>
              <a:prstGeom prst="line">
                <a:avLst/>
              </a:prstGeom>
              <a:noFill/>
              <a:ln w="9525">
                <a:solidFill>
                  <a:srgbClr val="FFFF99"/>
                </a:solidFill>
                <a:round/>
                <a:headEnd/>
                <a:tailEnd/>
              </a:ln>
            </xdr:spPr>
          </xdr:sp>
          <xdr:sp macro="" textlink="">
            <xdr:nvSpPr>
              <xdr:cNvPr id="1304" name="Line 299"/>
              <xdr:cNvSpPr>
                <a:spLocks noChangeShapeType="1"/>
              </xdr:cNvSpPr>
            </xdr:nvSpPr>
            <xdr:spPr bwMode="auto">
              <a:xfrm rot="5400000" flipH="1">
                <a:off x="2495551" y="60407551"/>
                <a:ext cx="123825" cy="0"/>
              </a:xfrm>
              <a:prstGeom prst="line">
                <a:avLst/>
              </a:prstGeom>
              <a:noFill/>
              <a:ln w="9525">
                <a:solidFill>
                  <a:srgbClr val="FFFF99"/>
                </a:solidFill>
                <a:round/>
                <a:headEnd/>
                <a:tailEnd/>
              </a:ln>
            </xdr:spPr>
          </xdr:sp>
          <xdr:sp macro="" textlink="">
            <xdr:nvSpPr>
              <xdr:cNvPr id="1305" name="Line 299"/>
              <xdr:cNvSpPr>
                <a:spLocks noChangeShapeType="1"/>
              </xdr:cNvSpPr>
            </xdr:nvSpPr>
            <xdr:spPr bwMode="auto">
              <a:xfrm rot="5400000" flipH="1">
                <a:off x="1676401" y="60417076"/>
                <a:ext cx="123825" cy="0"/>
              </a:xfrm>
              <a:prstGeom prst="line">
                <a:avLst/>
              </a:prstGeom>
              <a:noFill/>
              <a:ln w="9525">
                <a:solidFill>
                  <a:srgbClr val="FFFF99"/>
                </a:solidFill>
                <a:round/>
                <a:headEnd/>
                <a:tailEnd/>
              </a:ln>
            </xdr:spPr>
          </xdr:sp>
        </xdr:grpSp>
      </xdr:grpSp>
      <xdr:sp macro="" textlink="">
        <xdr:nvSpPr>
          <xdr:cNvPr id="1294" name="Line 299"/>
          <xdr:cNvSpPr>
            <a:spLocks noChangeShapeType="1"/>
          </xdr:cNvSpPr>
        </xdr:nvSpPr>
        <xdr:spPr bwMode="auto">
          <a:xfrm flipH="1">
            <a:off x="2838453" y="70742174"/>
            <a:ext cx="123825" cy="0"/>
          </a:xfrm>
          <a:prstGeom prst="line">
            <a:avLst/>
          </a:prstGeom>
          <a:noFill/>
          <a:ln w="9525">
            <a:solidFill>
              <a:srgbClr val="FFFF99"/>
            </a:solidFill>
            <a:round/>
            <a:headEnd/>
            <a:tailEnd/>
          </a:ln>
        </xdr:spPr>
      </xdr:sp>
    </xdr:grpSp>
    <xdr:clientData/>
  </xdr:twoCellAnchor>
  <xdr:twoCellAnchor>
    <xdr:from>
      <xdr:col>3</xdr:col>
      <xdr:colOff>219076</xdr:colOff>
      <xdr:row>379</xdr:row>
      <xdr:rowOff>161924</xdr:rowOff>
    </xdr:from>
    <xdr:to>
      <xdr:col>6</xdr:col>
      <xdr:colOff>466725</xdr:colOff>
      <xdr:row>383</xdr:row>
      <xdr:rowOff>152400</xdr:rowOff>
    </xdr:to>
    <xdr:grpSp>
      <xdr:nvGrpSpPr>
        <xdr:cNvPr id="1306" name="1305 - Ομάδα"/>
        <xdr:cNvGrpSpPr/>
      </xdr:nvGrpSpPr>
      <xdr:grpSpPr>
        <a:xfrm>
          <a:off x="2062624" y="74876843"/>
          <a:ext cx="2091198" cy="768863"/>
          <a:chOff x="1666876" y="70646924"/>
          <a:chExt cx="2076449" cy="752476"/>
        </a:xfrm>
      </xdr:grpSpPr>
      <xdr:sp macro="" textlink="">
        <xdr:nvSpPr>
          <xdr:cNvPr id="1307" name="Text Box 289"/>
          <xdr:cNvSpPr txBox="1">
            <a:spLocks noChangeArrowheads="1"/>
          </xdr:cNvSpPr>
        </xdr:nvSpPr>
        <xdr:spPr bwMode="auto">
          <a:xfrm>
            <a:off x="2114551" y="70646924"/>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grpSp>
        <xdr:nvGrpSpPr>
          <xdr:cNvPr id="1308" name="1275 - Ομάδα"/>
          <xdr:cNvGrpSpPr/>
        </xdr:nvGrpSpPr>
        <xdr:grpSpPr>
          <a:xfrm>
            <a:off x="1666876" y="70646924"/>
            <a:ext cx="2076449" cy="752476"/>
            <a:chOff x="762001" y="60169424"/>
            <a:chExt cx="2076449" cy="752476"/>
          </a:xfrm>
        </xdr:grpSpPr>
        <xdr:sp macro="" textlink="">
          <xdr:nvSpPr>
            <xdr:cNvPr id="1310" name="1309 - TextBox"/>
            <xdr:cNvSpPr txBox="1"/>
          </xdr:nvSpPr>
          <xdr:spPr>
            <a:xfrm>
              <a:off x="1266825" y="60655200"/>
              <a:ext cx="1076326"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3</a:t>
              </a:r>
              <a:r>
                <a:rPr lang="en-US" sz="1100" b="1">
                  <a:solidFill>
                    <a:srgbClr val="800000"/>
                  </a:solidFill>
                  <a:latin typeface="Arial" pitchFamily="34" charset="0"/>
                  <a:cs typeface="Arial" pitchFamily="34" charset="0"/>
                </a:rPr>
                <a:t>-</a:t>
              </a:r>
              <a:r>
                <a:rPr lang="el-GR" sz="1100" b="1">
                  <a:solidFill>
                    <a:srgbClr val="800000"/>
                  </a:solidFill>
                  <a:latin typeface="Arial" pitchFamily="34" charset="0"/>
                  <a:cs typeface="Arial" pitchFamily="34" charset="0"/>
                </a:rPr>
                <a:t>πεντανόλη</a:t>
              </a:r>
            </a:p>
          </xdr:txBody>
        </xdr:sp>
        <xdr:grpSp>
          <xdr:nvGrpSpPr>
            <xdr:cNvPr id="1311" name="1150 - Ομάδα"/>
            <xdr:cNvGrpSpPr/>
          </xdr:nvGrpSpPr>
          <xdr:grpSpPr>
            <a:xfrm>
              <a:off x="762001" y="60169424"/>
              <a:ext cx="2076449" cy="523876"/>
              <a:chOff x="762001" y="60169424"/>
              <a:chExt cx="2076449" cy="523876"/>
            </a:xfrm>
          </xdr:grpSpPr>
          <xdr:sp macro="" textlink="">
            <xdr:nvSpPr>
              <xdr:cNvPr id="1312" name="Text Box 289"/>
              <xdr:cNvSpPr txBox="1">
                <a:spLocks noChangeArrowheads="1"/>
              </xdr:cNvSpPr>
            </xdr:nvSpPr>
            <xdr:spPr bwMode="auto">
              <a:xfrm>
                <a:off x="1647825" y="60169426"/>
                <a:ext cx="295276" cy="19049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313" name="Text Box 291"/>
              <xdr:cNvSpPr txBox="1">
                <a:spLocks noChangeArrowheads="1"/>
              </xdr:cNvSpPr>
            </xdr:nvSpPr>
            <xdr:spPr bwMode="auto">
              <a:xfrm>
                <a:off x="2466975" y="60169424"/>
                <a:ext cx="3714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314" name="Text Box 331"/>
              <xdr:cNvSpPr txBox="1">
                <a:spLocks noChangeArrowheads="1"/>
              </xdr:cNvSpPr>
            </xdr:nvSpPr>
            <xdr:spPr bwMode="auto">
              <a:xfrm>
                <a:off x="762001" y="601694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315" name="Text Box 292"/>
              <xdr:cNvSpPr txBox="1">
                <a:spLocks noChangeArrowheads="1"/>
              </xdr:cNvSpPr>
            </xdr:nvSpPr>
            <xdr:spPr bwMode="auto">
              <a:xfrm>
                <a:off x="1638301" y="60474225"/>
                <a:ext cx="314324"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316" name="Text Box 289"/>
              <xdr:cNvSpPr txBox="1">
                <a:spLocks noChangeArrowheads="1"/>
              </xdr:cNvSpPr>
            </xdr:nvSpPr>
            <xdr:spPr bwMode="auto">
              <a:xfrm>
                <a:off x="2038350" y="60169426"/>
                <a:ext cx="342900"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318" name="Line 299"/>
              <xdr:cNvSpPr>
                <a:spLocks noChangeShapeType="1"/>
              </xdr:cNvSpPr>
            </xdr:nvSpPr>
            <xdr:spPr bwMode="auto">
              <a:xfrm flipH="1">
                <a:off x="2371726" y="60264676"/>
                <a:ext cx="123825" cy="0"/>
              </a:xfrm>
              <a:prstGeom prst="line">
                <a:avLst/>
              </a:prstGeom>
              <a:noFill/>
              <a:ln w="9525">
                <a:solidFill>
                  <a:srgbClr val="FFFF99"/>
                </a:solidFill>
                <a:round/>
                <a:headEnd/>
                <a:tailEnd/>
              </a:ln>
            </xdr:spPr>
          </xdr:sp>
          <xdr:sp macro="" textlink="">
            <xdr:nvSpPr>
              <xdr:cNvPr id="1319" name="Line 299"/>
              <xdr:cNvSpPr>
                <a:spLocks noChangeShapeType="1"/>
              </xdr:cNvSpPr>
            </xdr:nvSpPr>
            <xdr:spPr bwMode="auto">
              <a:xfrm rot="5400000" flipH="1">
                <a:off x="1676401" y="60417076"/>
                <a:ext cx="123825" cy="0"/>
              </a:xfrm>
              <a:prstGeom prst="line">
                <a:avLst/>
              </a:prstGeom>
              <a:noFill/>
              <a:ln w="9525">
                <a:solidFill>
                  <a:srgbClr val="FFFF99"/>
                </a:solidFill>
                <a:round/>
                <a:headEnd/>
                <a:tailEnd/>
              </a:ln>
            </xdr:spPr>
          </xdr:sp>
          <xdr:sp macro="" textlink="">
            <xdr:nvSpPr>
              <xdr:cNvPr id="1320" name="Line 299"/>
              <xdr:cNvSpPr>
                <a:spLocks noChangeShapeType="1"/>
              </xdr:cNvSpPr>
            </xdr:nvSpPr>
            <xdr:spPr bwMode="auto">
              <a:xfrm flipH="1">
                <a:off x="1104901" y="60264676"/>
                <a:ext cx="123825" cy="0"/>
              </a:xfrm>
              <a:prstGeom prst="line">
                <a:avLst/>
              </a:prstGeom>
              <a:noFill/>
              <a:ln w="9525">
                <a:solidFill>
                  <a:srgbClr val="FFFF99"/>
                </a:solidFill>
                <a:round/>
                <a:headEnd/>
                <a:tailEnd/>
              </a:ln>
            </xdr:spPr>
          </xdr:sp>
          <xdr:sp macro="" textlink="">
            <xdr:nvSpPr>
              <xdr:cNvPr id="1317" name="Line 299"/>
              <xdr:cNvSpPr>
                <a:spLocks noChangeShapeType="1"/>
              </xdr:cNvSpPr>
            </xdr:nvSpPr>
            <xdr:spPr bwMode="auto">
              <a:xfrm flipH="1">
                <a:off x="1933576" y="60264676"/>
                <a:ext cx="123825" cy="0"/>
              </a:xfrm>
              <a:prstGeom prst="line">
                <a:avLst/>
              </a:prstGeom>
              <a:noFill/>
              <a:ln w="9525">
                <a:solidFill>
                  <a:srgbClr val="FFFF99"/>
                </a:solidFill>
                <a:round/>
                <a:headEnd/>
                <a:tailEnd/>
              </a:ln>
            </xdr:spPr>
          </xdr:sp>
        </xdr:grpSp>
      </xdr:grpSp>
      <xdr:sp macro="" textlink="">
        <xdr:nvSpPr>
          <xdr:cNvPr id="1309" name="Line 299"/>
          <xdr:cNvSpPr>
            <a:spLocks noChangeShapeType="1"/>
          </xdr:cNvSpPr>
        </xdr:nvSpPr>
        <xdr:spPr bwMode="auto">
          <a:xfrm flipH="1">
            <a:off x="2447928" y="70742174"/>
            <a:ext cx="123825" cy="0"/>
          </a:xfrm>
          <a:prstGeom prst="line">
            <a:avLst/>
          </a:prstGeom>
          <a:noFill/>
          <a:ln w="9525">
            <a:solidFill>
              <a:srgbClr val="FFFF99"/>
            </a:solidFill>
            <a:round/>
            <a:headEnd/>
            <a:tailEnd/>
          </a:ln>
        </xdr:spPr>
      </xdr:sp>
    </xdr:grpSp>
    <xdr:clientData/>
  </xdr:twoCellAnchor>
  <xdr:twoCellAnchor>
    <xdr:from>
      <xdr:col>3</xdr:col>
      <xdr:colOff>57151</xdr:colOff>
      <xdr:row>386</xdr:row>
      <xdr:rowOff>152399</xdr:rowOff>
    </xdr:from>
    <xdr:to>
      <xdr:col>7</xdr:col>
      <xdr:colOff>28575</xdr:colOff>
      <xdr:row>389</xdr:row>
      <xdr:rowOff>104775</xdr:rowOff>
    </xdr:to>
    <xdr:grpSp>
      <xdr:nvGrpSpPr>
        <xdr:cNvPr id="1337" name="1336 - Ομάδα"/>
        <xdr:cNvGrpSpPr/>
      </xdr:nvGrpSpPr>
      <xdr:grpSpPr>
        <a:xfrm>
          <a:off x="1900699" y="76229496"/>
          <a:ext cx="2429489" cy="536166"/>
          <a:chOff x="1895476" y="74666474"/>
          <a:chExt cx="2409824" cy="523876"/>
        </a:xfrm>
      </xdr:grpSpPr>
      <xdr:grpSp>
        <xdr:nvGrpSpPr>
          <xdr:cNvPr id="1321" name="1320 - Ομάδα"/>
          <xdr:cNvGrpSpPr/>
        </xdr:nvGrpSpPr>
        <xdr:grpSpPr>
          <a:xfrm>
            <a:off x="1895476" y="74666474"/>
            <a:ext cx="2409824" cy="523876"/>
            <a:chOff x="1514476" y="70646924"/>
            <a:chExt cx="2409824" cy="523876"/>
          </a:xfrm>
        </xdr:grpSpPr>
        <xdr:sp macro="" textlink="">
          <xdr:nvSpPr>
            <xdr:cNvPr id="1322" name="Text Box 289"/>
            <xdr:cNvSpPr txBox="1">
              <a:spLocks noChangeArrowheads="1"/>
            </xdr:cNvSpPr>
          </xdr:nvSpPr>
          <xdr:spPr bwMode="auto">
            <a:xfrm>
              <a:off x="1962151" y="70646924"/>
              <a:ext cx="381001"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grpSp>
          <xdr:nvGrpSpPr>
            <xdr:cNvPr id="1323" name="1275 - Ομάδα"/>
            <xdr:cNvGrpSpPr/>
          </xdr:nvGrpSpPr>
          <xdr:grpSpPr>
            <a:xfrm>
              <a:off x="1514476" y="70646924"/>
              <a:ext cx="2409824" cy="523876"/>
              <a:chOff x="609601" y="60169424"/>
              <a:chExt cx="2409824" cy="523876"/>
            </a:xfrm>
          </xdr:grpSpPr>
          <xdr:sp macro="" textlink="">
            <xdr:nvSpPr>
              <xdr:cNvPr id="1325" name="1324 - TextBox"/>
              <xdr:cNvSpPr txBox="1"/>
            </xdr:nvSpPr>
            <xdr:spPr>
              <a:xfrm>
                <a:off x="771525" y="60426600"/>
                <a:ext cx="205740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100" b="1">
                    <a:solidFill>
                      <a:srgbClr val="800000"/>
                    </a:solidFill>
                    <a:latin typeface="Arial" pitchFamily="34" charset="0"/>
                    <a:cs typeface="Arial" pitchFamily="34" charset="0"/>
                  </a:rPr>
                  <a:t>αίθυλο-πρόπυλο-αιθέρας</a:t>
                </a:r>
              </a:p>
            </xdr:txBody>
          </xdr:sp>
          <xdr:grpSp>
            <xdr:nvGrpSpPr>
              <xdr:cNvPr id="1326" name="1150 - Ομάδα"/>
              <xdr:cNvGrpSpPr/>
            </xdr:nvGrpSpPr>
            <xdr:grpSpPr>
              <a:xfrm>
                <a:off x="609601" y="60169424"/>
                <a:ext cx="2409824" cy="247652"/>
                <a:chOff x="609601" y="60169424"/>
                <a:chExt cx="2409824" cy="247652"/>
              </a:xfrm>
            </xdr:grpSpPr>
            <xdr:sp macro="" textlink="">
              <xdr:nvSpPr>
                <xdr:cNvPr id="1327" name="Text Box 289"/>
                <xdr:cNvSpPr txBox="1">
                  <a:spLocks noChangeArrowheads="1"/>
                </xdr:cNvSpPr>
              </xdr:nvSpPr>
              <xdr:spPr bwMode="auto">
                <a:xfrm>
                  <a:off x="1781175" y="60169426"/>
                  <a:ext cx="361950" cy="22859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328" name="Text Box 291"/>
                <xdr:cNvSpPr txBox="1">
                  <a:spLocks noChangeArrowheads="1"/>
                </xdr:cNvSpPr>
              </xdr:nvSpPr>
              <xdr:spPr bwMode="auto">
                <a:xfrm>
                  <a:off x="2647950" y="60169424"/>
                  <a:ext cx="3714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329" name="Text Box 331"/>
                <xdr:cNvSpPr txBox="1">
                  <a:spLocks noChangeArrowheads="1"/>
                </xdr:cNvSpPr>
              </xdr:nvSpPr>
              <xdr:spPr bwMode="auto">
                <a:xfrm>
                  <a:off x="609601" y="60169425"/>
                  <a:ext cx="371474"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3</a:t>
                  </a:r>
                  <a:endParaRPr lang="en-US" sz="1200" b="0" i="0" strike="noStrike" baseline="-25000">
                    <a:solidFill>
                      <a:srgbClr val="FFFF99"/>
                    </a:solidFill>
                    <a:latin typeface="Arial"/>
                    <a:cs typeface="Arial"/>
                  </a:endParaRPr>
                </a:p>
              </xdr:txBody>
            </xdr:sp>
            <xdr:sp macro="" textlink="">
              <xdr:nvSpPr>
                <xdr:cNvPr id="1330" name="Text Box 292"/>
                <xdr:cNvSpPr txBox="1">
                  <a:spLocks noChangeArrowheads="1"/>
                </xdr:cNvSpPr>
              </xdr:nvSpPr>
              <xdr:spPr bwMode="auto">
                <a:xfrm>
                  <a:off x="1495426" y="60169426"/>
                  <a:ext cx="180974"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331" name="Text Box 289"/>
                <xdr:cNvSpPr txBox="1">
                  <a:spLocks noChangeArrowheads="1"/>
                </xdr:cNvSpPr>
              </xdr:nvSpPr>
              <xdr:spPr bwMode="auto">
                <a:xfrm>
                  <a:off x="2219325" y="60169426"/>
                  <a:ext cx="342900"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1332" name="Line 299"/>
                <xdr:cNvSpPr>
                  <a:spLocks noChangeShapeType="1"/>
                </xdr:cNvSpPr>
              </xdr:nvSpPr>
              <xdr:spPr bwMode="auto">
                <a:xfrm flipH="1">
                  <a:off x="2552701" y="60264676"/>
                  <a:ext cx="123825" cy="0"/>
                </a:xfrm>
                <a:prstGeom prst="line">
                  <a:avLst/>
                </a:prstGeom>
                <a:noFill/>
                <a:ln w="9525">
                  <a:solidFill>
                    <a:srgbClr val="FFFF99"/>
                  </a:solidFill>
                  <a:round/>
                  <a:headEnd/>
                  <a:tailEnd/>
                </a:ln>
              </xdr:spPr>
            </xdr:sp>
            <xdr:sp macro="" textlink="">
              <xdr:nvSpPr>
                <xdr:cNvPr id="1334" name="Line 299"/>
                <xdr:cNvSpPr>
                  <a:spLocks noChangeShapeType="1"/>
                </xdr:cNvSpPr>
              </xdr:nvSpPr>
              <xdr:spPr bwMode="auto">
                <a:xfrm flipH="1">
                  <a:off x="952501" y="60264676"/>
                  <a:ext cx="123825" cy="0"/>
                </a:xfrm>
                <a:prstGeom prst="line">
                  <a:avLst/>
                </a:prstGeom>
                <a:noFill/>
                <a:ln w="9525">
                  <a:solidFill>
                    <a:srgbClr val="FFFF99"/>
                  </a:solidFill>
                  <a:round/>
                  <a:headEnd/>
                  <a:tailEnd/>
                </a:ln>
              </xdr:spPr>
            </xdr:sp>
            <xdr:sp macro="" textlink="">
              <xdr:nvSpPr>
                <xdr:cNvPr id="1335" name="Line 299"/>
                <xdr:cNvSpPr>
                  <a:spLocks noChangeShapeType="1"/>
                </xdr:cNvSpPr>
              </xdr:nvSpPr>
              <xdr:spPr bwMode="auto">
                <a:xfrm flipH="1">
                  <a:off x="2114551" y="60264676"/>
                  <a:ext cx="123825" cy="0"/>
                </a:xfrm>
                <a:prstGeom prst="line">
                  <a:avLst/>
                </a:prstGeom>
                <a:noFill/>
                <a:ln w="9525">
                  <a:solidFill>
                    <a:srgbClr val="FFFF99"/>
                  </a:solidFill>
                  <a:round/>
                  <a:headEnd/>
                  <a:tailEnd/>
                </a:ln>
              </xdr:spPr>
            </xdr:sp>
          </xdr:grpSp>
        </xdr:grpSp>
        <xdr:sp macro="" textlink="">
          <xdr:nvSpPr>
            <xdr:cNvPr id="1324" name="Line 299"/>
            <xdr:cNvSpPr>
              <a:spLocks noChangeShapeType="1"/>
            </xdr:cNvSpPr>
          </xdr:nvSpPr>
          <xdr:spPr bwMode="auto">
            <a:xfrm flipH="1">
              <a:off x="2295528" y="70742174"/>
              <a:ext cx="123825" cy="0"/>
            </a:xfrm>
            <a:prstGeom prst="line">
              <a:avLst/>
            </a:prstGeom>
            <a:noFill/>
            <a:ln w="9525">
              <a:solidFill>
                <a:srgbClr val="FFFF99"/>
              </a:solidFill>
              <a:round/>
              <a:headEnd/>
              <a:tailEnd/>
            </a:ln>
          </xdr:spPr>
        </xdr:sp>
      </xdr:grpSp>
      <xdr:sp macro="" textlink="">
        <xdr:nvSpPr>
          <xdr:cNvPr id="1336" name="Line 299"/>
          <xdr:cNvSpPr>
            <a:spLocks noChangeShapeType="1"/>
          </xdr:cNvSpPr>
        </xdr:nvSpPr>
        <xdr:spPr bwMode="auto">
          <a:xfrm flipH="1">
            <a:off x="2962276" y="74761724"/>
            <a:ext cx="123825" cy="0"/>
          </a:xfrm>
          <a:prstGeom prst="line">
            <a:avLst/>
          </a:prstGeom>
          <a:noFill/>
          <a:ln w="9525">
            <a:solidFill>
              <a:srgbClr val="FFFF99"/>
            </a:solidFill>
            <a:round/>
            <a:headEnd/>
            <a:tailEnd/>
          </a:ln>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6</xdr:row>
      <xdr:rowOff>104775</xdr:rowOff>
    </xdr:from>
    <xdr:to>
      <xdr:col>0</xdr:col>
      <xdr:colOff>447675</xdr:colOff>
      <xdr:row>6</xdr:row>
      <xdr:rowOff>106363</xdr:rowOff>
    </xdr:to>
    <xdr:cxnSp macro="">
      <xdr:nvCxnSpPr>
        <xdr:cNvPr id="2" name="1 - Ευθύγραμμο βέλος σύνδεσης"/>
        <xdr:cNvCxnSpPr/>
      </xdr:nvCxnSpPr>
      <xdr:spPr>
        <a:xfrm>
          <a:off x="123825" y="1247775"/>
          <a:ext cx="323850" cy="1588"/>
        </a:xfrm>
        <a:prstGeom prst="straightConnector1">
          <a:avLst/>
        </a:prstGeom>
        <a:ln w="25400">
          <a:solidFill>
            <a:srgbClr val="80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285750</xdr:colOff>
      <xdr:row>57</xdr:row>
      <xdr:rowOff>114300</xdr:rowOff>
    </xdr:from>
    <xdr:to>
      <xdr:col>4</xdr:col>
      <xdr:colOff>571501</xdr:colOff>
      <xdr:row>60</xdr:row>
      <xdr:rowOff>19052</xdr:rowOff>
    </xdr:to>
    <xdr:grpSp>
      <xdr:nvGrpSpPr>
        <xdr:cNvPr id="36" name="35 - Ομάδα"/>
        <xdr:cNvGrpSpPr/>
      </xdr:nvGrpSpPr>
      <xdr:grpSpPr>
        <a:xfrm>
          <a:off x="1514782" y="11697929"/>
          <a:ext cx="1514784" cy="488542"/>
          <a:chOff x="609600" y="11649075"/>
          <a:chExt cx="1504951" cy="476252"/>
        </a:xfrm>
      </xdr:grpSpPr>
      <xdr:sp macro="" textlink="">
        <xdr:nvSpPr>
          <xdr:cNvPr id="4" name="3 - TextBox"/>
          <xdr:cNvSpPr txBox="1"/>
        </xdr:nvSpPr>
        <xdr:spPr>
          <a:xfrm>
            <a:off x="666751" y="11887202"/>
            <a:ext cx="1343026"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1</a:t>
            </a:r>
            <a:r>
              <a:rPr lang="el-GR" sz="1100" b="1">
                <a:solidFill>
                  <a:srgbClr val="800000"/>
                </a:solidFill>
                <a:latin typeface="Arial" pitchFamily="34" charset="0"/>
                <a:cs typeface="Arial" pitchFamily="34" charset="0"/>
              </a:rPr>
              <a:t>-βουτίνιο</a:t>
            </a:r>
          </a:p>
        </xdr:txBody>
      </xdr:sp>
      <xdr:grpSp>
        <xdr:nvGrpSpPr>
          <xdr:cNvPr id="5" name="1030 - Ομάδα"/>
          <xdr:cNvGrpSpPr/>
        </xdr:nvGrpSpPr>
        <xdr:grpSpPr>
          <a:xfrm>
            <a:off x="609600" y="11649075"/>
            <a:ext cx="1504951" cy="247651"/>
            <a:chOff x="1209674" y="49901474"/>
            <a:chExt cx="1504951" cy="247651"/>
          </a:xfrm>
        </xdr:grpSpPr>
        <xdr:sp macro="" textlink="">
          <xdr:nvSpPr>
            <xdr:cNvPr id="7" name="Text Box 291"/>
            <xdr:cNvSpPr txBox="1">
              <a:spLocks noChangeArrowheads="1"/>
            </xdr:cNvSpPr>
          </xdr:nvSpPr>
          <xdr:spPr bwMode="auto">
            <a:xfrm>
              <a:off x="1600200" y="49901474"/>
              <a:ext cx="1809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8" name="Text Box 332"/>
            <xdr:cNvSpPr txBox="1">
              <a:spLocks noChangeArrowheads="1"/>
            </xdr:cNvSpPr>
          </xdr:nvSpPr>
          <xdr:spPr bwMode="auto">
            <a:xfrm>
              <a:off x="1866900" y="49901474"/>
              <a:ext cx="352425"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l-GR" sz="1200" b="0" i="0" strike="noStrike" baseline="-25000">
                  <a:solidFill>
                    <a:srgbClr val="FFFF99"/>
                  </a:solidFill>
                  <a:latin typeface="Arial"/>
                  <a:cs typeface="Arial"/>
                </a:rPr>
                <a:t>2</a:t>
              </a:r>
              <a:endParaRPr lang="en-US" sz="1200" b="0" i="0" strike="noStrike" baseline="-25000">
                <a:solidFill>
                  <a:srgbClr val="FFFF99"/>
                </a:solidFill>
                <a:latin typeface="Arial"/>
                <a:cs typeface="Arial"/>
              </a:endParaRPr>
            </a:p>
          </xdr:txBody>
        </xdr:sp>
        <xdr:sp macro="" textlink="">
          <xdr:nvSpPr>
            <xdr:cNvPr id="9" name="Text Box 289"/>
            <xdr:cNvSpPr txBox="1">
              <a:spLocks noChangeArrowheads="1"/>
            </xdr:cNvSpPr>
          </xdr:nvSpPr>
          <xdr:spPr bwMode="auto">
            <a:xfrm>
              <a:off x="1209674" y="49901476"/>
              <a:ext cx="276225" cy="2381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endParaRPr lang="en-US" sz="1200" b="0" i="0" strike="noStrike" baseline="-25000">
                <a:solidFill>
                  <a:srgbClr val="FFFF99"/>
                </a:solidFill>
                <a:latin typeface="Arial"/>
                <a:cs typeface="Arial"/>
              </a:endParaRPr>
            </a:p>
          </xdr:txBody>
        </xdr:sp>
        <xdr:sp macro="" textlink="">
          <xdr:nvSpPr>
            <xdr:cNvPr id="10" name="Text Box 291"/>
            <xdr:cNvSpPr txBox="1">
              <a:spLocks noChangeArrowheads="1"/>
            </xdr:cNvSpPr>
          </xdr:nvSpPr>
          <xdr:spPr bwMode="auto">
            <a:xfrm>
              <a:off x="2305050" y="49901474"/>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11" name="Line 299"/>
            <xdr:cNvSpPr>
              <a:spLocks noChangeShapeType="1"/>
            </xdr:cNvSpPr>
          </xdr:nvSpPr>
          <xdr:spPr bwMode="auto">
            <a:xfrm flipH="1">
              <a:off x="2200276" y="49996726"/>
              <a:ext cx="123825" cy="0"/>
            </a:xfrm>
            <a:prstGeom prst="line">
              <a:avLst/>
            </a:prstGeom>
            <a:noFill/>
            <a:ln w="9525">
              <a:solidFill>
                <a:srgbClr val="FFFF99"/>
              </a:solidFill>
              <a:round/>
              <a:headEnd/>
              <a:tailEnd/>
            </a:ln>
          </xdr:spPr>
        </xdr:sp>
        <xdr:grpSp>
          <xdr:nvGrpSpPr>
            <xdr:cNvPr id="13" name="Group 322"/>
            <xdr:cNvGrpSpPr>
              <a:grpSpLocks/>
            </xdr:cNvGrpSpPr>
          </xdr:nvGrpSpPr>
          <xdr:grpSpPr bwMode="auto">
            <a:xfrm>
              <a:off x="1495424" y="49958626"/>
              <a:ext cx="123825" cy="76200"/>
              <a:chOff x="526" y="4933"/>
              <a:chExt cx="13" cy="8"/>
            </a:xfrm>
          </xdr:grpSpPr>
          <xdr:grpSp>
            <xdr:nvGrpSpPr>
              <xdr:cNvPr id="15" name="Group 323"/>
              <xdr:cNvGrpSpPr>
                <a:grpSpLocks/>
              </xdr:cNvGrpSpPr>
            </xdr:nvGrpSpPr>
            <xdr:grpSpPr bwMode="auto">
              <a:xfrm>
                <a:off x="526" y="4933"/>
                <a:ext cx="13" cy="4"/>
                <a:chOff x="510" y="4917"/>
                <a:chExt cx="13" cy="4"/>
              </a:xfrm>
            </xdr:grpSpPr>
            <xdr:sp macro="" textlink="">
              <xdr:nvSpPr>
                <xdr:cNvPr id="17"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18" name="Line 325"/>
                <xdr:cNvSpPr>
                  <a:spLocks noChangeShapeType="1"/>
                </xdr:cNvSpPr>
              </xdr:nvSpPr>
              <xdr:spPr bwMode="auto">
                <a:xfrm flipH="1">
                  <a:off x="510" y="4917"/>
                  <a:ext cx="13" cy="0"/>
                </a:xfrm>
                <a:prstGeom prst="line">
                  <a:avLst/>
                </a:prstGeom>
                <a:noFill/>
                <a:ln w="9525">
                  <a:solidFill>
                    <a:srgbClr val="FF6600"/>
                  </a:solidFill>
                  <a:round/>
                  <a:headEnd/>
                  <a:tailEnd/>
                </a:ln>
              </xdr:spPr>
            </xdr:sp>
          </xdr:grpSp>
          <xdr:sp macro="" textlink="">
            <xdr:nvSpPr>
              <xdr:cNvPr id="16" name="Line 326"/>
              <xdr:cNvSpPr>
                <a:spLocks noChangeShapeType="1"/>
              </xdr:cNvSpPr>
            </xdr:nvSpPr>
            <xdr:spPr bwMode="auto">
              <a:xfrm flipH="1">
                <a:off x="526" y="4941"/>
                <a:ext cx="13" cy="0"/>
              </a:xfrm>
              <a:prstGeom prst="line">
                <a:avLst/>
              </a:prstGeom>
              <a:noFill/>
              <a:ln w="9525">
                <a:solidFill>
                  <a:srgbClr val="FF6600"/>
                </a:solidFill>
                <a:round/>
                <a:headEnd/>
                <a:tailEnd/>
              </a:ln>
            </xdr:spPr>
          </xdr:sp>
        </xdr:grpSp>
        <xdr:sp macro="" textlink="">
          <xdr:nvSpPr>
            <xdr:cNvPr id="14" name="Line 299"/>
            <xdr:cNvSpPr>
              <a:spLocks noChangeShapeType="1"/>
            </xdr:cNvSpPr>
          </xdr:nvSpPr>
          <xdr:spPr bwMode="auto">
            <a:xfrm flipH="1">
              <a:off x="1762126" y="49996726"/>
              <a:ext cx="123825" cy="0"/>
            </a:xfrm>
            <a:prstGeom prst="line">
              <a:avLst/>
            </a:prstGeom>
            <a:noFill/>
            <a:ln w="9525">
              <a:solidFill>
                <a:srgbClr val="FFFF99"/>
              </a:solidFill>
              <a:round/>
              <a:headEnd/>
              <a:tailEnd/>
            </a:ln>
          </xdr:spPr>
        </xdr:sp>
      </xdr:grpSp>
    </xdr:grpSp>
    <xdr:clientData/>
  </xdr:twoCellAnchor>
  <xdr:twoCellAnchor>
    <xdr:from>
      <xdr:col>6</xdr:col>
      <xdr:colOff>238126</xdr:colOff>
      <xdr:row>57</xdr:row>
      <xdr:rowOff>114300</xdr:rowOff>
    </xdr:from>
    <xdr:to>
      <xdr:col>8</xdr:col>
      <xdr:colOff>400051</xdr:colOff>
      <xdr:row>60</xdr:row>
      <xdr:rowOff>19052</xdr:rowOff>
    </xdr:to>
    <xdr:grpSp>
      <xdr:nvGrpSpPr>
        <xdr:cNvPr id="37" name="36 - Ομάδα"/>
        <xdr:cNvGrpSpPr/>
      </xdr:nvGrpSpPr>
      <xdr:grpSpPr>
        <a:xfrm>
          <a:off x="3925223" y="11697929"/>
          <a:ext cx="1390957" cy="488542"/>
          <a:chOff x="3000376" y="11649075"/>
          <a:chExt cx="1381125" cy="476252"/>
        </a:xfrm>
      </xdr:grpSpPr>
      <xdr:sp macro="" textlink="">
        <xdr:nvSpPr>
          <xdr:cNvPr id="20" name="19 - TextBox"/>
          <xdr:cNvSpPr txBox="1"/>
        </xdr:nvSpPr>
        <xdr:spPr>
          <a:xfrm>
            <a:off x="3000376" y="11887202"/>
            <a:ext cx="1343026" cy="238125"/>
          </a:xfrm>
          <a:prstGeom prst="rect">
            <a:avLst/>
          </a:prstGeom>
          <a:solidFill>
            <a:schemeClr val="tx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b="1">
                <a:solidFill>
                  <a:srgbClr val="800000"/>
                </a:solidFill>
                <a:latin typeface="Arial" pitchFamily="34" charset="0"/>
                <a:cs typeface="Arial" pitchFamily="34" charset="0"/>
              </a:rPr>
              <a:t>2</a:t>
            </a:r>
            <a:r>
              <a:rPr lang="el-GR" sz="1100" b="1">
                <a:solidFill>
                  <a:srgbClr val="800000"/>
                </a:solidFill>
                <a:latin typeface="Arial" pitchFamily="34" charset="0"/>
                <a:cs typeface="Arial" pitchFamily="34" charset="0"/>
              </a:rPr>
              <a:t>-βουτίνιο</a:t>
            </a:r>
          </a:p>
        </xdr:txBody>
      </xdr:sp>
      <xdr:grpSp>
        <xdr:nvGrpSpPr>
          <xdr:cNvPr id="21" name="1046 - Ομάδα"/>
          <xdr:cNvGrpSpPr/>
        </xdr:nvGrpSpPr>
        <xdr:grpSpPr>
          <a:xfrm>
            <a:off x="3000376" y="11649075"/>
            <a:ext cx="1381125" cy="257176"/>
            <a:chOff x="3600450" y="49901474"/>
            <a:chExt cx="1381125" cy="257176"/>
          </a:xfrm>
        </xdr:grpSpPr>
        <xdr:sp macro="" textlink="">
          <xdr:nvSpPr>
            <xdr:cNvPr id="23" name="Text Box 291"/>
            <xdr:cNvSpPr txBox="1">
              <a:spLocks noChangeArrowheads="1"/>
            </xdr:cNvSpPr>
          </xdr:nvSpPr>
          <xdr:spPr bwMode="auto">
            <a:xfrm>
              <a:off x="4029075" y="49901474"/>
              <a:ext cx="180975" cy="22860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24" name="Text Box 332"/>
            <xdr:cNvSpPr txBox="1">
              <a:spLocks noChangeArrowheads="1"/>
            </xdr:cNvSpPr>
          </xdr:nvSpPr>
          <xdr:spPr bwMode="auto">
            <a:xfrm>
              <a:off x="3600450" y="49901474"/>
              <a:ext cx="352425" cy="21907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5" name="Text Box 289"/>
            <xdr:cNvSpPr txBox="1">
              <a:spLocks noChangeArrowheads="1"/>
            </xdr:cNvSpPr>
          </xdr:nvSpPr>
          <xdr:spPr bwMode="auto">
            <a:xfrm>
              <a:off x="4305300" y="49901476"/>
              <a:ext cx="171450" cy="25717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endParaRPr lang="en-US" sz="1200" b="0" i="0" strike="noStrike" baseline="-25000">
                <a:solidFill>
                  <a:srgbClr val="FFFF99"/>
                </a:solidFill>
                <a:latin typeface="Arial"/>
                <a:cs typeface="Arial"/>
              </a:endParaRPr>
            </a:p>
          </xdr:txBody>
        </xdr:sp>
        <xdr:sp macro="" textlink="">
          <xdr:nvSpPr>
            <xdr:cNvPr id="26" name="Text Box 291"/>
            <xdr:cNvSpPr txBox="1">
              <a:spLocks noChangeArrowheads="1"/>
            </xdr:cNvSpPr>
          </xdr:nvSpPr>
          <xdr:spPr bwMode="auto">
            <a:xfrm>
              <a:off x="4572000" y="49901474"/>
              <a:ext cx="409575" cy="24765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n-US" sz="1200" b="0" i="0" strike="noStrike" baseline="-25000">
                  <a:solidFill>
                    <a:srgbClr val="FFFF99"/>
                  </a:solidFill>
                  <a:latin typeface="Arial"/>
                  <a:cs typeface="Arial"/>
                </a:rPr>
                <a:t>3</a:t>
              </a:r>
            </a:p>
          </xdr:txBody>
        </xdr:sp>
        <xdr:sp macro="" textlink="">
          <xdr:nvSpPr>
            <xdr:cNvPr id="28" name="Line 299"/>
            <xdr:cNvSpPr>
              <a:spLocks noChangeShapeType="1"/>
            </xdr:cNvSpPr>
          </xdr:nvSpPr>
          <xdr:spPr bwMode="auto">
            <a:xfrm flipH="1">
              <a:off x="4467226" y="49996726"/>
              <a:ext cx="123825" cy="0"/>
            </a:xfrm>
            <a:prstGeom prst="line">
              <a:avLst/>
            </a:prstGeom>
            <a:noFill/>
            <a:ln w="9525">
              <a:solidFill>
                <a:srgbClr val="FFFF99"/>
              </a:solidFill>
              <a:round/>
              <a:headEnd/>
              <a:tailEnd/>
            </a:ln>
          </xdr:spPr>
        </xdr:sp>
        <xdr:grpSp>
          <xdr:nvGrpSpPr>
            <xdr:cNvPr id="29" name="Group 322"/>
            <xdr:cNvGrpSpPr>
              <a:grpSpLocks/>
            </xdr:cNvGrpSpPr>
          </xdr:nvGrpSpPr>
          <xdr:grpSpPr bwMode="auto">
            <a:xfrm>
              <a:off x="4200524" y="49958626"/>
              <a:ext cx="123825" cy="76200"/>
              <a:chOff x="526" y="4933"/>
              <a:chExt cx="13" cy="8"/>
            </a:xfrm>
          </xdr:grpSpPr>
          <xdr:grpSp>
            <xdr:nvGrpSpPr>
              <xdr:cNvPr id="31" name="Group 323"/>
              <xdr:cNvGrpSpPr>
                <a:grpSpLocks/>
              </xdr:cNvGrpSpPr>
            </xdr:nvGrpSpPr>
            <xdr:grpSpPr bwMode="auto">
              <a:xfrm>
                <a:off x="526" y="4933"/>
                <a:ext cx="13" cy="4"/>
                <a:chOff x="510" y="4917"/>
                <a:chExt cx="13" cy="4"/>
              </a:xfrm>
            </xdr:grpSpPr>
            <xdr:sp macro="" textlink="">
              <xdr:nvSpPr>
                <xdr:cNvPr id="33"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34" name="Line 325"/>
                <xdr:cNvSpPr>
                  <a:spLocks noChangeShapeType="1"/>
                </xdr:cNvSpPr>
              </xdr:nvSpPr>
              <xdr:spPr bwMode="auto">
                <a:xfrm flipH="1">
                  <a:off x="510" y="4917"/>
                  <a:ext cx="13" cy="0"/>
                </a:xfrm>
                <a:prstGeom prst="line">
                  <a:avLst/>
                </a:prstGeom>
                <a:noFill/>
                <a:ln w="9525">
                  <a:solidFill>
                    <a:srgbClr val="FF6600"/>
                  </a:solidFill>
                  <a:round/>
                  <a:headEnd/>
                  <a:tailEnd/>
                </a:ln>
              </xdr:spPr>
            </xdr:sp>
          </xdr:grpSp>
          <xdr:sp macro="" textlink="">
            <xdr:nvSpPr>
              <xdr:cNvPr id="32" name="Line 326"/>
              <xdr:cNvSpPr>
                <a:spLocks noChangeShapeType="1"/>
              </xdr:cNvSpPr>
            </xdr:nvSpPr>
            <xdr:spPr bwMode="auto">
              <a:xfrm flipH="1">
                <a:off x="526" y="4941"/>
                <a:ext cx="13" cy="0"/>
              </a:xfrm>
              <a:prstGeom prst="line">
                <a:avLst/>
              </a:prstGeom>
              <a:noFill/>
              <a:ln w="9525">
                <a:solidFill>
                  <a:srgbClr val="FF6600"/>
                </a:solidFill>
                <a:round/>
                <a:headEnd/>
                <a:tailEnd/>
              </a:ln>
            </xdr:spPr>
          </xdr:sp>
        </xdr:grpSp>
        <xdr:sp macro="" textlink="">
          <xdr:nvSpPr>
            <xdr:cNvPr id="30" name="Line 299"/>
            <xdr:cNvSpPr>
              <a:spLocks noChangeShapeType="1"/>
            </xdr:cNvSpPr>
          </xdr:nvSpPr>
          <xdr:spPr bwMode="auto">
            <a:xfrm flipH="1">
              <a:off x="3933826" y="49996726"/>
              <a:ext cx="123825" cy="0"/>
            </a:xfrm>
            <a:prstGeom prst="line">
              <a:avLst/>
            </a:prstGeom>
            <a:noFill/>
            <a:ln w="9525">
              <a:solidFill>
                <a:srgbClr val="FFFF99"/>
              </a:solidFill>
              <a:round/>
              <a:headEnd/>
              <a:tailEnd/>
            </a:ln>
          </xdr:spPr>
        </xdr:sp>
      </xdr:grpSp>
    </xdr:grpSp>
    <xdr:clientData/>
  </xdr:twoCellAnchor>
  <xdr:twoCellAnchor>
    <xdr:from>
      <xdr:col>0</xdr:col>
      <xdr:colOff>123825</xdr:colOff>
      <xdr:row>106</xdr:row>
      <xdr:rowOff>104775</xdr:rowOff>
    </xdr:from>
    <xdr:to>
      <xdr:col>0</xdr:col>
      <xdr:colOff>447675</xdr:colOff>
      <xdr:row>106</xdr:row>
      <xdr:rowOff>106363</xdr:rowOff>
    </xdr:to>
    <xdr:cxnSp macro="">
      <xdr:nvCxnSpPr>
        <xdr:cNvPr id="35" name="34 - Ευθύγραμμο βέλος σύνδεσης"/>
        <xdr:cNvCxnSpPr/>
      </xdr:nvCxnSpPr>
      <xdr:spPr>
        <a:xfrm>
          <a:off x="123825" y="1247775"/>
          <a:ext cx="323850" cy="1588"/>
        </a:xfrm>
        <a:prstGeom prst="straightConnector1">
          <a:avLst/>
        </a:prstGeom>
        <a:ln w="25400">
          <a:solidFill>
            <a:srgbClr val="80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109</xdr:row>
      <xdr:rowOff>28575</xdr:rowOff>
    </xdr:from>
    <xdr:to>
      <xdr:col>9</xdr:col>
      <xdr:colOff>142875</xdr:colOff>
      <xdr:row>113</xdr:row>
      <xdr:rowOff>76200</xdr:rowOff>
    </xdr:to>
    <xdr:grpSp>
      <xdr:nvGrpSpPr>
        <xdr:cNvPr id="230" name="229 - Ομάδα"/>
        <xdr:cNvGrpSpPr/>
      </xdr:nvGrpSpPr>
      <xdr:grpSpPr>
        <a:xfrm>
          <a:off x="719291" y="22161398"/>
          <a:ext cx="4954229" cy="826012"/>
          <a:chOff x="714375" y="21012150"/>
          <a:chExt cx="4914900" cy="809625"/>
        </a:xfrm>
      </xdr:grpSpPr>
      <xdr:grpSp>
        <xdr:nvGrpSpPr>
          <xdr:cNvPr id="228" name="227 - Ομάδα"/>
          <xdr:cNvGrpSpPr/>
        </xdr:nvGrpSpPr>
        <xdr:grpSpPr>
          <a:xfrm>
            <a:off x="742950" y="21012150"/>
            <a:ext cx="4886325" cy="581025"/>
            <a:chOff x="609600" y="21012150"/>
            <a:chExt cx="4886325" cy="581025"/>
          </a:xfrm>
        </xdr:grpSpPr>
        <xdr:sp macro="" textlink="">
          <xdr:nvSpPr>
            <xdr:cNvPr id="47" name="Text Box 513"/>
            <xdr:cNvSpPr txBox="1">
              <a:spLocks noChangeArrowheads="1"/>
            </xdr:cNvSpPr>
          </xdr:nvSpPr>
          <xdr:spPr bwMode="auto">
            <a:xfrm>
              <a:off x="5153025" y="21088350"/>
              <a:ext cx="342900" cy="2381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a:t>
              </a:r>
            </a:p>
          </xdr:txBody>
        </xdr:sp>
        <xdr:sp macro="" textlink="">
          <xdr:nvSpPr>
            <xdr:cNvPr id="42" name="Text Box 500"/>
            <xdr:cNvSpPr txBox="1">
              <a:spLocks noChangeArrowheads="1"/>
            </xdr:cNvSpPr>
          </xdr:nvSpPr>
          <xdr:spPr bwMode="auto">
            <a:xfrm>
              <a:off x="4562475" y="21088350"/>
              <a:ext cx="419100"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NaCl</a:t>
              </a:r>
            </a:p>
          </xdr:txBody>
        </xdr:sp>
        <xdr:grpSp>
          <xdr:nvGrpSpPr>
            <xdr:cNvPr id="39" name="Group 516"/>
            <xdr:cNvGrpSpPr>
              <a:grpSpLocks/>
            </xdr:cNvGrpSpPr>
          </xdr:nvGrpSpPr>
          <xdr:grpSpPr bwMode="auto">
            <a:xfrm>
              <a:off x="3238500" y="21088350"/>
              <a:ext cx="1152525" cy="247650"/>
              <a:chOff x="362" y="2305"/>
              <a:chExt cx="121" cy="26"/>
            </a:xfrm>
          </xdr:grpSpPr>
          <xdr:sp macro="" textlink="">
            <xdr:nvSpPr>
              <xdr:cNvPr id="74" name="Text Box 474"/>
              <xdr:cNvSpPr txBox="1">
                <a:spLocks noChangeArrowheads="1"/>
              </xdr:cNvSpPr>
            </xdr:nvSpPr>
            <xdr:spPr bwMode="auto">
              <a:xfrm>
                <a:off x="362" y="230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75" name="Text Box 475"/>
              <xdr:cNvSpPr txBox="1">
                <a:spLocks noChangeArrowheads="1"/>
              </xdr:cNvSpPr>
            </xdr:nvSpPr>
            <xdr:spPr bwMode="auto">
              <a:xfrm>
                <a:off x="447" y="230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76" name="Text Box 476"/>
              <xdr:cNvSpPr txBox="1">
                <a:spLocks noChangeArrowheads="1"/>
              </xdr:cNvSpPr>
            </xdr:nvSpPr>
            <xdr:spPr bwMode="auto">
              <a:xfrm>
                <a:off x="407" y="2305"/>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77" name="Group 477"/>
              <xdr:cNvGrpSpPr>
                <a:grpSpLocks/>
              </xdr:cNvGrpSpPr>
            </xdr:nvGrpSpPr>
            <xdr:grpSpPr bwMode="auto">
              <a:xfrm>
                <a:off x="436" y="2313"/>
                <a:ext cx="14" cy="4"/>
                <a:chOff x="698" y="1451"/>
                <a:chExt cx="14" cy="4"/>
              </a:xfrm>
            </xdr:grpSpPr>
            <xdr:sp macro="" textlink="">
              <xdr:nvSpPr>
                <xdr:cNvPr id="80" name="Line 478"/>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81" name="Line 479"/>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78" name="Line 480"/>
              <xdr:cNvSpPr>
                <a:spLocks noChangeShapeType="1"/>
              </xdr:cNvSpPr>
            </xdr:nvSpPr>
            <xdr:spPr bwMode="auto">
              <a:xfrm>
                <a:off x="395" y="2315"/>
                <a:ext cx="14" cy="0"/>
              </a:xfrm>
              <a:prstGeom prst="line">
                <a:avLst/>
              </a:prstGeom>
              <a:noFill/>
              <a:ln w="9525">
                <a:solidFill>
                  <a:srgbClr val="FFFF99"/>
                </a:solidFill>
                <a:round/>
                <a:headEnd/>
                <a:tailEnd/>
              </a:ln>
            </xdr:spPr>
          </xdr:sp>
        </xdr:grpSp>
        <xdr:grpSp>
          <xdr:nvGrpSpPr>
            <xdr:cNvPr id="40" name="Group 518"/>
            <xdr:cNvGrpSpPr>
              <a:grpSpLocks/>
            </xdr:cNvGrpSpPr>
          </xdr:nvGrpSpPr>
          <xdr:grpSpPr bwMode="auto">
            <a:xfrm>
              <a:off x="2447925" y="21012150"/>
              <a:ext cx="752475" cy="381000"/>
              <a:chOff x="293" y="2335"/>
              <a:chExt cx="79" cy="40"/>
            </a:xfrm>
          </xdr:grpSpPr>
          <xdr:sp macro="" textlink="">
            <xdr:nvSpPr>
              <xdr:cNvPr id="71" name="Text Box 471"/>
              <xdr:cNvSpPr txBox="1">
                <a:spLocks noChangeArrowheads="1"/>
              </xdr:cNvSpPr>
            </xdr:nvSpPr>
            <xdr:spPr bwMode="auto">
              <a:xfrm>
                <a:off x="293" y="2335"/>
                <a:ext cx="79" cy="40"/>
              </a:xfrm>
              <a:prstGeom prst="rect">
                <a:avLst/>
              </a:prstGeom>
              <a:solidFill>
                <a:srgbClr val="000000"/>
              </a:solidFill>
              <a:ln w="12700">
                <a:solidFill>
                  <a:srgbClr val="000000"/>
                </a:solidFill>
                <a:miter lim="800000"/>
                <a:headEnd/>
                <a:tailEnd/>
              </a:ln>
            </xdr:spPr>
            <xdr:txBody>
              <a:bodyPr vertOverflow="clip" wrap="square" lIns="27432" tIns="22860" rIns="27432" bIns="22860" anchor="ctr" upright="1"/>
              <a:lstStyle/>
              <a:p>
                <a:pPr algn="ctr" rtl="1">
                  <a:defRPr sz="1000"/>
                </a:pPr>
                <a:r>
                  <a:rPr lang="el-GR" sz="900" b="1" i="0" strike="noStrike">
                    <a:solidFill>
                      <a:srgbClr val="808080"/>
                    </a:solidFill>
                    <a:latin typeface="Arial"/>
                    <a:cs typeface="Arial"/>
                  </a:rPr>
                  <a:t>αλκοολικό διάλυμα</a:t>
                </a:r>
              </a:p>
            </xdr:txBody>
          </xdr:sp>
          <xdr:sp macro="" textlink="">
            <xdr:nvSpPr>
              <xdr:cNvPr id="72" name="Line 472"/>
              <xdr:cNvSpPr>
                <a:spLocks noChangeShapeType="1"/>
              </xdr:cNvSpPr>
            </xdr:nvSpPr>
            <xdr:spPr bwMode="auto">
              <a:xfrm>
                <a:off x="297" y="2354"/>
                <a:ext cx="74" cy="0"/>
              </a:xfrm>
              <a:prstGeom prst="line">
                <a:avLst/>
              </a:prstGeom>
              <a:noFill/>
              <a:ln w="12700">
                <a:solidFill>
                  <a:srgbClr val="FF0000"/>
                </a:solidFill>
                <a:round/>
                <a:headEnd/>
                <a:tailEnd type="triangle" w="med" len="med"/>
              </a:ln>
            </xdr:spPr>
          </xdr:sp>
        </xdr:grpSp>
        <xdr:grpSp>
          <xdr:nvGrpSpPr>
            <xdr:cNvPr id="41" name="Group 497"/>
            <xdr:cNvGrpSpPr>
              <a:grpSpLocks/>
            </xdr:cNvGrpSpPr>
          </xdr:nvGrpSpPr>
          <xdr:grpSpPr bwMode="auto">
            <a:xfrm>
              <a:off x="4438650" y="21135975"/>
              <a:ext cx="114300" cy="133350"/>
              <a:chOff x="495" y="1422"/>
              <a:chExt cx="14" cy="14"/>
            </a:xfrm>
          </xdr:grpSpPr>
          <xdr:sp macro="" textlink="">
            <xdr:nvSpPr>
              <xdr:cNvPr id="69" name="Line 498"/>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70" name="Line 499"/>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43" name="Text Box 502"/>
            <xdr:cNvSpPr txBox="1">
              <a:spLocks noChangeArrowheads="1"/>
            </xdr:cNvSpPr>
          </xdr:nvSpPr>
          <xdr:spPr bwMode="auto">
            <a:xfrm>
              <a:off x="1933575" y="21088350"/>
              <a:ext cx="504825"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NaOH</a:t>
              </a:r>
            </a:p>
          </xdr:txBody>
        </xdr:sp>
        <xdr:grpSp>
          <xdr:nvGrpSpPr>
            <xdr:cNvPr id="44" name="Group 506"/>
            <xdr:cNvGrpSpPr>
              <a:grpSpLocks/>
            </xdr:cNvGrpSpPr>
          </xdr:nvGrpSpPr>
          <xdr:grpSpPr bwMode="auto">
            <a:xfrm>
              <a:off x="609600" y="21088350"/>
              <a:ext cx="1152525" cy="504825"/>
              <a:chOff x="109" y="2305"/>
              <a:chExt cx="121" cy="53"/>
            </a:xfrm>
          </xdr:grpSpPr>
          <xdr:grpSp>
            <xdr:nvGrpSpPr>
              <xdr:cNvPr id="52" name="Group 505"/>
              <xdr:cNvGrpSpPr>
                <a:grpSpLocks/>
              </xdr:cNvGrpSpPr>
            </xdr:nvGrpSpPr>
            <xdr:grpSpPr bwMode="auto">
              <a:xfrm>
                <a:off x="109" y="2305"/>
                <a:ext cx="121" cy="52"/>
                <a:chOff x="109" y="2305"/>
                <a:chExt cx="121" cy="52"/>
              </a:xfrm>
            </xdr:grpSpPr>
            <xdr:sp macro="" textlink="">
              <xdr:nvSpPr>
                <xdr:cNvPr id="59" name="Text Box 483"/>
                <xdr:cNvSpPr txBox="1">
                  <a:spLocks noChangeArrowheads="1"/>
                </xdr:cNvSpPr>
              </xdr:nvSpPr>
              <xdr:spPr bwMode="auto">
                <a:xfrm>
                  <a:off x="155" y="2337"/>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60" name="Text Box 484"/>
                <xdr:cNvSpPr txBox="1">
                  <a:spLocks noChangeArrowheads="1"/>
                </xdr:cNvSpPr>
              </xdr:nvSpPr>
              <xdr:spPr bwMode="auto">
                <a:xfrm>
                  <a:off x="109" y="230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1" name="Text Box 485"/>
                <xdr:cNvSpPr txBox="1">
                  <a:spLocks noChangeArrowheads="1"/>
                </xdr:cNvSpPr>
              </xdr:nvSpPr>
              <xdr:spPr bwMode="auto">
                <a:xfrm>
                  <a:off x="194" y="230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62" name="Text Box 486"/>
                <xdr:cNvSpPr txBox="1">
                  <a:spLocks noChangeArrowheads="1"/>
                </xdr:cNvSpPr>
              </xdr:nvSpPr>
              <xdr:spPr bwMode="auto">
                <a:xfrm>
                  <a:off x="154" y="2305"/>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63" name="Text Box 487"/>
                <xdr:cNvSpPr txBox="1">
                  <a:spLocks noChangeArrowheads="1"/>
                </xdr:cNvSpPr>
              </xdr:nvSpPr>
              <xdr:spPr bwMode="auto">
                <a:xfrm>
                  <a:off x="194" y="2337"/>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Cl</a:t>
                  </a:r>
                </a:p>
              </xdr:txBody>
            </xdr:sp>
            <xdr:sp macro="" textlink="">
              <xdr:nvSpPr>
                <xdr:cNvPr id="64" name="Line 488"/>
                <xdr:cNvSpPr>
                  <a:spLocks noChangeShapeType="1"/>
                </xdr:cNvSpPr>
              </xdr:nvSpPr>
              <xdr:spPr bwMode="auto">
                <a:xfrm>
                  <a:off x="142" y="2315"/>
                  <a:ext cx="14" cy="0"/>
                </a:xfrm>
                <a:prstGeom prst="line">
                  <a:avLst/>
                </a:prstGeom>
                <a:noFill/>
                <a:ln w="9525">
                  <a:solidFill>
                    <a:srgbClr val="FFFF99"/>
                  </a:solidFill>
                  <a:round/>
                  <a:headEnd/>
                  <a:tailEnd/>
                </a:ln>
              </xdr:spPr>
            </xdr:sp>
            <xdr:sp macro="" textlink="">
              <xdr:nvSpPr>
                <xdr:cNvPr id="65" name="Line 489"/>
                <xdr:cNvSpPr>
                  <a:spLocks noChangeShapeType="1"/>
                </xdr:cNvSpPr>
              </xdr:nvSpPr>
              <xdr:spPr bwMode="auto">
                <a:xfrm>
                  <a:off x="182" y="2315"/>
                  <a:ext cx="14" cy="0"/>
                </a:xfrm>
                <a:prstGeom prst="line">
                  <a:avLst/>
                </a:prstGeom>
                <a:noFill/>
                <a:ln w="9525">
                  <a:solidFill>
                    <a:srgbClr val="FFFF99"/>
                  </a:solidFill>
                  <a:round/>
                  <a:headEnd/>
                  <a:tailEnd/>
                </a:ln>
              </xdr:spPr>
            </xdr:sp>
            <xdr:sp macro="" textlink="">
              <xdr:nvSpPr>
                <xdr:cNvPr id="66" name="Line 490"/>
                <xdr:cNvSpPr>
                  <a:spLocks noChangeShapeType="1"/>
                </xdr:cNvSpPr>
              </xdr:nvSpPr>
              <xdr:spPr bwMode="auto">
                <a:xfrm rot="5400000">
                  <a:off x="197" y="2332"/>
                  <a:ext cx="14" cy="0"/>
                </a:xfrm>
                <a:prstGeom prst="line">
                  <a:avLst/>
                </a:prstGeom>
                <a:noFill/>
                <a:ln w="9525">
                  <a:solidFill>
                    <a:srgbClr val="FFFF99"/>
                  </a:solidFill>
                  <a:round/>
                  <a:headEnd/>
                  <a:tailEnd/>
                </a:ln>
              </xdr:spPr>
            </xdr:sp>
            <xdr:sp macro="" textlink="">
              <xdr:nvSpPr>
                <xdr:cNvPr id="67" name="Line 491"/>
                <xdr:cNvSpPr>
                  <a:spLocks noChangeShapeType="1"/>
                </xdr:cNvSpPr>
              </xdr:nvSpPr>
              <xdr:spPr bwMode="auto">
                <a:xfrm rot="5400000">
                  <a:off x="157" y="2332"/>
                  <a:ext cx="14" cy="0"/>
                </a:xfrm>
                <a:prstGeom prst="line">
                  <a:avLst/>
                </a:prstGeom>
                <a:noFill/>
                <a:ln w="9525">
                  <a:solidFill>
                    <a:srgbClr val="FFFF99"/>
                  </a:solidFill>
                  <a:round/>
                  <a:headEnd/>
                  <a:tailEnd/>
                </a:ln>
              </xdr:spPr>
            </xdr:sp>
          </xdr:grpSp>
          <xdr:grpSp>
            <xdr:nvGrpSpPr>
              <xdr:cNvPr id="53" name="Group 492"/>
              <xdr:cNvGrpSpPr>
                <a:grpSpLocks/>
              </xdr:cNvGrpSpPr>
            </xdr:nvGrpSpPr>
            <xdr:grpSpPr bwMode="auto">
              <a:xfrm>
                <a:off x="155" y="2335"/>
                <a:ext cx="62" cy="23"/>
                <a:chOff x="169" y="1412"/>
                <a:chExt cx="85" cy="23"/>
              </a:xfrm>
            </xdr:grpSpPr>
            <xdr:sp macro="" textlink="">
              <xdr:nvSpPr>
                <xdr:cNvPr id="54" name="Line 493"/>
                <xdr:cNvSpPr>
                  <a:spLocks noChangeShapeType="1"/>
                </xdr:cNvSpPr>
              </xdr:nvSpPr>
              <xdr:spPr bwMode="auto">
                <a:xfrm>
                  <a:off x="170" y="1435"/>
                  <a:ext cx="84" cy="0"/>
                </a:xfrm>
                <a:prstGeom prst="line">
                  <a:avLst/>
                </a:prstGeom>
                <a:noFill/>
                <a:ln w="9525">
                  <a:solidFill>
                    <a:srgbClr val="FF6600"/>
                  </a:solidFill>
                  <a:round/>
                  <a:headEnd/>
                  <a:tailEnd/>
                </a:ln>
              </xdr:spPr>
            </xdr:sp>
            <xdr:sp macro="" textlink="">
              <xdr:nvSpPr>
                <xdr:cNvPr id="55" name="Line 494"/>
                <xdr:cNvSpPr>
                  <a:spLocks noChangeShapeType="1"/>
                </xdr:cNvSpPr>
              </xdr:nvSpPr>
              <xdr:spPr bwMode="auto">
                <a:xfrm>
                  <a:off x="170" y="1412"/>
                  <a:ext cx="84" cy="0"/>
                </a:xfrm>
                <a:prstGeom prst="line">
                  <a:avLst/>
                </a:prstGeom>
                <a:noFill/>
                <a:ln w="9525">
                  <a:solidFill>
                    <a:srgbClr val="FF6600"/>
                  </a:solidFill>
                  <a:round/>
                  <a:headEnd/>
                  <a:tailEnd/>
                </a:ln>
              </xdr:spPr>
            </xdr:sp>
            <xdr:sp macro="" textlink="">
              <xdr:nvSpPr>
                <xdr:cNvPr id="56" name="Line 495"/>
                <xdr:cNvSpPr>
                  <a:spLocks noChangeShapeType="1"/>
                </xdr:cNvSpPr>
              </xdr:nvSpPr>
              <xdr:spPr bwMode="auto">
                <a:xfrm>
                  <a:off x="169" y="1412"/>
                  <a:ext cx="0" cy="23"/>
                </a:xfrm>
                <a:prstGeom prst="line">
                  <a:avLst/>
                </a:prstGeom>
                <a:noFill/>
                <a:ln w="9525">
                  <a:solidFill>
                    <a:srgbClr val="FF6600"/>
                  </a:solidFill>
                  <a:round/>
                  <a:headEnd/>
                  <a:tailEnd/>
                </a:ln>
              </xdr:spPr>
            </xdr:sp>
            <xdr:sp macro="" textlink="">
              <xdr:nvSpPr>
                <xdr:cNvPr id="57" name="Line 496"/>
                <xdr:cNvSpPr>
                  <a:spLocks noChangeShapeType="1"/>
                </xdr:cNvSpPr>
              </xdr:nvSpPr>
              <xdr:spPr bwMode="auto">
                <a:xfrm>
                  <a:off x="254" y="1412"/>
                  <a:ext cx="0" cy="23"/>
                </a:xfrm>
                <a:prstGeom prst="line">
                  <a:avLst/>
                </a:prstGeom>
                <a:noFill/>
                <a:ln w="9525">
                  <a:solidFill>
                    <a:srgbClr val="FF6600"/>
                  </a:solidFill>
                  <a:round/>
                  <a:headEnd/>
                  <a:tailEnd/>
                </a:ln>
              </xdr:spPr>
            </xdr:sp>
          </xdr:grpSp>
        </xdr:grpSp>
        <xdr:grpSp>
          <xdr:nvGrpSpPr>
            <xdr:cNvPr id="45" name="Group 507"/>
            <xdr:cNvGrpSpPr>
              <a:grpSpLocks/>
            </xdr:cNvGrpSpPr>
          </xdr:nvGrpSpPr>
          <xdr:grpSpPr bwMode="auto">
            <a:xfrm>
              <a:off x="1819275" y="21135975"/>
              <a:ext cx="114300" cy="133350"/>
              <a:chOff x="495" y="1422"/>
              <a:chExt cx="14" cy="14"/>
            </a:xfrm>
          </xdr:grpSpPr>
          <xdr:sp macro="" textlink="">
            <xdr:nvSpPr>
              <xdr:cNvPr id="50" name="Line 508"/>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51" name="Line 509"/>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6" name="Group 510"/>
            <xdr:cNvGrpSpPr>
              <a:grpSpLocks/>
            </xdr:cNvGrpSpPr>
          </xdr:nvGrpSpPr>
          <xdr:grpSpPr bwMode="auto">
            <a:xfrm>
              <a:off x="5029200" y="21135975"/>
              <a:ext cx="114300" cy="133350"/>
              <a:chOff x="495" y="1422"/>
              <a:chExt cx="14" cy="14"/>
            </a:xfrm>
          </xdr:grpSpPr>
          <xdr:sp macro="" textlink="">
            <xdr:nvSpPr>
              <xdr:cNvPr id="48" name="Line 511"/>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9" name="Line 512"/>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sp macro="" textlink="">
        <xdr:nvSpPr>
          <xdr:cNvPr id="110" name="Text Box 929"/>
          <xdr:cNvSpPr txBox="1">
            <a:spLocks noChangeArrowheads="1"/>
          </xdr:cNvSpPr>
        </xdr:nvSpPr>
        <xdr:spPr bwMode="auto">
          <a:xfrm>
            <a:off x="714375" y="21639449"/>
            <a:ext cx="1219200" cy="182326"/>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1-χλώρο-προπάνιο</a:t>
            </a:r>
          </a:p>
        </xdr:txBody>
      </xdr:sp>
      <xdr:sp macro="" textlink="">
        <xdr:nvSpPr>
          <xdr:cNvPr id="229" name="Text Box 929"/>
          <xdr:cNvSpPr txBox="1">
            <a:spLocks noChangeArrowheads="1"/>
          </xdr:cNvSpPr>
        </xdr:nvSpPr>
        <xdr:spPr bwMode="auto">
          <a:xfrm>
            <a:off x="3600450" y="21344174"/>
            <a:ext cx="704850" cy="19185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ctr" rtl="1">
              <a:defRPr sz="1000"/>
            </a:pPr>
            <a:r>
              <a:rPr lang="el-GR" sz="1000" b="1" i="0" strike="noStrike">
                <a:solidFill>
                  <a:srgbClr val="800000"/>
                </a:solidFill>
                <a:latin typeface="Arial"/>
                <a:cs typeface="Arial"/>
              </a:rPr>
              <a:t>προπένιο</a:t>
            </a:r>
          </a:p>
        </xdr:txBody>
      </xdr:sp>
    </xdr:grpSp>
    <xdr:clientData/>
  </xdr:twoCellAnchor>
  <xdr:twoCellAnchor>
    <xdr:from>
      <xdr:col>2</xdr:col>
      <xdr:colOff>219075</xdr:colOff>
      <xdr:row>116</xdr:row>
      <xdr:rowOff>69518</xdr:rowOff>
    </xdr:from>
    <xdr:to>
      <xdr:col>9</xdr:col>
      <xdr:colOff>552450</xdr:colOff>
      <xdr:row>119</xdr:row>
      <xdr:rowOff>180975</xdr:rowOff>
    </xdr:to>
    <xdr:grpSp>
      <xdr:nvGrpSpPr>
        <xdr:cNvPr id="236" name="235 - Ομάδα"/>
        <xdr:cNvGrpSpPr/>
      </xdr:nvGrpSpPr>
      <xdr:grpSpPr>
        <a:xfrm>
          <a:off x="1448107" y="23574760"/>
          <a:ext cx="4634988" cy="695247"/>
          <a:chOff x="1438275" y="22472318"/>
          <a:chExt cx="4600575" cy="692482"/>
        </a:xfrm>
      </xdr:grpSpPr>
      <xdr:grpSp>
        <xdr:nvGrpSpPr>
          <xdr:cNvPr id="141" name="Group 894"/>
          <xdr:cNvGrpSpPr>
            <a:grpSpLocks/>
          </xdr:cNvGrpSpPr>
        </xdr:nvGrpSpPr>
        <xdr:grpSpPr bwMode="auto">
          <a:xfrm>
            <a:off x="2800350" y="22472318"/>
            <a:ext cx="476250" cy="211114"/>
            <a:chOff x="263" y="4179"/>
            <a:chExt cx="50" cy="22"/>
          </a:xfrm>
        </xdr:grpSpPr>
        <xdr:sp macro="" textlink="">
          <xdr:nvSpPr>
            <xdr:cNvPr id="169" name="Text Box 836"/>
            <xdr:cNvSpPr txBox="1">
              <a:spLocks noChangeArrowheads="1"/>
            </xdr:cNvSpPr>
          </xdr:nvSpPr>
          <xdr:spPr bwMode="auto">
            <a:xfrm>
              <a:off x="263" y="4179"/>
              <a:ext cx="17"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170" name="Text Box 893"/>
            <xdr:cNvSpPr txBox="1">
              <a:spLocks noChangeArrowheads="1"/>
            </xdr:cNvSpPr>
          </xdr:nvSpPr>
          <xdr:spPr bwMode="auto">
            <a:xfrm>
              <a:off x="291" y="4179"/>
              <a:ext cx="22"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71" name="Line 814"/>
            <xdr:cNvSpPr>
              <a:spLocks noChangeShapeType="1"/>
            </xdr:cNvSpPr>
          </xdr:nvSpPr>
          <xdr:spPr bwMode="auto">
            <a:xfrm>
              <a:off x="280" y="4189"/>
              <a:ext cx="14" cy="0"/>
            </a:xfrm>
            <a:prstGeom prst="line">
              <a:avLst/>
            </a:prstGeom>
            <a:noFill/>
            <a:ln w="9525">
              <a:solidFill>
                <a:srgbClr val="FFFF99"/>
              </a:solidFill>
              <a:round/>
              <a:headEnd/>
              <a:tailEnd/>
            </a:ln>
          </xdr:spPr>
        </xdr:sp>
      </xdr:grpSp>
      <xdr:grpSp>
        <xdr:nvGrpSpPr>
          <xdr:cNvPr id="142" name="Group 833"/>
          <xdr:cNvGrpSpPr>
            <a:grpSpLocks/>
          </xdr:cNvGrpSpPr>
        </xdr:nvGrpSpPr>
        <xdr:grpSpPr bwMode="auto">
          <a:xfrm>
            <a:off x="2657475" y="22525204"/>
            <a:ext cx="114300" cy="134345"/>
            <a:chOff x="495" y="1422"/>
            <a:chExt cx="14" cy="14"/>
          </a:xfrm>
        </xdr:grpSpPr>
        <xdr:sp macro="" textlink="">
          <xdr:nvSpPr>
            <xdr:cNvPr id="167" name="Line 83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168" name="Line 83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143" name="Group 930"/>
          <xdr:cNvGrpSpPr>
            <a:grpSpLocks/>
          </xdr:cNvGrpSpPr>
        </xdr:nvGrpSpPr>
        <xdr:grpSpPr bwMode="auto">
          <a:xfrm>
            <a:off x="1438275" y="22472318"/>
            <a:ext cx="1152525" cy="249498"/>
            <a:chOff x="108" y="4199"/>
            <a:chExt cx="121" cy="26"/>
          </a:xfrm>
        </xdr:grpSpPr>
        <xdr:sp macro="" textlink="">
          <xdr:nvSpPr>
            <xdr:cNvPr id="160" name="Text Box 870"/>
            <xdr:cNvSpPr txBox="1">
              <a:spLocks noChangeArrowheads="1"/>
            </xdr:cNvSpPr>
          </xdr:nvSpPr>
          <xdr:spPr bwMode="auto">
            <a:xfrm>
              <a:off x="108" y="419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61" name="Text Box 873"/>
            <xdr:cNvSpPr txBox="1">
              <a:spLocks noChangeArrowheads="1"/>
            </xdr:cNvSpPr>
          </xdr:nvSpPr>
          <xdr:spPr bwMode="auto">
            <a:xfrm>
              <a:off x="193" y="419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62" name="Text Box 874"/>
            <xdr:cNvSpPr txBox="1">
              <a:spLocks noChangeArrowheads="1"/>
            </xdr:cNvSpPr>
          </xdr:nvSpPr>
          <xdr:spPr bwMode="auto">
            <a:xfrm>
              <a:off x="153" y="419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63" name="Line 876"/>
            <xdr:cNvSpPr>
              <a:spLocks noChangeShapeType="1"/>
            </xdr:cNvSpPr>
          </xdr:nvSpPr>
          <xdr:spPr bwMode="auto">
            <a:xfrm>
              <a:off x="141" y="4209"/>
              <a:ext cx="14" cy="0"/>
            </a:xfrm>
            <a:prstGeom prst="line">
              <a:avLst/>
            </a:prstGeom>
            <a:noFill/>
            <a:ln w="9525">
              <a:solidFill>
                <a:srgbClr val="FFFF99"/>
              </a:solidFill>
              <a:round/>
              <a:headEnd/>
              <a:tailEnd/>
            </a:ln>
          </xdr:spPr>
        </xdr:sp>
        <xdr:grpSp>
          <xdr:nvGrpSpPr>
            <xdr:cNvPr id="164" name="Group 897"/>
            <xdr:cNvGrpSpPr>
              <a:grpSpLocks/>
            </xdr:cNvGrpSpPr>
          </xdr:nvGrpSpPr>
          <xdr:grpSpPr bwMode="auto">
            <a:xfrm>
              <a:off x="181" y="4207"/>
              <a:ext cx="14" cy="4"/>
              <a:chOff x="787" y="3900"/>
              <a:chExt cx="14" cy="4"/>
            </a:xfrm>
          </xdr:grpSpPr>
          <xdr:sp macro="" textlink="">
            <xdr:nvSpPr>
              <xdr:cNvPr id="165" name="Line 804"/>
              <xdr:cNvSpPr>
                <a:spLocks noChangeShapeType="1"/>
              </xdr:cNvSpPr>
            </xdr:nvSpPr>
            <xdr:spPr bwMode="auto">
              <a:xfrm>
                <a:off x="787" y="3904"/>
                <a:ext cx="14" cy="0"/>
              </a:xfrm>
              <a:prstGeom prst="line">
                <a:avLst/>
              </a:prstGeom>
              <a:noFill/>
              <a:ln w="9525">
                <a:solidFill>
                  <a:srgbClr val="FFFF99"/>
                </a:solidFill>
                <a:round/>
                <a:headEnd/>
                <a:tailEnd/>
              </a:ln>
            </xdr:spPr>
          </xdr:sp>
          <xdr:sp macro="" textlink="">
            <xdr:nvSpPr>
              <xdr:cNvPr id="166" name="Line 895"/>
              <xdr:cNvSpPr>
                <a:spLocks noChangeShapeType="1"/>
              </xdr:cNvSpPr>
            </xdr:nvSpPr>
            <xdr:spPr bwMode="auto">
              <a:xfrm>
                <a:off x="787" y="3900"/>
                <a:ext cx="14" cy="0"/>
              </a:xfrm>
              <a:prstGeom prst="line">
                <a:avLst/>
              </a:prstGeom>
              <a:noFill/>
              <a:ln w="9525">
                <a:solidFill>
                  <a:srgbClr val="FF6600"/>
                </a:solidFill>
                <a:round/>
                <a:headEnd/>
                <a:tailEnd/>
              </a:ln>
            </xdr:spPr>
          </xdr:sp>
        </xdr:grpSp>
      </xdr:grpSp>
      <xdr:grpSp>
        <xdr:nvGrpSpPr>
          <xdr:cNvPr id="144" name="Group 910"/>
          <xdr:cNvGrpSpPr>
            <a:grpSpLocks/>
          </xdr:cNvGrpSpPr>
        </xdr:nvGrpSpPr>
        <xdr:grpSpPr bwMode="auto">
          <a:xfrm>
            <a:off x="3962400" y="22479000"/>
            <a:ext cx="1171575" cy="508592"/>
            <a:chOff x="587" y="4170"/>
            <a:chExt cx="123" cy="53"/>
          </a:xfrm>
        </xdr:grpSpPr>
        <xdr:sp macro="" textlink="">
          <xdr:nvSpPr>
            <xdr:cNvPr id="153" name="Text Box 800"/>
            <xdr:cNvSpPr txBox="1">
              <a:spLocks noChangeArrowheads="1"/>
            </xdr:cNvSpPr>
          </xdr:nvSpPr>
          <xdr:spPr bwMode="auto">
            <a:xfrm>
              <a:off x="633" y="4203"/>
              <a:ext cx="24"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154" name="Text Box 798"/>
            <xdr:cNvSpPr txBox="1">
              <a:spLocks noChangeArrowheads="1"/>
            </xdr:cNvSpPr>
          </xdr:nvSpPr>
          <xdr:spPr bwMode="auto">
            <a:xfrm>
              <a:off x="674" y="417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5" name="Text Box 850"/>
            <xdr:cNvSpPr txBox="1">
              <a:spLocks noChangeArrowheads="1"/>
            </xdr:cNvSpPr>
          </xdr:nvSpPr>
          <xdr:spPr bwMode="auto">
            <a:xfrm>
              <a:off x="587" y="417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56" name="Text Box 852"/>
            <xdr:cNvSpPr txBox="1">
              <a:spLocks noChangeArrowheads="1"/>
            </xdr:cNvSpPr>
          </xdr:nvSpPr>
          <xdr:spPr bwMode="auto">
            <a:xfrm>
              <a:off x="633" y="4170"/>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57" name="Line 857"/>
            <xdr:cNvSpPr>
              <a:spLocks noChangeShapeType="1"/>
            </xdr:cNvSpPr>
          </xdr:nvSpPr>
          <xdr:spPr bwMode="auto">
            <a:xfrm>
              <a:off x="622" y="4180"/>
              <a:ext cx="14" cy="0"/>
            </a:xfrm>
            <a:prstGeom prst="line">
              <a:avLst/>
            </a:prstGeom>
            <a:noFill/>
            <a:ln w="9525">
              <a:solidFill>
                <a:srgbClr val="FFFF99"/>
              </a:solidFill>
              <a:round/>
              <a:headEnd/>
              <a:tailEnd/>
            </a:ln>
          </xdr:spPr>
        </xdr:sp>
        <xdr:sp macro="" textlink="">
          <xdr:nvSpPr>
            <xdr:cNvPr id="158" name="Line 896"/>
            <xdr:cNvSpPr>
              <a:spLocks noChangeShapeType="1"/>
            </xdr:cNvSpPr>
          </xdr:nvSpPr>
          <xdr:spPr bwMode="auto">
            <a:xfrm>
              <a:off x="662" y="4180"/>
              <a:ext cx="14" cy="0"/>
            </a:xfrm>
            <a:prstGeom prst="line">
              <a:avLst/>
            </a:prstGeom>
            <a:noFill/>
            <a:ln w="9525">
              <a:solidFill>
                <a:srgbClr val="FFFF99"/>
              </a:solidFill>
              <a:round/>
              <a:headEnd/>
              <a:tailEnd/>
            </a:ln>
          </xdr:spPr>
        </xdr:sp>
        <xdr:sp macro="" textlink="">
          <xdr:nvSpPr>
            <xdr:cNvPr id="159" name="Line 909"/>
            <xdr:cNvSpPr>
              <a:spLocks noChangeShapeType="1"/>
            </xdr:cNvSpPr>
          </xdr:nvSpPr>
          <xdr:spPr bwMode="auto">
            <a:xfrm rot="5400000">
              <a:off x="636" y="4197"/>
              <a:ext cx="14" cy="0"/>
            </a:xfrm>
            <a:prstGeom prst="line">
              <a:avLst/>
            </a:prstGeom>
            <a:noFill/>
            <a:ln w="9525">
              <a:solidFill>
                <a:srgbClr val="FFFF99"/>
              </a:solidFill>
              <a:round/>
              <a:headEnd/>
              <a:tailEnd/>
            </a:ln>
          </xdr:spPr>
        </xdr:sp>
      </xdr:grpSp>
      <xdr:sp macro="" textlink="">
        <xdr:nvSpPr>
          <xdr:cNvPr id="106" name="Text Box 832"/>
          <xdr:cNvSpPr txBox="1">
            <a:spLocks noChangeArrowheads="1"/>
          </xdr:cNvSpPr>
        </xdr:nvSpPr>
        <xdr:spPr bwMode="auto">
          <a:xfrm>
            <a:off x="4667249" y="22728427"/>
            <a:ext cx="1371601" cy="436373"/>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2-χλώρο-προπάνιο</a:t>
            </a:r>
          </a:p>
          <a:p>
            <a:pPr algn="ctr" rtl="1">
              <a:defRPr sz="1000"/>
            </a:pPr>
            <a:r>
              <a:rPr lang="el-GR" sz="1000" b="1" i="0" strike="noStrike">
                <a:solidFill>
                  <a:srgbClr val="800000"/>
                </a:solidFill>
                <a:latin typeface="Arial"/>
                <a:cs typeface="Arial"/>
              </a:rPr>
              <a:t>(κύριο προϊόν)</a:t>
            </a:r>
          </a:p>
        </xdr:txBody>
      </xdr:sp>
      <xdr:sp macro="" textlink="">
        <xdr:nvSpPr>
          <xdr:cNvPr id="233" name="Line 741"/>
          <xdr:cNvSpPr>
            <a:spLocks noChangeShapeType="1"/>
          </xdr:cNvSpPr>
        </xdr:nvSpPr>
        <xdr:spPr bwMode="auto">
          <a:xfrm>
            <a:off x="3390900" y="22579141"/>
            <a:ext cx="504000" cy="0"/>
          </a:xfrm>
          <a:prstGeom prst="line">
            <a:avLst/>
          </a:prstGeom>
          <a:noFill/>
          <a:ln w="12700">
            <a:solidFill>
              <a:srgbClr val="FF0000"/>
            </a:solidFill>
            <a:round/>
            <a:headEnd/>
            <a:tailEnd type="triangle" w="med" len="med"/>
          </a:ln>
        </xdr:spPr>
      </xdr:sp>
    </xdr:grpSp>
    <xdr:clientData/>
  </xdr:twoCellAnchor>
  <xdr:twoCellAnchor>
    <xdr:from>
      <xdr:col>2</xdr:col>
      <xdr:colOff>304800</xdr:colOff>
      <xdr:row>123</xdr:row>
      <xdr:rowOff>95250</xdr:rowOff>
    </xdr:from>
    <xdr:to>
      <xdr:col>9</xdr:col>
      <xdr:colOff>371475</xdr:colOff>
      <xdr:row>127</xdr:row>
      <xdr:rowOff>67741</xdr:rowOff>
    </xdr:to>
    <xdr:grpSp>
      <xdr:nvGrpSpPr>
        <xdr:cNvPr id="240" name="239 - Ομάδα"/>
        <xdr:cNvGrpSpPr/>
      </xdr:nvGrpSpPr>
      <xdr:grpSpPr>
        <a:xfrm>
          <a:off x="1533832" y="25013879"/>
          <a:ext cx="4368288" cy="750878"/>
          <a:chOff x="1524000" y="23860125"/>
          <a:chExt cx="4333875" cy="734491"/>
        </a:xfrm>
      </xdr:grpSpPr>
      <xdr:grpSp>
        <xdr:nvGrpSpPr>
          <xdr:cNvPr id="238" name="237 - Ομάδα"/>
          <xdr:cNvGrpSpPr/>
        </xdr:nvGrpSpPr>
        <xdr:grpSpPr>
          <a:xfrm>
            <a:off x="1524000" y="23860125"/>
            <a:ext cx="3448050" cy="600075"/>
            <a:chOff x="1524000" y="23860125"/>
            <a:chExt cx="3448050" cy="600075"/>
          </a:xfrm>
        </xdr:grpSpPr>
        <xdr:sp macro="" textlink="">
          <xdr:nvSpPr>
            <xdr:cNvPr id="179" name="Text Box 759"/>
            <xdr:cNvSpPr txBox="1">
              <a:spLocks noChangeArrowheads="1"/>
            </xdr:cNvSpPr>
          </xdr:nvSpPr>
          <xdr:spPr bwMode="auto">
            <a:xfrm>
              <a:off x="2914650" y="23936325"/>
              <a:ext cx="304800" cy="26670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0" i="0" strike="noStrike">
                  <a:solidFill>
                    <a:srgbClr val="FFFF99"/>
                  </a:solidFill>
                  <a:latin typeface="Arial"/>
                  <a:cs typeface="Arial"/>
                </a:rPr>
                <a:t>Br</a:t>
              </a:r>
              <a:r>
                <a:rPr lang="en-US" sz="1200" b="0" i="0" strike="noStrike" baseline="-25000">
                  <a:solidFill>
                    <a:srgbClr val="FFFF99"/>
                  </a:solidFill>
                  <a:latin typeface="Arial"/>
                  <a:cs typeface="Arial"/>
                </a:rPr>
                <a:t>2</a:t>
              </a:r>
            </a:p>
          </xdr:txBody>
        </xdr:sp>
        <xdr:grpSp>
          <xdr:nvGrpSpPr>
            <xdr:cNvPr id="180" name="Group 760"/>
            <xdr:cNvGrpSpPr>
              <a:grpSpLocks/>
            </xdr:cNvGrpSpPr>
          </xdr:nvGrpSpPr>
          <xdr:grpSpPr bwMode="auto">
            <a:xfrm>
              <a:off x="1524000" y="23945850"/>
              <a:ext cx="1162050" cy="247650"/>
              <a:chOff x="59" y="3391"/>
              <a:chExt cx="122" cy="26"/>
            </a:xfrm>
          </xdr:grpSpPr>
          <xdr:sp macro="" textlink="">
            <xdr:nvSpPr>
              <xdr:cNvPr id="197" name="Text Box 761"/>
              <xdr:cNvSpPr txBox="1">
                <a:spLocks noChangeArrowheads="1"/>
              </xdr:cNvSpPr>
            </xdr:nvSpPr>
            <xdr:spPr bwMode="auto">
              <a:xfrm>
                <a:off x="59"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98" name="Text Box 762"/>
              <xdr:cNvSpPr txBox="1">
                <a:spLocks noChangeArrowheads="1"/>
              </xdr:cNvSpPr>
            </xdr:nvSpPr>
            <xdr:spPr bwMode="auto">
              <a:xfrm>
                <a:off x="145"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99" name="Text Box 763"/>
              <xdr:cNvSpPr txBox="1">
                <a:spLocks noChangeArrowheads="1"/>
              </xdr:cNvSpPr>
            </xdr:nvSpPr>
            <xdr:spPr bwMode="auto">
              <a:xfrm>
                <a:off x="104" y="3391"/>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200" name="Group 764"/>
              <xdr:cNvGrpSpPr>
                <a:grpSpLocks/>
              </xdr:cNvGrpSpPr>
            </xdr:nvGrpSpPr>
            <xdr:grpSpPr bwMode="auto">
              <a:xfrm>
                <a:off x="133" y="3399"/>
                <a:ext cx="14" cy="4"/>
                <a:chOff x="698" y="1451"/>
                <a:chExt cx="14" cy="4"/>
              </a:xfrm>
            </xdr:grpSpPr>
            <xdr:sp macro="" textlink="">
              <xdr:nvSpPr>
                <xdr:cNvPr id="202" name="Line 765"/>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203" name="Line 766"/>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201" name="Line 767"/>
              <xdr:cNvSpPr>
                <a:spLocks noChangeShapeType="1"/>
              </xdr:cNvSpPr>
            </xdr:nvSpPr>
            <xdr:spPr bwMode="auto">
              <a:xfrm>
                <a:off x="92" y="3401"/>
                <a:ext cx="14" cy="0"/>
              </a:xfrm>
              <a:prstGeom prst="line">
                <a:avLst/>
              </a:prstGeom>
              <a:noFill/>
              <a:ln w="9525">
                <a:solidFill>
                  <a:srgbClr val="FFFF99"/>
                </a:solidFill>
                <a:round/>
                <a:headEnd/>
                <a:tailEnd/>
              </a:ln>
            </xdr:spPr>
          </xdr:sp>
        </xdr:grpSp>
        <xdr:grpSp>
          <xdr:nvGrpSpPr>
            <xdr:cNvPr id="237" name="236 - Ομάδα"/>
            <xdr:cNvGrpSpPr/>
          </xdr:nvGrpSpPr>
          <xdr:grpSpPr>
            <a:xfrm>
              <a:off x="3267075" y="23860125"/>
              <a:ext cx="504000" cy="200025"/>
              <a:chOff x="3352800" y="23860125"/>
              <a:chExt cx="504000" cy="200025"/>
            </a:xfrm>
          </xdr:grpSpPr>
          <xdr:sp macro="" textlink="">
            <xdr:nvSpPr>
              <xdr:cNvPr id="195" name="Text Box 782"/>
              <xdr:cNvSpPr txBox="1">
                <a:spLocks noChangeArrowheads="1"/>
              </xdr:cNvSpPr>
            </xdr:nvSpPr>
            <xdr:spPr bwMode="auto">
              <a:xfrm>
                <a:off x="3427771" y="23860125"/>
                <a:ext cx="325080" cy="2000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8080"/>
                    </a:solidFill>
                    <a:latin typeface="Arial"/>
                    <a:cs typeface="Arial"/>
                  </a:rPr>
                  <a:t>CCl</a:t>
                </a:r>
                <a:r>
                  <a:rPr lang="en-US" sz="1000" b="1" i="0" strike="noStrike" baseline="-25000">
                    <a:solidFill>
                      <a:srgbClr val="808080"/>
                    </a:solidFill>
                    <a:latin typeface="Arial"/>
                    <a:cs typeface="Arial"/>
                  </a:rPr>
                  <a:t>4</a:t>
                </a:r>
              </a:p>
            </xdr:txBody>
          </xdr:sp>
          <xdr:sp macro="" textlink="">
            <xdr:nvSpPr>
              <xdr:cNvPr id="196" name="Line 768"/>
              <xdr:cNvSpPr>
                <a:spLocks noChangeShapeType="1"/>
              </xdr:cNvSpPr>
            </xdr:nvSpPr>
            <xdr:spPr bwMode="auto">
              <a:xfrm>
                <a:off x="3352800" y="24050625"/>
                <a:ext cx="504000" cy="0"/>
              </a:xfrm>
              <a:prstGeom prst="line">
                <a:avLst/>
              </a:prstGeom>
              <a:noFill/>
              <a:ln w="12700">
                <a:solidFill>
                  <a:srgbClr val="FF0000"/>
                </a:solidFill>
                <a:round/>
                <a:headEnd/>
                <a:tailEnd type="triangle" w="med" len="med"/>
              </a:ln>
            </xdr:spPr>
          </xdr:sp>
        </xdr:grpSp>
        <xdr:grpSp>
          <xdr:nvGrpSpPr>
            <xdr:cNvPr id="182" name="Group 789"/>
            <xdr:cNvGrpSpPr>
              <a:grpSpLocks/>
            </xdr:cNvGrpSpPr>
          </xdr:nvGrpSpPr>
          <xdr:grpSpPr bwMode="auto">
            <a:xfrm>
              <a:off x="3819525" y="23945850"/>
              <a:ext cx="1152525" cy="514350"/>
              <a:chOff x="423" y="3760"/>
              <a:chExt cx="121" cy="54"/>
            </a:xfrm>
          </xdr:grpSpPr>
          <xdr:sp macro="" textlink="">
            <xdr:nvSpPr>
              <xdr:cNvPr id="186" name="Text Box 770"/>
              <xdr:cNvSpPr txBox="1">
                <a:spLocks noChangeArrowheads="1"/>
              </xdr:cNvSpPr>
            </xdr:nvSpPr>
            <xdr:spPr bwMode="auto">
              <a:xfrm>
                <a:off x="469" y="3792"/>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Br</a:t>
                </a:r>
              </a:p>
            </xdr:txBody>
          </xdr:sp>
          <xdr:sp macro="" textlink="">
            <xdr:nvSpPr>
              <xdr:cNvPr id="187" name="Text Box 771"/>
              <xdr:cNvSpPr txBox="1">
                <a:spLocks noChangeArrowheads="1"/>
              </xdr:cNvSpPr>
            </xdr:nvSpPr>
            <xdr:spPr bwMode="auto">
              <a:xfrm>
                <a:off x="423" y="376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88" name="Text Box 772"/>
              <xdr:cNvSpPr txBox="1">
                <a:spLocks noChangeArrowheads="1"/>
              </xdr:cNvSpPr>
            </xdr:nvSpPr>
            <xdr:spPr bwMode="auto">
              <a:xfrm>
                <a:off x="508" y="376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89" name="Text Box 773"/>
              <xdr:cNvSpPr txBox="1">
                <a:spLocks noChangeArrowheads="1"/>
              </xdr:cNvSpPr>
            </xdr:nvSpPr>
            <xdr:spPr bwMode="auto">
              <a:xfrm>
                <a:off x="468" y="3760"/>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90" name="Text Box 774"/>
              <xdr:cNvSpPr txBox="1">
                <a:spLocks noChangeArrowheads="1"/>
              </xdr:cNvSpPr>
            </xdr:nvSpPr>
            <xdr:spPr bwMode="auto">
              <a:xfrm>
                <a:off x="510" y="3792"/>
                <a:ext cx="24"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Br</a:t>
                </a:r>
              </a:p>
            </xdr:txBody>
          </xdr:sp>
          <xdr:sp macro="" textlink="">
            <xdr:nvSpPr>
              <xdr:cNvPr id="191" name="Line 775"/>
              <xdr:cNvSpPr>
                <a:spLocks noChangeShapeType="1"/>
              </xdr:cNvSpPr>
            </xdr:nvSpPr>
            <xdr:spPr bwMode="auto">
              <a:xfrm>
                <a:off x="456" y="3770"/>
                <a:ext cx="14" cy="0"/>
              </a:xfrm>
              <a:prstGeom prst="line">
                <a:avLst/>
              </a:prstGeom>
              <a:noFill/>
              <a:ln w="9525">
                <a:solidFill>
                  <a:srgbClr val="FFFF99"/>
                </a:solidFill>
                <a:round/>
                <a:headEnd/>
                <a:tailEnd/>
              </a:ln>
            </xdr:spPr>
          </xdr:sp>
          <xdr:sp macro="" textlink="">
            <xdr:nvSpPr>
              <xdr:cNvPr id="192" name="Line 776"/>
              <xdr:cNvSpPr>
                <a:spLocks noChangeShapeType="1"/>
              </xdr:cNvSpPr>
            </xdr:nvSpPr>
            <xdr:spPr bwMode="auto">
              <a:xfrm>
                <a:off x="496" y="3770"/>
                <a:ext cx="14" cy="0"/>
              </a:xfrm>
              <a:prstGeom prst="line">
                <a:avLst/>
              </a:prstGeom>
              <a:noFill/>
              <a:ln w="9525">
                <a:solidFill>
                  <a:srgbClr val="FFFF99"/>
                </a:solidFill>
                <a:round/>
                <a:headEnd/>
                <a:tailEnd/>
              </a:ln>
            </xdr:spPr>
          </xdr:sp>
          <xdr:sp macro="" textlink="">
            <xdr:nvSpPr>
              <xdr:cNvPr id="193" name="Line 777"/>
              <xdr:cNvSpPr>
                <a:spLocks noChangeShapeType="1"/>
              </xdr:cNvSpPr>
            </xdr:nvSpPr>
            <xdr:spPr bwMode="auto">
              <a:xfrm rot="5400000">
                <a:off x="511" y="3786"/>
                <a:ext cx="14" cy="0"/>
              </a:xfrm>
              <a:prstGeom prst="line">
                <a:avLst/>
              </a:prstGeom>
              <a:noFill/>
              <a:ln w="9525">
                <a:solidFill>
                  <a:srgbClr val="FFFF99"/>
                </a:solidFill>
                <a:round/>
                <a:headEnd/>
                <a:tailEnd/>
              </a:ln>
            </xdr:spPr>
          </xdr:sp>
          <xdr:sp macro="" textlink="">
            <xdr:nvSpPr>
              <xdr:cNvPr id="194" name="Line 778"/>
              <xdr:cNvSpPr>
                <a:spLocks noChangeShapeType="1"/>
              </xdr:cNvSpPr>
            </xdr:nvSpPr>
            <xdr:spPr bwMode="auto">
              <a:xfrm rot="5400000">
                <a:off x="471" y="3786"/>
                <a:ext cx="14" cy="0"/>
              </a:xfrm>
              <a:prstGeom prst="line">
                <a:avLst/>
              </a:prstGeom>
              <a:noFill/>
              <a:ln w="9525">
                <a:solidFill>
                  <a:srgbClr val="FFFF99"/>
                </a:solidFill>
                <a:round/>
                <a:headEnd/>
                <a:tailEnd/>
              </a:ln>
            </xdr:spPr>
          </xdr:sp>
        </xdr:grpSp>
        <xdr:grpSp>
          <xdr:nvGrpSpPr>
            <xdr:cNvPr id="183" name="Group 779"/>
            <xdr:cNvGrpSpPr>
              <a:grpSpLocks/>
            </xdr:cNvGrpSpPr>
          </xdr:nvGrpSpPr>
          <xdr:grpSpPr bwMode="auto">
            <a:xfrm>
              <a:off x="2752725" y="23983950"/>
              <a:ext cx="114300" cy="133350"/>
              <a:chOff x="495" y="1218"/>
              <a:chExt cx="14" cy="14"/>
            </a:xfrm>
          </xdr:grpSpPr>
          <xdr:sp macro="" textlink="">
            <xdr:nvSpPr>
              <xdr:cNvPr id="184" name="Line 780"/>
              <xdr:cNvSpPr>
                <a:spLocks noChangeShapeType="1"/>
              </xdr:cNvSpPr>
            </xdr:nvSpPr>
            <xdr:spPr bwMode="auto">
              <a:xfrm flipH="1">
                <a:off x="495" y="1225"/>
                <a:ext cx="14" cy="0"/>
              </a:xfrm>
              <a:prstGeom prst="line">
                <a:avLst/>
              </a:prstGeom>
              <a:noFill/>
              <a:ln w="19050">
                <a:solidFill>
                  <a:srgbClr val="FF0000"/>
                </a:solidFill>
                <a:round/>
                <a:headEnd/>
                <a:tailEnd/>
              </a:ln>
            </xdr:spPr>
          </xdr:sp>
          <xdr:sp macro="" textlink="">
            <xdr:nvSpPr>
              <xdr:cNvPr id="185" name="Line 781"/>
              <xdr:cNvSpPr>
                <a:spLocks noChangeShapeType="1"/>
              </xdr:cNvSpPr>
            </xdr:nvSpPr>
            <xdr:spPr bwMode="auto">
              <a:xfrm rot="5400000" flipH="1">
                <a:off x="495" y="1225"/>
                <a:ext cx="14" cy="0"/>
              </a:xfrm>
              <a:prstGeom prst="line">
                <a:avLst/>
              </a:prstGeom>
              <a:noFill/>
              <a:ln w="19050">
                <a:solidFill>
                  <a:srgbClr val="FF0000"/>
                </a:solidFill>
                <a:round/>
                <a:headEnd/>
                <a:tailEnd/>
              </a:ln>
            </xdr:spPr>
          </xdr:sp>
        </xdr:grpSp>
      </xdr:grpSp>
      <xdr:sp macro="" textlink="">
        <xdr:nvSpPr>
          <xdr:cNvPr id="239" name="Text Box 832"/>
          <xdr:cNvSpPr txBox="1">
            <a:spLocks noChangeArrowheads="1"/>
          </xdr:cNvSpPr>
        </xdr:nvSpPr>
        <xdr:spPr bwMode="auto">
          <a:xfrm>
            <a:off x="4876800" y="24158243"/>
            <a:ext cx="981075" cy="436373"/>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1000" b="1" i="0" strike="noStrike">
                <a:solidFill>
                  <a:srgbClr val="800000"/>
                </a:solidFill>
                <a:latin typeface="Arial"/>
                <a:cs typeface="Arial"/>
              </a:rPr>
              <a:t>1,</a:t>
            </a:r>
            <a:r>
              <a:rPr lang="el-GR" sz="1000" b="1" i="0" strike="noStrike">
                <a:solidFill>
                  <a:srgbClr val="800000"/>
                </a:solidFill>
                <a:latin typeface="Arial"/>
                <a:cs typeface="Arial"/>
              </a:rPr>
              <a:t>2-δίβρωμο-προπάνιο</a:t>
            </a:r>
          </a:p>
          <a:p>
            <a:pPr algn="ctr" rtl="1">
              <a:defRPr sz="1000"/>
            </a:pPr>
            <a:endParaRPr lang="el-GR" sz="1000" b="1" i="0" strike="noStrike">
              <a:solidFill>
                <a:srgbClr val="800000"/>
              </a:solidFill>
              <a:latin typeface="Arial"/>
              <a:cs typeface="Arial"/>
            </a:endParaRPr>
          </a:p>
        </xdr:txBody>
      </xdr:sp>
    </xdr:grpSp>
    <xdr:clientData/>
  </xdr:twoCellAnchor>
  <xdr:twoCellAnchor>
    <xdr:from>
      <xdr:col>2</xdr:col>
      <xdr:colOff>95250</xdr:colOff>
      <xdr:row>130</xdr:row>
      <xdr:rowOff>66675</xdr:rowOff>
    </xdr:from>
    <xdr:to>
      <xdr:col>9</xdr:col>
      <xdr:colOff>123825</xdr:colOff>
      <xdr:row>133</xdr:row>
      <xdr:rowOff>66675</xdr:rowOff>
    </xdr:to>
    <xdr:grpSp>
      <xdr:nvGrpSpPr>
        <xdr:cNvPr id="177" name="176 - Ομάδα"/>
        <xdr:cNvGrpSpPr/>
      </xdr:nvGrpSpPr>
      <xdr:grpSpPr>
        <a:xfrm>
          <a:off x="1324282" y="26408933"/>
          <a:ext cx="4330188" cy="583790"/>
          <a:chOff x="1209675" y="24993600"/>
          <a:chExt cx="4295775" cy="571500"/>
        </a:xfrm>
      </xdr:grpSpPr>
      <xdr:grpSp>
        <xdr:nvGrpSpPr>
          <xdr:cNvPr id="204" name="Group 1513"/>
          <xdr:cNvGrpSpPr>
            <a:grpSpLocks/>
          </xdr:cNvGrpSpPr>
        </xdr:nvGrpSpPr>
        <xdr:grpSpPr bwMode="auto">
          <a:xfrm>
            <a:off x="1209675" y="24993600"/>
            <a:ext cx="3810000" cy="571500"/>
            <a:chOff x="140" y="4728"/>
            <a:chExt cx="400" cy="60"/>
          </a:xfrm>
        </xdr:grpSpPr>
        <xdr:sp macro="" textlink="">
          <xdr:nvSpPr>
            <xdr:cNvPr id="205" name="Text Box 1011"/>
            <xdr:cNvSpPr txBox="1">
              <a:spLocks noChangeArrowheads="1"/>
            </xdr:cNvSpPr>
          </xdr:nvSpPr>
          <xdr:spPr bwMode="auto">
            <a:xfrm>
              <a:off x="288" y="4736"/>
              <a:ext cx="5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H–OH</a:t>
              </a:r>
            </a:p>
          </xdr:txBody>
        </xdr:sp>
        <xdr:grpSp>
          <xdr:nvGrpSpPr>
            <xdr:cNvPr id="206" name="Group 1012"/>
            <xdr:cNvGrpSpPr>
              <a:grpSpLocks/>
            </xdr:cNvGrpSpPr>
          </xdr:nvGrpSpPr>
          <xdr:grpSpPr bwMode="auto">
            <a:xfrm>
              <a:off x="140" y="4736"/>
              <a:ext cx="124" cy="26"/>
              <a:chOff x="57" y="3391"/>
              <a:chExt cx="124" cy="26"/>
            </a:xfrm>
          </xdr:grpSpPr>
          <xdr:sp macro="" textlink="">
            <xdr:nvSpPr>
              <xdr:cNvPr id="221" name="Text Box 1013"/>
              <xdr:cNvSpPr txBox="1">
                <a:spLocks noChangeArrowheads="1"/>
              </xdr:cNvSpPr>
            </xdr:nvSpPr>
            <xdr:spPr bwMode="auto">
              <a:xfrm>
                <a:off x="57"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22" name="Text Box 1014"/>
              <xdr:cNvSpPr txBox="1">
                <a:spLocks noChangeArrowheads="1"/>
              </xdr:cNvSpPr>
            </xdr:nvSpPr>
            <xdr:spPr bwMode="auto">
              <a:xfrm>
                <a:off x="145"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23" name="Text Box 1015"/>
              <xdr:cNvSpPr txBox="1">
                <a:spLocks noChangeArrowheads="1"/>
              </xdr:cNvSpPr>
            </xdr:nvSpPr>
            <xdr:spPr bwMode="auto">
              <a:xfrm>
                <a:off x="104" y="3391"/>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224" name="Group 1016"/>
              <xdr:cNvGrpSpPr>
                <a:grpSpLocks/>
              </xdr:cNvGrpSpPr>
            </xdr:nvGrpSpPr>
            <xdr:grpSpPr bwMode="auto">
              <a:xfrm>
                <a:off x="133" y="3399"/>
                <a:ext cx="14" cy="4"/>
                <a:chOff x="698" y="1451"/>
                <a:chExt cx="14" cy="4"/>
              </a:xfrm>
            </xdr:grpSpPr>
            <xdr:sp macro="" textlink="">
              <xdr:nvSpPr>
                <xdr:cNvPr id="226" name="Line 1017"/>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227" name="Line 1018"/>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225" name="Line 1019"/>
              <xdr:cNvSpPr>
                <a:spLocks noChangeShapeType="1"/>
              </xdr:cNvSpPr>
            </xdr:nvSpPr>
            <xdr:spPr bwMode="auto">
              <a:xfrm>
                <a:off x="91" y="3401"/>
                <a:ext cx="14" cy="0"/>
              </a:xfrm>
              <a:prstGeom prst="line">
                <a:avLst/>
              </a:prstGeom>
              <a:noFill/>
              <a:ln w="9525">
                <a:solidFill>
                  <a:srgbClr val="FFFF99"/>
                </a:solidFill>
                <a:round/>
                <a:headEnd/>
                <a:tailEnd/>
              </a:ln>
            </xdr:spPr>
          </xdr:sp>
        </xdr:grpSp>
        <xdr:grpSp>
          <xdr:nvGrpSpPr>
            <xdr:cNvPr id="207" name="Group 1512"/>
            <xdr:cNvGrpSpPr>
              <a:grpSpLocks/>
            </xdr:cNvGrpSpPr>
          </xdr:nvGrpSpPr>
          <xdr:grpSpPr bwMode="auto">
            <a:xfrm>
              <a:off x="348" y="4728"/>
              <a:ext cx="64" cy="20"/>
              <a:chOff x="348" y="4728"/>
              <a:chExt cx="64" cy="20"/>
            </a:xfrm>
          </xdr:grpSpPr>
          <xdr:sp macro="" textlink="">
            <xdr:nvSpPr>
              <xdr:cNvPr id="219" name="Text Box 1509"/>
              <xdr:cNvSpPr txBox="1">
                <a:spLocks noChangeArrowheads="1"/>
              </xdr:cNvSpPr>
            </xdr:nvSpPr>
            <xdr:spPr bwMode="auto">
              <a:xfrm>
                <a:off x="357" y="4728"/>
                <a:ext cx="43"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969696"/>
                    </a:solidFill>
                    <a:latin typeface="Arial"/>
                    <a:cs typeface="Arial"/>
                  </a:rPr>
                  <a:t>H</a:t>
                </a:r>
                <a:r>
                  <a:rPr lang="en-US" sz="1000" b="1" i="0" strike="noStrike" baseline="-25000">
                    <a:solidFill>
                      <a:srgbClr val="969696"/>
                    </a:solidFill>
                    <a:latin typeface="Arial"/>
                    <a:cs typeface="Arial"/>
                  </a:rPr>
                  <a:t>2</a:t>
                </a:r>
                <a:r>
                  <a:rPr lang="en-US" sz="1000" b="1" i="0" strike="noStrike">
                    <a:solidFill>
                      <a:srgbClr val="969696"/>
                    </a:solidFill>
                    <a:latin typeface="Arial"/>
                    <a:cs typeface="Arial"/>
                  </a:rPr>
                  <a:t>SO</a:t>
                </a:r>
                <a:r>
                  <a:rPr lang="en-US" sz="1000" b="1" i="0" strike="noStrike" baseline="-25000">
                    <a:solidFill>
                      <a:srgbClr val="969696"/>
                    </a:solidFill>
                    <a:latin typeface="Arial"/>
                    <a:cs typeface="Arial"/>
                  </a:rPr>
                  <a:t>4</a:t>
                </a:r>
              </a:p>
            </xdr:txBody>
          </xdr:sp>
          <xdr:sp macro="" textlink="">
            <xdr:nvSpPr>
              <xdr:cNvPr id="220" name="Line 1022"/>
              <xdr:cNvSpPr>
                <a:spLocks noChangeShapeType="1"/>
              </xdr:cNvSpPr>
            </xdr:nvSpPr>
            <xdr:spPr bwMode="auto">
              <a:xfrm>
                <a:off x="348" y="4747"/>
                <a:ext cx="64" cy="0"/>
              </a:xfrm>
              <a:prstGeom prst="line">
                <a:avLst/>
              </a:prstGeom>
              <a:noFill/>
              <a:ln w="12700">
                <a:solidFill>
                  <a:srgbClr val="FF0000"/>
                </a:solidFill>
                <a:round/>
                <a:headEnd/>
                <a:tailEnd type="triangle" w="med" len="med"/>
              </a:ln>
            </xdr:spPr>
          </xdr:sp>
        </xdr:grpSp>
        <xdr:grpSp>
          <xdr:nvGrpSpPr>
            <xdr:cNvPr id="208" name="Group 1041"/>
            <xdr:cNvGrpSpPr>
              <a:grpSpLocks/>
            </xdr:cNvGrpSpPr>
          </xdr:nvGrpSpPr>
          <xdr:grpSpPr bwMode="auto">
            <a:xfrm>
              <a:off x="416" y="4736"/>
              <a:ext cx="124" cy="52"/>
              <a:chOff x="398" y="4727"/>
              <a:chExt cx="124" cy="52"/>
            </a:xfrm>
          </xdr:grpSpPr>
          <xdr:sp macro="" textlink="">
            <xdr:nvSpPr>
              <xdr:cNvPr id="212" name="Text Box 1024"/>
              <xdr:cNvSpPr txBox="1">
                <a:spLocks noChangeArrowheads="1"/>
              </xdr:cNvSpPr>
            </xdr:nvSpPr>
            <xdr:spPr bwMode="auto">
              <a:xfrm>
                <a:off x="445" y="4759"/>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213" name="Text Box 1025"/>
              <xdr:cNvSpPr txBox="1">
                <a:spLocks noChangeArrowheads="1"/>
              </xdr:cNvSpPr>
            </xdr:nvSpPr>
            <xdr:spPr bwMode="auto">
              <a:xfrm>
                <a:off x="398" y="472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4" name="Text Box 1026"/>
              <xdr:cNvSpPr txBox="1">
                <a:spLocks noChangeArrowheads="1"/>
              </xdr:cNvSpPr>
            </xdr:nvSpPr>
            <xdr:spPr bwMode="auto">
              <a:xfrm>
                <a:off x="486" y="472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15" name="Text Box 1027"/>
              <xdr:cNvSpPr txBox="1">
                <a:spLocks noChangeArrowheads="1"/>
              </xdr:cNvSpPr>
            </xdr:nvSpPr>
            <xdr:spPr bwMode="auto">
              <a:xfrm>
                <a:off x="445" y="4727"/>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16" name="Line 1029"/>
              <xdr:cNvSpPr>
                <a:spLocks noChangeShapeType="1"/>
              </xdr:cNvSpPr>
            </xdr:nvSpPr>
            <xdr:spPr bwMode="auto">
              <a:xfrm>
                <a:off x="432" y="4737"/>
                <a:ext cx="14" cy="0"/>
              </a:xfrm>
              <a:prstGeom prst="line">
                <a:avLst/>
              </a:prstGeom>
              <a:noFill/>
              <a:ln w="9525">
                <a:solidFill>
                  <a:srgbClr val="FFFF99"/>
                </a:solidFill>
                <a:round/>
                <a:headEnd/>
                <a:tailEnd/>
              </a:ln>
            </xdr:spPr>
          </xdr:sp>
          <xdr:sp macro="" textlink="">
            <xdr:nvSpPr>
              <xdr:cNvPr id="217" name="Line 1030"/>
              <xdr:cNvSpPr>
                <a:spLocks noChangeShapeType="1"/>
              </xdr:cNvSpPr>
            </xdr:nvSpPr>
            <xdr:spPr bwMode="auto">
              <a:xfrm>
                <a:off x="474" y="4737"/>
                <a:ext cx="14" cy="0"/>
              </a:xfrm>
              <a:prstGeom prst="line">
                <a:avLst/>
              </a:prstGeom>
              <a:noFill/>
              <a:ln w="9525">
                <a:solidFill>
                  <a:srgbClr val="FFFF99"/>
                </a:solidFill>
                <a:round/>
                <a:headEnd/>
                <a:tailEnd/>
              </a:ln>
            </xdr:spPr>
          </xdr:sp>
          <xdr:sp macro="" textlink="">
            <xdr:nvSpPr>
              <xdr:cNvPr id="218" name="Line 1032"/>
              <xdr:cNvSpPr>
                <a:spLocks noChangeShapeType="1"/>
              </xdr:cNvSpPr>
            </xdr:nvSpPr>
            <xdr:spPr bwMode="auto">
              <a:xfrm rot="5400000">
                <a:off x="448" y="4753"/>
                <a:ext cx="14" cy="0"/>
              </a:xfrm>
              <a:prstGeom prst="line">
                <a:avLst/>
              </a:prstGeom>
              <a:noFill/>
              <a:ln w="9525">
                <a:solidFill>
                  <a:srgbClr val="FFFF99"/>
                </a:solidFill>
                <a:round/>
                <a:headEnd/>
                <a:tailEnd/>
              </a:ln>
            </xdr:spPr>
          </xdr:sp>
        </xdr:grpSp>
        <xdr:grpSp>
          <xdr:nvGrpSpPr>
            <xdr:cNvPr id="209" name="Group 1033"/>
            <xdr:cNvGrpSpPr>
              <a:grpSpLocks/>
            </xdr:cNvGrpSpPr>
          </xdr:nvGrpSpPr>
          <xdr:grpSpPr bwMode="auto">
            <a:xfrm>
              <a:off x="271" y="4741"/>
              <a:ext cx="12" cy="14"/>
              <a:chOff x="490" y="1219"/>
              <a:chExt cx="14" cy="14"/>
            </a:xfrm>
          </xdr:grpSpPr>
          <xdr:sp macro="" textlink="">
            <xdr:nvSpPr>
              <xdr:cNvPr id="210" name="Line 1034"/>
              <xdr:cNvSpPr>
                <a:spLocks noChangeShapeType="1"/>
              </xdr:cNvSpPr>
            </xdr:nvSpPr>
            <xdr:spPr bwMode="auto">
              <a:xfrm flipH="1">
                <a:off x="490" y="1226"/>
                <a:ext cx="14" cy="0"/>
              </a:xfrm>
              <a:prstGeom prst="line">
                <a:avLst/>
              </a:prstGeom>
              <a:noFill/>
              <a:ln w="19050">
                <a:solidFill>
                  <a:srgbClr val="FF0000"/>
                </a:solidFill>
                <a:round/>
                <a:headEnd/>
                <a:tailEnd/>
              </a:ln>
            </xdr:spPr>
          </xdr:sp>
          <xdr:sp macro="" textlink="">
            <xdr:nvSpPr>
              <xdr:cNvPr id="211" name="Line 1035"/>
              <xdr:cNvSpPr>
                <a:spLocks noChangeShapeType="1"/>
              </xdr:cNvSpPr>
            </xdr:nvSpPr>
            <xdr:spPr bwMode="auto">
              <a:xfrm rot="5400000" flipH="1">
                <a:off x="490" y="1226"/>
                <a:ext cx="14" cy="0"/>
              </a:xfrm>
              <a:prstGeom prst="line">
                <a:avLst/>
              </a:prstGeom>
              <a:noFill/>
              <a:ln w="19050">
                <a:solidFill>
                  <a:srgbClr val="FF0000"/>
                </a:solidFill>
                <a:round/>
                <a:headEnd/>
                <a:tailEnd/>
              </a:ln>
            </xdr:spPr>
          </xdr:sp>
        </xdr:grpSp>
      </xdr:grpSp>
      <xdr:sp macro="" textlink="">
        <xdr:nvSpPr>
          <xdr:cNvPr id="176" name="Text Box 929"/>
          <xdr:cNvSpPr txBox="1">
            <a:spLocks noChangeArrowheads="1"/>
          </xdr:cNvSpPr>
        </xdr:nvSpPr>
        <xdr:spPr bwMode="auto">
          <a:xfrm>
            <a:off x="4610100" y="25355550"/>
            <a:ext cx="895350" cy="20955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0000"/>
                </a:solidFill>
                <a:latin typeface="Arial"/>
                <a:cs typeface="Arial"/>
              </a:rPr>
              <a:t>2-</a:t>
            </a:r>
            <a:r>
              <a:rPr lang="el-GR" sz="1000" b="1" i="0" strike="noStrike">
                <a:solidFill>
                  <a:srgbClr val="800000"/>
                </a:solidFill>
                <a:latin typeface="Arial"/>
                <a:cs typeface="Arial"/>
              </a:rPr>
              <a:t>προπανόλη</a:t>
            </a:r>
          </a:p>
        </xdr:txBody>
      </xdr:sp>
    </xdr:grpSp>
    <xdr:clientData/>
  </xdr:twoCellAnchor>
  <xdr:twoCellAnchor>
    <xdr:from>
      <xdr:col>3</xdr:col>
      <xdr:colOff>161925</xdr:colOff>
      <xdr:row>136</xdr:row>
      <xdr:rowOff>114300</xdr:rowOff>
    </xdr:from>
    <xdr:to>
      <xdr:col>7</xdr:col>
      <xdr:colOff>314325</xdr:colOff>
      <xdr:row>140</xdr:row>
      <xdr:rowOff>66674</xdr:rowOff>
    </xdr:to>
    <xdr:grpSp>
      <xdr:nvGrpSpPr>
        <xdr:cNvPr id="264" name="263 - Ομάδα"/>
        <xdr:cNvGrpSpPr/>
      </xdr:nvGrpSpPr>
      <xdr:grpSpPr>
        <a:xfrm>
          <a:off x="2005473" y="27644623"/>
          <a:ext cx="2610465" cy="730761"/>
          <a:chOff x="1990725" y="26250900"/>
          <a:chExt cx="2590800" cy="714374"/>
        </a:xfrm>
      </xdr:grpSpPr>
      <xdr:sp macro="" textlink="">
        <xdr:nvSpPr>
          <xdr:cNvPr id="263" name="Text Box 929"/>
          <xdr:cNvSpPr txBox="1">
            <a:spLocks noChangeArrowheads="1"/>
          </xdr:cNvSpPr>
        </xdr:nvSpPr>
        <xdr:spPr bwMode="auto">
          <a:xfrm>
            <a:off x="3409950" y="26765249"/>
            <a:ext cx="1171575" cy="2000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ctr" rtl="1">
              <a:defRPr sz="1000"/>
            </a:pPr>
            <a:r>
              <a:rPr lang="el-GR" sz="1000" b="1" i="0" strike="noStrike">
                <a:solidFill>
                  <a:srgbClr val="800000"/>
                </a:solidFill>
                <a:latin typeface="Arial"/>
                <a:cs typeface="Arial"/>
              </a:rPr>
              <a:t>πολυπροπυλένιο</a:t>
            </a:r>
          </a:p>
        </xdr:txBody>
      </xdr:sp>
      <xdr:grpSp>
        <xdr:nvGrpSpPr>
          <xdr:cNvPr id="262" name="261 - Ομάδα"/>
          <xdr:cNvGrpSpPr/>
        </xdr:nvGrpSpPr>
        <xdr:grpSpPr>
          <a:xfrm>
            <a:off x="1990725" y="26250900"/>
            <a:ext cx="2562225" cy="561460"/>
            <a:chOff x="1971675" y="26222325"/>
            <a:chExt cx="2562225" cy="561460"/>
          </a:xfrm>
        </xdr:grpSpPr>
        <xdr:sp macro="" textlink="">
          <xdr:nvSpPr>
            <xdr:cNvPr id="261" name="Text Box 744"/>
            <xdr:cNvSpPr txBox="1">
              <a:spLocks noChangeArrowheads="1"/>
            </xdr:cNvSpPr>
          </xdr:nvSpPr>
          <xdr:spPr bwMode="auto">
            <a:xfrm>
              <a:off x="4010025" y="26529442"/>
              <a:ext cx="342900" cy="25434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60" name="Text Box 744"/>
            <xdr:cNvSpPr txBox="1">
              <a:spLocks noChangeArrowheads="1"/>
            </xdr:cNvSpPr>
          </xdr:nvSpPr>
          <xdr:spPr bwMode="auto">
            <a:xfrm>
              <a:off x="2543175" y="26529442"/>
              <a:ext cx="342900" cy="25434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178" name="Group 1162"/>
            <xdr:cNvGrpSpPr>
              <a:grpSpLocks/>
            </xdr:cNvGrpSpPr>
          </xdr:nvGrpSpPr>
          <xdr:grpSpPr bwMode="auto">
            <a:xfrm>
              <a:off x="1971675" y="26222325"/>
              <a:ext cx="2562225" cy="523875"/>
              <a:chOff x="253" y="5287"/>
              <a:chExt cx="269" cy="55"/>
            </a:xfrm>
          </xdr:grpSpPr>
          <xdr:sp macro="" textlink="">
            <xdr:nvSpPr>
              <xdr:cNvPr id="181" name="Text Box 1155"/>
              <xdr:cNvSpPr txBox="1">
                <a:spLocks noChangeArrowheads="1"/>
              </xdr:cNvSpPr>
            </xdr:nvSpPr>
            <xdr:spPr bwMode="auto">
              <a:xfrm>
                <a:off x="253" y="5288"/>
                <a:ext cx="15"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800000"/>
                    </a:solidFill>
                    <a:latin typeface="Arial"/>
                    <a:cs typeface="Arial"/>
                  </a:rPr>
                  <a:t>ν</a:t>
                </a:r>
              </a:p>
            </xdr:txBody>
          </xdr:sp>
          <xdr:grpSp>
            <xdr:nvGrpSpPr>
              <xdr:cNvPr id="231" name="Group 1128"/>
              <xdr:cNvGrpSpPr>
                <a:grpSpLocks/>
              </xdr:cNvGrpSpPr>
            </xdr:nvGrpSpPr>
            <xdr:grpSpPr bwMode="auto">
              <a:xfrm>
                <a:off x="266" y="5288"/>
                <a:ext cx="79" cy="33"/>
                <a:chOff x="291" y="4885"/>
                <a:chExt cx="79" cy="33"/>
              </a:xfrm>
            </xdr:grpSpPr>
            <xdr:sp macro="" textlink="">
              <xdr:nvSpPr>
                <xdr:cNvPr id="254" name="Text Box 1130"/>
                <xdr:cNvSpPr txBox="1">
                  <a:spLocks noChangeArrowheads="1"/>
                </xdr:cNvSpPr>
              </xdr:nvSpPr>
              <xdr:spPr bwMode="auto">
                <a:xfrm>
                  <a:off x="291" y="488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55" name="Text Box 1131"/>
                <xdr:cNvSpPr txBox="1">
                  <a:spLocks noChangeArrowheads="1"/>
                </xdr:cNvSpPr>
              </xdr:nvSpPr>
              <xdr:spPr bwMode="auto">
                <a:xfrm>
                  <a:off x="339" y="4885"/>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256" name="Group 1132"/>
                <xdr:cNvGrpSpPr>
                  <a:grpSpLocks/>
                </xdr:cNvGrpSpPr>
              </xdr:nvGrpSpPr>
              <xdr:grpSpPr bwMode="auto">
                <a:xfrm flipV="1">
                  <a:off x="326" y="4893"/>
                  <a:ext cx="14" cy="4"/>
                  <a:chOff x="697" y="1451"/>
                  <a:chExt cx="14" cy="4"/>
                </a:xfrm>
              </xdr:grpSpPr>
              <xdr:sp macro="" textlink="">
                <xdr:nvSpPr>
                  <xdr:cNvPr id="258" name="Line 1133"/>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259" name="Line 1134"/>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257" name="Line 1135"/>
                <xdr:cNvSpPr>
                  <a:spLocks noChangeShapeType="1"/>
                </xdr:cNvSpPr>
              </xdr:nvSpPr>
              <xdr:spPr bwMode="auto">
                <a:xfrm rot="5400000">
                  <a:off x="342" y="4911"/>
                  <a:ext cx="14" cy="0"/>
                </a:xfrm>
                <a:prstGeom prst="line">
                  <a:avLst/>
                </a:prstGeom>
                <a:noFill/>
                <a:ln w="9525">
                  <a:solidFill>
                    <a:srgbClr val="FFFF99"/>
                  </a:solidFill>
                  <a:round/>
                  <a:headEnd/>
                  <a:tailEnd/>
                </a:ln>
              </xdr:spPr>
            </xdr:sp>
          </xdr:grpSp>
          <xdr:grpSp>
            <xdr:nvGrpSpPr>
              <xdr:cNvPr id="234" name="Group 1160"/>
              <xdr:cNvGrpSpPr>
                <a:grpSpLocks/>
              </xdr:cNvGrpSpPr>
            </xdr:nvGrpSpPr>
            <xdr:grpSpPr bwMode="auto">
              <a:xfrm>
                <a:off x="411" y="5287"/>
                <a:ext cx="111" cy="55"/>
                <a:chOff x="410" y="5287"/>
                <a:chExt cx="111" cy="55"/>
              </a:xfrm>
            </xdr:grpSpPr>
            <xdr:sp macro="" textlink="">
              <xdr:nvSpPr>
                <xdr:cNvPr id="242" name="Text Box 1158"/>
                <xdr:cNvSpPr txBox="1">
                  <a:spLocks noChangeArrowheads="1"/>
                </xdr:cNvSpPr>
              </xdr:nvSpPr>
              <xdr:spPr bwMode="auto">
                <a:xfrm>
                  <a:off x="506" y="5320"/>
                  <a:ext cx="15"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800000"/>
                      </a:solidFill>
                      <a:latin typeface="Arial"/>
                      <a:cs typeface="Arial"/>
                    </a:rPr>
                    <a:t>ν</a:t>
                  </a:r>
                </a:p>
              </xdr:txBody>
            </xdr:sp>
            <xdr:grpSp>
              <xdr:nvGrpSpPr>
                <xdr:cNvPr id="243" name="Group 1154"/>
                <xdr:cNvGrpSpPr>
                  <a:grpSpLocks/>
                </xdr:cNvGrpSpPr>
              </xdr:nvGrpSpPr>
              <xdr:grpSpPr bwMode="auto">
                <a:xfrm>
                  <a:off x="410" y="5288"/>
                  <a:ext cx="103" cy="33"/>
                  <a:chOff x="410" y="5288"/>
                  <a:chExt cx="103" cy="33"/>
                </a:xfrm>
              </xdr:grpSpPr>
              <xdr:sp macro="" textlink="">
                <xdr:nvSpPr>
                  <xdr:cNvPr id="247" name="Text Box 1146"/>
                  <xdr:cNvSpPr txBox="1">
                    <a:spLocks noChangeArrowheads="1"/>
                  </xdr:cNvSpPr>
                </xdr:nvSpPr>
                <xdr:spPr bwMode="auto">
                  <a:xfrm>
                    <a:off x="422" y="528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48" name="Text Box 1147"/>
                  <xdr:cNvSpPr txBox="1">
                    <a:spLocks noChangeArrowheads="1"/>
                  </xdr:cNvSpPr>
                </xdr:nvSpPr>
                <xdr:spPr bwMode="auto">
                  <a:xfrm>
                    <a:off x="467" y="528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49" name="Line 1149"/>
                  <xdr:cNvSpPr>
                    <a:spLocks noChangeShapeType="1"/>
                  </xdr:cNvSpPr>
                </xdr:nvSpPr>
                <xdr:spPr bwMode="auto">
                  <a:xfrm flipV="1">
                    <a:off x="410" y="5298"/>
                    <a:ext cx="14" cy="0"/>
                  </a:xfrm>
                  <a:prstGeom prst="line">
                    <a:avLst/>
                  </a:prstGeom>
                  <a:noFill/>
                  <a:ln w="9525">
                    <a:solidFill>
                      <a:srgbClr val="FF6600"/>
                    </a:solidFill>
                    <a:round/>
                    <a:headEnd/>
                    <a:tailEnd/>
                  </a:ln>
                </xdr:spPr>
              </xdr:sp>
              <xdr:sp macro="" textlink="">
                <xdr:nvSpPr>
                  <xdr:cNvPr id="250" name="Line 1150"/>
                  <xdr:cNvSpPr>
                    <a:spLocks noChangeShapeType="1"/>
                  </xdr:cNvSpPr>
                </xdr:nvSpPr>
                <xdr:spPr bwMode="auto">
                  <a:xfrm flipV="1">
                    <a:off x="455" y="5298"/>
                    <a:ext cx="14" cy="0"/>
                  </a:xfrm>
                  <a:prstGeom prst="line">
                    <a:avLst/>
                  </a:prstGeom>
                  <a:noFill/>
                  <a:ln w="9525">
                    <a:solidFill>
                      <a:srgbClr val="FFFF99"/>
                    </a:solidFill>
                    <a:round/>
                    <a:headEnd/>
                    <a:tailEnd/>
                  </a:ln>
                </xdr:spPr>
              </xdr:sp>
              <xdr:sp macro="" textlink="">
                <xdr:nvSpPr>
                  <xdr:cNvPr id="251" name="Line 1151"/>
                  <xdr:cNvSpPr>
                    <a:spLocks noChangeShapeType="1"/>
                  </xdr:cNvSpPr>
                </xdr:nvSpPr>
                <xdr:spPr bwMode="auto">
                  <a:xfrm rot="5400000">
                    <a:off x="470" y="5314"/>
                    <a:ext cx="14" cy="0"/>
                  </a:xfrm>
                  <a:prstGeom prst="line">
                    <a:avLst/>
                  </a:prstGeom>
                  <a:noFill/>
                  <a:ln w="9525">
                    <a:solidFill>
                      <a:srgbClr val="FFFF99"/>
                    </a:solidFill>
                    <a:round/>
                    <a:headEnd/>
                    <a:tailEnd/>
                  </a:ln>
                </xdr:spPr>
              </xdr:sp>
              <xdr:sp macro="" textlink="">
                <xdr:nvSpPr>
                  <xdr:cNvPr id="252" name="Line 1152"/>
                  <xdr:cNvSpPr>
                    <a:spLocks noChangeShapeType="1"/>
                  </xdr:cNvSpPr>
                </xdr:nvSpPr>
                <xdr:spPr bwMode="auto">
                  <a:xfrm flipV="1">
                    <a:off x="499" y="5298"/>
                    <a:ext cx="14" cy="0"/>
                  </a:xfrm>
                  <a:prstGeom prst="line">
                    <a:avLst/>
                  </a:prstGeom>
                  <a:noFill/>
                  <a:ln w="9525">
                    <a:solidFill>
                      <a:srgbClr val="FF6600"/>
                    </a:solidFill>
                    <a:round/>
                    <a:headEnd/>
                    <a:tailEnd/>
                  </a:ln>
                </xdr:spPr>
              </xdr:sp>
            </xdr:grpSp>
            <xdr:sp macro="" textlink="">
              <xdr:nvSpPr>
                <xdr:cNvPr id="244" name="AutoShape 1156"/>
                <xdr:cNvSpPr>
                  <a:spLocks/>
                </xdr:cNvSpPr>
              </xdr:nvSpPr>
              <xdr:spPr bwMode="auto">
                <a:xfrm>
                  <a:off x="419" y="5287"/>
                  <a:ext cx="6" cy="52"/>
                </a:xfrm>
                <a:prstGeom prst="leftBracket">
                  <a:avLst>
                    <a:gd name="adj" fmla="val 72222"/>
                  </a:avLst>
                </a:prstGeom>
                <a:noFill/>
                <a:ln w="9525">
                  <a:solidFill>
                    <a:srgbClr val="800000"/>
                  </a:solidFill>
                  <a:round/>
                  <a:headEnd/>
                  <a:tailEnd/>
                </a:ln>
              </xdr:spPr>
            </xdr:sp>
            <xdr:sp macro="" textlink="">
              <xdr:nvSpPr>
                <xdr:cNvPr id="245" name="AutoShape 1157"/>
                <xdr:cNvSpPr>
                  <a:spLocks/>
                </xdr:cNvSpPr>
              </xdr:nvSpPr>
              <xdr:spPr bwMode="auto">
                <a:xfrm flipH="1">
                  <a:off x="501" y="5287"/>
                  <a:ext cx="6" cy="52"/>
                </a:xfrm>
                <a:prstGeom prst="leftBracket">
                  <a:avLst>
                    <a:gd name="adj" fmla="val 72222"/>
                  </a:avLst>
                </a:prstGeom>
                <a:noFill/>
                <a:ln w="9525">
                  <a:solidFill>
                    <a:srgbClr val="800000"/>
                  </a:solidFill>
                  <a:round/>
                  <a:headEnd/>
                  <a:tailEnd/>
                </a:ln>
              </xdr:spPr>
            </xdr:sp>
          </xdr:grpSp>
          <xdr:sp macro="" textlink="">
            <xdr:nvSpPr>
              <xdr:cNvPr id="241" name="Line 1159"/>
              <xdr:cNvSpPr>
                <a:spLocks noChangeShapeType="1"/>
              </xdr:cNvSpPr>
            </xdr:nvSpPr>
            <xdr:spPr bwMode="auto">
              <a:xfrm>
                <a:off x="356" y="5298"/>
                <a:ext cx="40" cy="0"/>
              </a:xfrm>
              <a:prstGeom prst="line">
                <a:avLst/>
              </a:prstGeom>
              <a:noFill/>
              <a:ln w="9525">
                <a:solidFill>
                  <a:srgbClr val="FF0000"/>
                </a:solidFill>
                <a:round/>
                <a:headEnd/>
                <a:tailEnd type="triangle" w="med" len="med"/>
              </a:ln>
            </xdr:spPr>
          </xdr:sp>
        </xdr:grpSp>
      </xdr:grpSp>
    </xdr:grpSp>
    <xdr:clientData/>
  </xdr:twoCellAnchor>
  <xdr:twoCellAnchor>
    <xdr:from>
      <xdr:col>0</xdr:col>
      <xdr:colOff>123825</xdr:colOff>
      <xdr:row>141</xdr:row>
      <xdr:rowOff>104775</xdr:rowOff>
    </xdr:from>
    <xdr:to>
      <xdr:col>0</xdr:col>
      <xdr:colOff>447675</xdr:colOff>
      <xdr:row>141</xdr:row>
      <xdr:rowOff>106363</xdr:rowOff>
    </xdr:to>
    <xdr:cxnSp macro="">
      <xdr:nvCxnSpPr>
        <xdr:cNvPr id="265" name="264 - Ευθύγραμμο βέλος σύνδεσης"/>
        <xdr:cNvCxnSpPr/>
      </xdr:nvCxnSpPr>
      <xdr:spPr>
        <a:xfrm>
          <a:off x="123825" y="20354925"/>
          <a:ext cx="323850" cy="1588"/>
        </a:xfrm>
        <a:prstGeom prst="straightConnector1">
          <a:avLst/>
        </a:prstGeom>
        <a:ln w="25400">
          <a:solidFill>
            <a:srgbClr val="80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342900</xdr:colOff>
      <xdr:row>88</xdr:row>
      <xdr:rowOff>10743</xdr:rowOff>
    </xdr:from>
    <xdr:to>
      <xdr:col>4</xdr:col>
      <xdr:colOff>342900</xdr:colOff>
      <xdr:row>88</xdr:row>
      <xdr:rowOff>10757</xdr:rowOff>
    </xdr:to>
    <xdr:sp macro="" textlink="">
      <xdr:nvSpPr>
        <xdr:cNvPr id="271" name="Line 781"/>
        <xdr:cNvSpPr>
          <a:spLocks noChangeShapeType="1"/>
        </xdr:cNvSpPr>
      </xdr:nvSpPr>
      <xdr:spPr bwMode="auto">
        <a:xfrm rot="5400000" flipH="1">
          <a:off x="2781293" y="16870000"/>
          <a:ext cx="14" cy="0"/>
        </a:xfrm>
        <a:prstGeom prst="line">
          <a:avLst/>
        </a:prstGeom>
        <a:noFill/>
        <a:ln w="19050">
          <a:solidFill>
            <a:srgbClr val="FF0000"/>
          </a:solidFill>
          <a:round/>
          <a:headEnd/>
          <a:tailEnd/>
        </a:ln>
      </xdr:spPr>
    </xdr:sp>
    <xdr:clientData/>
  </xdr:twoCellAnchor>
  <xdr:twoCellAnchor>
    <xdr:from>
      <xdr:col>2</xdr:col>
      <xdr:colOff>276225</xdr:colOff>
      <xdr:row>148</xdr:row>
      <xdr:rowOff>0</xdr:rowOff>
    </xdr:from>
    <xdr:to>
      <xdr:col>9</xdr:col>
      <xdr:colOff>342900</xdr:colOff>
      <xdr:row>151</xdr:row>
      <xdr:rowOff>86791</xdr:rowOff>
    </xdr:to>
    <xdr:grpSp>
      <xdr:nvGrpSpPr>
        <xdr:cNvPr id="487" name="486 - Ομάδα"/>
        <xdr:cNvGrpSpPr/>
      </xdr:nvGrpSpPr>
      <xdr:grpSpPr>
        <a:xfrm>
          <a:off x="1505257" y="29885968"/>
          <a:ext cx="4368288" cy="670581"/>
          <a:chOff x="1495425" y="28422600"/>
          <a:chExt cx="4333875" cy="658291"/>
        </a:xfrm>
      </xdr:grpSpPr>
      <xdr:sp macro="" textlink="">
        <xdr:nvSpPr>
          <xdr:cNvPr id="253" name="Text Box 759"/>
          <xdr:cNvSpPr txBox="1">
            <a:spLocks noChangeArrowheads="1"/>
          </xdr:cNvSpPr>
        </xdr:nvSpPr>
        <xdr:spPr bwMode="auto">
          <a:xfrm>
            <a:off x="2886075" y="28422600"/>
            <a:ext cx="304800" cy="26670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0" i="0" strike="noStrike">
                <a:solidFill>
                  <a:srgbClr val="FFFF99"/>
                </a:solidFill>
                <a:latin typeface="Arial"/>
                <a:cs typeface="Arial"/>
              </a:rPr>
              <a:t>Cl</a:t>
            </a:r>
            <a:r>
              <a:rPr lang="en-US" sz="1200" b="0" i="0" strike="noStrike" baseline="-25000">
                <a:solidFill>
                  <a:srgbClr val="FFFF99"/>
                </a:solidFill>
                <a:latin typeface="Arial"/>
                <a:cs typeface="Arial"/>
              </a:rPr>
              <a:t>2</a:t>
            </a:r>
          </a:p>
        </xdr:txBody>
      </xdr:sp>
      <xdr:grpSp>
        <xdr:nvGrpSpPr>
          <xdr:cNvPr id="266" name="Group 760"/>
          <xdr:cNvGrpSpPr>
            <a:grpSpLocks/>
          </xdr:cNvGrpSpPr>
        </xdr:nvGrpSpPr>
        <xdr:grpSpPr bwMode="auto">
          <a:xfrm>
            <a:off x="1495425" y="28432125"/>
            <a:ext cx="1162050" cy="247650"/>
            <a:chOff x="59" y="3391"/>
            <a:chExt cx="122" cy="26"/>
          </a:xfrm>
        </xdr:grpSpPr>
        <xdr:sp macro="" textlink="">
          <xdr:nvSpPr>
            <xdr:cNvPr id="283" name="Text Box 761"/>
            <xdr:cNvSpPr txBox="1">
              <a:spLocks noChangeArrowheads="1"/>
            </xdr:cNvSpPr>
          </xdr:nvSpPr>
          <xdr:spPr bwMode="auto">
            <a:xfrm>
              <a:off x="59"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84" name="Text Box 762"/>
            <xdr:cNvSpPr txBox="1">
              <a:spLocks noChangeArrowheads="1"/>
            </xdr:cNvSpPr>
          </xdr:nvSpPr>
          <xdr:spPr bwMode="auto">
            <a:xfrm>
              <a:off x="145" y="33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85" name="Text Box 763"/>
            <xdr:cNvSpPr txBox="1">
              <a:spLocks noChangeArrowheads="1"/>
            </xdr:cNvSpPr>
          </xdr:nvSpPr>
          <xdr:spPr bwMode="auto">
            <a:xfrm>
              <a:off x="104" y="3391"/>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286" name="Group 764"/>
            <xdr:cNvGrpSpPr>
              <a:grpSpLocks/>
            </xdr:cNvGrpSpPr>
          </xdr:nvGrpSpPr>
          <xdr:grpSpPr bwMode="auto">
            <a:xfrm>
              <a:off x="133" y="3399"/>
              <a:ext cx="14" cy="5"/>
              <a:chOff x="698" y="1451"/>
              <a:chExt cx="14" cy="5"/>
            </a:xfrm>
          </xdr:grpSpPr>
          <xdr:sp macro="" textlink="">
            <xdr:nvSpPr>
              <xdr:cNvPr id="288" name="Line 765"/>
              <xdr:cNvSpPr>
                <a:spLocks noChangeShapeType="1"/>
              </xdr:cNvSpPr>
            </xdr:nvSpPr>
            <xdr:spPr bwMode="auto">
              <a:xfrm>
                <a:off x="698" y="1456"/>
                <a:ext cx="14" cy="0"/>
              </a:xfrm>
              <a:prstGeom prst="line">
                <a:avLst/>
              </a:prstGeom>
              <a:noFill/>
              <a:ln w="9525">
                <a:solidFill>
                  <a:srgbClr val="FF6600"/>
                </a:solidFill>
                <a:round/>
                <a:headEnd/>
                <a:tailEnd/>
              </a:ln>
            </xdr:spPr>
          </xdr:sp>
          <xdr:sp macro="" textlink="">
            <xdr:nvSpPr>
              <xdr:cNvPr id="289" name="Line 766"/>
              <xdr:cNvSpPr>
                <a:spLocks noChangeShapeType="1"/>
              </xdr:cNvSpPr>
            </xdr:nvSpPr>
            <xdr:spPr bwMode="auto">
              <a:xfrm>
                <a:off x="698" y="1451"/>
                <a:ext cx="14" cy="0"/>
              </a:xfrm>
              <a:prstGeom prst="line">
                <a:avLst/>
              </a:prstGeom>
              <a:noFill/>
              <a:ln w="9525">
                <a:solidFill>
                  <a:srgbClr val="FFFF99"/>
                </a:solidFill>
                <a:round/>
                <a:headEnd/>
                <a:tailEnd/>
              </a:ln>
            </xdr:spPr>
          </xdr:sp>
        </xdr:grpSp>
        <xdr:sp macro="" textlink="">
          <xdr:nvSpPr>
            <xdr:cNvPr id="287" name="Line 767"/>
            <xdr:cNvSpPr>
              <a:spLocks noChangeShapeType="1"/>
            </xdr:cNvSpPr>
          </xdr:nvSpPr>
          <xdr:spPr bwMode="auto">
            <a:xfrm>
              <a:off x="92" y="3401"/>
              <a:ext cx="14" cy="0"/>
            </a:xfrm>
            <a:prstGeom prst="line">
              <a:avLst/>
            </a:prstGeom>
            <a:noFill/>
            <a:ln w="9525">
              <a:solidFill>
                <a:srgbClr val="FFFF99"/>
              </a:solidFill>
              <a:round/>
              <a:headEnd/>
              <a:tailEnd/>
            </a:ln>
          </xdr:spPr>
        </xdr:sp>
      </xdr:grpSp>
      <xdr:sp macro="" textlink="">
        <xdr:nvSpPr>
          <xdr:cNvPr id="282" name="Line 768"/>
          <xdr:cNvSpPr>
            <a:spLocks noChangeShapeType="1"/>
          </xdr:cNvSpPr>
        </xdr:nvSpPr>
        <xdr:spPr bwMode="auto">
          <a:xfrm>
            <a:off x="3238500" y="28536900"/>
            <a:ext cx="504000" cy="0"/>
          </a:xfrm>
          <a:prstGeom prst="line">
            <a:avLst/>
          </a:prstGeom>
          <a:noFill/>
          <a:ln w="12700">
            <a:solidFill>
              <a:srgbClr val="FF0000"/>
            </a:solidFill>
            <a:round/>
            <a:headEnd/>
            <a:tailEnd type="triangle" w="med" len="med"/>
          </a:ln>
        </xdr:spPr>
      </xdr:sp>
      <xdr:grpSp>
        <xdr:nvGrpSpPr>
          <xdr:cNvPr id="268" name="Group 789"/>
          <xdr:cNvGrpSpPr>
            <a:grpSpLocks/>
          </xdr:cNvGrpSpPr>
        </xdr:nvGrpSpPr>
        <xdr:grpSpPr bwMode="auto">
          <a:xfrm>
            <a:off x="3790950" y="28432125"/>
            <a:ext cx="1152525" cy="514350"/>
            <a:chOff x="423" y="3760"/>
            <a:chExt cx="121" cy="54"/>
          </a:xfrm>
        </xdr:grpSpPr>
        <xdr:sp macro="" textlink="">
          <xdr:nvSpPr>
            <xdr:cNvPr id="272" name="Text Box 770"/>
            <xdr:cNvSpPr txBox="1">
              <a:spLocks noChangeArrowheads="1"/>
            </xdr:cNvSpPr>
          </xdr:nvSpPr>
          <xdr:spPr bwMode="auto">
            <a:xfrm>
              <a:off x="467" y="3792"/>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273" name="Text Box 771"/>
            <xdr:cNvSpPr txBox="1">
              <a:spLocks noChangeArrowheads="1"/>
            </xdr:cNvSpPr>
          </xdr:nvSpPr>
          <xdr:spPr bwMode="auto">
            <a:xfrm>
              <a:off x="423" y="376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74" name="Text Box 772"/>
            <xdr:cNvSpPr txBox="1">
              <a:spLocks noChangeArrowheads="1"/>
            </xdr:cNvSpPr>
          </xdr:nvSpPr>
          <xdr:spPr bwMode="auto">
            <a:xfrm>
              <a:off x="508" y="376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275" name="Text Box 773"/>
            <xdr:cNvSpPr txBox="1">
              <a:spLocks noChangeArrowheads="1"/>
            </xdr:cNvSpPr>
          </xdr:nvSpPr>
          <xdr:spPr bwMode="auto">
            <a:xfrm>
              <a:off x="468" y="3760"/>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76" name="Text Box 774"/>
            <xdr:cNvSpPr txBox="1">
              <a:spLocks noChangeArrowheads="1"/>
            </xdr:cNvSpPr>
          </xdr:nvSpPr>
          <xdr:spPr bwMode="auto">
            <a:xfrm>
              <a:off x="508" y="3792"/>
              <a:ext cx="24"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277" name="Line 775"/>
            <xdr:cNvSpPr>
              <a:spLocks noChangeShapeType="1"/>
            </xdr:cNvSpPr>
          </xdr:nvSpPr>
          <xdr:spPr bwMode="auto">
            <a:xfrm>
              <a:off x="456" y="3770"/>
              <a:ext cx="14" cy="0"/>
            </a:xfrm>
            <a:prstGeom prst="line">
              <a:avLst/>
            </a:prstGeom>
            <a:noFill/>
            <a:ln w="9525">
              <a:solidFill>
                <a:srgbClr val="FFFF99"/>
              </a:solidFill>
              <a:round/>
              <a:headEnd/>
              <a:tailEnd/>
            </a:ln>
          </xdr:spPr>
        </xdr:sp>
        <xdr:sp macro="" textlink="">
          <xdr:nvSpPr>
            <xdr:cNvPr id="278" name="Line 776"/>
            <xdr:cNvSpPr>
              <a:spLocks noChangeShapeType="1"/>
            </xdr:cNvSpPr>
          </xdr:nvSpPr>
          <xdr:spPr bwMode="auto">
            <a:xfrm>
              <a:off x="496" y="3770"/>
              <a:ext cx="14" cy="0"/>
            </a:xfrm>
            <a:prstGeom prst="line">
              <a:avLst/>
            </a:prstGeom>
            <a:noFill/>
            <a:ln w="9525">
              <a:solidFill>
                <a:srgbClr val="FFFF99"/>
              </a:solidFill>
              <a:round/>
              <a:headEnd/>
              <a:tailEnd/>
            </a:ln>
          </xdr:spPr>
        </xdr:sp>
        <xdr:sp macro="" textlink="">
          <xdr:nvSpPr>
            <xdr:cNvPr id="279" name="Line 777"/>
            <xdr:cNvSpPr>
              <a:spLocks noChangeShapeType="1"/>
            </xdr:cNvSpPr>
          </xdr:nvSpPr>
          <xdr:spPr bwMode="auto">
            <a:xfrm rot="5400000">
              <a:off x="511" y="3786"/>
              <a:ext cx="14" cy="0"/>
            </a:xfrm>
            <a:prstGeom prst="line">
              <a:avLst/>
            </a:prstGeom>
            <a:noFill/>
            <a:ln w="9525">
              <a:solidFill>
                <a:srgbClr val="FFFF99"/>
              </a:solidFill>
              <a:round/>
              <a:headEnd/>
              <a:tailEnd/>
            </a:ln>
          </xdr:spPr>
        </xdr:sp>
        <xdr:sp macro="" textlink="">
          <xdr:nvSpPr>
            <xdr:cNvPr id="280" name="Line 778"/>
            <xdr:cNvSpPr>
              <a:spLocks noChangeShapeType="1"/>
            </xdr:cNvSpPr>
          </xdr:nvSpPr>
          <xdr:spPr bwMode="auto">
            <a:xfrm rot="5400000">
              <a:off x="471" y="3786"/>
              <a:ext cx="14" cy="0"/>
            </a:xfrm>
            <a:prstGeom prst="line">
              <a:avLst/>
            </a:prstGeom>
            <a:noFill/>
            <a:ln w="9525">
              <a:solidFill>
                <a:srgbClr val="FFFF99"/>
              </a:solidFill>
              <a:round/>
              <a:headEnd/>
              <a:tailEnd/>
            </a:ln>
          </xdr:spPr>
        </xdr:sp>
      </xdr:grpSp>
      <xdr:sp macro="" textlink="">
        <xdr:nvSpPr>
          <xdr:cNvPr id="246" name="Text Box 832"/>
          <xdr:cNvSpPr txBox="1">
            <a:spLocks noChangeArrowheads="1"/>
          </xdr:cNvSpPr>
        </xdr:nvSpPr>
        <xdr:spPr bwMode="auto">
          <a:xfrm>
            <a:off x="4848225" y="28644518"/>
            <a:ext cx="981075" cy="436373"/>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1000" b="1" i="0" strike="noStrike">
                <a:solidFill>
                  <a:srgbClr val="800000"/>
                </a:solidFill>
                <a:latin typeface="Arial"/>
                <a:cs typeface="Arial"/>
              </a:rPr>
              <a:t>1,</a:t>
            </a:r>
            <a:r>
              <a:rPr lang="el-GR" sz="1000" b="1" i="0" strike="noStrike">
                <a:solidFill>
                  <a:srgbClr val="800000"/>
                </a:solidFill>
                <a:latin typeface="Arial"/>
                <a:cs typeface="Arial"/>
              </a:rPr>
              <a:t>2-δίχλωρο-προπάνιο</a:t>
            </a:r>
          </a:p>
          <a:p>
            <a:pPr algn="ctr" rtl="1">
              <a:defRPr sz="1000"/>
            </a:pPr>
            <a:endParaRPr lang="el-GR" sz="1000" b="1" i="0" strike="noStrike">
              <a:solidFill>
                <a:srgbClr val="800000"/>
              </a:solidFill>
              <a:latin typeface="Arial"/>
              <a:cs typeface="Arial"/>
            </a:endParaRPr>
          </a:p>
        </xdr:txBody>
      </xdr:sp>
      <xdr:grpSp>
        <xdr:nvGrpSpPr>
          <xdr:cNvPr id="292" name="291 - Ομάδα"/>
          <xdr:cNvGrpSpPr/>
        </xdr:nvGrpSpPr>
        <xdr:grpSpPr>
          <a:xfrm>
            <a:off x="2724150" y="28479750"/>
            <a:ext cx="133350" cy="144000"/>
            <a:chOff x="942975" y="28860750"/>
            <a:chExt cx="133350" cy="144000"/>
          </a:xfrm>
        </xdr:grpSpPr>
        <xdr:sp macro="" textlink="">
          <xdr:nvSpPr>
            <xdr:cNvPr id="290" name="Line 1034"/>
            <xdr:cNvSpPr>
              <a:spLocks noChangeShapeType="1"/>
            </xdr:cNvSpPr>
          </xdr:nvSpPr>
          <xdr:spPr bwMode="auto">
            <a:xfrm rot="5400000" flipH="1">
              <a:off x="937650" y="28932750"/>
              <a:ext cx="144000" cy="0"/>
            </a:xfrm>
            <a:prstGeom prst="line">
              <a:avLst/>
            </a:prstGeom>
            <a:noFill/>
            <a:ln w="19050">
              <a:solidFill>
                <a:srgbClr val="FF0000"/>
              </a:solidFill>
              <a:round/>
              <a:headEnd/>
              <a:tailEnd/>
            </a:ln>
          </xdr:spPr>
        </xdr:sp>
        <xdr:sp macro="" textlink="">
          <xdr:nvSpPr>
            <xdr:cNvPr id="291" name="Line 1035"/>
            <xdr:cNvSpPr>
              <a:spLocks noChangeShapeType="1"/>
            </xdr:cNvSpPr>
          </xdr:nvSpPr>
          <xdr:spPr bwMode="auto">
            <a:xfrm rot="5400000" flipH="1">
              <a:off x="1009650" y="28860750"/>
              <a:ext cx="0" cy="133350"/>
            </a:xfrm>
            <a:prstGeom prst="line">
              <a:avLst/>
            </a:prstGeom>
            <a:noFill/>
            <a:ln w="19050">
              <a:solidFill>
                <a:srgbClr val="FF0000"/>
              </a:solidFill>
              <a:round/>
              <a:headEnd/>
              <a:tailEnd/>
            </a:ln>
          </xdr:spPr>
        </xdr:sp>
      </xdr:grpSp>
    </xdr:grpSp>
    <xdr:clientData/>
  </xdr:twoCellAnchor>
  <xdr:twoCellAnchor>
    <xdr:from>
      <xdr:col>1</xdr:col>
      <xdr:colOff>590550</xdr:colOff>
      <xdr:row>157</xdr:row>
      <xdr:rowOff>85725</xdr:rowOff>
    </xdr:from>
    <xdr:to>
      <xdr:col>9</xdr:col>
      <xdr:colOff>600075</xdr:colOff>
      <xdr:row>161</xdr:row>
      <xdr:rowOff>142875</xdr:rowOff>
    </xdr:to>
    <xdr:grpSp>
      <xdr:nvGrpSpPr>
        <xdr:cNvPr id="353" name="352 - Ομάδα"/>
        <xdr:cNvGrpSpPr/>
      </xdr:nvGrpSpPr>
      <xdr:grpSpPr>
        <a:xfrm>
          <a:off x="1205066" y="31753790"/>
          <a:ext cx="4925654" cy="835537"/>
          <a:chOff x="1562100" y="30356175"/>
          <a:chExt cx="4886325" cy="819150"/>
        </a:xfrm>
      </xdr:grpSpPr>
      <xdr:grpSp>
        <xdr:nvGrpSpPr>
          <xdr:cNvPr id="296" name="Group 115"/>
          <xdr:cNvGrpSpPr>
            <a:grpSpLocks/>
          </xdr:cNvGrpSpPr>
        </xdr:nvGrpSpPr>
        <xdr:grpSpPr bwMode="auto">
          <a:xfrm>
            <a:off x="3352800" y="30584775"/>
            <a:ext cx="752475" cy="381000"/>
            <a:chOff x="293" y="2335"/>
            <a:chExt cx="79" cy="40"/>
          </a:xfrm>
        </xdr:grpSpPr>
        <xdr:sp macro="" textlink="">
          <xdr:nvSpPr>
            <xdr:cNvPr id="309" name="Text Box 116"/>
            <xdr:cNvSpPr txBox="1">
              <a:spLocks noChangeArrowheads="1"/>
            </xdr:cNvSpPr>
          </xdr:nvSpPr>
          <xdr:spPr bwMode="auto">
            <a:xfrm>
              <a:off x="293" y="2335"/>
              <a:ext cx="79" cy="40"/>
            </a:xfrm>
            <a:prstGeom prst="rect">
              <a:avLst/>
            </a:prstGeom>
            <a:solidFill>
              <a:srgbClr val="000000"/>
            </a:solidFill>
            <a:ln w="12700">
              <a:solidFill>
                <a:srgbClr val="000000"/>
              </a:solidFill>
              <a:miter lim="800000"/>
              <a:headEnd/>
              <a:tailEnd/>
            </a:ln>
          </xdr:spPr>
          <xdr:txBody>
            <a:bodyPr vertOverflow="clip" wrap="square" lIns="27432" tIns="22860" rIns="27432" bIns="22860" anchor="ctr" upright="1"/>
            <a:lstStyle/>
            <a:p>
              <a:pPr algn="ctr" rtl="1">
                <a:defRPr sz="1000"/>
              </a:pPr>
              <a:r>
                <a:rPr lang="el-GR" sz="900" b="1" i="0" strike="noStrike">
                  <a:solidFill>
                    <a:srgbClr val="808080"/>
                  </a:solidFill>
                  <a:latin typeface="Arial"/>
                  <a:cs typeface="Arial"/>
                </a:rPr>
                <a:t>αλκοολικό διάλυμα</a:t>
              </a:r>
            </a:p>
          </xdr:txBody>
        </xdr:sp>
        <xdr:sp macro="" textlink="">
          <xdr:nvSpPr>
            <xdr:cNvPr id="310" name="Line 117"/>
            <xdr:cNvSpPr>
              <a:spLocks noChangeShapeType="1"/>
            </xdr:cNvSpPr>
          </xdr:nvSpPr>
          <xdr:spPr bwMode="auto">
            <a:xfrm>
              <a:off x="297" y="2355"/>
              <a:ext cx="74" cy="0"/>
            </a:xfrm>
            <a:prstGeom prst="line">
              <a:avLst/>
            </a:prstGeom>
            <a:noFill/>
            <a:ln w="12700">
              <a:solidFill>
                <a:srgbClr val="FF0000"/>
              </a:solidFill>
              <a:round/>
              <a:headEnd/>
              <a:tailEnd type="triangle" w="med" len="med"/>
            </a:ln>
          </xdr:spPr>
        </xdr:sp>
      </xdr:grpSp>
      <xdr:sp macro="" textlink="">
        <xdr:nvSpPr>
          <xdr:cNvPr id="298" name="Text Box 121"/>
          <xdr:cNvSpPr txBox="1">
            <a:spLocks noChangeArrowheads="1"/>
          </xdr:cNvSpPr>
        </xdr:nvSpPr>
        <xdr:spPr bwMode="auto">
          <a:xfrm>
            <a:off x="5286375" y="30660975"/>
            <a:ext cx="533400"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NaCl</a:t>
            </a:r>
          </a:p>
        </xdr:txBody>
      </xdr:sp>
      <xdr:sp macro="" textlink="">
        <xdr:nvSpPr>
          <xdr:cNvPr id="299" name="Text Box 122"/>
          <xdr:cNvSpPr txBox="1">
            <a:spLocks noChangeArrowheads="1"/>
          </xdr:cNvSpPr>
        </xdr:nvSpPr>
        <xdr:spPr bwMode="auto">
          <a:xfrm>
            <a:off x="2743200" y="30660975"/>
            <a:ext cx="619125"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NaOH</a:t>
            </a:r>
          </a:p>
        </xdr:txBody>
      </xdr:sp>
      <xdr:sp macro="" textlink="">
        <xdr:nvSpPr>
          <xdr:cNvPr id="302" name="Text Box 129"/>
          <xdr:cNvSpPr txBox="1">
            <a:spLocks noChangeArrowheads="1"/>
          </xdr:cNvSpPr>
        </xdr:nvSpPr>
        <xdr:spPr bwMode="auto">
          <a:xfrm>
            <a:off x="5981700" y="30660975"/>
            <a:ext cx="466725" cy="2381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6600"/>
                </a:solidFill>
                <a:latin typeface="Arial"/>
                <a:cs typeface="Arial"/>
              </a:rPr>
              <a:t>2</a:t>
            </a:r>
            <a:r>
              <a:rPr lang="en-US" sz="1200" b="0" i="0" strike="noStrike">
                <a:solidFill>
                  <a:srgbClr val="FFFF99"/>
                </a:solidFill>
                <a:latin typeface="Arial"/>
                <a:cs typeface="Arial"/>
              </a:rPr>
              <a:t> 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a:t>
            </a:r>
          </a:p>
        </xdr:txBody>
      </xdr:sp>
      <xdr:grpSp>
        <xdr:nvGrpSpPr>
          <xdr:cNvPr id="352" name="351 - Ομάδα"/>
          <xdr:cNvGrpSpPr/>
        </xdr:nvGrpSpPr>
        <xdr:grpSpPr>
          <a:xfrm>
            <a:off x="1562100" y="30356175"/>
            <a:ext cx="1028700" cy="819150"/>
            <a:chOff x="1562100" y="30356175"/>
            <a:chExt cx="1028700" cy="819150"/>
          </a:xfrm>
        </xdr:grpSpPr>
        <xdr:sp macro="" textlink="">
          <xdr:nvSpPr>
            <xdr:cNvPr id="267" name="Text Box 761"/>
            <xdr:cNvSpPr txBox="1">
              <a:spLocks noChangeArrowheads="1"/>
            </xdr:cNvSpPr>
          </xdr:nvSpPr>
          <xdr:spPr bwMode="auto">
            <a:xfrm>
              <a:off x="1562100" y="30670500"/>
              <a:ext cx="342900"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294" name="Group 105"/>
            <xdr:cNvGrpSpPr>
              <a:grpSpLocks/>
            </xdr:cNvGrpSpPr>
          </xdr:nvGrpSpPr>
          <xdr:grpSpPr bwMode="auto">
            <a:xfrm>
              <a:off x="2000250" y="30356175"/>
              <a:ext cx="590550" cy="819150"/>
              <a:chOff x="227" y="1379"/>
              <a:chExt cx="62" cy="86"/>
            </a:xfrm>
          </xdr:grpSpPr>
          <xdr:sp macro="" textlink="">
            <xdr:nvSpPr>
              <xdr:cNvPr id="318" name="Text Box 71"/>
              <xdr:cNvSpPr txBox="1">
                <a:spLocks noChangeArrowheads="1"/>
              </xdr:cNvSpPr>
            </xdr:nvSpPr>
            <xdr:spPr bwMode="auto">
              <a:xfrm>
                <a:off x="257" y="1380"/>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319" name="Text Box 72"/>
              <xdr:cNvSpPr txBox="1">
                <a:spLocks noChangeArrowheads="1"/>
              </xdr:cNvSpPr>
            </xdr:nvSpPr>
            <xdr:spPr bwMode="auto">
              <a:xfrm>
                <a:off x="228" y="1380"/>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Cl</a:t>
                </a:r>
              </a:p>
            </xdr:txBody>
          </xdr:sp>
          <xdr:sp macro="" textlink="">
            <xdr:nvSpPr>
              <xdr:cNvPr id="320" name="Text Box 73"/>
              <xdr:cNvSpPr txBox="1">
                <a:spLocks noChangeArrowheads="1"/>
              </xdr:cNvSpPr>
            </xdr:nvSpPr>
            <xdr:spPr bwMode="auto">
              <a:xfrm>
                <a:off x="258" y="1412"/>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21" name="Text Box 74"/>
              <xdr:cNvSpPr txBox="1">
                <a:spLocks noChangeArrowheads="1"/>
              </xdr:cNvSpPr>
            </xdr:nvSpPr>
            <xdr:spPr bwMode="auto">
              <a:xfrm>
                <a:off x="227" y="1444"/>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H</a:t>
                </a:r>
              </a:p>
            </xdr:txBody>
          </xdr:sp>
          <xdr:sp macro="" textlink="">
            <xdr:nvSpPr>
              <xdr:cNvPr id="322" name="Text Box 75"/>
              <xdr:cNvSpPr txBox="1">
                <a:spLocks noChangeArrowheads="1"/>
              </xdr:cNvSpPr>
            </xdr:nvSpPr>
            <xdr:spPr bwMode="auto">
              <a:xfrm>
                <a:off x="228" y="1412"/>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23" name="Text Box 76"/>
              <xdr:cNvSpPr txBox="1">
                <a:spLocks noChangeArrowheads="1"/>
              </xdr:cNvSpPr>
            </xdr:nvSpPr>
            <xdr:spPr bwMode="auto">
              <a:xfrm>
                <a:off x="257" y="1444"/>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3366FF"/>
                    </a:solidFill>
                    <a:latin typeface="Arial"/>
                    <a:cs typeface="Arial"/>
                  </a:rPr>
                  <a:t>Cl</a:t>
                </a:r>
              </a:p>
            </xdr:txBody>
          </xdr:sp>
          <xdr:sp macro="" textlink="">
            <xdr:nvSpPr>
              <xdr:cNvPr id="324" name="Line 77"/>
              <xdr:cNvSpPr>
                <a:spLocks noChangeShapeType="1"/>
              </xdr:cNvSpPr>
            </xdr:nvSpPr>
            <xdr:spPr bwMode="auto">
              <a:xfrm rot="5400000">
                <a:off x="231" y="1406"/>
                <a:ext cx="14" cy="0"/>
              </a:xfrm>
              <a:prstGeom prst="line">
                <a:avLst/>
              </a:prstGeom>
              <a:noFill/>
              <a:ln w="9525">
                <a:solidFill>
                  <a:srgbClr val="FFFF99"/>
                </a:solidFill>
                <a:round/>
                <a:headEnd/>
                <a:tailEnd/>
              </a:ln>
            </xdr:spPr>
          </xdr:sp>
          <xdr:sp macro="" textlink="">
            <xdr:nvSpPr>
              <xdr:cNvPr id="325" name="Line 78"/>
              <xdr:cNvSpPr>
                <a:spLocks noChangeShapeType="1"/>
              </xdr:cNvSpPr>
            </xdr:nvSpPr>
            <xdr:spPr bwMode="auto">
              <a:xfrm rot="5400000">
                <a:off x="261" y="1439"/>
                <a:ext cx="14" cy="0"/>
              </a:xfrm>
              <a:prstGeom prst="line">
                <a:avLst/>
              </a:prstGeom>
              <a:noFill/>
              <a:ln w="9525">
                <a:solidFill>
                  <a:srgbClr val="FFFF99"/>
                </a:solidFill>
                <a:round/>
                <a:headEnd/>
                <a:tailEnd/>
              </a:ln>
            </xdr:spPr>
          </xdr:sp>
          <xdr:sp macro="" textlink="">
            <xdr:nvSpPr>
              <xdr:cNvPr id="326" name="Line 79"/>
              <xdr:cNvSpPr>
                <a:spLocks noChangeShapeType="1"/>
              </xdr:cNvSpPr>
            </xdr:nvSpPr>
            <xdr:spPr bwMode="auto">
              <a:xfrm rot="5400000">
                <a:off x="231" y="1439"/>
                <a:ext cx="14" cy="0"/>
              </a:xfrm>
              <a:prstGeom prst="line">
                <a:avLst/>
              </a:prstGeom>
              <a:noFill/>
              <a:ln w="9525">
                <a:solidFill>
                  <a:srgbClr val="FFFF99"/>
                </a:solidFill>
                <a:round/>
                <a:headEnd/>
                <a:tailEnd/>
              </a:ln>
            </xdr:spPr>
          </xdr:sp>
          <xdr:sp macro="" textlink="">
            <xdr:nvSpPr>
              <xdr:cNvPr id="327" name="Line 80"/>
              <xdr:cNvSpPr>
                <a:spLocks noChangeShapeType="1"/>
              </xdr:cNvSpPr>
            </xdr:nvSpPr>
            <xdr:spPr bwMode="auto">
              <a:xfrm rot="5400000">
                <a:off x="261" y="1406"/>
                <a:ext cx="14" cy="0"/>
              </a:xfrm>
              <a:prstGeom prst="line">
                <a:avLst/>
              </a:prstGeom>
              <a:noFill/>
              <a:ln w="9525">
                <a:solidFill>
                  <a:srgbClr val="FFFF99"/>
                </a:solidFill>
                <a:round/>
                <a:headEnd/>
                <a:tailEnd/>
              </a:ln>
            </xdr:spPr>
          </xdr:sp>
          <xdr:grpSp>
            <xdr:nvGrpSpPr>
              <xdr:cNvPr id="328" name="Group 81"/>
              <xdr:cNvGrpSpPr>
                <a:grpSpLocks/>
              </xdr:cNvGrpSpPr>
            </xdr:nvGrpSpPr>
            <xdr:grpSpPr bwMode="auto">
              <a:xfrm>
                <a:off x="227" y="1442"/>
                <a:ext cx="54" cy="23"/>
                <a:chOff x="181" y="1412"/>
                <a:chExt cx="74" cy="23"/>
              </a:xfrm>
            </xdr:grpSpPr>
            <xdr:sp macro="" textlink="">
              <xdr:nvSpPr>
                <xdr:cNvPr id="335" name="Line 82"/>
                <xdr:cNvSpPr>
                  <a:spLocks noChangeShapeType="1"/>
                </xdr:cNvSpPr>
              </xdr:nvSpPr>
              <xdr:spPr bwMode="auto">
                <a:xfrm>
                  <a:off x="181" y="1435"/>
                  <a:ext cx="72" cy="0"/>
                </a:xfrm>
                <a:prstGeom prst="line">
                  <a:avLst/>
                </a:prstGeom>
                <a:noFill/>
                <a:ln w="9525">
                  <a:solidFill>
                    <a:srgbClr val="FF6600"/>
                  </a:solidFill>
                  <a:round/>
                  <a:headEnd/>
                  <a:tailEnd/>
                </a:ln>
              </xdr:spPr>
            </xdr:sp>
            <xdr:sp macro="" textlink="">
              <xdr:nvSpPr>
                <xdr:cNvPr id="336" name="Line 83"/>
                <xdr:cNvSpPr>
                  <a:spLocks noChangeShapeType="1"/>
                </xdr:cNvSpPr>
              </xdr:nvSpPr>
              <xdr:spPr bwMode="auto">
                <a:xfrm>
                  <a:off x="182" y="1412"/>
                  <a:ext cx="73" cy="0"/>
                </a:xfrm>
                <a:prstGeom prst="line">
                  <a:avLst/>
                </a:prstGeom>
                <a:noFill/>
                <a:ln w="9525">
                  <a:solidFill>
                    <a:srgbClr val="FF6600"/>
                  </a:solidFill>
                  <a:round/>
                  <a:headEnd/>
                  <a:tailEnd/>
                </a:ln>
              </xdr:spPr>
            </xdr:sp>
            <xdr:sp macro="" textlink="">
              <xdr:nvSpPr>
                <xdr:cNvPr id="337" name="Line 84"/>
                <xdr:cNvSpPr>
                  <a:spLocks noChangeShapeType="1"/>
                </xdr:cNvSpPr>
              </xdr:nvSpPr>
              <xdr:spPr bwMode="auto">
                <a:xfrm>
                  <a:off x="181" y="1412"/>
                  <a:ext cx="0" cy="23"/>
                </a:xfrm>
                <a:prstGeom prst="line">
                  <a:avLst/>
                </a:prstGeom>
                <a:noFill/>
                <a:ln w="9525">
                  <a:solidFill>
                    <a:srgbClr val="FF6600"/>
                  </a:solidFill>
                  <a:round/>
                  <a:headEnd/>
                  <a:tailEnd/>
                </a:ln>
              </xdr:spPr>
            </xdr:sp>
            <xdr:sp macro="" textlink="">
              <xdr:nvSpPr>
                <xdr:cNvPr id="338" name="Line 85"/>
                <xdr:cNvSpPr>
                  <a:spLocks noChangeShapeType="1"/>
                </xdr:cNvSpPr>
              </xdr:nvSpPr>
              <xdr:spPr bwMode="auto">
                <a:xfrm>
                  <a:off x="254" y="1412"/>
                  <a:ext cx="0" cy="23"/>
                </a:xfrm>
                <a:prstGeom prst="line">
                  <a:avLst/>
                </a:prstGeom>
                <a:noFill/>
                <a:ln w="9525">
                  <a:solidFill>
                    <a:srgbClr val="FF6600"/>
                  </a:solidFill>
                  <a:round/>
                  <a:headEnd/>
                  <a:tailEnd/>
                </a:ln>
              </xdr:spPr>
            </xdr:sp>
          </xdr:grpSp>
          <xdr:grpSp>
            <xdr:nvGrpSpPr>
              <xdr:cNvPr id="329" name="Group 86"/>
              <xdr:cNvGrpSpPr>
                <a:grpSpLocks/>
              </xdr:cNvGrpSpPr>
            </xdr:nvGrpSpPr>
            <xdr:grpSpPr bwMode="auto">
              <a:xfrm>
                <a:off x="227" y="1379"/>
                <a:ext cx="54" cy="23"/>
                <a:chOff x="181" y="1412"/>
                <a:chExt cx="74" cy="23"/>
              </a:xfrm>
            </xdr:grpSpPr>
            <xdr:sp macro="" textlink="">
              <xdr:nvSpPr>
                <xdr:cNvPr id="331" name="Line 87"/>
                <xdr:cNvSpPr>
                  <a:spLocks noChangeShapeType="1"/>
                </xdr:cNvSpPr>
              </xdr:nvSpPr>
              <xdr:spPr bwMode="auto">
                <a:xfrm>
                  <a:off x="182" y="1435"/>
                  <a:ext cx="73" cy="0"/>
                </a:xfrm>
                <a:prstGeom prst="line">
                  <a:avLst/>
                </a:prstGeom>
                <a:noFill/>
                <a:ln w="9525">
                  <a:solidFill>
                    <a:srgbClr val="FF6600"/>
                  </a:solidFill>
                  <a:round/>
                  <a:headEnd/>
                  <a:tailEnd/>
                </a:ln>
              </xdr:spPr>
            </xdr:sp>
            <xdr:sp macro="" textlink="">
              <xdr:nvSpPr>
                <xdr:cNvPr id="332" name="Line 88"/>
                <xdr:cNvSpPr>
                  <a:spLocks noChangeShapeType="1"/>
                </xdr:cNvSpPr>
              </xdr:nvSpPr>
              <xdr:spPr bwMode="auto">
                <a:xfrm>
                  <a:off x="181" y="1412"/>
                  <a:ext cx="73" cy="0"/>
                </a:xfrm>
                <a:prstGeom prst="line">
                  <a:avLst/>
                </a:prstGeom>
                <a:noFill/>
                <a:ln w="9525">
                  <a:solidFill>
                    <a:srgbClr val="FF6600"/>
                  </a:solidFill>
                  <a:round/>
                  <a:headEnd/>
                  <a:tailEnd/>
                </a:ln>
              </xdr:spPr>
            </xdr:sp>
            <xdr:sp macro="" textlink="">
              <xdr:nvSpPr>
                <xdr:cNvPr id="333" name="Line 89"/>
                <xdr:cNvSpPr>
                  <a:spLocks noChangeShapeType="1"/>
                </xdr:cNvSpPr>
              </xdr:nvSpPr>
              <xdr:spPr bwMode="auto">
                <a:xfrm>
                  <a:off x="181" y="1412"/>
                  <a:ext cx="0" cy="23"/>
                </a:xfrm>
                <a:prstGeom prst="line">
                  <a:avLst/>
                </a:prstGeom>
                <a:noFill/>
                <a:ln w="9525">
                  <a:solidFill>
                    <a:srgbClr val="FF6600"/>
                  </a:solidFill>
                  <a:round/>
                  <a:headEnd/>
                  <a:tailEnd/>
                </a:ln>
              </xdr:spPr>
            </xdr:sp>
            <xdr:sp macro="" textlink="">
              <xdr:nvSpPr>
                <xdr:cNvPr id="334" name="Line 90"/>
                <xdr:cNvSpPr>
                  <a:spLocks noChangeShapeType="1"/>
                </xdr:cNvSpPr>
              </xdr:nvSpPr>
              <xdr:spPr bwMode="auto">
                <a:xfrm>
                  <a:off x="254" y="1412"/>
                  <a:ext cx="0" cy="23"/>
                </a:xfrm>
                <a:prstGeom prst="line">
                  <a:avLst/>
                </a:prstGeom>
                <a:noFill/>
                <a:ln w="9525">
                  <a:solidFill>
                    <a:srgbClr val="FF6600"/>
                  </a:solidFill>
                  <a:round/>
                  <a:headEnd/>
                  <a:tailEnd/>
                </a:ln>
              </xdr:spPr>
            </xdr:sp>
          </xdr:grpSp>
          <xdr:sp macro="" textlink="">
            <xdr:nvSpPr>
              <xdr:cNvPr id="330" name="Line 29"/>
              <xdr:cNvSpPr>
                <a:spLocks noChangeShapeType="1"/>
              </xdr:cNvSpPr>
            </xdr:nvSpPr>
            <xdr:spPr bwMode="auto">
              <a:xfrm>
                <a:off x="246" y="1422"/>
                <a:ext cx="14" cy="0"/>
              </a:xfrm>
              <a:prstGeom prst="line">
                <a:avLst/>
              </a:prstGeom>
              <a:noFill/>
              <a:ln w="9525">
                <a:solidFill>
                  <a:srgbClr val="FFFF99"/>
                </a:solidFill>
                <a:round/>
                <a:headEnd/>
                <a:tailEnd/>
              </a:ln>
            </xdr:spPr>
          </xdr:sp>
        </xdr:grpSp>
        <xdr:sp macro="" textlink="">
          <xdr:nvSpPr>
            <xdr:cNvPr id="339" name="Line 29"/>
            <xdr:cNvSpPr>
              <a:spLocks noChangeShapeType="1"/>
            </xdr:cNvSpPr>
          </xdr:nvSpPr>
          <xdr:spPr bwMode="auto">
            <a:xfrm>
              <a:off x="1905000" y="30765750"/>
              <a:ext cx="133350" cy="0"/>
            </a:xfrm>
            <a:prstGeom prst="line">
              <a:avLst/>
            </a:prstGeom>
            <a:noFill/>
            <a:ln w="9525">
              <a:solidFill>
                <a:srgbClr val="FFFF99"/>
              </a:solidFill>
              <a:round/>
              <a:headEnd/>
              <a:tailEnd/>
            </a:ln>
          </xdr:spPr>
        </xdr:sp>
      </xdr:grpSp>
      <xdr:grpSp>
        <xdr:nvGrpSpPr>
          <xdr:cNvPr id="281" name="280 - Ομάδα"/>
          <xdr:cNvGrpSpPr/>
        </xdr:nvGrpSpPr>
        <xdr:grpSpPr>
          <a:xfrm>
            <a:off x="2619375" y="30708600"/>
            <a:ext cx="133350" cy="144000"/>
            <a:chOff x="942975" y="28860750"/>
            <a:chExt cx="133350" cy="144000"/>
          </a:xfrm>
        </xdr:grpSpPr>
        <xdr:sp macro="" textlink="">
          <xdr:nvSpPr>
            <xdr:cNvPr id="293" name="Line 1034"/>
            <xdr:cNvSpPr>
              <a:spLocks noChangeShapeType="1"/>
            </xdr:cNvSpPr>
          </xdr:nvSpPr>
          <xdr:spPr bwMode="auto">
            <a:xfrm rot="5400000" flipH="1">
              <a:off x="937650" y="28932750"/>
              <a:ext cx="144000" cy="0"/>
            </a:xfrm>
            <a:prstGeom prst="line">
              <a:avLst/>
            </a:prstGeom>
            <a:noFill/>
            <a:ln w="19050">
              <a:solidFill>
                <a:srgbClr val="FF0000"/>
              </a:solidFill>
              <a:round/>
              <a:headEnd/>
              <a:tailEnd/>
            </a:ln>
          </xdr:spPr>
        </xdr:sp>
        <xdr:sp macro="" textlink="">
          <xdr:nvSpPr>
            <xdr:cNvPr id="340" name="Line 1035"/>
            <xdr:cNvSpPr>
              <a:spLocks noChangeShapeType="1"/>
            </xdr:cNvSpPr>
          </xdr:nvSpPr>
          <xdr:spPr bwMode="auto">
            <a:xfrm rot="5400000" flipH="1">
              <a:off x="1009650" y="28860750"/>
              <a:ext cx="0" cy="133350"/>
            </a:xfrm>
            <a:prstGeom prst="line">
              <a:avLst/>
            </a:prstGeom>
            <a:noFill/>
            <a:ln w="19050">
              <a:solidFill>
                <a:srgbClr val="FF0000"/>
              </a:solidFill>
              <a:round/>
              <a:headEnd/>
              <a:tailEnd/>
            </a:ln>
          </xdr:spPr>
        </xdr:sp>
      </xdr:grpSp>
      <xdr:grpSp>
        <xdr:nvGrpSpPr>
          <xdr:cNvPr id="341" name="340 - Ομάδα"/>
          <xdr:cNvGrpSpPr/>
        </xdr:nvGrpSpPr>
        <xdr:grpSpPr>
          <a:xfrm>
            <a:off x="5162550" y="30708600"/>
            <a:ext cx="133350" cy="144000"/>
            <a:chOff x="942975" y="28860750"/>
            <a:chExt cx="133350" cy="144000"/>
          </a:xfrm>
        </xdr:grpSpPr>
        <xdr:sp macro="" textlink="">
          <xdr:nvSpPr>
            <xdr:cNvPr id="342" name="Line 1034"/>
            <xdr:cNvSpPr>
              <a:spLocks noChangeShapeType="1"/>
            </xdr:cNvSpPr>
          </xdr:nvSpPr>
          <xdr:spPr bwMode="auto">
            <a:xfrm rot="5400000" flipH="1">
              <a:off x="937650" y="28932750"/>
              <a:ext cx="144000" cy="0"/>
            </a:xfrm>
            <a:prstGeom prst="line">
              <a:avLst/>
            </a:prstGeom>
            <a:noFill/>
            <a:ln w="19050">
              <a:solidFill>
                <a:srgbClr val="FF0000"/>
              </a:solidFill>
              <a:round/>
              <a:headEnd/>
              <a:tailEnd/>
            </a:ln>
          </xdr:spPr>
        </xdr:sp>
        <xdr:sp macro="" textlink="">
          <xdr:nvSpPr>
            <xdr:cNvPr id="343" name="Line 1035"/>
            <xdr:cNvSpPr>
              <a:spLocks noChangeShapeType="1"/>
            </xdr:cNvSpPr>
          </xdr:nvSpPr>
          <xdr:spPr bwMode="auto">
            <a:xfrm rot="5400000" flipH="1">
              <a:off x="1009650" y="28860750"/>
              <a:ext cx="0" cy="133350"/>
            </a:xfrm>
            <a:prstGeom prst="line">
              <a:avLst/>
            </a:prstGeom>
            <a:noFill/>
            <a:ln w="19050">
              <a:solidFill>
                <a:srgbClr val="FF0000"/>
              </a:solidFill>
              <a:round/>
              <a:headEnd/>
              <a:tailEnd/>
            </a:ln>
          </xdr:spPr>
        </xdr:sp>
      </xdr:grpSp>
      <xdr:grpSp>
        <xdr:nvGrpSpPr>
          <xdr:cNvPr id="344" name="343 - Ομάδα"/>
          <xdr:cNvGrpSpPr/>
        </xdr:nvGrpSpPr>
        <xdr:grpSpPr>
          <a:xfrm>
            <a:off x="5857875" y="30708600"/>
            <a:ext cx="133350" cy="144000"/>
            <a:chOff x="942975" y="28860750"/>
            <a:chExt cx="133350" cy="144000"/>
          </a:xfrm>
        </xdr:grpSpPr>
        <xdr:sp macro="" textlink="">
          <xdr:nvSpPr>
            <xdr:cNvPr id="345" name="Line 1034"/>
            <xdr:cNvSpPr>
              <a:spLocks noChangeShapeType="1"/>
            </xdr:cNvSpPr>
          </xdr:nvSpPr>
          <xdr:spPr bwMode="auto">
            <a:xfrm rot="5400000" flipH="1">
              <a:off x="937650" y="28932750"/>
              <a:ext cx="144000" cy="0"/>
            </a:xfrm>
            <a:prstGeom prst="line">
              <a:avLst/>
            </a:prstGeom>
            <a:noFill/>
            <a:ln w="19050">
              <a:solidFill>
                <a:srgbClr val="FF0000"/>
              </a:solidFill>
              <a:round/>
              <a:headEnd/>
              <a:tailEnd/>
            </a:ln>
          </xdr:spPr>
        </xdr:sp>
        <xdr:sp macro="" textlink="">
          <xdr:nvSpPr>
            <xdr:cNvPr id="346" name="Line 1035"/>
            <xdr:cNvSpPr>
              <a:spLocks noChangeShapeType="1"/>
            </xdr:cNvSpPr>
          </xdr:nvSpPr>
          <xdr:spPr bwMode="auto">
            <a:xfrm rot="5400000" flipH="1">
              <a:off x="1009650" y="28860750"/>
              <a:ext cx="0" cy="133350"/>
            </a:xfrm>
            <a:prstGeom prst="line">
              <a:avLst/>
            </a:prstGeom>
            <a:noFill/>
            <a:ln w="19050">
              <a:solidFill>
                <a:srgbClr val="FF0000"/>
              </a:solidFill>
              <a:round/>
              <a:headEnd/>
              <a:tailEnd/>
            </a:ln>
          </xdr:spPr>
        </xdr:sp>
      </xdr:grpSp>
      <xdr:grpSp>
        <xdr:nvGrpSpPr>
          <xdr:cNvPr id="351" name="350 - Ομάδα"/>
          <xdr:cNvGrpSpPr/>
        </xdr:nvGrpSpPr>
        <xdr:grpSpPr>
          <a:xfrm>
            <a:off x="4114800" y="30670500"/>
            <a:ext cx="1019175" cy="247650"/>
            <a:chOff x="4391025" y="30670500"/>
            <a:chExt cx="1019175" cy="247650"/>
          </a:xfrm>
        </xdr:grpSpPr>
        <xdr:grpSp>
          <xdr:nvGrpSpPr>
            <xdr:cNvPr id="295" name="Group 107"/>
            <xdr:cNvGrpSpPr>
              <a:grpSpLocks/>
            </xdr:cNvGrpSpPr>
          </xdr:nvGrpSpPr>
          <xdr:grpSpPr bwMode="auto">
            <a:xfrm>
              <a:off x="4829175" y="30670500"/>
              <a:ext cx="581025" cy="190500"/>
              <a:chOff x="424" y="1243"/>
              <a:chExt cx="61" cy="20"/>
            </a:xfrm>
          </xdr:grpSpPr>
          <xdr:sp macro="" textlink="">
            <xdr:nvSpPr>
              <xdr:cNvPr id="311" name="Text Box 108"/>
              <xdr:cNvSpPr txBox="1">
                <a:spLocks noChangeArrowheads="1"/>
              </xdr:cNvSpPr>
            </xdr:nvSpPr>
            <xdr:spPr bwMode="auto">
              <a:xfrm>
                <a:off x="454" y="1243"/>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12" name="Text Box 109"/>
              <xdr:cNvSpPr txBox="1">
                <a:spLocks noChangeArrowheads="1"/>
              </xdr:cNvSpPr>
            </xdr:nvSpPr>
            <xdr:spPr bwMode="auto">
              <a:xfrm>
                <a:off x="424" y="1243"/>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13" name="Group 110"/>
              <xdr:cNvGrpSpPr>
                <a:grpSpLocks/>
              </xdr:cNvGrpSpPr>
            </xdr:nvGrpSpPr>
            <xdr:grpSpPr bwMode="auto">
              <a:xfrm>
                <a:off x="442" y="1250"/>
                <a:ext cx="14" cy="8"/>
                <a:chOff x="442" y="1291"/>
                <a:chExt cx="14" cy="8"/>
              </a:xfrm>
            </xdr:grpSpPr>
            <xdr:grpSp>
              <xdr:nvGrpSpPr>
                <xdr:cNvPr id="314" name="Group 111"/>
                <xdr:cNvGrpSpPr>
                  <a:grpSpLocks/>
                </xdr:cNvGrpSpPr>
              </xdr:nvGrpSpPr>
              <xdr:grpSpPr bwMode="auto">
                <a:xfrm>
                  <a:off x="442" y="1295"/>
                  <a:ext cx="14" cy="4"/>
                  <a:chOff x="697" y="1451"/>
                  <a:chExt cx="14" cy="4"/>
                </a:xfrm>
              </xdr:grpSpPr>
              <xdr:sp macro="" textlink="">
                <xdr:nvSpPr>
                  <xdr:cNvPr id="316" name="Line 112"/>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17" name="Line 113"/>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15" name="Line 114"/>
                <xdr:cNvSpPr>
                  <a:spLocks noChangeShapeType="1"/>
                </xdr:cNvSpPr>
              </xdr:nvSpPr>
              <xdr:spPr bwMode="auto">
                <a:xfrm>
                  <a:off x="442" y="1291"/>
                  <a:ext cx="14" cy="0"/>
                </a:xfrm>
                <a:prstGeom prst="line">
                  <a:avLst/>
                </a:prstGeom>
                <a:noFill/>
                <a:ln w="9525">
                  <a:solidFill>
                    <a:srgbClr val="FF6600"/>
                  </a:solidFill>
                  <a:round/>
                  <a:headEnd/>
                  <a:tailEnd/>
                </a:ln>
              </xdr:spPr>
            </xdr:sp>
          </xdr:grpSp>
        </xdr:grpSp>
        <xdr:sp macro="" textlink="">
          <xdr:nvSpPr>
            <xdr:cNvPr id="347" name="Text Box 761"/>
            <xdr:cNvSpPr txBox="1">
              <a:spLocks noChangeArrowheads="1"/>
            </xdr:cNvSpPr>
          </xdr:nvSpPr>
          <xdr:spPr bwMode="auto">
            <a:xfrm>
              <a:off x="4391025" y="30670500"/>
              <a:ext cx="342900"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48" name="Line 29"/>
            <xdr:cNvSpPr>
              <a:spLocks noChangeShapeType="1"/>
            </xdr:cNvSpPr>
          </xdr:nvSpPr>
          <xdr:spPr bwMode="auto">
            <a:xfrm>
              <a:off x="4704079" y="30765750"/>
              <a:ext cx="133350" cy="0"/>
            </a:xfrm>
            <a:prstGeom prst="line">
              <a:avLst/>
            </a:prstGeom>
            <a:noFill/>
            <a:ln w="9525">
              <a:solidFill>
                <a:srgbClr val="FFFF99"/>
              </a:solidFill>
              <a:round/>
              <a:headEnd/>
              <a:tailEnd/>
            </a:ln>
          </xdr:spPr>
        </xdr:sp>
      </xdr:grpSp>
    </xdr:grpSp>
    <xdr:clientData/>
  </xdr:twoCellAnchor>
  <xdr:twoCellAnchor>
    <xdr:from>
      <xdr:col>6</xdr:col>
      <xdr:colOff>247650</xdr:colOff>
      <xdr:row>160</xdr:row>
      <xdr:rowOff>114300</xdr:rowOff>
    </xdr:from>
    <xdr:to>
      <xdr:col>7</xdr:col>
      <xdr:colOff>342900</xdr:colOff>
      <xdr:row>161</xdr:row>
      <xdr:rowOff>115651</xdr:rowOff>
    </xdr:to>
    <xdr:sp macro="" textlink="">
      <xdr:nvSpPr>
        <xdr:cNvPr id="354" name="Text Box 929"/>
        <xdr:cNvSpPr txBox="1">
          <a:spLocks noChangeArrowheads="1"/>
        </xdr:cNvSpPr>
      </xdr:nvSpPr>
      <xdr:spPr bwMode="auto">
        <a:xfrm>
          <a:off x="3905250" y="30841950"/>
          <a:ext cx="704850" cy="19185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ctr" rtl="1">
            <a:defRPr sz="1000"/>
          </a:pPr>
          <a:r>
            <a:rPr lang="el-GR" sz="1000" b="1" i="0" strike="noStrike">
              <a:solidFill>
                <a:srgbClr val="800000"/>
              </a:solidFill>
              <a:latin typeface="Arial"/>
              <a:cs typeface="Arial"/>
            </a:rPr>
            <a:t>προπίνιο</a:t>
          </a:r>
        </a:p>
      </xdr:txBody>
    </xdr:sp>
    <xdr:clientData/>
  </xdr:twoCellAnchor>
  <xdr:twoCellAnchor>
    <xdr:from>
      <xdr:col>2</xdr:col>
      <xdr:colOff>19050</xdr:colOff>
      <xdr:row>165</xdr:row>
      <xdr:rowOff>114300</xdr:rowOff>
    </xdr:from>
    <xdr:to>
      <xdr:col>10</xdr:col>
      <xdr:colOff>133350</xdr:colOff>
      <xdr:row>170</xdr:row>
      <xdr:rowOff>180975</xdr:rowOff>
    </xdr:to>
    <xdr:grpSp>
      <xdr:nvGrpSpPr>
        <xdr:cNvPr id="404" name="403 - Ομάδα"/>
        <xdr:cNvGrpSpPr/>
      </xdr:nvGrpSpPr>
      <xdr:grpSpPr>
        <a:xfrm>
          <a:off x="1248082" y="33339139"/>
          <a:ext cx="5030429" cy="1039659"/>
          <a:chOff x="1238250" y="31623000"/>
          <a:chExt cx="4991100" cy="1019175"/>
        </a:xfrm>
      </xdr:grpSpPr>
      <xdr:sp macro="" textlink="">
        <xdr:nvSpPr>
          <xdr:cNvPr id="357" name="Text Box 220"/>
          <xdr:cNvSpPr txBox="1">
            <a:spLocks noChangeArrowheads="1"/>
          </xdr:cNvSpPr>
        </xdr:nvSpPr>
        <xdr:spPr bwMode="auto">
          <a:xfrm>
            <a:off x="2390774" y="31927800"/>
            <a:ext cx="381001"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HCl</a:t>
            </a:r>
            <a:endParaRPr lang="en-US" sz="1200" b="0" i="0" strike="noStrike" baseline="-25000">
              <a:solidFill>
                <a:srgbClr val="FFFF99"/>
              </a:solidFill>
              <a:latin typeface="Arial"/>
              <a:cs typeface="Arial"/>
            </a:endParaRPr>
          </a:p>
        </xdr:txBody>
      </xdr:sp>
      <xdr:grpSp>
        <xdr:nvGrpSpPr>
          <xdr:cNvPr id="362" name="Group 261"/>
          <xdr:cNvGrpSpPr>
            <a:grpSpLocks/>
          </xdr:cNvGrpSpPr>
        </xdr:nvGrpSpPr>
        <xdr:grpSpPr bwMode="auto">
          <a:xfrm>
            <a:off x="4305300" y="31823025"/>
            <a:ext cx="590550" cy="247650"/>
            <a:chOff x="424" y="2257"/>
            <a:chExt cx="62" cy="26"/>
          </a:xfrm>
        </xdr:grpSpPr>
        <xdr:sp macro="" textlink="">
          <xdr:nvSpPr>
            <xdr:cNvPr id="363" name="Text Box 260"/>
            <xdr:cNvSpPr txBox="1">
              <a:spLocks noChangeArrowheads="1"/>
            </xdr:cNvSpPr>
          </xdr:nvSpPr>
          <xdr:spPr bwMode="auto">
            <a:xfrm>
              <a:off x="428" y="2257"/>
              <a:ext cx="48" cy="26"/>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0000"/>
                  </a:solidFill>
                  <a:latin typeface="Arial"/>
                  <a:cs typeface="Arial"/>
                </a:rPr>
                <a:t>+</a:t>
              </a:r>
              <a:r>
                <a:rPr lang="en-US" sz="1200" b="1" i="0" strike="noStrike">
                  <a:solidFill>
                    <a:srgbClr val="99CCFF"/>
                  </a:solidFill>
                  <a:latin typeface="Arial"/>
                  <a:cs typeface="Arial"/>
                </a:rPr>
                <a:t>HCl</a:t>
              </a:r>
              <a:endParaRPr lang="en-US" sz="1200" b="1" i="0" strike="noStrike" baseline="-25000">
                <a:solidFill>
                  <a:srgbClr val="99CCFF"/>
                </a:solidFill>
                <a:latin typeface="Arial"/>
                <a:cs typeface="Arial"/>
              </a:endParaRPr>
            </a:p>
          </xdr:txBody>
        </xdr:sp>
        <xdr:sp macro="" textlink="">
          <xdr:nvSpPr>
            <xdr:cNvPr id="364" name="Line 259"/>
            <xdr:cNvSpPr>
              <a:spLocks noChangeShapeType="1"/>
            </xdr:cNvSpPr>
          </xdr:nvSpPr>
          <xdr:spPr bwMode="auto">
            <a:xfrm>
              <a:off x="424" y="2278"/>
              <a:ext cx="62" cy="0"/>
            </a:xfrm>
            <a:prstGeom prst="line">
              <a:avLst/>
            </a:prstGeom>
            <a:noFill/>
            <a:ln w="12700">
              <a:solidFill>
                <a:srgbClr val="FF0000"/>
              </a:solidFill>
              <a:round/>
              <a:headEnd/>
              <a:tailEnd type="triangle" w="med" len="med"/>
            </a:ln>
          </xdr:spPr>
        </xdr:sp>
      </xdr:grpSp>
      <xdr:sp macro="" textlink="">
        <xdr:nvSpPr>
          <xdr:cNvPr id="394" name="Text Box 263"/>
          <xdr:cNvSpPr txBox="1">
            <a:spLocks noChangeArrowheads="1"/>
          </xdr:cNvSpPr>
        </xdr:nvSpPr>
        <xdr:spPr bwMode="auto">
          <a:xfrm>
            <a:off x="3114675" y="32461200"/>
            <a:ext cx="1266825" cy="18097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ctr" rtl="1">
              <a:defRPr sz="1000"/>
            </a:pPr>
            <a:r>
              <a:rPr lang="el-GR" sz="1000" b="1" i="0" strike="noStrike">
                <a:solidFill>
                  <a:srgbClr val="800000"/>
                </a:solidFill>
                <a:latin typeface="Arial"/>
                <a:cs typeface="Arial"/>
              </a:rPr>
              <a:t>2-χλώρο-προπένιο</a:t>
            </a:r>
          </a:p>
        </xdr:txBody>
      </xdr:sp>
      <xdr:sp macro="" textlink="">
        <xdr:nvSpPr>
          <xdr:cNvPr id="395" name="Text Box 264"/>
          <xdr:cNvSpPr txBox="1">
            <a:spLocks noChangeArrowheads="1"/>
          </xdr:cNvSpPr>
        </xdr:nvSpPr>
        <xdr:spPr bwMode="auto">
          <a:xfrm>
            <a:off x="4695825" y="32461199"/>
            <a:ext cx="1533525" cy="18097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ctr" rtl="1">
              <a:defRPr sz="1000"/>
            </a:pPr>
            <a:r>
              <a:rPr lang="el-GR" sz="1000" b="1" i="0" strike="noStrike">
                <a:solidFill>
                  <a:srgbClr val="800000"/>
                </a:solidFill>
                <a:latin typeface="Arial"/>
                <a:cs typeface="Arial"/>
              </a:rPr>
              <a:t>2,2-δίχλωρο-προπάνιο</a:t>
            </a:r>
          </a:p>
        </xdr:txBody>
      </xdr:sp>
      <xdr:grpSp>
        <xdr:nvGrpSpPr>
          <xdr:cNvPr id="401" name="400 - Ομάδα"/>
          <xdr:cNvGrpSpPr/>
        </xdr:nvGrpSpPr>
        <xdr:grpSpPr>
          <a:xfrm>
            <a:off x="1238250" y="31927800"/>
            <a:ext cx="1028700" cy="247650"/>
            <a:chOff x="1704975" y="31927800"/>
            <a:chExt cx="1028700" cy="247650"/>
          </a:xfrm>
        </xdr:grpSpPr>
        <xdr:grpSp>
          <xdr:nvGrpSpPr>
            <xdr:cNvPr id="356" name="Group 258"/>
            <xdr:cNvGrpSpPr>
              <a:grpSpLocks/>
            </xdr:cNvGrpSpPr>
          </xdr:nvGrpSpPr>
          <xdr:grpSpPr bwMode="auto">
            <a:xfrm>
              <a:off x="2152650" y="31927800"/>
              <a:ext cx="581025" cy="200025"/>
              <a:chOff x="139" y="2268"/>
              <a:chExt cx="61" cy="21"/>
            </a:xfrm>
          </xdr:grpSpPr>
          <xdr:sp macro="" textlink="">
            <xdr:nvSpPr>
              <xdr:cNvPr id="387" name="Text Box 223"/>
              <xdr:cNvSpPr txBox="1">
                <a:spLocks noChangeArrowheads="1"/>
              </xdr:cNvSpPr>
            </xdr:nvSpPr>
            <xdr:spPr bwMode="auto">
              <a:xfrm>
                <a:off x="169" y="226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88" name="Text Box 224"/>
              <xdr:cNvSpPr txBox="1">
                <a:spLocks noChangeArrowheads="1"/>
              </xdr:cNvSpPr>
            </xdr:nvSpPr>
            <xdr:spPr bwMode="auto">
              <a:xfrm>
                <a:off x="139" y="226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89" name="Group 182"/>
              <xdr:cNvGrpSpPr>
                <a:grpSpLocks/>
              </xdr:cNvGrpSpPr>
            </xdr:nvGrpSpPr>
            <xdr:grpSpPr bwMode="auto">
              <a:xfrm>
                <a:off x="157" y="2275"/>
                <a:ext cx="14" cy="8"/>
                <a:chOff x="220" y="2176"/>
                <a:chExt cx="14" cy="8"/>
              </a:xfrm>
            </xdr:grpSpPr>
            <xdr:grpSp>
              <xdr:nvGrpSpPr>
                <xdr:cNvPr id="390" name="Group 183"/>
                <xdr:cNvGrpSpPr>
                  <a:grpSpLocks/>
                </xdr:cNvGrpSpPr>
              </xdr:nvGrpSpPr>
              <xdr:grpSpPr bwMode="auto">
                <a:xfrm>
                  <a:off x="220" y="2180"/>
                  <a:ext cx="14" cy="4"/>
                  <a:chOff x="697" y="1451"/>
                  <a:chExt cx="14" cy="4"/>
                </a:xfrm>
              </xdr:grpSpPr>
              <xdr:sp macro="" textlink="">
                <xdr:nvSpPr>
                  <xdr:cNvPr id="392" name="Line 184"/>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393" name="Line 185"/>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391" name="Line 186"/>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sp macro="" textlink="">
          <xdr:nvSpPr>
            <xdr:cNvPr id="349" name="Text Box 761"/>
            <xdr:cNvSpPr txBox="1">
              <a:spLocks noChangeArrowheads="1"/>
            </xdr:cNvSpPr>
          </xdr:nvSpPr>
          <xdr:spPr bwMode="auto">
            <a:xfrm>
              <a:off x="1704975" y="31927800"/>
              <a:ext cx="342900"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96" name="Line 29"/>
            <xdr:cNvSpPr>
              <a:spLocks noChangeShapeType="1"/>
            </xdr:cNvSpPr>
          </xdr:nvSpPr>
          <xdr:spPr bwMode="auto">
            <a:xfrm>
              <a:off x="2027551" y="32032575"/>
              <a:ext cx="133350" cy="0"/>
            </a:xfrm>
            <a:prstGeom prst="line">
              <a:avLst/>
            </a:prstGeom>
            <a:noFill/>
            <a:ln w="9525">
              <a:solidFill>
                <a:srgbClr val="FFFF99"/>
              </a:solidFill>
              <a:round/>
              <a:headEnd/>
              <a:tailEnd/>
            </a:ln>
          </xdr:spPr>
        </xdr:sp>
      </xdr:grpSp>
      <xdr:grpSp>
        <xdr:nvGrpSpPr>
          <xdr:cNvPr id="402" name="401 - Ομάδα"/>
          <xdr:cNvGrpSpPr/>
        </xdr:nvGrpSpPr>
        <xdr:grpSpPr>
          <a:xfrm>
            <a:off x="3200400" y="31927800"/>
            <a:ext cx="1085850" cy="495300"/>
            <a:chOff x="3686175" y="31927800"/>
            <a:chExt cx="1085850" cy="495300"/>
          </a:xfrm>
        </xdr:grpSpPr>
        <xdr:grpSp>
          <xdr:nvGrpSpPr>
            <xdr:cNvPr id="360" name="Group 257"/>
            <xdr:cNvGrpSpPr>
              <a:grpSpLocks/>
            </xdr:cNvGrpSpPr>
          </xdr:nvGrpSpPr>
          <xdr:grpSpPr bwMode="auto">
            <a:xfrm>
              <a:off x="4133850" y="31927800"/>
              <a:ext cx="638175" cy="495300"/>
              <a:chOff x="415" y="2268"/>
              <a:chExt cx="67" cy="52"/>
            </a:xfrm>
          </xdr:grpSpPr>
          <xdr:sp macro="" textlink="">
            <xdr:nvSpPr>
              <xdr:cNvPr id="376" name="Text Box 231"/>
              <xdr:cNvSpPr txBox="1">
                <a:spLocks noChangeArrowheads="1"/>
              </xdr:cNvSpPr>
            </xdr:nvSpPr>
            <xdr:spPr bwMode="auto">
              <a:xfrm>
                <a:off x="415" y="2300"/>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377" name="Text Box 233"/>
              <xdr:cNvSpPr txBox="1">
                <a:spLocks noChangeArrowheads="1"/>
              </xdr:cNvSpPr>
            </xdr:nvSpPr>
            <xdr:spPr bwMode="auto">
              <a:xfrm>
                <a:off x="444" y="2268"/>
                <a:ext cx="38" cy="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78" name="Text Box 234"/>
              <xdr:cNvSpPr txBox="1">
                <a:spLocks noChangeArrowheads="1"/>
              </xdr:cNvSpPr>
            </xdr:nvSpPr>
            <xdr:spPr bwMode="auto">
              <a:xfrm>
                <a:off x="415" y="2268"/>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81" name="Line 239"/>
              <xdr:cNvSpPr>
                <a:spLocks noChangeShapeType="1"/>
              </xdr:cNvSpPr>
            </xdr:nvSpPr>
            <xdr:spPr bwMode="auto">
              <a:xfrm rot="5400000">
                <a:off x="418" y="2294"/>
                <a:ext cx="14" cy="0"/>
              </a:xfrm>
              <a:prstGeom prst="line">
                <a:avLst/>
              </a:prstGeom>
              <a:noFill/>
              <a:ln w="9525">
                <a:solidFill>
                  <a:srgbClr val="FFFF99"/>
                </a:solidFill>
                <a:round/>
                <a:headEnd/>
                <a:tailEnd/>
              </a:ln>
            </xdr:spPr>
          </xdr:sp>
          <xdr:grpSp>
            <xdr:nvGrpSpPr>
              <xdr:cNvPr id="382" name="Group 211"/>
              <xdr:cNvGrpSpPr>
                <a:grpSpLocks/>
              </xdr:cNvGrpSpPr>
            </xdr:nvGrpSpPr>
            <xdr:grpSpPr bwMode="auto">
              <a:xfrm>
                <a:off x="433" y="2277"/>
                <a:ext cx="14" cy="4"/>
                <a:chOff x="698" y="1451"/>
                <a:chExt cx="14" cy="4"/>
              </a:xfrm>
            </xdr:grpSpPr>
            <xdr:sp macro="" textlink="">
              <xdr:nvSpPr>
                <xdr:cNvPr id="383" name="Line 212"/>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384" name="Line 213"/>
                <xdr:cNvSpPr>
                  <a:spLocks noChangeShapeType="1"/>
                </xdr:cNvSpPr>
              </xdr:nvSpPr>
              <xdr:spPr bwMode="auto">
                <a:xfrm>
                  <a:off x="698" y="1451"/>
                  <a:ext cx="14" cy="0"/>
                </a:xfrm>
                <a:prstGeom prst="line">
                  <a:avLst/>
                </a:prstGeom>
                <a:noFill/>
                <a:ln w="9525">
                  <a:solidFill>
                    <a:srgbClr val="FFFF99"/>
                  </a:solidFill>
                  <a:round/>
                  <a:headEnd/>
                  <a:tailEnd/>
                </a:ln>
              </xdr:spPr>
            </xdr:sp>
          </xdr:grpSp>
        </xdr:grpSp>
        <xdr:sp macro="" textlink="">
          <xdr:nvSpPr>
            <xdr:cNvPr id="397" name="Text Box 761"/>
            <xdr:cNvSpPr txBox="1">
              <a:spLocks noChangeArrowheads="1"/>
            </xdr:cNvSpPr>
          </xdr:nvSpPr>
          <xdr:spPr bwMode="auto">
            <a:xfrm>
              <a:off x="3686175" y="31927800"/>
              <a:ext cx="342900"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98" name="Line 29"/>
            <xdr:cNvSpPr>
              <a:spLocks noChangeShapeType="1"/>
            </xdr:cNvSpPr>
          </xdr:nvSpPr>
          <xdr:spPr bwMode="auto">
            <a:xfrm>
              <a:off x="4008751" y="32032575"/>
              <a:ext cx="133350" cy="0"/>
            </a:xfrm>
            <a:prstGeom prst="line">
              <a:avLst/>
            </a:prstGeom>
            <a:noFill/>
            <a:ln w="9525">
              <a:solidFill>
                <a:srgbClr val="FFFF99"/>
              </a:solidFill>
              <a:round/>
              <a:headEnd/>
              <a:tailEnd/>
            </a:ln>
          </xdr:spPr>
        </xdr:sp>
      </xdr:grpSp>
      <xdr:grpSp>
        <xdr:nvGrpSpPr>
          <xdr:cNvPr id="403" name="402 - Ομάδα"/>
          <xdr:cNvGrpSpPr/>
        </xdr:nvGrpSpPr>
        <xdr:grpSpPr>
          <a:xfrm>
            <a:off x="4905375" y="31623000"/>
            <a:ext cx="1076325" cy="800100"/>
            <a:chOff x="5248275" y="31623000"/>
            <a:chExt cx="1076325" cy="800100"/>
          </a:xfrm>
        </xdr:grpSpPr>
        <xdr:grpSp>
          <xdr:nvGrpSpPr>
            <xdr:cNvPr id="361" name="Group 256"/>
            <xdr:cNvGrpSpPr>
              <a:grpSpLocks/>
            </xdr:cNvGrpSpPr>
          </xdr:nvGrpSpPr>
          <xdr:grpSpPr bwMode="auto">
            <a:xfrm>
              <a:off x="5686425" y="31623000"/>
              <a:ext cx="638175" cy="800100"/>
              <a:chOff x="585" y="2330"/>
              <a:chExt cx="67" cy="84"/>
            </a:xfrm>
          </xdr:grpSpPr>
          <xdr:sp macro="" textlink="">
            <xdr:nvSpPr>
              <xdr:cNvPr id="365" name="Text Box 254"/>
              <xdr:cNvSpPr txBox="1">
                <a:spLocks noChangeArrowheads="1"/>
              </xdr:cNvSpPr>
            </xdr:nvSpPr>
            <xdr:spPr bwMode="auto">
              <a:xfrm>
                <a:off x="585" y="2330"/>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367" name="Text Box 243"/>
              <xdr:cNvSpPr txBox="1">
                <a:spLocks noChangeArrowheads="1"/>
              </xdr:cNvSpPr>
            </xdr:nvSpPr>
            <xdr:spPr bwMode="auto">
              <a:xfrm>
                <a:off x="585" y="2394"/>
                <a:ext cx="23"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368" name="Text Box 244"/>
              <xdr:cNvSpPr txBox="1">
                <a:spLocks noChangeArrowheads="1"/>
              </xdr:cNvSpPr>
            </xdr:nvSpPr>
            <xdr:spPr bwMode="auto">
              <a:xfrm>
                <a:off x="614" y="2362"/>
                <a:ext cx="38" cy="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69" name="Text Box 245"/>
              <xdr:cNvSpPr txBox="1">
                <a:spLocks noChangeArrowheads="1"/>
              </xdr:cNvSpPr>
            </xdr:nvSpPr>
            <xdr:spPr bwMode="auto">
              <a:xfrm>
                <a:off x="585" y="2362"/>
                <a:ext cx="21"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72" name="Line 248"/>
              <xdr:cNvSpPr>
                <a:spLocks noChangeShapeType="1"/>
              </xdr:cNvSpPr>
            </xdr:nvSpPr>
            <xdr:spPr bwMode="auto">
              <a:xfrm rot="5400000">
                <a:off x="588" y="2390"/>
                <a:ext cx="14" cy="0"/>
              </a:xfrm>
              <a:prstGeom prst="line">
                <a:avLst/>
              </a:prstGeom>
              <a:noFill/>
              <a:ln w="9525">
                <a:solidFill>
                  <a:srgbClr val="FFFF99"/>
                </a:solidFill>
                <a:round/>
                <a:headEnd/>
                <a:tailEnd/>
              </a:ln>
            </xdr:spPr>
          </xdr:sp>
          <xdr:sp macro="" textlink="">
            <xdr:nvSpPr>
              <xdr:cNvPr id="373" name="Line 252"/>
              <xdr:cNvSpPr>
                <a:spLocks noChangeShapeType="1"/>
              </xdr:cNvSpPr>
            </xdr:nvSpPr>
            <xdr:spPr bwMode="auto">
              <a:xfrm rot="5400000">
                <a:off x="588" y="2359"/>
                <a:ext cx="14" cy="0"/>
              </a:xfrm>
              <a:prstGeom prst="line">
                <a:avLst/>
              </a:prstGeom>
              <a:noFill/>
              <a:ln w="9525">
                <a:solidFill>
                  <a:srgbClr val="FFFF99"/>
                </a:solidFill>
                <a:round/>
                <a:headEnd/>
                <a:tailEnd/>
              </a:ln>
            </xdr:spPr>
          </xdr:sp>
          <xdr:sp macro="" textlink="">
            <xdr:nvSpPr>
              <xdr:cNvPr id="375" name="Line 236"/>
              <xdr:cNvSpPr>
                <a:spLocks noChangeShapeType="1"/>
              </xdr:cNvSpPr>
            </xdr:nvSpPr>
            <xdr:spPr bwMode="auto">
              <a:xfrm>
                <a:off x="601" y="2373"/>
                <a:ext cx="14" cy="0"/>
              </a:xfrm>
              <a:prstGeom prst="line">
                <a:avLst/>
              </a:prstGeom>
              <a:noFill/>
              <a:ln w="9525">
                <a:solidFill>
                  <a:srgbClr val="FFFF99"/>
                </a:solidFill>
                <a:round/>
                <a:headEnd/>
                <a:tailEnd/>
              </a:ln>
            </xdr:spPr>
          </xdr:sp>
        </xdr:grpSp>
        <xdr:sp macro="" textlink="">
          <xdr:nvSpPr>
            <xdr:cNvPr id="399" name="Text Box 761"/>
            <xdr:cNvSpPr txBox="1">
              <a:spLocks noChangeArrowheads="1"/>
            </xdr:cNvSpPr>
          </xdr:nvSpPr>
          <xdr:spPr bwMode="auto">
            <a:xfrm>
              <a:off x="5248275" y="31927800"/>
              <a:ext cx="342900"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00" name="Line 29"/>
            <xdr:cNvSpPr>
              <a:spLocks noChangeShapeType="1"/>
            </xdr:cNvSpPr>
          </xdr:nvSpPr>
          <xdr:spPr bwMode="auto">
            <a:xfrm>
              <a:off x="5570851" y="32032575"/>
              <a:ext cx="133350" cy="0"/>
            </a:xfrm>
            <a:prstGeom prst="line">
              <a:avLst/>
            </a:prstGeom>
            <a:noFill/>
            <a:ln w="9525">
              <a:solidFill>
                <a:srgbClr val="FFFF99"/>
              </a:solidFill>
              <a:round/>
              <a:headEnd/>
              <a:tailEnd/>
            </a:ln>
          </xdr:spPr>
        </xdr:sp>
      </xdr:grpSp>
      <xdr:grpSp>
        <xdr:nvGrpSpPr>
          <xdr:cNvPr id="300" name="Group 123"/>
          <xdr:cNvGrpSpPr>
            <a:grpSpLocks/>
          </xdr:cNvGrpSpPr>
        </xdr:nvGrpSpPr>
        <xdr:grpSpPr bwMode="auto">
          <a:xfrm>
            <a:off x="2286000" y="31965900"/>
            <a:ext cx="114300" cy="133350"/>
            <a:chOff x="495" y="1422"/>
            <a:chExt cx="14" cy="14"/>
          </a:xfrm>
        </xdr:grpSpPr>
        <xdr:sp macro="" textlink="">
          <xdr:nvSpPr>
            <xdr:cNvPr id="305" name="Line 124"/>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06" name="Line 125"/>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sp macro="" textlink="">
        <xdr:nvSpPr>
          <xdr:cNvPr id="358" name="Line 229"/>
          <xdr:cNvSpPr>
            <a:spLocks noChangeShapeType="1"/>
          </xdr:cNvSpPr>
        </xdr:nvSpPr>
        <xdr:spPr bwMode="auto">
          <a:xfrm>
            <a:off x="2762250" y="32023050"/>
            <a:ext cx="432000" cy="0"/>
          </a:xfrm>
          <a:prstGeom prst="line">
            <a:avLst/>
          </a:prstGeom>
          <a:noFill/>
          <a:ln w="12700">
            <a:solidFill>
              <a:srgbClr val="FF0000"/>
            </a:solidFill>
            <a:round/>
            <a:headEnd/>
            <a:tailEnd type="triangle" w="med" len="med"/>
          </a:ln>
        </xdr:spPr>
      </xdr:sp>
    </xdr:grpSp>
    <xdr:clientData/>
  </xdr:twoCellAnchor>
  <xdr:twoCellAnchor>
    <xdr:from>
      <xdr:col>2</xdr:col>
      <xdr:colOff>314325</xdr:colOff>
      <xdr:row>175</xdr:row>
      <xdr:rowOff>76200</xdr:rowOff>
    </xdr:from>
    <xdr:to>
      <xdr:col>9</xdr:col>
      <xdr:colOff>209550</xdr:colOff>
      <xdr:row>184</xdr:row>
      <xdr:rowOff>180975</xdr:rowOff>
    </xdr:to>
    <xdr:grpSp>
      <xdr:nvGrpSpPr>
        <xdr:cNvPr id="450" name="449 - Ομάδα"/>
        <xdr:cNvGrpSpPr/>
      </xdr:nvGrpSpPr>
      <xdr:grpSpPr>
        <a:xfrm>
          <a:off x="1543357" y="35318700"/>
          <a:ext cx="4196838" cy="1856146"/>
          <a:chOff x="1314450" y="33547050"/>
          <a:chExt cx="4162425" cy="1819275"/>
        </a:xfrm>
      </xdr:grpSpPr>
      <xdr:sp macro="" textlink="">
        <xdr:nvSpPr>
          <xdr:cNvPr id="411" name="Text Box 452"/>
          <xdr:cNvSpPr txBox="1">
            <a:spLocks noChangeArrowheads="1"/>
          </xdr:cNvSpPr>
        </xdr:nvSpPr>
        <xdr:spPr bwMode="auto">
          <a:xfrm>
            <a:off x="2619375" y="33623250"/>
            <a:ext cx="495300" cy="2095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H–OH</a:t>
            </a:r>
          </a:p>
        </xdr:txBody>
      </xdr:sp>
      <xdr:sp macro="" textlink="">
        <xdr:nvSpPr>
          <xdr:cNvPr id="406" name="Text Box 477"/>
          <xdr:cNvSpPr txBox="1">
            <a:spLocks noChangeArrowheads="1"/>
          </xdr:cNvSpPr>
        </xdr:nvSpPr>
        <xdr:spPr bwMode="auto">
          <a:xfrm>
            <a:off x="4076700" y="35156775"/>
            <a:ext cx="1400175" cy="20955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προπανόνη ή ακετόνη</a:t>
            </a:r>
          </a:p>
        </xdr:txBody>
      </xdr:sp>
      <xdr:grpSp>
        <xdr:nvGrpSpPr>
          <xdr:cNvPr id="408" name="Group 467"/>
          <xdr:cNvGrpSpPr>
            <a:grpSpLocks/>
          </xdr:cNvGrpSpPr>
        </xdr:nvGrpSpPr>
        <xdr:grpSpPr bwMode="auto">
          <a:xfrm>
            <a:off x="1314450" y="33623250"/>
            <a:ext cx="1028700" cy="247650"/>
            <a:chOff x="55" y="3423"/>
            <a:chExt cx="108" cy="26"/>
          </a:xfrm>
        </xdr:grpSpPr>
        <xdr:sp macro="" textlink="">
          <xdr:nvSpPr>
            <xdr:cNvPr id="441" name="Text Box 222"/>
            <xdr:cNvSpPr txBox="1">
              <a:spLocks noChangeArrowheads="1"/>
            </xdr:cNvSpPr>
          </xdr:nvSpPr>
          <xdr:spPr bwMode="auto">
            <a:xfrm>
              <a:off x="55" y="342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42" name="Text Box 432"/>
            <xdr:cNvSpPr txBox="1">
              <a:spLocks noChangeArrowheads="1"/>
            </xdr:cNvSpPr>
          </xdr:nvSpPr>
          <xdr:spPr bwMode="auto">
            <a:xfrm>
              <a:off x="102" y="3423"/>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43" name="Line 237"/>
            <xdr:cNvSpPr>
              <a:spLocks noChangeShapeType="1"/>
            </xdr:cNvSpPr>
          </xdr:nvSpPr>
          <xdr:spPr bwMode="auto">
            <a:xfrm>
              <a:off x="89" y="3434"/>
              <a:ext cx="14" cy="0"/>
            </a:xfrm>
            <a:prstGeom prst="line">
              <a:avLst/>
            </a:prstGeom>
            <a:noFill/>
            <a:ln w="9525">
              <a:solidFill>
                <a:srgbClr val="FFFF99"/>
              </a:solidFill>
              <a:round/>
              <a:headEnd/>
              <a:tailEnd/>
            </a:ln>
          </xdr:spPr>
        </xdr:sp>
        <xdr:sp macro="" textlink="">
          <xdr:nvSpPr>
            <xdr:cNvPr id="444" name="Text Box 431"/>
            <xdr:cNvSpPr txBox="1">
              <a:spLocks noChangeArrowheads="1"/>
            </xdr:cNvSpPr>
          </xdr:nvSpPr>
          <xdr:spPr bwMode="auto">
            <a:xfrm>
              <a:off x="132" y="3423"/>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45" name="Group 433"/>
            <xdr:cNvGrpSpPr>
              <a:grpSpLocks/>
            </xdr:cNvGrpSpPr>
          </xdr:nvGrpSpPr>
          <xdr:grpSpPr bwMode="auto">
            <a:xfrm>
              <a:off x="120" y="3430"/>
              <a:ext cx="14" cy="8"/>
              <a:chOff x="220" y="2176"/>
              <a:chExt cx="14" cy="8"/>
            </a:xfrm>
          </xdr:grpSpPr>
          <xdr:grpSp>
            <xdr:nvGrpSpPr>
              <xdr:cNvPr id="446" name="Group 434"/>
              <xdr:cNvGrpSpPr>
                <a:grpSpLocks/>
              </xdr:cNvGrpSpPr>
            </xdr:nvGrpSpPr>
            <xdr:grpSpPr bwMode="auto">
              <a:xfrm>
                <a:off x="220" y="2180"/>
                <a:ext cx="14" cy="4"/>
                <a:chOff x="697" y="1451"/>
                <a:chExt cx="14" cy="4"/>
              </a:xfrm>
            </xdr:grpSpPr>
            <xdr:sp macro="" textlink="">
              <xdr:nvSpPr>
                <xdr:cNvPr id="448" name="Line 435"/>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49" name="Line 436"/>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47" name="Line 437"/>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grpSp>
        <xdr:nvGrpSpPr>
          <xdr:cNvPr id="409" name="Group 439"/>
          <xdr:cNvGrpSpPr>
            <a:grpSpLocks/>
          </xdr:cNvGrpSpPr>
        </xdr:nvGrpSpPr>
        <xdr:grpSpPr bwMode="auto">
          <a:xfrm>
            <a:off x="2438400" y="33670875"/>
            <a:ext cx="114300" cy="133350"/>
            <a:chOff x="495" y="1422"/>
            <a:chExt cx="14" cy="14"/>
          </a:xfrm>
        </xdr:grpSpPr>
        <xdr:sp macro="" textlink="">
          <xdr:nvSpPr>
            <xdr:cNvPr id="439" name="Line 440"/>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440" name="Line 441"/>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nvGrpSpPr>
          <xdr:cNvPr id="410" name="Group 466"/>
          <xdr:cNvGrpSpPr>
            <a:grpSpLocks/>
          </xdr:cNvGrpSpPr>
        </xdr:nvGrpSpPr>
        <xdr:grpSpPr bwMode="auto">
          <a:xfrm>
            <a:off x="4238625" y="33623250"/>
            <a:ext cx="1095375" cy="485775"/>
            <a:chOff x="337" y="3423"/>
            <a:chExt cx="115" cy="51"/>
          </a:xfrm>
        </xdr:grpSpPr>
        <xdr:sp macro="" textlink="">
          <xdr:nvSpPr>
            <xdr:cNvPr id="428" name="Text Box 465"/>
            <xdr:cNvSpPr txBox="1">
              <a:spLocks noChangeArrowheads="1"/>
            </xdr:cNvSpPr>
          </xdr:nvSpPr>
          <xdr:spPr bwMode="auto">
            <a:xfrm>
              <a:off x="337" y="3423"/>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29" name="Text Box 444"/>
            <xdr:cNvSpPr txBox="1">
              <a:spLocks noChangeArrowheads="1"/>
            </xdr:cNvSpPr>
          </xdr:nvSpPr>
          <xdr:spPr bwMode="auto">
            <a:xfrm>
              <a:off x="383" y="3423"/>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30" name="Line 180"/>
            <xdr:cNvSpPr>
              <a:spLocks noChangeShapeType="1"/>
            </xdr:cNvSpPr>
          </xdr:nvSpPr>
          <xdr:spPr bwMode="auto">
            <a:xfrm>
              <a:off x="371" y="3434"/>
              <a:ext cx="14" cy="0"/>
            </a:xfrm>
            <a:prstGeom prst="line">
              <a:avLst/>
            </a:prstGeom>
            <a:noFill/>
            <a:ln w="9525">
              <a:solidFill>
                <a:srgbClr val="FFFF99"/>
              </a:solidFill>
              <a:round/>
              <a:headEnd/>
              <a:tailEnd/>
            </a:ln>
          </xdr:spPr>
        </xdr:sp>
        <xdr:sp macro="" textlink="">
          <xdr:nvSpPr>
            <xdr:cNvPr id="431" name="Text Box 443"/>
            <xdr:cNvSpPr txBox="1">
              <a:spLocks noChangeArrowheads="1"/>
            </xdr:cNvSpPr>
          </xdr:nvSpPr>
          <xdr:spPr bwMode="auto">
            <a:xfrm>
              <a:off x="413" y="3423"/>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432" name="Text Box 445"/>
            <xdr:cNvSpPr txBox="1">
              <a:spLocks noChangeArrowheads="1"/>
            </xdr:cNvSpPr>
          </xdr:nvSpPr>
          <xdr:spPr bwMode="auto">
            <a:xfrm>
              <a:off x="383" y="3454"/>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433" name="Line 446"/>
            <xdr:cNvSpPr>
              <a:spLocks noChangeShapeType="1"/>
            </xdr:cNvSpPr>
          </xdr:nvSpPr>
          <xdr:spPr bwMode="auto">
            <a:xfrm rot="5400000">
              <a:off x="386" y="3449"/>
              <a:ext cx="14" cy="0"/>
            </a:xfrm>
            <a:prstGeom prst="line">
              <a:avLst/>
            </a:prstGeom>
            <a:noFill/>
            <a:ln w="9525">
              <a:solidFill>
                <a:srgbClr val="FFFF99"/>
              </a:solidFill>
              <a:round/>
              <a:headEnd/>
              <a:tailEnd/>
            </a:ln>
          </xdr:spPr>
        </xdr:sp>
        <xdr:grpSp>
          <xdr:nvGrpSpPr>
            <xdr:cNvPr id="434" name="Group 447"/>
            <xdr:cNvGrpSpPr>
              <a:grpSpLocks/>
            </xdr:cNvGrpSpPr>
          </xdr:nvGrpSpPr>
          <xdr:grpSpPr bwMode="auto">
            <a:xfrm>
              <a:off x="400" y="3432"/>
              <a:ext cx="14" cy="5"/>
              <a:chOff x="696" y="1451"/>
              <a:chExt cx="14" cy="5"/>
            </a:xfrm>
          </xdr:grpSpPr>
          <xdr:sp macro="" textlink="">
            <xdr:nvSpPr>
              <xdr:cNvPr id="437" name="Line 448"/>
              <xdr:cNvSpPr>
                <a:spLocks noChangeShapeType="1"/>
              </xdr:cNvSpPr>
            </xdr:nvSpPr>
            <xdr:spPr bwMode="auto">
              <a:xfrm>
                <a:off x="696" y="1456"/>
                <a:ext cx="14" cy="0"/>
              </a:xfrm>
              <a:prstGeom prst="line">
                <a:avLst/>
              </a:prstGeom>
              <a:noFill/>
              <a:ln w="9525">
                <a:solidFill>
                  <a:srgbClr val="FF6600"/>
                </a:solidFill>
                <a:round/>
                <a:headEnd/>
                <a:tailEnd/>
              </a:ln>
            </xdr:spPr>
          </xdr:sp>
          <xdr:sp macro="" textlink="">
            <xdr:nvSpPr>
              <xdr:cNvPr id="438" name="Line 449"/>
              <xdr:cNvSpPr>
                <a:spLocks noChangeShapeType="1"/>
              </xdr:cNvSpPr>
            </xdr:nvSpPr>
            <xdr:spPr bwMode="auto">
              <a:xfrm>
                <a:off x="696" y="1451"/>
                <a:ext cx="14" cy="0"/>
              </a:xfrm>
              <a:prstGeom prst="line">
                <a:avLst/>
              </a:prstGeom>
              <a:noFill/>
              <a:ln w="9525">
                <a:solidFill>
                  <a:srgbClr val="FFFF99"/>
                </a:solidFill>
                <a:round/>
                <a:headEnd/>
                <a:tailEnd/>
              </a:ln>
            </xdr:spPr>
          </xdr:sp>
        </xdr:grpSp>
        <xdr:sp macro="" textlink="">
          <xdr:nvSpPr>
            <xdr:cNvPr id="435" name="AutoShape 450"/>
            <xdr:cNvSpPr>
              <a:spLocks/>
            </xdr:cNvSpPr>
          </xdr:nvSpPr>
          <xdr:spPr bwMode="auto">
            <a:xfrm>
              <a:off x="337" y="3424"/>
              <a:ext cx="4" cy="38"/>
            </a:xfrm>
            <a:prstGeom prst="leftBracket">
              <a:avLst>
                <a:gd name="adj" fmla="val 79167"/>
              </a:avLst>
            </a:prstGeom>
            <a:noFill/>
            <a:ln w="9525">
              <a:solidFill>
                <a:srgbClr val="800000"/>
              </a:solidFill>
              <a:round/>
              <a:headEnd/>
              <a:tailEnd/>
            </a:ln>
          </xdr:spPr>
        </xdr:sp>
        <xdr:sp macro="" textlink="">
          <xdr:nvSpPr>
            <xdr:cNvPr id="436" name="AutoShape 451"/>
            <xdr:cNvSpPr>
              <a:spLocks/>
            </xdr:cNvSpPr>
          </xdr:nvSpPr>
          <xdr:spPr bwMode="auto">
            <a:xfrm flipH="1">
              <a:off x="448" y="3424"/>
              <a:ext cx="4" cy="38"/>
            </a:xfrm>
            <a:prstGeom prst="leftBracket">
              <a:avLst>
                <a:gd name="adj" fmla="val 79167"/>
              </a:avLst>
            </a:prstGeom>
            <a:noFill/>
            <a:ln w="9525">
              <a:solidFill>
                <a:srgbClr val="800000"/>
              </a:solidFill>
              <a:round/>
              <a:headEnd/>
              <a:tailEnd/>
            </a:ln>
          </xdr:spPr>
        </xdr:sp>
      </xdr:grpSp>
      <xdr:grpSp>
        <xdr:nvGrpSpPr>
          <xdr:cNvPr id="412" name="Group 470"/>
          <xdr:cNvGrpSpPr>
            <a:grpSpLocks/>
          </xdr:cNvGrpSpPr>
        </xdr:nvGrpSpPr>
        <xdr:grpSpPr bwMode="auto">
          <a:xfrm>
            <a:off x="4238625" y="34613850"/>
            <a:ext cx="1076325" cy="495300"/>
            <a:chOff x="615" y="3423"/>
            <a:chExt cx="113" cy="52"/>
          </a:xfrm>
        </xdr:grpSpPr>
        <xdr:sp macro="" textlink="">
          <xdr:nvSpPr>
            <xdr:cNvPr id="419" name="Text Box 468"/>
            <xdr:cNvSpPr txBox="1">
              <a:spLocks noChangeArrowheads="1"/>
            </xdr:cNvSpPr>
          </xdr:nvSpPr>
          <xdr:spPr bwMode="auto">
            <a:xfrm>
              <a:off x="692" y="342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20" name="Text Box 458"/>
            <xdr:cNvSpPr txBox="1">
              <a:spLocks noChangeArrowheads="1"/>
            </xdr:cNvSpPr>
          </xdr:nvSpPr>
          <xdr:spPr bwMode="auto">
            <a:xfrm>
              <a:off x="661" y="3454"/>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421" name="Text Box 459"/>
            <xdr:cNvSpPr txBox="1">
              <a:spLocks noChangeArrowheads="1"/>
            </xdr:cNvSpPr>
          </xdr:nvSpPr>
          <xdr:spPr bwMode="auto">
            <a:xfrm>
              <a:off x="615" y="3423"/>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22" name="Text Box 460"/>
            <xdr:cNvSpPr txBox="1">
              <a:spLocks noChangeArrowheads="1"/>
            </xdr:cNvSpPr>
          </xdr:nvSpPr>
          <xdr:spPr bwMode="auto">
            <a:xfrm>
              <a:off x="661" y="3423"/>
              <a:ext cx="19"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23" name="Line 461"/>
            <xdr:cNvSpPr>
              <a:spLocks noChangeShapeType="1"/>
            </xdr:cNvSpPr>
          </xdr:nvSpPr>
          <xdr:spPr bwMode="auto">
            <a:xfrm flipV="1">
              <a:off x="649" y="3433"/>
              <a:ext cx="14" cy="0"/>
            </a:xfrm>
            <a:prstGeom prst="line">
              <a:avLst/>
            </a:prstGeom>
            <a:noFill/>
            <a:ln w="9525">
              <a:solidFill>
                <a:srgbClr val="FFFF99"/>
              </a:solidFill>
              <a:round/>
              <a:headEnd/>
              <a:tailEnd/>
            </a:ln>
          </xdr:spPr>
        </xdr:sp>
        <xdr:grpSp>
          <xdr:nvGrpSpPr>
            <xdr:cNvPr id="424" name="Group 462"/>
            <xdr:cNvGrpSpPr>
              <a:grpSpLocks/>
            </xdr:cNvGrpSpPr>
          </xdr:nvGrpSpPr>
          <xdr:grpSpPr bwMode="auto">
            <a:xfrm rot="-5400000">
              <a:off x="664" y="3447"/>
              <a:ext cx="14" cy="4"/>
              <a:chOff x="697" y="1451"/>
              <a:chExt cx="14" cy="4"/>
            </a:xfrm>
          </xdr:grpSpPr>
          <xdr:sp macro="" textlink="">
            <xdr:nvSpPr>
              <xdr:cNvPr id="426" name="Line 463"/>
              <xdr:cNvSpPr>
                <a:spLocks noChangeShapeType="1"/>
              </xdr:cNvSpPr>
            </xdr:nvSpPr>
            <xdr:spPr bwMode="auto">
              <a:xfrm>
                <a:off x="697" y="1455"/>
                <a:ext cx="14" cy="0"/>
              </a:xfrm>
              <a:prstGeom prst="line">
                <a:avLst/>
              </a:prstGeom>
              <a:noFill/>
              <a:ln w="9525">
                <a:solidFill>
                  <a:srgbClr val="FF6600"/>
                </a:solidFill>
                <a:round/>
                <a:headEnd/>
                <a:tailEnd/>
              </a:ln>
            </xdr:spPr>
          </xdr:sp>
          <xdr:sp macro="" textlink="">
            <xdr:nvSpPr>
              <xdr:cNvPr id="427" name="Line 464"/>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25" name="Line 469"/>
            <xdr:cNvSpPr>
              <a:spLocks noChangeShapeType="1"/>
            </xdr:cNvSpPr>
          </xdr:nvSpPr>
          <xdr:spPr bwMode="auto">
            <a:xfrm flipV="1">
              <a:off x="679" y="3433"/>
              <a:ext cx="14" cy="0"/>
            </a:xfrm>
            <a:prstGeom prst="line">
              <a:avLst/>
            </a:prstGeom>
            <a:noFill/>
            <a:ln w="9525">
              <a:solidFill>
                <a:srgbClr val="FFFF99"/>
              </a:solidFill>
              <a:round/>
              <a:headEnd/>
              <a:tailEnd/>
            </a:ln>
          </xdr:spPr>
        </xdr:sp>
      </xdr:grpSp>
      <xdr:grpSp>
        <xdr:nvGrpSpPr>
          <xdr:cNvPr id="413" name="Group 994"/>
          <xdr:cNvGrpSpPr>
            <a:grpSpLocks/>
          </xdr:cNvGrpSpPr>
        </xdr:nvGrpSpPr>
        <xdr:grpSpPr bwMode="auto">
          <a:xfrm rot="5400000">
            <a:off x="4572000" y="34337625"/>
            <a:ext cx="428625" cy="57150"/>
            <a:chOff x="450" y="3340"/>
            <a:chExt cx="45" cy="6"/>
          </a:xfrm>
        </xdr:grpSpPr>
        <xdr:sp macro="" textlink="">
          <xdr:nvSpPr>
            <xdr:cNvPr id="417" name="Line 995"/>
            <xdr:cNvSpPr>
              <a:spLocks noChangeShapeType="1"/>
            </xdr:cNvSpPr>
          </xdr:nvSpPr>
          <xdr:spPr bwMode="auto">
            <a:xfrm>
              <a:off x="450" y="3340"/>
              <a:ext cx="45" cy="0"/>
            </a:xfrm>
            <a:prstGeom prst="line">
              <a:avLst/>
            </a:prstGeom>
            <a:noFill/>
            <a:ln w="12700">
              <a:solidFill>
                <a:srgbClr val="FF0000"/>
              </a:solidFill>
              <a:round/>
              <a:headEnd/>
              <a:tailEnd type="triangle" w="med" len="med"/>
            </a:ln>
          </xdr:spPr>
        </xdr:sp>
        <xdr:sp macro="" textlink="">
          <xdr:nvSpPr>
            <xdr:cNvPr id="418" name="Line 996"/>
            <xdr:cNvSpPr>
              <a:spLocks noChangeShapeType="1"/>
            </xdr:cNvSpPr>
          </xdr:nvSpPr>
          <xdr:spPr bwMode="auto">
            <a:xfrm flipH="1">
              <a:off x="450" y="3346"/>
              <a:ext cx="23" cy="0"/>
            </a:xfrm>
            <a:prstGeom prst="line">
              <a:avLst/>
            </a:prstGeom>
            <a:noFill/>
            <a:ln w="12700">
              <a:solidFill>
                <a:srgbClr val="FF0000"/>
              </a:solidFill>
              <a:round/>
              <a:headEnd/>
              <a:tailEnd type="triangle" w="med" len="med"/>
            </a:ln>
          </xdr:spPr>
        </xdr:sp>
      </xdr:grpSp>
      <xdr:grpSp>
        <xdr:nvGrpSpPr>
          <xdr:cNvPr id="414" name="Group 997"/>
          <xdr:cNvGrpSpPr>
            <a:grpSpLocks/>
          </xdr:cNvGrpSpPr>
        </xdr:nvGrpSpPr>
        <xdr:grpSpPr bwMode="auto">
          <a:xfrm>
            <a:off x="3190875" y="33547050"/>
            <a:ext cx="952500" cy="190500"/>
            <a:chOff x="254" y="3320"/>
            <a:chExt cx="100" cy="20"/>
          </a:xfrm>
        </xdr:grpSpPr>
        <xdr:sp macro="" textlink="">
          <xdr:nvSpPr>
            <xdr:cNvPr id="415" name="Text Box 998"/>
            <xdr:cNvSpPr txBox="1">
              <a:spLocks noChangeArrowheads="1"/>
            </xdr:cNvSpPr>
          </xdr:nvSpPr>
          <xdr:spPr bwMode="auto">
            <a:xfrm>
              <a:off x="258" y="3320"/>
              <a:ext cx="88"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3366FF"/>
                  </a:solidFill>
                  <a:latin typeface="Arial"/>
                  <a:cs typeface="Arial"/>
                </a:rPr>
                <a:t>HgSO</a:t>
              </a:r>
              <a:r>
                <a:rPr lang="en-US" sz="1000" b="0" i="0" strike="noStrike" baseline="-25000">
                  <a:solidFill>
                    <a:srgbClr val="3366FF"/>
                  </a:solidFill>
                  <a:latin typeface="Arial"/>
                  <a:cs typeface="Arial"/>
                </a:rPr>
                <a:t>4</a:t>
              </a:r>
              <a:r>
                <a:rPr lang="en-US" sz="1000" b="0" i="0" strike="noStrike">
                  <a:solidFill>
                    <a:srgbClr val="FF0000"/>
                  </a:solidFill>
                  <a:latin typeface="Arial"/>
                  <a:cs typeface="Arial"/>
                </a:rPr>
                <a:t>/</a:t>
              </a:r>
              <a:r>
                <a:rPr lang="en-US" sz="1000" b="0" i="0" strike="noStrike">
                  <a:solidFill>
                    <a:srgbClr val="3366FF"/>
                  </a:solidFill>
                  <a:latin typeface="Arial"/>
                  <a:cs typeface="Arial"/>
                </a:rPr>
                <a:t>H</a:t>
              </a:r>
              <a:r>
                <a:rPr lang="en-US" sz="1000" b="0" i="0" strike="noStrike" baseline="-25000">
                  <a:solidFill>
                    <a:srgbClr val="3366FF"/>
                  </a:solidFill>
                  <a:latin typeface="Arial"/>
                  <a:cs typeface="Arial"/>
                </a:rPr>
                <a:t>2</a:t>
              </a:r>
              <a:r>
                <a:rPr lang="en-US" sz="1000" b="0" i="0" strike="noStrike">
                  <a:solidFill>
                    <a:srgbClr val="3366FF"/>
                  </a:solidFill>
                  <a:latin typeface="Arial"/>
                  <a:cs typeface="Arial"/>
                </a:rPr>
                <a:t>SO</a:t>
              </a:r>
              <a:r>
                <a:rPr lang="en-US" sz="1000" b="0" i="0" strike="noStrike" baseline="-25000">
                  <a:solidFill>
                    <a:srgbClr val="3366FF"/>
                  </a:solidFill>
                  <a:latin typeface="Arial"/>
                  <a:cs typeface="Arial"/>
                </a:rPr>
                <a:t>4</a:t>
              </a:r>
            </a:p>
          </xdr:txBody>
        </xdr:sp>
        <xdr:sp macro="" textlink="">
          <xdr:nvSpPr>
            <xdr:cNvPr id="416" name="Line 999"/>
            <xdr:cNvSpPr>
              <a:spLocks noChangeShapeType="1"/>
            </xdr:cNvSpPr>
          </xdr:nvSpPr>
          <xdr:spPr bwMode="auto">
            <a:xfrm>
              <a:off x="254" y="3340"/>
              <a:ext cx="100" cy="0"/>
            </a:xfrm>
            <a:prstGeom prst="line">
              <a:avLst/>
            </a:prstGeom>
            <a:noFill/>
            <a:ln w="12700">
              <a:solidFill>
                <a:srgbClr val="FF0000"/>
              </a:solidFill>
              <a:round/>
              <a:headEnd/>
              <a:tailEnd type="triangle" w="med" len="med"/>
            </a:ln>
          </xdr:spPr>
        </xdr:sp>
      </xdr:grpSp>
    </xdr:grpSp>
    <xdr:clientData/>
  </xdr:twoCellAnchor>
  <xdr:twoCellAnchor>
    <xdr:from>
      <xdr:col>3</xdr:col>
      <xdr:colOff>514350</xdr:colOff>
      <xdr:row>120</xdr:row>
      <xdr:rowOff>1422</xdr:rowOff>
    </xdr:from>
    <xdr:to>
      <xdr:col>3</xdr:col>
      <xdr:colOff>514350</xdr:colOff>
      <xdr:row>120</xdr:row>
      <xdr:rowOff>1436</xdr:rowOff>
    </xdr:to>
    <xdr:sp macro="" textlink="">
      <xdr:nvSpPr>
        <xdr:cNvPr id="454" name="Line 125"/>
        <xdr:cNvSpPr>
          <a:spLocks noChangeShapeType="1"/>
        </xdr:cNvSpPr>
      </xdr:nvSpPr>
      <xdr:spPr bwMode="auto">
        <a:xfrm rot="5400000" flipH="1">
          <a:off x="2343143" y="22928104"/>
          <a:ext cx="14" cy="0"/>
        </a:xfrm>
        <a:prstGeom prst="line">
          <a:avLst/>
        </a:prstGeom>
        <a:noFill/>
        <a:ln w="19050">
          <a:solidFill>
            <a:srgbClr val="FF0000"/>
          </a:solidFill>
          <a:round/>
          <a:headEnd/>
          <a:tailEnd/>
        </a:ln>
      </xdr:spPr>
    </xdr:sp>
    <xdr:clientData/>
  </xdr:twoCellAnchor>
  <xdr:twoCellAnchor>
    <xdr:from>
      <xdr:col>3</xdr:col>
      <xdr:colOff>28575</xdr:colOff>
      <xdr:row>188</xdr:row>
      <xdr:rowOff>114299</xdr:rowOff>
    </xdr:from>
    <xdr:to>
      <xdr:col>9</xdr:col>
      <xdr:colOff>0</xdr:colOff>
      <xdr:row>192</xdr:row>
      <xdr:rowOff>95250</xdr:rowOff>
    </xdr:to>
    <xdr:grpSp>
      <xdr:nvGrpSpPr>
        <xdr:cNvPr id="488" name="487 - Ομάδα"/>
        <xdr:cNvGrpSpPr/>
      </xdr:nvGrpSpPr>
      <xdr:grpSpPr>
        <a:xfrm>
          <a:off x="1872123" y="37907041"/>
          <a:ext cx="3658522" cy="759338"/>
          <a:chOff x="1238250" y="36433124"/>
          <a:chExt cx="3629025" cy="742951"/>
        </a:xfrm>
      </xdr:grpSpPr>
      <xdr:sp macro="" textlink="">
        <xdr:nvSpPr>
          <xdr:cNvPr id="370" name="Text Box 220"/>
          <xdr:cNvSpPr txBox="1">
            <a:spLocks noChangeArrowheads="1"/>
          </xdr:cNvSpPr>
        </xdr:nvSpPr>
        <xdr:spPr bwMode="auto">
          <a:xfrm>
            <a:off x="2505074" y="36433124"/>
            <a:ext cx="419101"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HCN</a:t>
            </a:r>
            <a:endParaRPr lang="en-US" sz="1200" b="0" i="0" strike="noStrike" baseline="-25000">
              <a:solidFill>
                <a:srgbClr val="FFFF99"/>
              </a:solidFill>
              <a:latin typeface="Arial"/>
              <a:cs typeface="Arial"/>
            </a:endParaRPr>
          </a:p>
        </xdr:txBody>
      </xdr:sp>
      <xdr:sp macro="" textlink="">
        <xdr:nvSpPr>
          <xdr:cNvPr id="374" name="Text Box 263"/>
          <xdr:cNvSpPr txBox="1">
            <a:spLocks noChangeArrowheads="1"/>
          </xdr:cNvSpPr>
        </xdr:nvSpPr>
        <xdr:spPr bwMode="auto">
          <a:xfrm>
            <a:off x="3219450" y="36966525"/>
            <a:ext cx="1647825" cy="20955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ctr" rtl="1">
              <a:defRPr sz="1000"/>
            </a:pPr>
            <a:r>
              <a:rPr lang="el-GR" sz="1000" b="1" i="0" strike="noStrike">
                <a:solidFill>
                  <a:srgbClr val="800000"/>
                </a:solidFill>
                <a:latin typeface="Arial"/>
                <a:cs typeface="Arial"/>
              </a:rPr>
              <a:t>μέθυλο-προπενονιτρίλιο</a:t>
            </a:r>
          </a:p>
        </xdr:txBody>
      </xdr:sp>
      <xdr:grpSp>
        <xdr:nvGrpSpPr>
          <xdr:cNvPr id="380" name="400 - Ομάδα"/>
          <xdr:cNvGrpSpPr/>
        </xdr:nvGrpSpPr>
        <xdr:grpSpPr>
          <a:xfrm>
            <a:off x="1238250" y="36433125"/>
            <a:ext cx="1028700" cy="247650"/>
            <a:chOff x="1704975" y="31927800"/>
            <a:chExt cx="1028700" cy="247650"/>
          </a:xfrm>
        </xdr:grpSpPr>
        <xdr:grpSp>
          <xdr:nvGrpSpPr>
            <xdr:cNvPr id="475" name="Group 258"/>
            <xdr:cNvGrpSpPr>
              <a:grpSpLocks/>
            </xdr:cNvGrpSpPr>
          </xdr:nvGrpSpPr>
          <xdr:grpSpPr bwMode="auto">
            <a:xfrm>
              <a:off x="2152650" y="31927800"/>
              <a:ext cx="581025" cy="200025"/>
              <a:chOff x="139" y="2268"/>
              <a:chExt cx="61" cy="21"/>
            </a:xfrm>
          </xdr:grpSpPr>
          <xdr:sp macro="" textlink="">
            <xdr:nvSpPr>
              <xdr:cNvPr id="478" name="Text Box 223"/>
              <xdr:cNvSpPr txBox="1">
                <a:spLocks noChangeArrowheads="1"/>
              </xdr:cNvSpPr>
            </xdr:nvSpPr>
            <xdr:spPr bwMode="auto">
              <a:xfrm>
                <a:off x="169" y="2268"/>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79" name="Text Box 224"/>
              <xdr:cNvSpPr txBox="1">
                <a:spLocks noChangeArrowheads="1"/>
              </xdr:cNvSpPr>
            </xdr:nvSpPr>
            <xdr:spPr bwMode="auto">
              <a:xfrm>
                <a:off x="139" y="226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80" name="Group 182"/>
              <xdr:cNvGrpSpPr>
                <a:grpSpLocks/>
              </xdr:cNvGrpSpPr>
            </xdr:nvGrpSpPr>
            <xdr:grpSpPr bwMode="auto">
              <a:xfrm>
                <a:off x="157" y="2275"/>
                <a:ext cx="14" cy="9"/>
                <a:chOff x="220" y="2176"/>
                <a:chExt cx="14" cy="9"/>
              </a:xfrm>
            </xdr:grpSpPr>
            <xdr:grpSp>
              <xdr:nvGrpSpPr>
                <xdr:cNvPr id="481" name="Group 183"/>
                <xdr:cNvGrpSpPr>
                  <a:grpSpLocks/>
                </xdr:cNvGrpSpPr>
              </xdr:nvGrpSpPr>
              <xdr:grpSpPr bwMode="auto">
                <a:xfrm>
                  <a:off x="220" y="2180"/>
                  <a:ext cx="14" cy="5"/>
                  <a:chOff x="697" y="1451"/>
                  <a:chExt cx="14" cy="5"/>
                </a:xfrm>
              </xdr:grpSpPr>
              <xdr:sp macro="" textlink="">
                <xdr:nvSpPr>
                  <xdr:cNvPr id="483" name="Line 184"/>
                  <xdr:cNvSpPr>
                    <a:spLocks noChangeShapeType="1"/>
                  </xdr:cNvSpPr>
                </xdr:nvSpPr>
                <xdr:spPr bwMode="auto">
                  <a:xfrm>
                    <a:off x="697" y="1456"/>
                    <a:ext cx="14" cy="0"/>
                  </a:xfrm>
                  <a:prstGeom prst="line">
                    <a:avLst/>
                  </a:prstGeom>
                  <a:noFill/>
                  <a:ln w="9525">
                    <a:solidFill>
                      <a:srgbClr val="FF6600"/>
                    </a:solidFill>
                    <a:round/>
                    <a:headEnd/>
                    <a:tailEnd/>
                  </a:ln>
                </xdr:spPr>
              </xdr:sp>
              <xdr:sp macro="" textlink="">
                <xdr:nvSpPr>
                  <xdr:cNvPr id="484" name="Line 185"/>
                  <xdr:cNvSpPr>
                    <a:spLocks noChangeShapeType="1"/>
                  </xdr:cNvSpPr>
                </xdr:nvSpPr>
                <xdr:spPr bwMode="auto">
                  <a:xfrm>
                    <a:off x="697" y="1451"/>
                    <a:ext cx="14" cy="0"/>
                  </a:xfrm>
                  <a:prstGeom prst="line">
                    <a:avLst/>
                  </a:prstGeom>
                  <a:noFill/>
                  <a:ln w="9525">
                    <a:solidFill>
                      <a:srgbClr val="FFFF99"/>
                    </a:solidFill>
                    <a:round/>
                    <a:headEnd/>
                    <a:tailEnd/>
                  </a:ln>
                </xdr:spPr>
              </xdr:sp>
            </xdr:grpSp>
            <xdr:sp macro="" textlink="">
              <xdr:nvSpPr>
                <xdr:cNvPr id="482" name="Line 186"/>
                <xdr:cNvSpPr>
                  <a:spLocks noChangeShapeType="1"/>
                </xdr:cNvSpPr>
              </xdr:nvSpPr>
              <xdr:spPr bwMode="auto">
                <a:xfrm>
                  <a:off x="220" y="2176"/>
                  <a:ext cx="14" cy="0"/>
                </a:xfrm>
                <a:prstGeom prst="line">
                  <a:avLst/>
                </a:prstGeom>
                <a:noFill/>
                <a:ln w="9525">
                  <a:solidFill>
                    <a:srgbClr val="FF6600"/>
                  </a:solidFill>
                  <a:round/>
                  <a:headEnd/>
                  <a:tailEnd/>
                </a:ln>
              </xdr:spPr>
            </xdr:sp>
          </xdr:grpSp>
        </xdr:grpSp>
        <xdr:sp macro="" textlink="">
          <xdr:nvSpPr>
            <xdr:cNvPr id="476" name="Text Box 761"/>
            <xdr:cNvSpPr txBox="1">
              <a:spLocks noChangeArrowheads="1"/>
            </xdr:cNvSpPr>
          </xdr:nvSpPr>
          <xdr:spPr bwMode="auto">
            <a:xfrm>
              <a:off x="1704975" y="31927800"/>
              <a:ext cx="342900"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77" name="Line 29"/>
            <xdr:cNvSpPr>
              <a:spLocks noChangeShapeType="1"/>
            </xdr:cNvSpPr>
          </xdr:nvSpPr>
          <xdr:spPr bwMode="auto">
            <a:xfrm>
              <a:off x="2027556" y="32032575"/>
              <a:ext cx="133350" cy="0"/>
            </a:xfrm>
            <a:prstGeom prst="line">
              <a:avLst/>
            </a:prstGeom>
            <a:noFill/>
            <a:ln w="9525">
              <a:solidFill>
                <a:srgbClr val="FFFF99"/>
              </a:solidFill>
              <a:round/>
              <a:headEnd/>
              <a:tailEnd/>
            </a:ln>
          </xdr:spPr>
        </xdr:sp>
      </xdr:grpSp>
      <xdr:grpSp>
        <xdr:nvGrpSpPr>
          <xdr:cNvPr id="405" name="401 - Ομάδα"/>
          <xdr:cNvGrpSpPr/>
        </xdr:nvGrpSpPr>
        <xdr:grpSpPr>
          <a:xfrm>
            <a:off x="3486150" y="36433125"/>
            <a:ext cx="1085850" cy="504825"/>
            <a:chOff x="3686175" y="31927800"/>
            <a:chExt cx="1085850" cy="504825"/>
          </a:xfrm>
        </xdr:grpSpPr>
        <xdr:grpSp>
          <xdr:nvGrpSpPr>
            <xdr:cNvPr id="465" name="Group 257"/>
            <xdr:cNvGrpSpPr>
              <a:grpSpLocks/>
            </xdr:cNvGrpSpPr>
          </xdr:nvGrpSpPr>
          <xdr:grpSpPr bwMode="auto">
            <a:xfrm>
              <a:off x="4133850" y="31927800"/>
              <a:ext cx="638175" cy="504825"/>
              <a:chOff x="415" y="2268"/>
              <a:chExt cx="67" cy="53"/>
            </a:xfrm>
          </xdr:grpSpPr>
          <xdr:sp macro="" textlink="">
            <xdr:nvSpPr>
              <xdr:cNvPr id="468" name="Text Box 231"/>
              <xdr:cNvSpPr txBox="1">
                <a:spLocks noChangeArrowheads="1"/>
              </xdr:cNvSpPr>
            </xdr:nvSpPr>
            <xdr:spPr bwMode="auto">
              <a:xfrm>
                <a:off x="415" y="2300"/>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CN</a:t>
                </a:r>
              </a:p>
            </xdr:txBody>
          </xdr:sp>
          <xdr:sp macro="" textlink="">
            <xdr:nvSpPr>
              <xdr:cNvPr id="469" name="Text Box 233"/>
              <xdr:cNvSpPr txBox="1">
                <a:spLocks noChangeArrowheads="1"/>
              </xdr:cNvSpPr>
            </xdr:nvSpPr>
            <xdr:spPr bwMode="auto">
              <a:xfrm>
                <a:off x="444" y="2268"/>
                <a:ext cx="38" cy="24"/>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470" name="Text Box 234"/>
              <xdr:cNvSpPr txBox="1">
                <a:spLocks noChangeArrowheads="1"/>
              </xdr:cNvSpPr>
            </xdr:nvSpPr>
            <xdr:spPr bwMode="auto">
              <a:xfrm>
                <a:off x="415" y="2268"/>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71" name="Line 239"/>
              <xdr:cNvSpPr>
                <a:spLocks noChangeShapeType="1"/>
              </xdr:cNvSpPr>
            </xdr:nvSpPr>
            <xdr:spPr bwMode="auto">
              <a:xfrm rot="5400000">
                <a:off x="418" y="2296"/>
                <a:ext cx="14" cy="0"/>
              </a:xfrm>
              <a:prstGeom prst="line">
                <a:avLst/>
              </a:prstGeom>
              <a:noFill/>
              <a:ln w="9525">
                <a:solidFill>
                  <a:srgbClr val="FFFF99"/>
                </a:solidFill>
                <a:round/>
                <a:headEnd/>
                <a:tailEnd/>
              </a:ln>
            </xdr:spPr>
          </xdr:sp>
          <xdr:grpSp>
            <xdr:nvGrpSpPr>
              <xdr:cNvPr id="472" name="Group 211"/>
              <xdr:cNvGrpSpPr>
                <a:grpSpLocks/>
              </xdr:cNvGrpSpPr>
            </xdr:nvGrpSpPr>
            <xdr:grpSpPr bwMode="auto">
              <a:xfrm>
                <a:off x="433" y="2277"/>
                <a:ext cx="14" cy="4"/>
                <a:chOff x="698" y="1451"/>
                <a:chExt cx="14" cy="4"/>
              </a:xfrm>
            </xdr:grpSpPr>
            <xdr:sp macro="" textlink="">
              <xdr:nvSpPr>
                <xdr:cNvPr id="473" name="Line 212"/>
                <xdr:cNvSpPr>
                  <a:spLocks noChangeShapeType="1"/>
                </xdr:cNvSpPr>
              </xdr:nvSpPr>
              <xdr:spPr bwMode="auto">
                <a:xfrm>
                  <a:off x="698" y="1455"/>
                  <a:ext cx="14" cy="0"/>
                </a:xfrm>
                <a:prstGeom prst="line">
                  <a:avLst/>
                </a:prstGeom>
                <a:noFill/>
                <a:ln w="9525">
                  <a:solidFill>
                    <a:srgbClr val="FF6600"/>
                  </a:solidFill>
                  <a:round/>
                  <a:headEnd/>
                  <a:tailEnd/>
                </a:ln>
              </xdr:spPr>
            </xdr:sp>
            <xdr:sp macro="" textlink="">
              <xdr:nvSpPr>
                <xdr:cNvPr id="474" name="Line 213"/>
                <xdr:cNvSpPr>
                  <a:spLocks noChangeShapeType="1"/>
                </xdr:cNvSpPr>
              </xdr:nvSpPr>
              <xdr:spPr bwMode="auto">
                <a:xfrm>
                  <a:off x="698" y="1451"/>
                  <a:ext cx="14" cy="0"/>
                </a:xfrm>
                <a:prstGeom prst="line">
                  <a:avLst/>
                </a:prstGeom>
                <a:noFill/>
                <a:ln w="9525">
                  <a:solidFill>
                    <a:srgbClr val="FFFF99"/>
                  </a:solidFill>
                  <a:round/>
                  <a:headEnd/>
                  <a:tailEnd/>
                </a:ln>
              </xdr:spPr>
            </xdr:sp>
          </xdr:grpSp>
        </xdr:grpSp>
        <xdr:sp macro="" textlink="">
          <xdr:nvSpPr>
            <xdr:cNvPr id="466" name="Text Box 761"/>
            <xdr:cNvSpPr txBox="1">
              <a:spLocks noChangeArrowheads="1"/>
            </xdr:cNvSpPr>
          </xdr:nvSpPr>
          <xdr:spPr bwMode="auto">
            <a:xfrm>
              <a:off x="3686175" y="31927800"/>
              <a:ext cx="342900"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67" name="Line 29"/>
            <xdr:cNvSpPr>
              <a:spLocks noChangeShapeType="1"/>
            </xdr:cNvSpPr>
          </xdr:nvSpPr>
          <xdr:spPr bwMode="auto">
            <a:xfrm>
              <a:off x="4008756" y="32032575"/>
              <a:ext cx="133350" cy="0"/>
            </a:xfrm>
            <a:prstGeom prst="line">
              <a:avLst/>
            </a:prstGeom>
            <a:noFill/>
            <a:ln w="9525">
              <a:solidFill>
                <a:srgbClr val="FFFF99"/>
              </a:solidFill>
              <a:round/>
              <a:headEnd/>
              <a:tailEnd/>
            </a:ln>
          </xdr:spPr>
        </xdr:sp>
      </xdr:grpSp>
      <xdr:sp macro="" textlink="">
        <xdr:nvSpPr>
          <xdr:cNvPr id="452" name="Line 229"/>
          <xdr:cNvSpPr>
            <a:spLocks noChangeShapeType="1"/>
          </xdr:cNvSpPr>
        </xdr:nvSpPr>
        <xdr:spPr bwMode="auto">
          <a:xfrm>
            <a:off x="2990850" y="36528375"/>
            <a:ext cx="432000" cy="0"/>
          </a:xfrm>
          <a:prstGeom prst="line">
            <a:avLst/>
          </a:prstGeom>
          <a:noFill/>
          <a:ln w="12700">
            <a:solidFill>
              <a:srgbClr val="FF0000"/>
            </a:solidFill>
            <a:round/>
            <a:headEnd/>
            <a:tailEnd type="triangle" w="med" len="med"/>
          </a:ln>
        </xdr:spPr>
      </xdr:sp>
      <xdr:grpSp>
        <xdr:nvGrpSpPr>
          <xdr:cNvPr id="359" name="Group 240"/>
          <xdr:cNvGrpSpPr>
            <a:grpSpLocks/>
          </xdr:cNvGrpSpPr>
        </xdr:nvGrpSpPr>
        <xdr:grpSpPr bwMode="auto">
          <a:xfrm>
            <a:off x="2343150" y="36471225"/>
            <a:ext cx="114300" cy="133350"/>
            <a:chOff x="495" y="1422"/>
            <a:chExt cx="14" cy="14"/>
          </a:xfrm>
        </xdr:grpSpPr>
        <xdr:sp macro="" textlink="">
          <xdr:nvSpPr>
            <xdr:cNvPr id="385" name="Line 241"/>
            <xdr:cNvSpPr>
              <a:spLocks noChangeShapeType="1"/>
            </xdr:cNvSpPr>
          </xdr:nvSpPr>
          <xdr:spPr bwMode="auto">
            <a:xfrm flipH="1">
              <a:off x="495" y="1429"/>
              <a:ext cx="14" cy="0"/>
            </a:xfrm>
            <a:prstGeom prst="line">
              <a:avLst/>
            </a:prstGeom>
            <a:noFill/>
            <a:ln w="19050">
              <a:solidFill>
                <a:srgbClr val="FF0000"/>
              </a:solidFill>
              <a:round/>
              <a:headEnd/>
              <a:tailEnd/>
            </a:ln>
          </xdr:spPr>
        </xdr:sp>
        <xdr:sp macro="" textlink="">
          <xdr:nvSpPr>
            <xdr:cNvPr id="386" name="Line 242"/>
            <xdr:cNvSpPr>
              <a:spLocks noChangeShapeType="1"/>
            </xdr:cNvSpPr>
          </xdr:nvSpPr>
          <xdr:spPr bwMode="auto">
            <a:xfrm rot="5400000" flipH="1">
              <a:off x="495" y="1429"/>
              <a:ext cx="14" cy="0"/>
            </a:xfrm>
            <a:prstGeom prst="line">
              <a:avLst/>
            </a:prstGeom>
            <a:noFill/>
            <a:ln w="19050">
              <a:solidFill>
                <a:srgbClr val="FF0000"/>
              </a:solidFill>
              <a:round/>
              <a:headEnd/>
              <a:tailEnd/>
            </a:ln>
          </xdr:spPr>
        </xdr:sp>
      </xdr:grpSp>
    </xdr:grpSp>
    <xdr:clientData/>
  </xdr:twoCellAnchor>
  <mc:AlternateContent xmlns:mc="http://schemas.openxmlformats.org/markup-compatibility/2006">
    <mc:Choice xmlns:a14="http://schemas.microsoft.com/office/drawing/2010/main" Requires="a14">
      <xdr:twoCellAnchor editAs="oneCell">
        <xdr:from>
          <xdr:col>2</xdr:col>
          <xdr:colOff>428625</xdr:colOff>
          <xdr:row>8</xdr:row>
          <xdr:rowOff>57150</xdr:rowOff>
        </xdr:from>
        <xdr:to>
          <xdr:col>5</xdr:col>
          <xdr:colOff>400050</xdr:colOff>
          <xdr:row>10</xdr:row>
          <xdr:rowOff>104775</xdr:rowOff>
        </xdr:to>
        <xdr:sp macro="" textlink="">
          <xdr:nvSpPr>
            <xdr:cNvPr id="19458" name="Object 2" hidden="1">
              <a:extLst>
                <a:ext uri="{63B3BB69-23CF-44E3-9099-C40C66FF867C}">
                  <a14:compatExt spid="_x0000_s19458"/>
                </a:ext>
              </a:extLst>
            </xdr:cNvPr>
            <xdr:cNvSpPr/>
          </xdr:nvSpPr>
          <xdr:spPr bwMode="auto">
            <a:xfrm>
              <a:off x="0" y="0"/>
              <a:ext cx="0" cy="0"/>
            </a:xfrm>
            <a:prstGeom prst="rect">
              <a:avLst/>
            </a:prstGeom>
            <a:gradFill rotWithShape="1">
              <a:gsLst>
                <a:gs pos="0">
                  <a:srgbClr val="99CC00" mc:Ignorable="a14" a14:legacySpreadsheetColorIndex="50"/>
                </a:gs>
                <a:gs pos="100000">
                  <a:srgbClr val="3A4E00" mc:Ignorable="a14" a14:legacySpreadsheetColorIndex="50">
                    <a:gamma/>
                    <a:shade val="38039"/>
                    <a:invGamma/>
                  </a:srgbClr>
                </a:gs>
              </a:gsLst>
              <a:lin ang="2700000" scaled="1"/>
            </a:gra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400050</xdr:colOff>
          <xdr:row>18</xdr:row>
          <xdr:rowOff>66675</xdr:rowOff>
        </xdr:from>
        <xdr:to>
          <xdr:col>8</xdr:col>
          <xdr:colOff>257175</xdr:colOff>
          <xdr:row>20</xdr:row>
          <xdr:rowOff>123825</xdr:rowOff>
        </xdr:to>
        <xdr:sp macro="" textlink="">
          <xdr:nvSpPr>
            <xdr:cNvPr id="19459" name="Object 3" hidden="1">
              <a:extLst>
                <a:ext uri="{63B3BB69-23CF-44E3-9099-C40C66FF867C}">
                  <a14:compatExt spid="_x0000_s19459"/>
                </a:ext>
              </a:extLst>
            </xdr:cNvPr>
            <xdr:cNvSpPr/>
          </xdr:nvSpPr>
          <xdr:spPr bwMode="auto">
            <a:xfrm>
              <a:off x="0" y="0"/>
              <a:ext cx="0" cy="0"/>
            </a:xfrm>
            <a:prstGeom prst="rect">
              <a:avLst/>
            </a:prstGeom>
            <a:gradFill rotWithShape="1">
              <a:gsLst>
                <a:gs pos="0">
                  <a:srgbClr val="800000"/>
                </a:gs>
                <a:gs pos="100000">
                  <a:srgbClr val="800000">
                    <a:gamma/>
                    <a:shade val="47451"/>
                    <a:invGamma/>
                  </a:srgbClr>
                </a:gs>
              </a:gsLst>
              <a:lin ang="2700000" scaled="1"/>
            </a:gra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32</xdr:row>
          <xdr:rowOff>95250</xdr:rowOff>
        </xdr:from>
        <xdr:to>
          <xdr:col>7</xdr:col>
          <xdr:colOff>295275</xdr:colOff>
          <xdr:row>34</xdr:row>
          <xdr:rowOff>152400</xdr:rowOff>
        </xdr:to>
        <xdr:sp macro="" textlink="">
          <xdr:nvSpPr>
            <xdr:cNvPr id="19461" name="Object 5" hidden="1">
              <a:extLst>
                <a:ext uri="{63B3BB69-23CF-44E3-9099-C40C66FF867C}">
                  <a14:compatExt spid="_x0000_s19461"/>
                </a:ext>
              </a:extLst>
            </xdr:cNvPr>
            <xdr:cNvSpPr/>
          </xdr:nvSpPr>
          <xdr:spPr bwMode="auto">
            <a:xfrm>
              <a:off x="0" y="0"/>
              <a:ext cx="0" cy="0"/>
            </a:xfrm>
            <a:prstGeom prst="rect">
              <a:avLst/>
            </a:prstGeom>
            <a:gradFill rotWithShape="1">
              <a:gsLst>
                <a:gs pos="0">
                  <a:srgbClr val="3366FF"/>
                </a:gs>
                <a:gs pos="100000">
                  <a:srgbClr val="3366FF">
                    <a:gamma/>
                    <a:shade val="33333"/>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46</xdr:row>
          <xdr:rowOff>57150</xdr:rowOff>
        </xdr:from>
        <xdr:to>
          <xdr:col>7</xdr:col>
          <xdr:colOff>9525</xdr:colOff>
          <xdr:row>47</xdr:row>
          <xdr:rowOff>95250</xdr:rowOff>
        </xdr:to>
        <xdr:sp macro="" textlink="">
          <xdr:nvSpPr>
            <xdr:cNvPr id="19462" name="Object 6" hidden="1">
              <a:extLst>
                <a:ext uri="{63B3BB69-23CF-44E3-9099-C40C66FF867C}">
                  <a14:compatExt spid="_x0000_s19462"/>
                </a:ext>
              </a:extLst>
            </xdr:cNvPr>
            <xdr:cNvSpPr/>
          </xdr:nvSpPr>
          <xdr:spPr bwMode="auto">
            <a:xfrm>
              <a:off x="0" y="0"/>
              <a:ext cx="0" cy="0"/>
            </a:xfrm>
            <a:prstGeom prst="rect">
              <a:avLst/>
            </a:prstGeom>
            <a:gradFill rotWithShape="1">
              <a:gsLst>
                <a:gs pos="0">
                  <a:srgbClr val="808000"/>
                </a:gs>
                <a:gs pos="100000">
                  <a:srgbClr val="808000">
                    <a:gamma/>
                    <a:shade val="33333"/>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428625</xdr:colOff>
          <xdr:row>49</xdr:row>
          <xdr:rowOff>47625</xdr:rowOff>
        </xdr:from>
        <xdr:to>
          <xdr:col>8</xdr:col>
          <xdr:colOff>47625</xdr:colOff>
          <xdr:row>51</xdr:row>
          <xdr:rowOff>76200</xdr:rowOff>
        </xdr:to>
        <xdr:sp macro="" textlink="">
          <xdr:nvSpPr>
            <xdr:cNvPr id="19463" name="Object 7" hidden="1">
              <a:extLst>
                <a:ext uri="{63B3BB69-23CF-44E3-9099-C40C66FF867C}">
                  <a14:compatExt spid="_x0000_s19463"/>
                </a:ext>
              </a:extLst>
            </xdr:cNvPr>
            <xdr:cNvSpPr/>
          </xdr:nvSpPr>
          <xdr:spPr bwMode="auto">
            <a:xfrm>
              <a:off x="0" y="0"/>
              <a:ext cx="0" cy="0"/>
            </a:xfrm>
            <a:prstGeom prst="rect">
              <a:avLst/>
            </a:prstGeom>
            <a:gradFill rotWithShape="1">
              <a:gsLst>
                <a:gs pos="0">
                  <a:srgbClr val="FF6600" mc:Ignorable="a14" a14:legacySpreadsheetColorIndex="53"/>
                </a:gs>
                <a:gs pos="100000">
                  <a:srgbClr val="491D00" mc:Ignorable="a14" a14:legacySpreadsheetColorIndex="53">
                    <a:gamma/>
                    <a:shade val="28627"/>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53</xdr:row>
          <xdr:rowOff>66675</xdr:rowOff>
        </xdr:from>
        <xdr:to>
          <xdr:col>7</xdr:col>
          <xdr:colOff>95250</xdr:colOff>
          <xdr:row>54</xdr:row>
          <xdr:rowOff>57150</xdr:rowOff>
        </xdr:to>
        <xdr:sp macro="" textlink="">
          <xdr:nvSpPr>
            <xdr:cNvPr id="19464" name="Object 8" hidden="1">
              <a:extLst>
                <a:ext uri="{63B3BB69-23CF-44E3-9099-C40C66FF867C}">
                  <a14:compatExt spid="_x0000_s19464"/>
                </a:ext>
              </a:extLst>
            </xdr:cNvPr>
            <xdr:cNvSpPr/>
          </xdr:nvSpPr>
          <xdr:spPr bwMode="auto">
            <a:xfrm>
              <a:off x="0" y="0"/>
              <a:ext cx="0" cy="0"/>
            </a:xfrm>
            <a:prstGeom prst="rect">
              <a:avLst/>
            </a:prstGeom>
            <a:gradFill rotWithShape="1">
              <a:gsLst>
                <a:gs pos="0">
                  <a:srgbClr val="3366FF" mc:Ignorable="a14" a14:legacySpreadsheetColorIndex="48"/>
                </a:gs>
                <a:gs pos="100000">
                  <a:srgbClr val="0A1431" mc:Ignorable="a14" a14:legacySpreadsheetColorIndex="48">
                    <a:gamma/>
                    <a:shade val="19216"/>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67</xdr:row>
          <xdr:rowOff>28575</xdr:rowOff>
        </xdr:from>
        <xdr:to>
          <xdr:col>6</xdr:col>
          <xdr:colOff>590550</xdr:colOff>
          <xdr:row>69</xdr:row>
          <xdr:rowOff>85725</xdr:rowOff>
        </xdr:to>
        <xdr:sp macro="" textlink="">
          <xdr:nvSpPr>
            <xdr:cNvPr id="19468" name="Object 12" hidden="1">
              <a:extLst>
                <a:ext uri="{63B3BB69-23CF-44E3-9099-C40C66FF867C}">
                  <a14:compatExt spid="_x0000_s19468"/>
                </a:ext>
              </a:extLst>
            </xdr:cNvPr>
            <xdr:cNvSpPr/>
          </xdr:nvSpPr>
          <xdr:spPr bwMode="auto">
            <a:xfrm>
              <a:off x="0" y="0"/>
              <a:ext cx="0" cy="0"/>
            </a:xfrm>
            <a:prstGeom prst="rect">
              <a:avLst/>
            </a:prstGeom>
            <a:gradFill rotWithShape="1">
              <a:gsLst>
                <a:gs pos="0">
                  <a:srgbClr val="9999FF"/>
                </a:gs>
                <a:gs pos="100000">
                  <a:srgbClr val="9999FF">
                    <a:gamma/>
                    <a:shade val="21569"/>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94</xdr:row>
          <xdr:rowOff>47625</xdr:rowOff>
        </xdr:from>
        <xdr:to>
          <xdr:col>6</xdr:col>
          <xdr:colOff>361950</xdr:colOff>
          <xdr:row>96</xdr:row>
          <xdr:rowOff>123825</xdr:rowOff>
        </xdr:to>
        <xdr:sp macro="" textlink="">
          <xdr:nvSpPr>
            <xdr:cNvPr id="19469" name="Object 13" hidden="1">
              <a:extLst>
                <a:ext uri="{63B3BB69-23CF-44E3-9099-C40C66FF867C}">
                  <a14:compatExt spid="_x0000_s19469"/>
                </a:ext>
              </a:extLst>
            </xdr:cNvPr>
            <xdr:cNvSpPr/>
          </xdr:nvSpPr>
          <xdr:spPr bwMode="auto">
            <a:xfrm>
              <a:off x="0" y="0"/>
              <a:ext cx="0" cy="0"/>
            </a:xfrm>
            <a:prstGeom prst="rect">
              <a:avLst/>
            </a:prstGeom>
            <a:gradFill rotWithShape="1">
              <a:gsLst>
                <a:gs pos="0">
                  <a:srgbClr val="3366FF" mc:Ignorable="a14" a14:legacySpreadsheetColorIndex="48"/>
                </a:gs>
                <a:gs pos="100000">
                  <a:srgbClr val="08112A" mc:Ignorable="a14" a14:legacySpreadsheetColorIndex="48">
                    <a:gamma/>
                    <a:shade val="16471"/>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98</xdr:row>
          <xdr:rowOff>95250</xdr:rowOff>
        </xdr:from>
        <xdr:to>
          <xdr:col>6</xdr:col>
          <xdr:colOff>285750</xdr:colOff>
          <xdr:row>99</xdr:row>
          <xdr:rowOff>133350</xdr:rowOff>
        </xdr:to>
        <xdr:sp macro="" textlink="">
          <xdr:nvSpPr>
            <xdr:cNvPr id="19470" name="Object 14" hidden="1">
              <a:extLst>
                <a:ext uri="{63B3BB69-23CF-44E3-9099-C40C66FF867C}">
                  <a14:compatExt spid="_x0000_s19470"/>
                </a:ext>
              </a:extLst>
            </xdr:cNvPr>
            <xdr:cNvSpPr/>
          </xdr:nvSpPr>
          <xdr:spPr bwMode="auto">
            <a:xfrm>
              <a:off x="0" y="0"/>
              <a:ext cx="0" cy="0"/>
            </a:xfrm>
            <a:prstGeom prst="rect">
              <a:avLst/>
            </a:prstGeom>
            <a:gradFill rotWithShape="1">
              <a:gsLst>
                <a:gs pos="0">
                  <a:srgbClr val="3366FF" mc:Ignorable="a14" a14:legacySpreadsheetColorIndex="48"/>
                </a:gs>
                <a:gs pos="100000">
                  <a:srgbClr val="0C183D" mc:Ignorable="a14" a14:legacySpreadsheetColorIndex="48">
                    <a:gamma/>
                    <a:shade val="23922"/>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285750</xdr:colOff>
      <xdr:row>54</xdr:row>
      <xdr:rowOff>47625</xdr:rowOff>
    </xdr:from>
    <xdr:to>
      <xdr:col>4</xdr:col>
      <xdr:colOff>209550</xdr:colOff>
      <xdr:row>55</xdr:row>
      <xdr:rowOff>76200</xdr:rowOff>
    </xdr:to>
    <xdr:sp macro="" textlink="">
      <xdr:nvSpPr>
        <xdr:cNvPr id="2049" name="Text Box 1"/>
        <xdr:cNvSpPr txBox="1">
          <a:spLocks noChangeArrowheads="1"/>
        </xdr:cNvSpPr>
      </xdr:nvSpPr>
      <xdr:spPr bwMode="auto">
        <a:xfrm>
          <a:off x="1504950" y="9763125"/>
          <a:ext cx="1143000" cy="219075"/>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ανοικτή αλυσίδα</a:t>
          </a:r>
        </a:p>
      </xdr:txBody>
    </xdr:sp>
    <xdr:clientData/>
  </xdr:twoCellAnchor>
  <xdr:twoCellAnchor>
    <xdr:from>
      <xdr:col>12</xdr:col>
      <xdr:colOff>276225</xdr:colOff>
      <xdr:row>15</xdr:row>
      <xdr:rowOff>28582</xdr:rowOff>
    </xdr:from>
    <xdr:to>
      <xdr:col>13</xdr:col>
      <xdr:colOff>276225</xdr:colOff>
      <xdr:row>18</xdr:row>
      <xdr:rowOff>187175</xdr:rowOff>
    </xdr:to>
    <xdr:grpSp>
      <xdr:nvGrpSpPr>
        <xdr:cNvPr id="2218" name="Group 2"/>
        <xdr:cNvGrpSpPr>
          <a:grpSpLocks/>
        </xdr:cNvGrpSpPr>
      </xdr:nvGrpSpPr>
      <xdr:grpSpPr bwMode="auto">
        <a:xfrm>
          <a:off x="7650419" y="3101163"/>
          <a:ext cx="614516" cy="773109"/>
          <a:chOff x="797" y="275"/>
          <a:chExt cx="64" cy="73"/>
        </a:xfrm>
      </xdr:grpSpPr>
      <xdr:sp macro="" textlink="">
        <xdr:nvSpPr>
          <xdr:cNvPr id="2051" name="Text Box 3"/>
          <xdr:cNvSpPr txBox="1">
            <a:spLocks noChangeArrowheads="1"/>
          </xdr:cNvSpPr>
        </xdr:nvSpPr>
        <xdr:spPr bwMode="auto">
          <a:xfrm>
            <a:off x="797" y="275"/>
            <a:ext cx="61" cy="73"/>
          </a:xfrm>
          <a:prstGeom prst="rect">
            <a:avLst/>
          </a:prstGeom>
          <a:solidFill>
            <a:srgbClr val="000000"/>
          </a:solidFill>
          <a:ln w="9525">
            <a:solidFill>
              <a:srgbClr val="000000"/>
            </a:solidFill>
            <a:miter lim="800000"/>
            <a:headEnd/>
            <a:tailEnd/>
          </a:ln>
        </xdr:spPr>
        <xdr:txBody>
          <a:bodyPr vertOverflow="clip" wrap="square" lIns="91440" tIns="73152" rIns="0" bIns="73152" anchor="ctr" upright="1"/>
          <a:lstStyle/>
          <a:p>
            <a:pPr algn="l" rtl="1">
              <a:defRPr sz="1000"/>
            </a:pPr>
            <a:r>
              <a:rPr lang="en-US" sz="4800" b="0" i="0" strike="noStrike">
                <a:solidFill>
                  <a:srgbClr val="FF6600"/>
                </a:solidFill>
                <a:latin typeface="Arial"/>
                <a:cs typeface="Arial"/>
              </a:rPr>
              <a:t>C</a:t>
            </a:r>
          </a:p>
        </xdr:txBody>
      </xdr:sp>
      <xdr:sp macro="" textlink="">
        <xdr:nvSpPr>
          <xdr:cNvPr id="2255" name="Oval 4"/>
          <xdr:cNvSpPr>
            <a:spLocks noChangeArrowheads="1"/>
          </xdr:cNvSpPr>
        </xdr:nvSpPr>
        <xdr:spPr bwMode="auto">
          <a:xfrm>
            <a:off x="826" y="277"/>
            <a:ext cx="7" cy="7"/>
          </a:xfrm>
          <a:prstGeom prst="ellipse">
            <a:avLst/>
          </a:prstGeom>
          <a:gradFill rotWithShape="1">
            <a:gsLst>
              <a:gs pos="0">
                <a:srgbClr val="99CC00"/>
              </a:gs>
              <a:gs pos="100000">
                <a:srgbClr val="000000"/>
              </a:gs>
            </a:gsLst>
            <a:lin ang="2700000" scaled="1"/>
          </a:gradFill>
          <a:ln w="9525">
            <a:solidFill>
              <a:srgbClr val="000000"/>
            </a:solidFill>
            <a:round/>
            <a:headEnd/>
            <a:tailEnd/>
          </a:ln>
        </xdr:spPr>
      </xdr:sp>
      <xdr:sp macro="" textlink="">
        <xdr:nvSpPr>
          <xdr:cNvPr id="2256" name="Oval 5"/>
          <xdr:cNvSpPr>
            <a:spLocks noChangeArrowheads="1"/>
          </xdr:cNvSpPr>
        </xdr:nvSpPr>
        <xdr:spPr bwMode="auto">
          <a:xfrm>
            <a:off x="799" y="309"/>
            <a:ext cx="7" cy="7"/>
          </a:xfrm>
          <a:prstGeom prst="ellipse">
            <a:avLst/>
          </a:prstGeom>
          <a:gradFill rotWithShape="1">
            <a:gsLst>
              <a:gs pos="0">
                <a:srgbClr val="99CC00"/>
              </a:gs>
              <a:gs pos="100000">
                <a:srgbClr val="000000"/>
              </a:gs>
            </a:gsLst>
            <a:lin ang="2700000" scaled="1"/>
          </a:gradFill>
          <a:ln w="9525">
            <a:solidFill>
              <a:srgbClr val="000000"/>
            </a:solidFill>
            <a:round/>
            <a:headEnd/>
            <a:tailEnd/>
          </a:ln>
        </xdr:spPr>
      </xdr:sp>
      <xdr:sp macro="" textlink="">
        <xdr:nvSpPr>
          <xdr:cNvPr id="2257" name="Oval 6"/>
          <xdr:cNvSpPr>
            <a:spLocks noChangeArrowheads="1"/>
          </xdr:cNvSpPr>
        </xdr:nvSpPr>
        <xdr:spPr bwMode="auto">
          <a:xfrm>
            <a:off x="854" y="308"/>
            <a:ext cx="7" cy="7"/>
          </a:xfrm>
          <a:prstGeom prst="ellipse">
            <a:avLst/>
          </a:prstGeom>
          <a:gradFill rotWithShape="1">
            <a:gsLst>
              <a:gs pos="0">
                <a:srgbClr val="99CC00"/>
              </a:gs>
              <a:gs pos="100000">
                <a:srgbClr val="000000"/>
              </a:gs>
            </a:gsLst>
            <a:lin ang="2700000" scaled="1"/>
          </a:gradFill>
          <a:ln w="9525">
            <a:solidFill>
              <a:srgbClr val="000000"/>
            </a:solidFill>
            <a:round/>
            <a:headEnd/>
            <a:tailEnd/>
          </a:ln>
        </xdr:spPr>
      </xdr:sp>
      <xdr:sp macro="" textlink="">
        <xdr:nvSpPr>
          <xdr:cNvPr id="2258" name="Oval 7"/>
          <xdr:cNvSpPr>
            <a:spLocks noChangeArrowheads="1"/>
          </xdr:cNvSpPr>
        </xdr:nvSpPr>
        <xdr:spPr bwMode="auto">
          <a:xfrm>
            <a:off x="827" y="340"/>
            <a:ext cx="7" cy="7"/>
          </a:xfrm>
          <a:prstGeom prst="ellipse">
            <a:avLst/>
          </a:prstGeom>
          <a:gradFill rotWithShape="1">
            <a:gsLst>
              <a:gs pos="0">
                <a:srgbClr val="99CC00"/>
              </a:gs>
              <a:gs pos="100000">
                <a:srgbClr val="000000"/>
              </a:gs>
            </a:gsLst>
            <a:lin ang="2700000" scaled="1"/>
          </a:gradFill>
          <a:ln w="9525">
            <a:solidFill>
              <a:srgbClr val="000000"/>
            </a:solidFill>
            <a:round/>
            <a:headEnd/>
            <a:tailEnd/>
          </a:ln>
        </xdr:spPr>
      </xdr:sp>
    </xdr:grpSp>
    <xdr:clientData/>
  </xdr:twoCellAnchor>
  <xdr:twoCellAnchor>
    <xdr:from>
      <xdr:col>3</xdr:col>
      <xdr:colOff>438150</xdr:colOff>
      <xdr:row>18</xdr:row>
      <xdr:rowOff>38100</xdr:rowOff>
    </xdr:from>
    <xdr:to>
      <xdr:col>6</xdr:col>
      <xdr:colOff>571500</xdr:colOff>
      <xdr:row>20</xdr:row>
      <xdr:rowOff>76200</xdr:rowOff>
    </xdr:to>
    <xdr:sp macro="" textlink="">
      <xdr:nvSpPr>
        <xdr:cNvPr id="2056" name="Text Box 8"/>
        <xdr:cNvSpPr txBox="1">
          <a:spLocks noChangeArrowheads="1"/>
        </xdr:cNvSpPr>
      </xdr:nvSpPr>
      <xdr:spPr bwMode="auto">
        <a:xfrm>
          <a:off x="2266950" y="3467100"/>
          <a:ext cx="1962150" cy="419100"/>
        </a:xfrm>
        <a:prstGeom prst="rect">
          <a:avLst/>
        </a:prstGeom>
        <a:solidFill>
          <a:srgbClr val="000000"/>
        </a:solidFill>
        <a:ln w="9525">
          <a:solidFill>
            <a:srgbClr val="000000"/>
          </a:solidFill>
          <a:miter lim="800000"/>
          <a:headEnd/>
          <a:tailEnd/>
        </a:ln>
      </xdr:spPr>
      <xdr:txBody>
        <a:bodyPr vertOverflow="clip" wrap="square" lIns="27432" tIns="41148" rIns="27432" bIns="41148" anchor="ctr" upright="1"/>
        <a:lstStyle/>
        <a:p>
          <a:pPr algn="ctr" rtl="1">
            <a:defRPr sz="1000"/>
          </a:pPr>
          <a:r>
            <a:rPr lang="en-US" sz="1600" b="0" i="0" strike="noStrike" baseline="-25000">
              <a:solidFill>
                <a:srgbClr val="FF9900"/>
              </a:solidFill>
              <a:latin typeface="Arial"/>
              <a:cs typeface="Arial"/>
            </a:rPr>
            <a:t>6</a:t>
          </a:r>
          <a:r>
            <a:rPr lang="en-US" sz="1600" b="0" i="0" strike="noStrike">
              <a:solidFill>
                <a:srgbClr val="FF9900"/>
              </a:solidFill>
              <a:latin typeface="Arial"/>
              <a:cs typeface="Arial"/>
            </a:rPr>
            <a:t>C  </a:t>
          </a:r>
          <a:r>
            <a:rPr lang="en-US" sz="1600" b="0" i="0" strike="noStrike">
              <a:solidFill>
                <a:srgbClr val="800000"/>
              </a:solidFill>
              <a:latin typeface="Symbol"/>
            </a:rPr>
            <a:t>®</a:t>
          </a:r>
          <a:r>
            <a:rPr lang="en-US" sz="1600" b="0" i="0" strike="noStrike">
              <a:solidFill>
                <a:srgbClr val="FF9900"/>
              </a:solidFill>
              <a:latin typeface="Arial"/>
              <a:cs typeface="Arial"/>
            </a:rPr>
            <a:t>  </a:t>
          </a:r>
          <a:r>
            <a:rPr lang="en-US" sz="1600" b="0" i="0" strike="noStrike">
              <a:solidFill>
                <a:srgbClr val="FF6600"/>
              </a:solidFill>
              <a:latin typeface="Arial"/>
              <a:cs typeface="Arial"/>
            </a:rPr>
            <a:t>K:</a:t>
          </a:r>
          <a:r>
            <a:rPr lang="en-US" sz="1600" b="0" i="0" strike="noStrike">
              <a:solidFill>
                <a:srgbClr val="FF9900"/>
              </a:solidFill>
              <a:latin typeface="Arial"/>
              <a:cs typeface="Arial"/>
            </a:rPr>
            <a:t> </a:t>
          </a:r>
          <a:r>
            <a:rPr lang="en-US" sz="1600" b="0" i="0" strike="noStrike">
              <a:solidFill>
                <a:srgbClr val="3366FF"/>
              </a:solidFill>
              <a:latin typeface="Arial"/>
              <a:cs typeface="Arial"/>
            </a:rPr>
            <a:t>2e</a:t>
          </a:r>
          <a:r>
            <a:rPr lang="en-US" sz="1600" b="0" i="0" strike="noStrike">
              <a:solidFill>
                <a:srgbClr val="FF9900"/>
              </a:solidFill>
              <a:latin typeface="Arial"/>
              <a:cs typeface="Arial"/>
            </a:rPr>
            <a:t>   </a:t>
          </a:r>
          <a:r>
            <a:rPr lang="en-US" sz="1600" b="0" i="0" strike="noStrike">
              <a:solidFill>
                <a:srgbClr val="FF6600"/>
              </a:solidFill>
              <a:latin typeface="Arial"/>
              <a:cs typeface="Arial"/>
            </a:rPr>
            <a:t>L:</a:t>
          </a:r>
          <a:r>
            <a:rPr lang="en-US" sz="1600" b="0" i="0" strike="noStrike">
              <a:solidFill>
                <a:srgbClr val="FF9900"/>
              </a:solidFill>
              <a:latin typeface="Arial"/>
              <a:cs typeface="Arial"/>
            </a:rPr>
            <a:t> </a:t>
          </a:r>
          <a:r>
            <a:rPr lang="en-US" sz="1600" b="0" i="0" strike="noStrike">
              <a:solidFill>
                <a:srgbClr val="3366FF"/>
              </a:solidFill>
              <a:latin typeface="Arial"/>
              <a:cs typeface="Arial"/>
            </a:rPr>
            <a:t>4e</a:t>
          </a:r>
        </a:p>
      </xdr:txBody>
    </xdr:sp>
    <xdr:clientData/>
  </xdr:twoCellAnchor>
  <xdr:twoCellAnchor>
    <xdr:from>
      <xdr:col>4</xdr:col>
      <xdr:colOff>54385</xdr:colOff>
      <xdr:row>52</xdr:row>
      <xdr:rowOff>201459</xdr:rowOff>
    </xdr:from>
    <xdr:to>
      <xdr:col>4</xdr:col>
      <xdr:colOff>244885</xdr:colOff>
      <xdr:row>54</xdr:row>
      <xdr:rowOff>87159</xdr:rowOff>
    </xdr:to>
    <xdr:grpSp>
      <xdr:nvGrpSpPr>
        <xdr:cNvPr id="2220" name="Group 9"/>
        <xdr:cNvGrpSpPr>
          <a:grpSpLocks/>
        </xdr:cNvGrpSpPr>
      </xdr:nvGrpSpPr>
      <xdr:grpSpPr bwMode="auto">
        <a:xfrm>
          <a:off x="2512450" y="10853072"/>
          <a:ext cx="190500" cy="295377"/>
          <a:chOff x="261" y="950"/>
          <a:chExt cx="20" cy="28"/>
        </a:xfrm>
      </xdr:grpSpPr>
      <xdr:sp macro="" textlink="">
        <xdr:nvSpPr>
          <xdr:cNvPr id="2058" name="Text Box 10"/>
          <xdr:cNvSpPr txBox="1">
            <a:spLocks noChangeArrowheads="1"/>
          </xdr:cNvSpPr>
        </xdr:nvSpPr>
        <xdr:spPr bwMode="auto">
          <a:xfrm>
            <a:off x="261" y="957"/>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2253" name="Line 11"/>
          <xdr:cNvSpPr>
            <a:spLocks noChangeShapeType="1"/>
          </xdr:cNvSpPr>
        </xdr:nvSpPr>
        <xdr:spPr bwMode="auto">
          <a:xfrm rot="5400000">
            <a:off x="267" y="955"/>
            <a:ext cx="9" cy="0"/>
          </a:xfrm>
          <a:prstGeom prst="line">
            <a:avLst/>
          </a:prstGeom>
          <a:noFill/>
          <a:ln w="19050">
            <a:solidFill>
              <a:srgbClr val="99CC00"/>
            </a:solidFill>
            <a:round/>
            <a:headEnd/>
            <a:tailEnd/>
          </a:ln>
        </xdr:spPr>
      </xdr:sp>
    </xdr:grpSp>
    <xdr:clientData/>
  </xdr:twoCellAnchor>
  <xdr:twoCellAnchor>
    <xdr:from>
      <xdr:col>5</xdr:col>
      <xdr:colOff>63193</xdr:colOff>
      <xdr:row>53</xdr:row>
      <xdr:rowOff>0</xdr:rowOff>
    </xdr:from>
    <xdr:to>
      <xdr:col>5</xdr:col>
      <xdr:colOff>463243</xdr:colOff>
      <xdr:row>54</xdr:row>
      <xdr:rowOff>76200</xdr:rowOff>
    </xdr:to>
    <xdr:grpSp>
      <xdr:nvGrpSpPr>
        <xdr:cNvPr id="2221" name="Group 12"/>
        <xdr:cNvGrpSpPr>
          <a:grpSpLocks/>
        </xdr:cNvGrpSpPr>
      </xdr:nvGrpSpPr>
      <xdr:grpSpPr bwMode="auto">
        <a:xfrm>
          <a:off x="3135774" y="10856452"/>
          <a:ext cx="400050" cy="281038"/>
          <a:chOff x="329" y="937"/>
          <a:chExt cx="42" cy="28"/>
        </a:xfrm>
      </xdr:grpSpPr>
      <xdr:grpSp>
        <xdr:nvGrpSpPr>
          <xdr:cNvPr id="2245" name="Group 13"/>
          <xdr:cNvGrpSpPr>
            <a:grpSpLocks/>
          </xdr:cNvGrpSpPr>
        </xdr:nvGrpSpPr>
        <xdr:grpSpPr bwMode="auto">
          <a:xfrm>
            <a:off x="329" y="937"/>
            <a:ext cx="20" cy="28"/>
            <a:chOff x="300" y="1020"/>
            <a:chExt cx="20" cy="28"/>
          </a:xfrm>
        </xdr:grpSpPr>
        <xdr:sp macro="" textlink="">
          <xdr:nvSpPr>
            <xdr:cNvPr id="2062" name="Text Box 14"/>
            <xdr:cNvSpPr txBox="1">
              <a:spLocks noChangeArrowheads="1"/>
            </xdr:cNvSpPr>
          </xdr:nvSpPr>
          <xdr:spPr bwMode="auto">
            <a:xfrm>
              <a:off x="300" y="1027"/>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2251" name="Line 15"/>
            <xdr:cNvSpPr>
              <a:spLocks noChangeShapeType="1"/>
            </xdr:cNvSpPr>
          </xdr:nvSpPr>
          <xdr:spPr bwMode="auto">
            <a:xfrm rot="5400000">
              <a:off x="307" y="1025"/>
              <a:ext cx="9" cy="0"/>
            </a:xfrm>
            <a:prstGeom prst="line">
              <a:avLst/>
            </a:prstGeom>
            <a:noFill/>
            <a:ln w="19050">
              <a:solidFill>
                <a:srgbClr val="99CC00"/>
              </a:solidFill>
              <a:round/>
              <a:headEnd/>
              <a:tailEnd/>
            </a:ln>
          </xdr:spPr>
        </xdr:sp>
      </xdr:grpSp>
      <xdr:grpSp>
        <xdr:nvGrpSpPr>
          <xdr:cNvPr id="2246" name="Group 16"/>
          <xdr:cNvGrpSpPr>
            <a:grpSpLocks/>
          </xdr:cNvGrpSpPr>
        </xdr:nvGrpSpPr>
        <xdr:grpSpPr bwMode="auto">
          <a:xfrm>
            <a:off x="351" y="937"/>
            <a:ext cx="20" cy="28"/>
            <a:chOff x="317" y="1036"/>
            <a:chExt cx="20" cy="28"/>
          </a:xfrm>
        </xdr:grpSpPr>
        <xdr:sp macro="" textlink="">
          <xdr:nvSpPr>
            <xdr:cNvPr id="2065" name="Text Box 17"/>
            <xdr:cNvSpPr txBox="1">
              <a:spLocks noChangeArrowheads="1"/>
            </xdr:cNvSpPr>
          </xdr:nvSpPr>
          <xdr:spPr bwMode="auto">
            <a:xfrm>
              <a:off x="317" y="1043"/>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2249" name="Line 18"/>
            <xdr:cNvSpPr>
              <a:spLocks noChangeShapeType="1"/>
            </xdr:cNvSpPr>
          </xdr:nvSpPr>
          <xdr:spPr bwMode="auto">
            <a:xfrm rot="5400000">
              <a:off x="324" y="1041"/>
              <a:ext cx="9" cy="0"/>
            </a:xfrm>
            <a:prstGeom prst="line">
              <a:avLst/>
            </a:prstGeom>
            <a:noFill/>
            <a:ln w="19050">
              <a:solidFill>
                <a:srgbClr val="99CC00"/>
              </a:solidFill>
              <a:round/>
              <a:headEnd/>
              <a:tailEnd/>
            </a:ln>
          </xdr:spPr>
        </xdr:sp>
      </xdr:grpSp>
      <xdr:sp macro="" textlink="">
        <xdr:nvSpPr>
          <xdr:cNvPr id="2247" name="Line 19"/>
          <xdr:cNvSpPr>
            <a:spLocks noChangeShapeType="1"/>
          </xdr:cNvSpPr>
        </xdr:nvSpPr>
        <xdr:spPr bwMode="auto">
          <a:xfrm flipH="1">
            <a:off x="345" y="956"/>
            <a:ext cx="9" cy="0"/>
          </a:xfrm>
          <a:prstGeom prst="line">
            <a:avLst/>
          </a:prstGeom>
          <a:noFill/>
          <a:ln w="19050">
            <a:solidFill>
              <a:srgbClr val="99CC00"/>
            </a:solidFill>
            <a:round/>
            <a:headEnd/>
            <a:tailEnd/>
          </a:ln>
        </xdr:spPr>
      </xdr:sp>
    </xdr:grpSp>
    <xdr:clientData/>
  </xdr:twoCellAnchor>
  <xdr:twoCellAnchor>
    <xdr:from>
      <xdr:col>6</xdr:col>
      <xdr:colOff>183233</xdr:colOff>
      <xdr:row>52</xdr:row>
      <xdr:rowOff>180975</xdr:rowOff>
    </xdr:from>
    <xdr:to>
      <xdr:col>6</xdr:col>
      <xdr:colOff>573758</xdr:colOff>
      <xdr:row>54</xdr:row>
      <xdr:rowOff>76200</xdr:rowOff>
    </xdr:to>
    <xdr:grpSp>
      <xdr:nvGrpSpPr>
        <xdr:cNvPr id="2222" name="Group 20"/>
        <xdr:cNvGrpSpPr>
          <a:grpSpLocks/>
        </xdr:cNvGrpSpPr>
      </xdr:nvGrpSpPr>
      <xdr:grpSpPr bwMode="auto">
        <a:xfrm>
          <a:off x="3870330" y="10832588"/>
          <a:ext cx="390525" cy="304902"/>
          <a:chOff x="397" y="956"/>
          <a:chExt cx="41" cy="29"/>
        </a:xfrm>
      </xdr:grpSpPr>
      <xdr:grpSp>
        <xdr:nvGrpSpPr>
          <xdr:cNvPr id="2236" name="Group 21"/>
          <xdr:cNvGrpSpPr>
            <a:grpSpLocks/>
          </xdr:cNvGrpSpPr>
        </xdr:nvGrpSpPr>
        <xdr:grpSpPr bwMode="auto">
          <a:xfrm>
            <a:off x="397" y="957"/>
            <a:ext cx="41" cy="28"/>
            <a:chOff x="324" y="937"/>
            <a:chExt cx="41" cy="28"/>
          </a:xfrm>
        </xdr:grpSpPr>
        <xdr:grpSp>
          <xdr:nvGrpSpPr>
            <xdr:cNvPr id="2238" name="Group 22"/>
            <xdr:cNvGrpSpPr>
              <a:grpSpLocks/>
            </xdr:cNvGrpSpPr>
          </xdr:nvGrpSpPr>
          <xdr:grpSpPr bwMode="auto">
            <a:xfrm>
              <a:off x="324" y="937"/>
              <a:ext cx="20" cy="28"/>
              <a:chOff x="295" y="1020"/>
              <a:chExt cx="20" cy="28"/>
            </a:xfrm>
          </xdr:grpSpPr>
          <xdr:sp macro="" textlink="">
            <xdr:nvSpPr>
              <xdr:cNvPr id="2071" name="Text Box 23"/>
              <xdr:cNvSpPr txBox="1">
                <a:spLocks noChangeArrowheads="1"/>
              </xdr:cNvSpPr>
            </xdr:nvSpPr>
            <xdr:spPr bwMode="auto">
              <a:xfrm>
                <a:off x="295" y="1027"/>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2244" name="Line 24"/>
              <xdr:cNvSpPr>
                <a:spLocks noChangeShapeType="1"/>
              </xdr:cNvSpPr>
            </xdr:nvSpPr>
            <xdr:spPr bwMode="auto">
              <a:xfrm rot="5400000">
                <a:off x="300" y="1025"/>
                <a:ext cx="9" cy="0"/>
              </a:xfrm>
              <a:prstGeom prst="line">
                <a:avLst/>
              </a:prstGeom>
              <a:noFill/>
              <a:ln w="19050">
                <a:solidFill>
                  <a:srgbClr val="99CC00"/>
                </a:solidFill>
                <a:round/>
                <a:headEnd/>
                <a:tailEnd/>
              </a:ln>
            </xdr:spPr>
          </xdr:sp>
        </xdr:grpSp>
        <xdr:grpSp>
          <xdr:nvGrpSpPr>
            <xdr:cNvPr id="2239" name="Group 25"/>
            <xdr:cNvGrpSpPr>
              <a:grpSpLocks/>
            </xdr:cNvGrpSpPr>
          </xdr:nvGrpSpPr>
          <xdr:grpSpPr bwMode="auto">
            <a:xfrm>
              <a:off x="345" y="937"/>
              <a:ext cx="20" cy="28"/>
              <a:chOff x="311" y="1036"/>
              <a:chExt cx="20" cy="28"/>
            </a:xfrm>
          </xdr:grpSpPr>
          <xdr:sp macro="" textlink="">
            <xdr:nvSpPr>
              <xdr:cNvPr id="2074" name="Text Box 26"/>
              <xdr:cNvSpPr txBox="1">
                <a:spLocks noChangeArrowheads="1"/>
              </xdr:cNvSpPr>
            </xdr:nvSpPr>
            <xdr:spPr bwMode="auto">
              <a:xfrm>
                <a:off x="311" y="1043"/>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2242" name="Line 27"/>
              <xdr:cNvSpPr>
                <a:spLocks noChangeShapeType="1"/>
              </xdr:cNvSpPr>
            </xdr:nvSpPr>
            <xdr:spPr bwMode="auto">
              <a:xfrm rot="5400000">
                <a:off x="316" y="1041"/>
                <a:ext cx="9" cy="0"/>
              </a:xfrm>
              <a:prstGeom prst="line">
                <a:avLst/>
              </a:prstGeom>
              <a:noFill/>
              <a:ln w="19050">
                <a:solidFill>
                  <a:srgbClr val="99CC00"/>
                </a:solidFill>
                <a:round/>
                <a:headEnd/>
                <a:tailEnd/>
              </a:ln>
            </xdr:spPr>
          </xdr:sp>
        </xdr:grpSp>
        <xdr:sp macro="" textlink="">
          <xdr:nvSpPr>
            <xdr:cNvPr id="2240" name="Line 28"/>
            <xdr:cNvSpPr>
              <a:spLocks noChangeShapeType="1"/>
            </xdr:cNvSpPr>
          </xdr:nvSpPr>
          <xdr:spPr bwMode="auto">
            <a:xfrm flipH="1">
              <a:off x="340" y="956"/>
              <a:ext cx="9" cy="0"/>
            </a:xfrm>
            <a:prstGeom prst="line">
              <a:avLst/>
            </a:prstGeom>
            <a:noFill/>
            <a:ln w="19050">
              <a:solidFill>
                <a:srgbClr val="99CC00"/>
              </a:solidFill>
              <a:round/>
              <a:headEnd/>
              <a:tailEnd/>
            </a:ln>
          </xdr:spPr>
        </xdr:sp>
      </xdr:grpSp>
      <xdr:sp macro="" textlink="">
        <xdr:nvSpPr>
          <xdr:cNvPr id="2237" name="Line 29"/>
          <xdr:cNvSpPr>
            <a:spLocks noChangeShapeType="1"/>
          </xdr:cNvSpPr>
        </xdr:nvSpPr>
        <xdr:spPr bwMode="auto">
          <a:xfrm flipH="1">
            <a:off x="412" y="956"/>
            <a:ext cx="11" cy="11"/>
          </a:xfrm>
          <a:prstGeom prst="line">
            <a:avLst/>
          </a:prstGeom>
          <a:noFill/>
          <a:ln w="19050">
            <a:solidFill>
              <a:srgbClr val="99CC00"/>
            </a:solidFill>
            <a:round/>
            <a:headEnd/>
            <a:tailEnd/>
          </a:ln>
        </xdr:spPr>
      </xdr:sp>
    </xdr:grpSp>
    <xdr:clientData/>
  </xdr:twoCellAnchor>
  <xdr:twoCellAnchor>
    <xdr:from>
      <xdr:col>7</xdr:col>
      <xdr:colOff>314325</xdr:colOff>
      <xdr:row>51</xdr:row>
      <xdr:rowOff>204833</xdr:rowOff>
    </xdr:from>
    <xdr:to>
      <xdr:col>8</xdr:col>
      <xdr:colOff>219075</xdr:colOff>
      <xdr:row>55</xdr:row>
      <xdr:rowOff>124416</xdr:rowOff>
    </xdr:to>
    <xdr:grpSp>
      <xdr:nvGrpSpPr>
        <xdr:cNvPr id="2223" name="Group 30"/>
        <xdr:cNvGrpSpPr>
          <a:grpSpLocks/>
        </xdr:cNvGrpSpPr>
      </xdr:nvGrpSpPr>
      <xdr:grpSpPr bwMode="auto">
        <a:xfrm>
          <a:off x="4615938" y="10642082"/>
          <a:ext cx="519266" cy="748463"/>
          <a:chOff x="481" y="937"/>
          <a:chExt cx="54" cy="73"/>
        </a:xfrm>
      </xdr:grpSpPr>
      <xdr:sp macro="" textlink="">
        <xdr:nvSpPr>
          <xdr:cNvPr id="2079" name="Text Box 31"/>
          <xdr:cNvSpPr txBox="1">
            <a:spLocks noChangeArrowheads="1"/>
          </xdr:cNvSpPr>
        </xdr:nvSpPr>
        <xdr:spPr bwMode="auto">
          <a:xfrm>
            <a:off x="481" y="937"/>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2080" name="Text Box 32"/>
          <xdr:cNvSpPr txBox="1">
            <a:spLocks noChangeArrowheads="1"/>
          </xdr:cNvSpPr>
        </xdr:nvSpPr>
        <xdr:spPr bwMode="auto">
          <a:xfrm>
            <a:off x="515" y="937"/>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2228" name="Line 33"/>
          <xdr:cNvSpPr>
            <a:spLocks noChangeShapeType="1"/>
          </xdr:cNvSpPr>
        </xdr:nvSpPr>
        <xdr:spPr bwMode="auto">
          <a:xfrm rot="10800000">
            <a:off x="499" y="948"/>
            <a:ext cx="16" cy="0"/>
          </a:xfrm>
          <a:prstGeom prst="line">
            <a:avLst/>
          </a:prstGeom>
          <a:noFill/>
          <a:ln w="19050">
            <a:solidFill>
              <a:srgbClr val="99CC00"/>
            </a:solidFill>
            <a:round/>
            <a:headEnd/>
            <a:tailEnd/>
          </a:ln>
        </xdr:spPr>
      </xdr:sp>
      <xdr:grpSp>
        <xdr:nvGrpSpPr>
          <xdr:cNvPr id="2229" name="Group 34"/>
          <xdr:cNvGrpSpPr>
            <a:grpSpLocks/>
          </xdr:cNvGrpSpPr>
        </xdr:nvGrpSpPr>
        <xdr:grpSpPr bwMode="auto">
          <a:xfrm>
            <a:off x="495" y="960"/>
            <a:ext cx="21" cy="50"/>
            <a:chOff x="494" y="940"/>
            <a:chExt cx="21" cy="50"/>
          </a:xfrm>
        </xdr:grpSpPr>
        <xdr:sp macro="" textlink="">
          <xdr:nvSpPr>
            <xdr:cNvPr id="2083" name="Text Box 35"/>
            <xdr:cNvSpPr txBox="1">
              <a:spLocks noChangeArrowheads="1"/>
            </xdr:cNvSpPr>
          </xdr:nvSpPr>
          <xdr:spPr bwMode="auto">
            <a:xfrm>
              <a:off x="495" y="940"/>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grpSp>
          <xdr:nvGrpSpPr>
            <xdr:cNvPr id="2233" name="Group 36"/>
            <xdr:cNvGrpSpPr>
              <a:grpSpLocks/>
            </xdr:cNvGrpSpPr>
          </xdr:nvGrpSpPr>
          <xdr:grpSpPr bwMode="auto">
            <a:xfrm>
              <a:off x="494" y="962"/>
              <a:ext cx="20" cy="28"/>
              <a:chOff x="368" y="1063"/>
              <a:chExt cx="20" cy="28"/>
            </a:xfrm>
          </xdr:grpSpPr>
          <xdr:sp macro="" textlink="">
            <xdr:nvSpPr>
              <xdr:cNvPr id="2085" name="Text Box 37"/>
              <xdr:cNvSpPr txBox="1">
                <a:spLocks noChangeArrowheads="1"/>
              </xdr:cNvSpPr>
            </xdr:nvSpPr>
            <xdr:spPr bwMode="auto">
              <a:xfrm>
                <a:off x="368" y="1070"/>
                <a:ext cx="20"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2235" name="Line 38"/>
              <xdr:cNvSpPr>
                <a:spLocks noChangeShapeType="1"/>
              </xdr:cNvSpPr>
            </xdr:nvSpPr>
            <xdr:spPr bwMode="auto">
              <a:xfrm rot="5400000">
                <a:off x="373" y="1068"/>
                <a:ext cx="9" cy="0"/>
              </a:xfrm>
              <a:prstGeom prst="line">
                <a:avLst/>
              </a:prstGeom>
              <a:noFill/>
              <a:ln w="19050">
                <a:solidFill>
                  <a:srgbClr val="99CC00"/>
                </a:solidFill>
                <a:round/>
                <a:headEnd/>
                <a:tailEnd/>
              </a:ln>
            </xdr:spPr>
          </xdr:sp>
        </xdr:grpSp>
      </xdr:grpSp>
      <xdr:sp macro="" textlink="">
        <xdr:nvSpPr>
          <xdr:cNvPr id="2230" name="Line 39"/>
          <xdr:cNvSpPr>
            <a:spLocks noChangeShapeType="1"/>
          </xdr:cNvSpPr>
        </xdr:nvSpPr>
        <xdr:spPr bwMode="auto">
          <a:xfrm flipH="1">
            <a:off x="512" y="957"/>
            <a:ext cx="7" cy="7"/>
          </a:xfrm>
          <a:prstGeom prst="line">
            <a:avLst/>
          </a:prstGeom>
          <a:noFill/>
          <a:ln w="19050">
            <a:solidFill>
              <a:srgbClr val="99CC00"/>
            </a:solidFill>
            <a:round/>
            <a:headEnd/>
            <a:tailEnd/>
          </a:ln>
        </xdr:spPr>
      </xdr:sp>
      <xdr:sp macro="" textlink="">
        <xdr:nvSpPr>
          <xdr:cNvPr id="2231" name="Line 40"/>
          <xdr:cNvSpPr>
            <a:spLocks noChangeShapeType="1"/>
          </xdr:cNvSpPr>
        </xdr:nvSpPr>
        <xdr:spPr bwMode="auto">
          <a:xfrm>
            <a:off x="495" y="957"/>
            <a:ext cx="7" cy="7"/>
          </a:xfrm>
          <a:prstGeom prst="line">
            <a:avLst/>
          </a:prstGeom>
          <a:noFill/>
          <a:ln w="19050">
            <a:solidFill>
              <a:srgbClr val="99CC00"/>
            </a:solidFill>
            <a:round/>
            <a:headEnd/>
            <a:tailEnd/>
          </a:ln>
        </xdr:spPr>
      </xdr:sp>
    </xdr:grpSp>
    <xdr:clientData/>
  </xdr:twoCellAnchor>
  <xdr:twoCellAnchor>
    <xdr:from>
      <xdr:col>5</xdr:col>
      <xdr:colOff>333375</xdr:colOff>
      <xdr:row>54</xdr:row>
      <xdr:rowOff>114300</xdr:rowOff>
    </xdr:from>
    <xdr:to>
      <xdr:col>7</xdr:col>
      <xdr:colOff>209550</xdr:colOff>
      <xdr:row>55</xdr:row>
      <xdr:rowOff>142875</xdr:rowOff>
    </xdr:to>
    <xdr:sp macro="" textlink="">
      <xdr:nvSpPr>
        <xdr:cNvPr id="2089" name="Text Box 41"/>
        <xdr:cNvSpPr txBox="1">
          <a:spLocks noChangeArrowheads="1"/>
        </xdr:cNvSpPr>
      </xdr:nvSpPr>
      <xdr:spPr bwMode="auto">
        <a:xfrm>
          <a:off x="3381375" y="9829800"/>
          <a:ext cx="1095375" cy="219075"/>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κλειστή αλυσίδα</a:t>
          </a:r>
        </a:p>
      </xdr:txBody>
    </xdr:sp>
    <xdr:clientData/>
  </xdr:twoCellAnchor>
  <xdr:twoCellAnchor>
    <xdr:from>
      <xdr:col>4</xdr:col>
      <xdr:colOff>533400</xdr:colOff>
      <xdr:row>51</xdr:row>
      <xdr:rowOff>85725</xdr:rowOff>
    </xdr:from>
    <xdr:to>
      <xdr:col>4</xdr:col>
      <xdr:colOff>533400</xdr:colOff>
      <xdr:row>55</xdr:row>
      <xdr:rowOff>180975</xdr:rowOff>
    </xdr:to>
    <xdr:sp macro="" textlink="">
      <xdr:nvSpPr>
        <xdr:cNvPr id="2225" name="Line 42"/>
        <xdr:cNvSpPr>
          <a:spLocks noChangeShapeType="1"/>
        </xdr:cNvSpPr>
      </xdr:nvSpPr>
      <xdr:spPr bwMode="auto">
        <a:xfrm>
          <a:off x="2971800" y="9229725"/>
          <a:ext cx="0" cy="857250"/>
        </a:xfrm>
        <a:prstGeom prst="line">
          <a:avLst/>
        </a:prstGeom>
        <a:noFill/>
        <a:ln w="9525">
          <a:solidFill>
            <a:srgbClr val="4D4D4D"/>
          </a:solidFill>
          <a:prstDash val="dash"/>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152400</xdr:colOff>
      <xdr:row>24</xdr:row>
      <xdr:rowOff>114300</xdr:rowOff>
    </xdr:from>
    <xdr:to>
      <xdr:col>6</xdr:col>
      <xdr:colOff>409575</xdr:colOff>
      <xdr:row>28</xdr:row>
      <xdr:rowOff>152400</xdr:rowOff>
    </xdr:to>
    <xdr:grpSp>
      <xdr:nvGrpSpPr>
        <xdr:cNvPr id="35135" name="Group 1"/>
        <xdr:cNvGrpSpPr>
          <a:grpSpLocks/>
        </xdr:cNvGrpSpPr>
      </xdr:nvGrpSpPr>
      <xdr:grpSpPr bwMode="auto">
        <a:xfrm>
          <a:off x="2610465" y="5030429"/>
          <a:ext cx="1486207" cy="857455"/>
          <a:chOff x="145" y="468"/>
          <a:chExt cx="155" cy="80"/>
        </a:xfrm>
      </xdr:grpSpPr>
      <xdr:sp macro="" textlink="">
        <xdr:nvSpPr>
          <xdr:cNvPr id="3074" name="Text Box 2"/>
          <xdr:cNvSpPr txBox="1">
            <a:spLocks noChangeArrowheads="1"/>
          </xdr:cNvSpPr>
        </xdr:nvSpPr>
        <xdr:spPr bwMode="auto">
          <a:xfrm>
            <a:off x="172" y="46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99"/>
                </a:solidFill>
                <a:latin typeface="Arial"/>
                <a:cs typeface="Arial"/>
              </a:rPr>
              <a:t>H</a:t>
            </a:r>
          </a:p>
        </xdr:txBody>
      </xdr:sp>
      <xdr:sp macro="" textlink="">
        <xdr:nvSpPr>
          <xdr:cNvPr id="3075" name="Text Box 3"/>
          <xdr:cNvSpPr txBox="1">
            <a:spLocks noChangeArrowheads="1"/>
          </xdr:cNvSpPr>
        </xdr:nvSpPr>
        <xdr:spPr bwMode="auto">
          <a:xfrm>
            <a:off x="200" y="46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99"/>
                </a:solidFill>
                <a:latin typeface="Arial"/>
                <a:cs typeface="Arial"/>
              </a:rPr>
              <a:t>H</a:t>
            </a:r>
          </a:p>
        </xdr:txBody>
      </xdr:sp>
      <xdr:sp macro="" textlink="">
        <xdr:nvSpPr>
          <xdr:cNvPr id="3076" name="Text Box 4"/>
          <xdr:cNvSpPr txBox="1">
            <a:spLocks noChangeArrowheads="1"/>
          </xdr:cNvSpPr>
        </xdr:nvSpPr>
        <xdr:spPr bwMode="auto">
          <a:xfrm>
            <a:off x="226" y="46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99"/>
                </a:solidFill>
                <a:latin typeface="Arial"/>
                <a:cs typeface="Arial"/>
              </a:rPr>
              <a:t>H</a:t>
            </a:r>
          </a:p>
        </xdr:txBody>
      </xdr:sp>
      <xdr:sp macro="" textlink="">
        <xdr:nvSpPr>
          <xdr:cNvPr id="3077" name="Text Box 5"/>
          <xdr:cNvSpPr txBox="1">
            <a:spLocks noChangeArrowheads="1"/>
          </xdr:cNvSpPr>
        </xdr:nvSpPr>
        <xdr:spPr bwMode="auto">
          <a:xfrm>
            <a:off x="253" y="46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99"/>
                </a:solidFill>
                <a:latin typeface="Arial"/>
                <a:cs typeface="Arial"/>
              </a:rPr>
              <a:t>H</a:t>
            </a:r>
          </a:p>
        </xdr:txBody>
      </xdr:sp>
      <xdr:sp macro="" textlink="">
        <xdr:nvSpPr>
          <xdr:cNvPr id="3078" name="Text Box 6"/>
          <xdr:cNvSpPr txBox="1">
            <a:spLocks noChangeArrowheads="1"/>
          </xdr:cNvSpPr>
        </xdr:nvSpPr>
        <xdr:spPr bwMode="auto">
          <a:xfrm>
            <a:off x="171" y="526"/>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99"/>
                </a:solidFill>
                <a:latin typeface="Arial"/>
                <a:cs typeface="Arial"/>
              </a:rPr>
              <a:t>H</a:t>
            </a:r>
          </a:p>
        </xdr:txBody>
      </xdr:sp>
      <xdr:sp macro="" textlink="">
        <xdr:nvSpPr>
          <xdr:cNvPr id="3079" name="Text Box 7"/>
          <xdr:cNvSpPr txBox="1">
            <a:spLocks noChangeArrowheads="1"/>
          </xdr:cNvSpPr>
        </xdr:nvSpPr>
        <xdr:spPr bwMode="auto">
          <a:xfrm>
            <a:off x="200" y="526"/>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99"/>
                </a:solidFill>
                <a:latin typeface="Arial"/>
                <a:cs typeface="Arial"/>
              </a:rPr>
              <a:t>H</a:t>
            </a:r>
          </a:p>
        </xdr:txBody>
      </xdr:sp>
      <xdr:sp macro="" textlink="">
        <xdr:nvSpPr>
          <xdr:cNvPr id="3080" name="Text Box 8"/>
          <xdr:cNvSpPr txBox="1">
            <a:spLocks noChangeArrowheads="1"/>
          </xdr:cNvSpPr>
        </xdr:nvSpPr>
        <xdr:spPr bwMode="auto">
          <a:xfrm>
            <a:off x="226" y="526"/>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99"/>
                </a:solidFill>
                <a:latin typeface="Arial"/>
                <a:cs typeface="Arial"/>
              </a:rPr>
              <a:t>H</a:t>
            </a:r>
          </a:p>
        </xdr:txBody>
      </xdr:sp>
      <xdr:sp macro="" textlink="">
        <xdr:nvSpPr>
          <xdr:cNvPr id="3081" name="Text Box 9"/>
          <xdr:cNvSpPr txBox="1">
            <a:spLocks noChangeArrowheads="1"/>
          </xdr:cNvSpPr>
        </xdr:nvSpPr>
        <xdr:spPr bwMode="auto">
          <a:xfrm>
            <a:off x="252" y="526"/>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99"/>
                </a:solidFill>
                <a:latin typeface="Arial"/>
                <a:cs typeface="Arial"/>
              </a:rPr>
              <a:t>H</a:t>
            </a:r>
          </a:p>
        </xdr:txBody>
      </xdr:sp>
      <xdr:grpSp>
        <xdr:nvGrpSpPr>
          <xdr:cNvPr id="35436" name="Group 10"/>
          <xdr:cNvGrpSpPr>
            <a:grpSpLocks/>
          </xdr:cNvGrpSpPr>
        </xdr:nvGrpSpPr>
        <xdr:grpSpPr bwMode="auto">
          <a:xfrm>
            <a:off x="145" y="488"/>
            <a:ext cx="155" cy="40"/>
            <a:chOff x="145" y="488"/>
            <a:chExt cx="155" cy="40"/>
          </a:xfrm>
        </xdr:grpSpPr>
        <xdr:grpSp>
          <xdr:nvGrpSpPr>
            <xdr:cNvPr id="35437" name="Group 11"/>
            <xdr:cNvGrpSpPr>
              <a:grpSpLocks/>
            </xdr:cNvGrpSpPr>
          </xdr:nvGrpSpPr>
          <xdr:grpSpPr bwMode="auto">
            <a:xfrm>
              <a:off x="145" y="497"/>
              <a:ext cx="155" cy="22"/>
              <a:chOff x="145" y="497"/>
              <a:chExt cx="155" cy="22"/>
            </a:xfrm>
          </xdr:grpSpPr>
          <xdr:sp macro="" textlink="">
            <xdr:nvSpPr>
              <xdr:cNvPr id="3084" name="Text Box 12"/>
              <xdr:cNvSpPr txBox="1">
                <a:spLocks noChangeArrowheads="1"/>
              </xdr:cNvSpPr>
            </xdr:nvSpPr>
            <xdr:spPr bwMode="auto">
              <a:xfrm>
                <a:off x="172" y="497"/>
                <a:ext cx="20" cy="24"/>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8080"/>
                    </a:solidFill>
                    <a:latin typeface="Arial"/>
                    <a:cs typeface="Arial"/>
                  </a:rPr>
                  <a:t>C</a:t>
                </a:r>
              </a:p>
            </xdr:txBody>
          </xdr:sp>
          <xdr:sp macro="" textlink="">
            <xdr:nvSpPr>
              <xdr:cNvPr id="3085" name="Text Box 13"/>
              <xdr:cNvSpPr txBox="1">
                <a:spLocks noChangeArrowheads="1"/>
              </xdr:cNvSpPr>
            </xdr:nvSpPr>
            <xdr:spPr bwMode="auto">
              <a:xfrm>
                <a:off x="200" y="497"/>
                <a:ext cx="20" cy="24"/>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8080"/>
                    </a:solidFill>
                    <a:latin typeface="Arial"/>
                    <a:cs typeface="Arial"/>
                  </a:rPr>
                  <a:t>C</a:t>
                </a:r>
              </a:p>
            </xdr:txBody>
          </xdr:sp>
          <xdr:sp macro="" textlink="">
            <xdr:nvSpPr>
              <xdr:cNvPr id="3086" name="Text Box 14"/>
              <xdr:cNvSpPr txBox="1">
                <a:spLocks noChangeArrowheads="1"/>
              </xdr:cNvSpPr>
            </xdr:nvSpPr>
            <xdr:spPr bwMode="auto">
              <a:xfrm>
                <a:off x="226" y="497"/>
                <a:ext cx="20" cy="24"/>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8080"/>
                    </a:solidFill>
                    <a:latin typeface="Arial"/>
                    <a:cs typeface="Arial"/>
                  </a:rPr>
                  <a:t>C</a:t>
                </a:r>
              </a:p>
            </xdr:txBody>
          </xdr:sp>
          <xdr:sp macro="" textlink="">
            <xdr:nvSpPr>
              <xdr:cNvPr id="3087" name="Text Box 15"/>
              <xdr:cNvSpPr txBox="1">
                <a:spLocks noChangeArrowheads="1"/>
              </xdr:cNvSpPr>
            </xdr:nvSpPr>
            <xdr:spPr bwMode="auto">
              <a:xfrm>
                <a:off x="253" y="497"/>
                <a:ext cx="20" cy="24"/>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8080"/>
                    </a:solidFill>
                    <a:latin typeface="Arial"/>
                    <a:cs typeface="Arial"/>
                  </a:rPr>
                  <a:t>C</a:t>
                </a:r>
              </a:p>
            </xdr:txBody>
          </xdr:sp>
          <xdr:sp macro="" textlink="">
            <xdr:nvSpPr>
              <xdr:cNvPr id="3088" name="Text Box 16"/>
              <xdr:cNvSpPr txBox="1">
                <a:spLocks noChangeArrowheads="1"/>
              </xdr:cNvSpPr>
            </xdr:nvSpPr>
            <xdr:spPr bwMode="auto">
              <a:xfrm>
                <a:off x="280" y="497"/>
                <a:ext cx="20" cy="24"/>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99"/>
                    </a:solidFill>
                    <a:latin typeface="Arial"/>
                    <a:cs typeface="Arial"/>
                  </a:rPr>
                  <a:t>H</a:t>
                </a:r>
              </a:p>
            </xdr:txBody>
          </xdr:sp>
          <xdr:sp macro="" textlink="">
            <xdr:nvSpPr>
              <xdr:cNvPr id="3089" name="Text Box 17"/>
              <xdr:cNvSpPr txBox="1">
                <a:spLocks noChangeArrowheads="1"/>
              </xdr:cNvSpPr>
            </xdr:nvSpPr>
            <xdr:spPr bwMode="auto">
              <a:xfrm>
                <a:off x="145" y="497"/>
                <a:ext cx="20" cy="24"/>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FF99"/>
                    </a:solidFill>
                    <a:latin typeface="Arial"/>
                    <a:cs typeface="Arial"/>
                  </a:rPr>
                  <a:t>H</a:t>
                </a:r>
              </a:p>
            </xdr:txBody>
          </xdr:sp>
          <xdr:sp macro="" textlink="">
            <xdr:nvSpPr>
              <xdr:cNvPr id="35452" name="Line 18"/>
              <xdr:cNvSpPr>
                <a:spLocks noChangeShapeType="1"/>
              </xdr:cNvSpPr>
            </xdr:nvSpPr>
            <xdr:spPr bwMode="auto">
              <a:xfrm rot="5400000">
                <a:off x="195" y="502"/>
                <a:ext cx="0" cy="12"/>
              </a:xfrm>
              <a:prstGeom prst="line">
                <a:avLst/>
              </a:prstGeom>
              <a:noFill/>
              <a:ln w="19050">
                <a:solidFill>
                  <a:srgbClr val="FFFF99"/>
                </a:solidFill>
                <a:round/>
                <a:headEnd/>
                <a:tailEnd/>
              </a:ln>
            </xdr:spPr>
          </xdr:sp>
          <xdr:sp macro="" textlink="">
            <xdr:nvSpPr>
              <xdr:cNvPr id="35453" name="Line 19"/>
              <xdr:cNvSpPr>
                <a:spLocks noChangeShapeType="1"/>
              </xdr:cNvSpPr>
            </xdr:nvSpPr>
            <xdr:spPr bwMode="auto">
              <a:xfrm rot="5400000">
                <a:off x="222" y="502"/>
                <a:ext cx="0" cy="12"/>
              </a:xfrm>
              <a:prstGeom prst="line">
                <a:avLst/>
              </a:prstGeom>
              <a:noFill/>
              <a:ln w="19050">
                <a:solidFill>
                  <a:srgbClr val="FFFF99"/>
                </a:solidFill>
                <a:round/>
                <a:headEnd/>
                <a:tailEnd/>
              </a:ln>
            </xdr:spPr>
          </xdr:sp>
          <xdr:sp macro="" textlink="">
            <xdr:nvSpPr>
              <xdr:cNvPr id="35454" name="Line 20"/>
              <xdr:cNvSpPr>
                <a:spLocks noChangeShapeType="1"/>
              </xdr:cNvSpPr>
            </xdr:nvSpPr>
            <xdr:spPr bwMode="auto">
              <a:xfrm rot="5400000">
                <a:off x="249" y="502"/>
                <a:ext cx="0" cy="12"/>
              </a:xfrm>
              <a:prstGeom prst="line">
                <a:avLst/>
              </a:prstGeom>
              <a:noFill/>
              <a:ln w="19050">
                <a:solidFill>
                  <a:srgbClr val="FFFF99"/>
                </a:solidFill>
                <a:round/>
                <a:headEnd/>
                <a:tailEnd/>
              </a:ln>
            </xdr:spPr>
          </xdr:sp>
          <xdr:sp macro="" textlink="">
            <xdr:nvSpPr>
              <xdr:cNvPr id="35455" name="Line 21"/>
              <xdr:cNvSpPr>
                <a:spLocks noChangeShapeType="1"/>
              </xdr:cNvSpPr>
            </xdr:nvSpPr>
            <xdr:spPr bwMode="auto">
              <a:xfrm rot="5400000">
                <a:off x="168" y="502"/>
                <a:ext cx="0" cy="12"/>
              </a:xfrm>
              <a:prstGeom prst="line">
                <a:avLst/>
              </a:prstGeom>
              <a:noFill/>
              <a:ln w="19050">
                <a:solidFill>
                  <a:srgbClr val="FFFF99"/>
                </a:solidFill>
                <a:round/>
                <a:headEnd/>
                <a:tailEnd/>
              </a:ln>
            </xdr:spPr>
          </xdr:sp>
          <xdr:sp macro="" textlink="">
            <xdr:nvSpPr>
              <xdr:cNvPr id="35456" name="Line 22"/>
              <xdr:cNvSpPr>
                <a:spLocks noChangeShapeType="1"/>
              </xdr:cNvSpPr>
            </xdr:nvSpPr>
            <xdr:spPr bwMode="auto">
              <a:xfrm rot="5400000">
                <a:off x="276" y="502"/>
                <a:ext cx="0" cy="12"/>
              </a:xfrm>
              <a:prstGeom prst="line">
                <a:avLst/>
              </a:prstGeom>
              <a:noFill/>
              <a:ln w="19050">
                <a:solidFill>
                  <a:srgbClr val="FFFF99"/>
                </a:solidFill>
                <a:round/>
                <a:headEnd/>
                <a:tailEnd/>
              </a:ln>
            </xdr:spPr>
          </xdr:sp>
        </xdr:grpSp>
        <xdr:sp macro="" textlink="">
          <xdr:nvSpPr>
            <xdr:cNvPr id="35438" name="Line 23"/>
            <xdr:cNvSpPr>
              <a:spLocks noChangeShapeType="1"/>
            </xdr:cNvSpPr>
          </xdr:nvSpPr>
          <xdr:spPr bwMode="auto">
            <a:xfrm>
              <a:off x="182" y="488"/>
              <a:ext cx="0" cy="12"/>
            </a:xfrm>
            <a:prstGeom prst="line">
              <a:avLst/>
            </a:prstGeom>
            <a:noFill/>
            <a:ln w="19050">
              <a:solidFill>
                <a:srgbClr val="FFFF99"/>
              </a:solidFill>
              <a:round/>
              <a:headEnd/>
              <a:tailEnd/>
            </a:ln>
          </xdr:spPr>
        </xdr:sp>
        <xdr:sp macro="" textlink="">
          <xdr:nvSpPr>
            <xdr:cNvPr id="35439" name="Line 24"/>
            <xdr:cNvSpPr>
              <a:spLocks noChangeShapeType="1"/>
            </xdr:cNvSpPr>
          </xdr:nvSpPr>
          <xdr:spPr bwMode="auto">
            <a:xfrm>
              <a:off x="210" y="488"/>
              <a:ext cx="0" cy="12"/>
            </a:xfrm>
            <a:prstGeom prst="line">
              <a:avLst/>
            </a:prstGeom>
            <a:noFill/>
            <a:ln w="19050">
              <a:solidFill>
                <a:srgbClr val="FFFF99"/>
              </a:solidFill>
              <a:round/>
              <a:headEnd/>
              <a:tailEnd/>
            </a:ln>
          </xdr:spPr>
        </xdr:sp>
        <xdr:sp macro="" textlink="">
          <xdr:nvSpPr>
            <xdr:cNvPr id="35440" name="Line 25"/>
            <xdr:cNvSpPr>
              <a:spLocks noChangeShapeType="1"/>
            </xdr:cNvSpPr>
          </xdr:nvSpPr>
          <xdr:spPr bwMode="auto">
            <a:xfrm>
              <a:off x="236" y="488"/>
              <a:ext cx="0" cy="12"/>
            </a:xfrm>
            <a:prstGeom prst="line">
              <a:avLst/>
            </a:prstGeom>
            <a:noFill/>
            <a:ln w="19050">
              <a:solidFill>
                <a:srgbClr val="FFFF99"/>
              </a:solidFill>
              <a:round/>
              <a:headEnd/>
              <a:tailEnd/>
            </a:ln>
          </xdr:spPr>
        </xdr:sp>
        <xdr:sp macro="" textlink="">
          <xdr:nvSpPr>
            <xdr:cNvPr id="35441" name="Line 26"/>
            <xdr:cNvSpPr>
              <a:spLocks noChangeShapeType="1"/>
            </xdr:cNvSpPr>
          </xdr:nvSpPr>
          <xdr:spPr bwMode="auto">
            <a:xfrm>
              <a:off x="263" y="488"/>
              <a:ext cx="0" cy="12"/>
            </a:xfrm>
            <a:prstGeom prst="line">
              <a:avLst/>
            </a:prstGeom>
            <a:noFill/>
            <a:ln w="19050">
              <a:solidFill>
                <a:srgbClr val="FFFF99"/>
              </a:solidFill>
              <a:round/>
              <a:headEnd/>
              <a:tailEnd/>
            </a:ln>
          </xdr:spPr>
        </xdr:sp>
        <xdr:sp macro="" textlink="">
          <xdr:nvSpPr>
            <xdr:cNvPr id="35442" name="Line 27"/>
            <xdr:cNvSpPr>
              <a:spLocks noChangeShapeType="1"/>
            </xdr:cNvSpPr>
          </xdr:nvSpPr>
          <xdr:spPr bwMode="auto">
            <a:xfrm>
              <a:off x="182" y="516"/>
              <a:ext cx="0" cy="12"/>
            </a:xfrm>
            <a:prstGeom prst="line">
              <a:avLst/>
            </a:prstGeom>
            <a:noFill/>
            <a:ln w="19050">
              <a:solidFill>
                <a:srgbClr val="FFFF99"/>
              </a:solidFill>
              <a:round/>
              <a:headEnd/>
              <a:tailEnd/>
            </a:ln>
          </xdr:spPr>
        </xdr:sp>
        <xdr:sp macro="" textlink="">
          <xdr:nvSpPr>
            <xdr:cNvPr id="35443" name="Line 28"/>
            <xdr:cNvSpPr>
              <a:spLocks noChangeShapeType="1"/>
            </xdr:cNvSpPr>
          </xdr:nvSpPr>
          <xdr:spPr bwMode="auto">
            <a:xfrm>
              <a:off x="210" y="516"/>
              <a:ext cx="0" cy="12"/>
            </a:xfrm>
            <a:prstGeom prst="line">
              <a:avLst/>
            </a:prstGeom>
            <a:noFill/>
            <a:ln w="19050">
              <a:solidFill>
                <a:srgbClr val="FFFF99"/>
              </a:solidFill>
              <a:round/>
              <a:headEnd/>
              <a:tailEnd/>
            </a:ln>
          </xdr:spPr>
        </xdr:sp>
        <xdr:sp macro="" textlink="">
          <xdr:nvSpPr>
            <xdr:cNvPr id="35444" name="Line 29"/>
            <xdr:cNvSpPr>
              <a:spLocks noChangeShapeType="1"/>
            </xdr:cNvSpPr>
          </xdr:nvSpPr>
          <xdr:spPr bwMode="auto">
            <a:xfrm>
              <a:off x="236" y="516"/>
              <a:ext cx="0" cy="12"/>
            </a:xfrm>
            <a:prstGeom prst="line">
              <a:avLst/>
            </a:prstGeom>
            <a:noFill/>
            <a:ln w="19050">
              <a:solidFill>
                <a:srgbClr val="FFFF99"/>
              </a:solidFill>
              <a:round/>
              <a:headEnd/>
              <a:tailEnd/>
            </a:ln>
          </xdr:spPr>
        </xdr:sp>
        <xdr:sp macro="" textlink="">
          <xdr:nvSpPr>
            <xdr:cNvPr id="35445" name="Line 30"/>
            <xdr:cNvSpPr>
              <a:spLocks noChangeShapeType="1"/>
            </xdr:cNvSpPr>
          </xdr:nvSpPr>
          <xdr:spPr bwMode="auto">
            <a:xfrm>
              <a:off x="263" y="516"/>
              <a:ext cx="0" cy="12"/>
            </a:xfrm>
            <a:prstGeom prst="line">
              <a:avLst/>
            </a:prstGeom>
            <a:noFill/>
            <a:ln w="19050">
              <a:solidFill>
                <a:srgbClr val="FFFF99"/>
              </a:solidFill>
              <a:round/>
              <a:headEnd/>
              <a:tailEnd/>
            </a:ln>
          </xdr:spPr>
        </xdr:sp>
      </xdr:grpSp>
    </xdr:grpSp>
    <xdr:clientData/>
  </xdr:twoCellAnchor>
  <xdr:twoCellAnchor>
    <xdr:from>
      <xdr:col>7</xdr:col>
      <xdr:colOff>314325</xdr:colOff>
      <xdr:row>36</xdr:row>
      <xdr:rowOff>161925</xdr:rowOff>
    </xdr:from>
    <xdr:to>
      <xdr:col>7</xdr:col>
      <xdr:colOff>314325</xdr:colOff>
      <xdr:row>37</xdr:row>
      <xdr:rowOff>95250</xdr:rowOff>
    </xdr:to>
    <xdr:sp macro="" textlink="">
      <xdr:nvSpPr>
        <xdr:cNvPr id="35136" name="Line 33"/>
        <xdr:cNvSpPr>
          <a:spLocks noChangeShapeType="1"/>
        </xdr:cNvSpPr>
      </xdr:nvSpPr>
      <xdr:spPr bwMode="auto">
        <a:xfrm>
          <a:off x="4581525" y="7019925"/>
          <a:ext cx="0" cy="123825"/>
        </a:xfrm>
        <a:prstGeom prst="line">
          <a:avLst/>
        </a:prstGeom>
        <a:noFill/>
        <a:ln w="19050">
          <a:noFill/>
          <a:round/>
          <a:headEnd/>
          <a:tailEnd/>
        </a:ln>
      </xdr:spPr>
    </xdr:sp>
    <xdr:clientData/>
  </xdr:twoCellAnchor>
  <xdr:twoCellAnchor editAs="oneCell">
    <xdr:from>
      <xdr:col>11</xdr:col>
      <xdr:colOff>38100</xdr:colOff>
      <xdr:row>23</xdr:row>
      <xdr:rowOff>108360</xdr:rowOff>
    </xdr:from>
    <xdr:to>
      <xdr:col>13</xdr:col>
      <xdr:colOff>419100</xdr:colOff>
      <xdr:row>28</xdr:row>
      <xdr:rowOff>181692</xdr:rowOff>
    </xdr:to>
    <xdr:pic>
      <xdr:nvPicPr>
        <xdr:cNvPr id="35137" name="Picture 34"/>
        <xdr:cNvPicPr>
          <a:picLocks noChangeAspect="1" noChangeArrowheads="1"/>
        </xdr:cNvPicPr>
      </xdr:nvPicPr>
      <xdr:blipFill>
        <a:blip xmlns:r="http://schemas.openxmlformats.org/officeDocument/2006/relationships" r:embed="rId1"/>
        <a:srcRect/>
        <a:stretch>
          <a:fillRect/>
        </a:stretch>
      </xdr:blipFill>
      <xdr:spPr bwMode="auto">
        <a:xfrm>
          <a:off x="6797777" y="4819650"/>
          <a:ext cx="1610033" cy="1097526"/>
        </a:xfrm>
        <a:prstGeom prst="rect">
          <a:avLst/>
        </a:prstGeom>
        <a:noFill/>
        <a:ln w="9525">
          <a:noFill/>
          <a:miter lim="800000"/>
          <a:headEnd/>
          <a:tailEnd/>
        </a:ln>
      </xdr:spPr>
    </xdr:pic>
    <xdr:clientData/>
  </xdr:twoCellAnchor>
  <xdr:twoCellAnchor editAs="oneCell">
    <xdr:from>
      <xdr:col>11</xdr:col>
      <xdr:colOff>112149</xdr:colOff>
      <xdr:row>33</xdr:row>
      <xdr:rowOff>166944</xdr:rowOff>
    </xdr:from>
    <xdr:to>
      <xdr:col>13</xdr:col>
      <xdr:colOff>397899</xdr:colOff>
      <xdr:row>39</xdr:row>
      <xdr:rowOff>184458</xdr:rowOff>
    </xdr:to>
    <xdr:pic>
      <xdr:nvPicPr>
        <xdr:cNvPr id="35138" name="Picture 35"/>
        <xdr:cNvPicPr>
          <a:picLocks noChangeAspect="1" noChangeArrowheads="1"/>
        </xdr:cNvPicPr>
      </xdr:nvPicPr>
      <xdr:blipFill>
        <a:blip xmlns:r="http://schemas.openxmlformats.org/officeDocument/2006/relationships" r:embed="rId2"/>
        <a:srcRect/>
        <a:stretch>
          <a:fillRect/>
        </a:stretch>
      </xdr:blipFill>
      <xdr:spPr bwMode="auto">
        <a:xfrm>
          <a:off x="6871826" y="6926621"/>
          <a:ext cx="1514783" cy="1246547"/>
        </a:xfrm>
        <a:prstGeom prst="rect">
          <a:avLst/>
        </a:prstGeom>
        <a:noFill/>
        <a:ln w="9525">
          <a:noFill/>
          <a:miter lim="800000"/>
          <a:headEnd/>
          <a:tailEnd/>
        </a:ln>
      </xdr:spPr>
    </xdr:pic>
    <xdr:clientData/>
  </xdr:twoCellAnchor>
  <xdr:twoCellAnchor>
    <xdr:from>
      <xdr:col>0</xdr:col>
      <xdr:colOff>425756</xdr:colOff>
      <xdr:row>51</xdr:row>
      <xdr:rowOff>129968</xdr:rowOff>
    </xdr:from>
    <xdr:to>
      <xdr:col>0</xdr:col>
      <xdr:colOff>569756</xdr:colOff>
      <xdr:row>52</xdr:row>
      <xdr:rowOff>69129</xdr:rowOff>
    </xdr:to>
    <xdr:sp macro="" textlink="">
      <xdr:nvSpPr>
        <xdr:cNvPr id="35139" name="Oval 36"/>
        <xdr:cNvSpPr>
          <a:spLocks noChangeArrowheads="1"/>
        </xdr:cNvSpPr>
      </xdr:nvSpPr>
      <xdr:spPr bwMode="auto">
        <a:xfrm>
          <a:off x="425756" y="10576742"/>
          <a:ext cx="144000" cy="1440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0</xdr:col>
      <xdr:colOff>425756</xdr:colOff>
      <xdr:row>107</xdr:row>
      <xdr:rowOff>32567</xdr:rowOff>
    </xdr:from>
    <xdr:to>
      <xdr:col>0</xdr:col>
      <xdr:colOff>569756</xdr:colOff>
      <xdr:row>107</xdr:row>
      <xdr:rowOff>176567</xdr:rowOff>
    </xdr:to>
    <xdr:sp macro="" textlink="">
      <xdr:nvSpPr>
        <xdr:cNvPr id="35140" name="Oval 37"/>
        <xdr:cNvSpPr>
          <a:spLocks noChangeArrowheads="1"/>
        </xdr:cNvSpPr>
      </xdr:nvSpPr>
      <xdr:spPr bwMode="auto">
        <a:xfrm>
          <a:off x="425756" y="21950309"/>
          <a:ext cx="144000" cy="1440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0</xdr:col>
      <xdr:colOff>425756</xdr:colOff>
      <xdr:row>92</xdr:row>
      <xdr:rowOff>137445</xdr:rowOff>
    </xdr:from>
    <xdr:to>
      <xdr:col>0</xdr:col>
      <xdr:colOff>569756</xdr:colOff>
      <xdr:row>93</xdr:row>
      <xdr:rowOff>76606</xdr:rowOff>
    </xdr:to>
    <xdr:sp macro="" textlink="">
      <xdr:nvSpPr>
        <xdr:cNvPr id="35141" name="Oval 38"/>
        <xdr:cNvSpPr>
          <a:spLocks noChangeArrowheads="1"/>
        </xdr:cNvSpPr>
      </xdr:nvSpPr>
      <xdr:spPr bwMode="auto">
        <a:xfrm>
          <a:off x="425756" y="18982606"/>
          <a:ext cx="144000" cy="1440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0</xdr:col>
      <xdr:colOff>416231</xdr:colOff>
      <xdr:row>58</xdr:row>
      <xdr:rowOff>136728</xdr:rowOff>
    </xdr:from>
    <xdr:to>
      <xdr:col>0</xdr:col>
      <xdr:colOff>560231</xdr:colOff>
      <xdr:row>59</xdr:row>
      <xdr:rowOff>75889</xdr:rowOff>
    </xdr:to>
    <xdr:sp macro="" textlink="">
      <xdr:nvSpPr>
        <xdr:cNvPr id="35142" name="Oval 39"/>
        <xdr:cNvSpPr>
          <a:spLocks noChangeArrowheads="1"/>
        </xdr:cNvSpPr>
      </xdr:nvSpPr>
      <xdr:spPr bwMode="auto">
        <a:xfrm>
          <a:off x="416231" y="12017373"/>
          <a:ext cx="144000" cy="1440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1</xdr:col>
      <xdr:colOff>133350</xdr:colOff>
      <xdr:row>62</xdr:row>
      <xdr:rowOff>161925</xdr:rowOff>
    </xdr:from>
    <xdr:to>
      <xdr:col>3</xdr:col>
      <xdr:colOff>114300</xdr:colOff>
      <xdr:row>64</xdr:row>
      <xdr:rowOff>66675</xdr:rowOff>
    </xdr:to>
    <xdr:sp macro="" textlink="">
      <xdr:nvSpPr>
        <xdr:cNvPr id="3112" name="Text Box 40"/>
        <xdr:cNvSpPr txBox="1">
          <a:spLocks noChangeArrowheads="1"/>
        </xdr:cNvSpPr>
      </xdr:nvSpPr>
      <xdr:spPr bwMode="auto">
        <a:xfrm>
          <a:off x="742950" y="11972925"/>
          <a:ext cx="1200150" cy="285750"/>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1η περίπτωση</a:t>
          </a:r>
        </a:p>
      </xdr:txBody>
    </xdr:sp>
    <xdr:clientData/>
  </xdr:twoCellAnchor>
  <xdr:twoCellAnchor>
    <xdr:from>
      <xdr:col>3</xdr:col>
      <xdr:colOff>438150</xdr:colOff>
      <xdr:row>65</xdr:row>
      <xdr:rowOff>9525</xdr:rowOff>
    </xdr:from>
    <xdr:to>
      <xdr:col>11</xdr:col>
      <xdr:colOff>57150</xdr:colOff>
      <xdr:row>68</xdr:row>
      <xdr:rowOff>152400</xdr:rowOff>
    </xdr:to>
    <xdr:sp macro="" textlink="">
      <xdr:nvSpPr>
        <xdr:cNvPr id="3113" name="Text Box 41"/>
        <xdr:cNvSpPr txBox="1">
          <a:spLocks noChangeArrowheads="1"/>
        </xdr:cNvSpPr>
      </xdr:nvSpPr>
      <xdr:spPr bwMode="auto">
        <a:xfrm>
          <a:off x="2266950" y="12392025"/>
          <a:ext cx="4495800" cy="714375"/>
        </a:xfrm>
        <a:prstGeom prst="rect">
          <a:avLst/>
        </a:prstGeom>
        <a:solidFill>
          <a:srgbClr val="333300"/>
        </a:solidFill>
        <a:ln w="9525">
          <a:solidFill>
            <a:srgbClr val="000000"/>
          </a:solidFill>
          <a:miter lim="800000"/>
          <a:headEnd/>
          <a:tailEnd/>
        </a:ln>
      </xdr:spPr>
      <xdr:txBody>
        <a:bodyPr vertOverflow="clip" wrap="square" lIns="91440" tIns="45720" rIns="91440" bIns="45720" anchor="ctr" upright="1"/>
        <a:lstStyle/>
        <a:p>
          <a:pPr algn="ctr" rtl="1">
            <a:defRPr sz="1000"/>
          </a:pPr>
          <a:r>
            <a:rPr lang="el-GR" sz="1200" b="0" i="0" strike="noStrike">
              <a:solidFill>
                <a:srgbClr val="FFFF99"/>
              </a:solidFill>
              <a:latin typeface="Arial"/>
              <a:cs typeface="Arial"/>
            </a:rPr>
            <a:t>Στην περίπτωση αυτή το ανθρακοάτομο είναι ενωμένο με </a:t>
          </a:r>
          <a:r>
            <a:rPr lang="el-GR" sz="1200" b="1" i="0" strike="noStrike">
              <a:solidFill>
                <a:srgbClr val="FF6600"/>
              </a:solidFill>
              <a:latin typeface="Arial"/>
              <a:cs typeface="Arial"/>
            </a:rPr>
            <a:t>4</a:t>
          </a:r>
          <a:r>
            <a:rPr lang="el-GR" sz="1200" b="0" i="0" strike="noStrike">
              <a:solidFill>
                <a:srgbClr val="FFFF99"/>
              </a:solidFill>
              <a:latin typeface="Arial"/>
              <a:cs typeface="Arial"/>
            </a:rPr>
            <a:t> γειτονικά άτομα, (τα Α, Β, Γ και Δ). Με καθένα από αυτά συνδέεται με έναν </a:t>
          </a:r>
          <a:r>
            <a:rPr lang="el-GR" sz="1200" b="1" i="0" strike="noStrike">
              <a:solidFill>
                <a:srgbClr val="FF6600"/>
              </a:solidFill>
              <a:latin typeface="Arial"/>
              <a:cs typeface="Arial"/>
            </a:rPr>
            <a:t>απλό</a:t>
          </a:r>
          <a:r>
            <a:rPr lang="el-GR" sz="1200" b="0" i="0" strike="noStrike">
              <a:solidFill>
                <a:srgbClr val="FFFF99"/>
              </a:solidFill>
              <a:latin typeface="Arial"/>
              <a:cs typeface="Arial"/>
            </a:rPr>
            <a:t> ομοιοπολικό δεσμό.</a:t>
          </a:r>
        </a:p>
      </xdr:txBody>
    </xdr:sp>
    <xdr:clientData/>
  </xdr:twoCellAnchor>
  <xdr:twoCellAnchor>
    <xdr:from>
      <xdr:col>1</xdr:col>
      <xdr:colOff>371475</xdr:colOff>
      <xdr:row>64</xdr:row>
      <xdr:rowOff>152400</xdr:rowOff>
    </xdr:from>
    <xdr:to>
      <xdr:col>2</xdr:col>
      <xdr:colOff>495300</xdr:colOff>
      <xdr:row>69</xdr:row>
      <xdr:rowOff>28575</xdr:rowOff>
    </xdr:to>
    <xdr:grpSp>
      <xdr:nvGrpSpPr>
        <xdr:cNvPr id="35145" name="Group 42"/>
        <xdr:cNvGrpSpPr>
          <a:grpSpLocks/>
        </xdr:cNvGrpSpPr>
      </xdr:nvGrpSpPr>
      <xdr:grpSpPr bwMode="auto">
        <a:xfrm>
          <a:off x="985991" y="13262077"/>
          <a:ext cx="738341" cy="900369"/>
          <a:chOff x="107" y="1236"/>
          <a:chExt cx="77" cy="82"/>
        </a:xfrm>
      </xdr:grpSpPr>
      <xdr:sp macro="" textlink="">
        <xdr:nvSpPr>
          <xdr:cNvPr id="3115" name="Text Box 43"/>
          <xdr:cNvSpPr txBox="1">
            <a:spLocks noChangeArrowheads="1"/>
          </xdr:cNvSpPr>
        </xdr:nvSpPr>
        <xdr:spPr bwMode="auto">
          <a:xfrm>
            <a:off x="107" y="1267"/>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Α</a:t>
            </a:r>
          </a:p>
        </xdr:txBody>
      </xdr:sp>
      <xdr:sp macro="" textlink="">
        <xdr:nvSpPr>
          <xdr:cNvPr id="3116" name="Text Box 44"/>
          <xdr:cNvSpPr txBox="1">
            <a:spLocks noChangeArrowheads="1"/>
          </xdr:cNvSpPr>
        </xdr:nvSpPr>
        <xdr:spPr bwMode="auto">
          <a:xfrm>
            <a:off x="135" y="1236"/>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Β</a:t>
            </a:r>
          </a:p>
        </xdr:txBody>
      </xdr:sp>
      <xdr:sp macro="" textlink="">
        <xdr:nvSpPr>
          <xdr:cNvPr id="3117" name="Text Box 45"/>
          <xdr:cNvSpPr txBox="1">
            <a:spLocks noChangeArrowheads="1"/>
          </xdr:cNvSpPr>
        </xdr:nvSpPr>
        <xdr:spPr bwMode="auto">
          <a:xfrm>
            <a:off x="164" y="1267"/>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Γ</a:t>
            </a:r>
          </a:p>
        </xdr:txBody>
      </xdr:sp>
      <xdr:sp macro="" textlink="">
        <xdr:nvSpPr>
          <xdr:cNvPr id="3118" name="Text Box 46"/>
          <xdr:cNvSpPr txBox="1">
            <a:spLocks noChangeArrowheads="1"/>
          </xdr:cNvSpPr>
        </xdr:nvSpPr>
        <xdr:spPr bwMode="auto">
          <a:xfrm>
            <a:off x="134" y="1296"/>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Δ</a:t>
            </a:r>
          </a:p>
        </xdr:txBody>
      </xdr:sp>
      <xdr:sp macro="" textlink="">
        <xdr:nvSpPr>
          <xdr:cNvPr id="3119" name="Text Box 47"/>
          <xdr:cNvSpPr txBox="1">
            <a:spLocks noChangeArrowheads="1"/>
          </xdr:cNvSpPr>
        </xdr:nvSpPr>
        <xdr:spPr bwMode="auto">
          <a:xfrm>
            <a:off x="135" y="1267"/>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35424" name="Line 48"/>
          <xdr:cNvSpPr>
            <a:spLocks noChangeShapeType="1"/>
          </xdr:cNvSpPr>
        </xdr:nvSpPr>
        <xdr:spPr bwMode="auto">
          <a:xfrm rot="5400000">
            <a:off x="158" y="1272"/>
            <a:ext cx="0" cy="12"/>
          </a:xfrm>
          <a:prstGeom prst="line">
            <a:avLst/>
          </a:prstGeom>
          <a:noFill/>
          <a:ln w="19050">
            <a:solidFill>
              <a:srgbClr val="99CC00"/>
            </a:solidFill>
            <a:round/>
            <a:headEnd/>
            <a:tailEnd/>
          </a:ln>
        </xdr:spPr>
      </xdr:sp>
      <xdr:sp macro="" textlink="">
        <xdr:nvSpPr>
          <xdr:cNvPr id="35425" name="Line 49"/>
          <xdr:cNvSpPr>
            <a:spLocks noChangeShapeType="1"/>
          </xdr:cNvSpPr>
        </xdr:nvSpPr>
        <xdr:spPr bwMode="auto">
          <a:xfrm rot="5400000">
            <a:off x="131" y="1272"/>
            <a:ext cx="0" cy="12"/>
          </a:xfrm>
          <a:prstGeom prst="line">
            <a:avLst/>
          </a:prstGeom>
          <a:noFill/>
          <a:ln w="19050">
            <a:solidFill>
              <a:srgbClr val="99CC00"/>
            </a:solidFill>
            <a:round/>
            <a:headEnd/>
            <a:tailEnd/>
          </a:ln>
        </xdr:spPr>
      </xdr:sp>
      <xdr:sp macro="" textlink="">
        <xdr:nvSpPr>
          <xdr:cNvPr id="35426" name="Line 50"/>
          <xdr:cNvSpPr>
            <a:spLocks noChangeShapeType="1"/>
          </xdr:cNvSpPr>
        </xdr:nvSpPr>
        <xdr:spPr bwMode="auto">
          <a:xfrm rot="10800000">
            <a:off x="145" y="1257"/>
            <a:ext cx="0" cy="12"/>
          </a:xfrm>
          <a:prstGeom prst="line">
            <a:avLst/>
          </a:prstGeom>
          <a:noFill/>
          <a:ln w="19050">
            <a:solidFill>
              <a:srgbClr val="99CC00"/>
            </a:solidFill>
            <a:round/>
            <a:headEnd/>
            <a:tailEnd/>
          </a:ln>
        </xdr:spPr>
      </xdr:sp>
      <xdr:sp macro="" textlink="">
        <xdr:nvSpPr>
          <xdr:cNvPr id="35427" name="Line 51"/>
          <xdr:cNvSpPr>
            <a:spLocks noChangeShapeType="1"/>
          </xdr:cNvSpPr>
        </xdr:nvSpPr>
        <xdr:spPr bwMode="auto">
          <a:xfrm rot="10800000">
            <a:off x="145" y="1286"/>
            <a:ext cx="0" cy="12"/>
          </a:xfrm>
          <a:prstGeom prst="line">
            <a:avLst/>
          </a:prstGeom>
          <a:noFill/>
          <a:ln w="19050">
            <a:solidFill>
              <a:srgbClr val="99CC00"/>
            </a:solidFill>
            <a:round/>
            <a:headEnd/>
            <a:tailEnd/>
          </a:ln>
        </xdr:spPr>
      </xdr:sp>
    </xdr:grpSp>
    <xdr:clientData/>
  </xdr:twoCellAnchor>
  <xdr:twoCellAnchor>
    <xdr:from>
      <xdr:col>1</xdr:col>
      <xdr:colOff>133350</xdr:colOff>
      <xdr:row>70</xdr:row>
      <xdr:rowOff>19050</xdr:rowOff>
    </xdr:from>
    <xdr:to>
      <xdr:col>3</xdr:col>
      <xdr:colOff>114300</xdr:colOff>
      <xdr:row>71</xdr:row>
      <xdr:rowOff>104775</xdr:rowOff>
    </xdr:to>
    <xdr:sp macro="" textlink="">
      <xdr:nvSpPr>
        <xdr:cNvPr id="3124" name="Text Box 52"/>
        <xdr:cNvSpPr txBox="1">
          <a:spLocks noChangeArrowheads="1"/>
        </xdr:cNvSpPr>
      </xdr:nvSpPr>
      <xdr:spPr bwMode="auto">
        <a:xfrm>
          <a:off x="742950" y="13354050"/>
          <a:ext cx="1200150" cy="27622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2η περίπτωση</a:t>
          </a:r>
        </a:p>
      </xdr:txBody>
    </xdr:sp>
    <xdr:clientData/>
  </xdr:twoCellAnchor>
  <xdr:twoCellAnchor>
    <xdr:from>
      <xdr:col>3</xdr:col>
      <xdr:colOff>438150</xdr:colOff>
      <xdr:row>72</xdr:row>
      <xdr:rowOff>57149</xdr:rowOff>
    </xdr:from>
    <xdr:to>
      <xdr:col>11</xdr:col>
      <xdr:colOff>57150</xdr:colOff>
      <xdr:row>76</xdr:row>
      <xdr:rowOff>123824</xdr:rowOff>
    </xdr:to>
    <xdr:sp macro="" textlink="">
      <xdr:nvSpPr>
        <xdr:cNvPr id="3125" name="Text Box 53"/>
        <xdr:cNvSpPr txBox="1">
          <a:spLocks noChangeArrowheads="1"/>
        </xdr:cNvSpPr>
      </xdr:nvSpPr>
      <xdr:spPr bwMode="auto">
        <a:xfrm>
          <a:off x="2266950" y="13773149"/>
          <a:ext cx="4495800" cy="828675"/>
        </a:xfrm>
        <a:prstGeom prst="rect">
          <a:avLst/>
        </a:prstGeom>
        <a:solidFill>
          <a:srgbClr val="333300"/>
        </a:solidFill>
        <a:ln w="9525" algn="ctr">
          <a:solidFill>
            <a:srgbClr val="000000"/>
          </a:solidFill>
          <a:miter lim="800000"/>
          <a:headEnd/>
          <a:tailEnd/>
        </a:ln>
        <a:effectLst/>
      </xdr:spPr>
      <xdr:txBody>
        <a:bodyPr vertOverflow="clip" wrap="square" lIns="91440" tIns="45720" rIns="91440" bIns="45720" anchor="ctr" upright="1"/>
        <a:lstStyle/>
        <a:p>
          <a:pPr algn="ctr" rtl="1">
            <a:defRPr sz="1000"/>
          </a:pPr>
          <a:r>
            <a:rPr lang="el-GR" sz="1200" b="0" i="0" strike="noStrike">
              <a:solidFill>
                <a:srgbClr val="FFFF99"/>
              </a:solidFill>
              <a:latin typeface="Arial"/>
              <a:cs typeface="Arial"/>
            </a:rPr>
            <a:t>Στην περίπτωση αυτή το ανθρακοάτομο είναι ενωμένο με </a:t>
          </a:r>
          <a:r>
            <a:rPr lang="el-GR" sz="1200" b="1" i="0" strike="noStrike">
              <a:solidFill>
                <a:srgbClr val="FF6600"/>
              </a:solidFill>
              <a:latin typeface="Arial"/>
              <a:cs typeface="Arial"/>
            </a:rPr>
            <a:t>3</a:t>
          </a:r>
          <a:r>
            <a:rPr lang="el-GR" sz="1200" b="0" i="0" strike="noStrike">
              <a:solidFill>
                <a:srgbClr val="FFFF99"/>
              </a:solidFill>
              <a:latin typeface="Arial"/>
              <a:cs typeface="Arial"/>
            </a:rPr>
            <a:t> γειτονικά άτομα. Με τα δυο από αυτά συνδέεται με </a:t>
          </a:r>
          <a:r>
            <a:rPr lang="el-GR" sz="1200" b="1" i="0" strike="noStrike">
              <a:solidFill>
                <a:srgbClr val="FF6600"/>
              </a:solidFill>
              <a:latin typeface="Arial"/>
              <a:cs typeface="Arial"/>
            </a:rPr>
            <a:t>απλό</a:t>
          </a:r>
          <a:r>
            <a:rPr lang="el-GR" sz="1200" b="0" i="0" strike="noStrike">
              <a:solidFill>
                <a:srgbClr val="FFFF99"/>
              </a:solidFill>
              <a:latin typeface="Arial"/>
              <a:cs typeface="Arial"/>
            </a:rPr>
            <a:t> ομοιοπολικό δεσμό, ενώ με το τρίτο συνδέεται με </a:t>
          </a:r>
          <a:r>
            <a:rPr lang="el-GR" sz="1200" b="1" i="0" strike="noStrike">
              <a:solidFill>
                <a:srgbClr val="FF6600"/>
              </a:solidFill>
              <a:latin typeface="Arial"/>
              <a:cs typeface="Arial"/>
            </a:rPr>
            <a:t>διπλό</a:t>
          </a:r>
          <a:r>
            <a:rPr lang="el-GR" sz="1200" b="0" i="0" strike="noStrike">
              <a:solidFill>
                <a:srgbClr val="FFFF99"/>
              </a:solidFill>
              <a:latin typeface="Arial"/>
              <a:cs typeface="Arial"/>
            </a:rPr>
            <a:t> ομοιοπολικό δεσμό.</a:t>
          </a:r>
        </a:p>
        <a:p>
          <a:pPr algn="ctr" rtl="1">
            <a:defRPr sz="1000"/>
          </a:pPr>
          <a:endParaRPr lang="el-GR" sz="1200" b="0" i="0" strike="noStrike">
            <a:solidFill>
              <a:srgbClr val="FFFF99"/>
            </a:solidFill>
            <a:latin typeface="Arial"/>
            <a:cs typeface="Arial"/>
          </a:endParaRPr>
        </a:p>
        <a:p>
          <a:pPr algn="ctr" rtl="1">
            <a:defRPr sz="1000"/>
          </a:pPr>
          <a:endParaRPr lang="el-GR" sz="1200" b="0" i="0" strike="noStrike">
            <a:solidFill>
              <a:srgbClr val="FFFF99"/>
            </a:solidFill>
            <a:latin typeface="Arial"/>
            <a:cs typeface="Arial"/>
          </a:endParaRPr>
        </a:p>
      </xdr:txBody>
    </xdr:sp>
    <xdr:clientData/>
  </xdr:twoCellAnchor>
  <xdr:twoCellAnchor>
    <xdr:from>
      <xdr:col>1</xdr:col>
      <xdr:colOff>381000</xdr:colOff>
      <xdr:row>73</xdr:row>
      <xdr:rowOff>28575</xdr:rowOff>
    </xdr:from>
    <xdr:to>
      <xdr:col>2</xdr:col>
      <xdr:colOff>438150</xdr:colOff>
      <xdr:row>75</xdr:row>
      <xdr:rowOff>133350</xdr:rowOff>
    </xdr:to>
    <xdr:grpSp>
      <xdr:nvGrpSpPr>
        <xdr:cNvPr id="35148" name="Group 54"/>
        <xdr:cNvGrpSpPr>
          <a:grpSpLocks/>
        </xdr:cNvGrpSpPr>
      </xdr:nvGrpSpPr>
      <xdr:grpSpPr bwMode="auto">
        <a:xfrm>
          <a:off x="995516" y="14981801"/>
          <a:ext cx="671666" cy="514452"/>
          <a:chOff x="106" y="1359"/>
          <a:chExt cx="70" cy="48"/>
        </a:xfrm>
      </xdr:grpSpPr>
      <xdr:sp macro="" textlink="">
        <xdr:nvSpPr>
          <xdr:cNvPr id="3127" name="Text Box 55"/>
          <xdr:cNvSpPr txBox="1">
            <a:spLocks noChangeArrowheads="1"/>
          </xdr:cNvSpPr>
        </xdr:nvSpPr>
        <xdr:spPr bwMode="auto">
          <a:xfrm>
            <a:off x="156" y="1373"/>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Β</a:t>
            </a:r>
          </a:p>
        </xdr:txBody>
      </xdr:sp>
      <xdr:sp macro="" textlink="">
        <xdr:nvSpPr>
          <xdr:cNvPr id="3128" name="Text Box 56"/>
          <xdr:cNvSpPr txBox="1">
            <a:spLocks noChangeArrowheads="1"/>
          </xdr:cNvSpPr>
        </xdr:nvSpPr>
        <xdr:spPr bwMode="auto">
          <a:xfrm>
            <a:off x="106" y="1359"/>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Α</a:t>
            </a:r>
          </a:p>
        </xdr:txBody>
      </xdr:sp>
      <xdr:sp macro="" textlink="">
        <xdr:nvSpPr>
          <xdr:cNvPr id="3129" name="Text Box 57"/>
          <xdr:cNvSpPr txBox="1">
            <a:spLocks noChangeArrowheads="1"/>
          </xdr:cNvSpPr>
        </xdr:nvSpPr>
        <xdr:spPr bwMode="auto">
          <a:xfrm>
            <a:off x="107" y="1385"/>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Γ</a:t>
            </a:r>
          </a:p>
        </xdr:txBody>
      </xdr:sp>
      <xdr:sp macro="" textlink="">
        <xdr:nvSpPr>
          <xdr:cNvPr id="3130" name="Text Box 58"/>
          <xdr:cNvSpPr txBox="1">
            <a:spLocks noChangeArrowheads="1"/>
          </xdr:cNvSpPr>
        </xdr:nvSpPr>
        <xdr:spPr bwMode="auto">
          <a:xfrm>
            <a:off x="129" y="1372"/>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grpSp>
        <xdr:nvGrpSpPr>
          <xdr:cNvPr id="35414" name="Group 59"/>
          <xdr:cNvGrpSpPr>
            <a:grpSpLocks/>
          </xdr:cNvGrpSpPr>
        </xdr:nvGrpSpPr>
        <xdr:grpSpPr bwMode="auto">
          <a:xfrm>
            <a:off x="146" y="1381"/>
            <a:ext cx="12" cy="5"/>
            <a:chOff x="177" y="1386"/>
            <a:chExt cx="12" cy="5"/>
          </a:xfrm>
        </xdr:grpSpPr>
        <xdr:sp macro="" textlink="">
          <xdr:nvSpPr>
            <xdr:cNvPr id="35417" name="Line 60"/>
            <xdr:cNvSpPr>
              <a:spLocks noChangeShapeType="1"/>
            </xdr:cNvSpPr>
          </xdr:nvSpPr>
          <xdr:spPr bwMode="auto">
            <a:xfrm rot="5400000">
              <a:off x="183" y="1380"/>
              <a:ext cx="0" cy="12"/>
            </a:xfrm>
            <a:prstGeom prst="line">
              <a:avLst/>
            </a:prstGeom>
            <a:noFill/>
            <a:ln w="19050">
              <a:solidFill>
                <a:srgbClr val="FF6600"/>
              </a:solidFill>
              <a:round/>
              <a:headEnd/>
              <a:tailEnd/>
            </a:ln>
          </xdr:spPr>
        </xdr:sp>
        <xdr:sp macro="" textlink="">
          <xdr:nvSpPr>
            <xdr:cNvPr id="35418" name="Line 61"/>
            <xdr:cNvSpPr>
              <a:spLocks noChangeShapeType="1"/>
            </xdr:cNvSpPr>
          </xdr:nvSpPr>
          <xdr:spPr bwMode="auto">
            <a:xfrm rot="5400000">
              <a:off x="183" y="1385"/>
              <a:ext cx="0" cy="12"/>
            </a:xfrm>
            <a:prstGeom prst="line">
              <a:avLst/>
            </a:prstGeom>
            <a:noFill/>
            <a:ln w="19050">
              <a:solidFill>
                <a:srgbClr val="99CC00"/>
              </a:solidFill>
              <a:round/>
              <a:headEnd/>
              <a:tailEnd/>
            </a:ln>
          </xdr:spPr>
        </xdr:sp>
      </xdr:grpSp>
      <xdr:sp macro="" textlink="">
        <xdr:nvSpPr>
          <xdr:cNvPr id="35415" name="Line 62"/>
          <xdr:cNvSpPr>
            <a:spLocks noChangeShapeType="1"/>
          </xdr:cNvSpPr>
        </xdr:nvSpPr>
        <xdr:spPr bwMode="auto">
          <a:xfrm rot="3080412">
            <a:off x="127" y="1385"/>
            <a:ext cx="0" cy="12"/>
          </a:xfrm>
          <a:prstGeom prst="line">
            <a:avLst/>
          </a:prstGeom>
          <a:noFill/>
          <a:ln w="19050">
            <a:solidFill>
              <a:srgbClr val="99CC00"/>
            </a:solidFill>
            <a:round/>
            <a:headEnd/>
            <a:tailEnd/>
          </a:ln>
        </xdr:spPr>
      </xdr:sp>
      <xdr:sp macro="" textlink="">
        <xdr:nvSpPr>
          <xdr:cNvPr id="35416" name="Line 63"/>
          <xdr:cNvSpPr>
            <a:spLocks noChangeShapeType="1"/>
          </xdr:cNvSpPr>
        </xdr:nvSpPr>
        <xdr:spPr bwMode="auto">
          <a:xfrm rot="18519588" flipV="1">
            <a:off x="127" y="1369"/>
            <a:ext cx="0" cy="12"/>
          </a:xfrm>
          <a:prstGeom prst="line">
            <a:avLst/>
          </a:prstGeom>
          <a:noFill/>
          <a:ln w="19050">
            <a:solidFill>
              <a:srgbClr val="99CC00"/>
            </a:solidFill>
            <a:round/>
            <a:headEnd/>
            <a:tailEnd/>
          </a:ln>
        </xdr:spPr>
      </xdr:sp>
    </xdr:grpSp>
    <xdr:clientData/>
  </xdr:twoCellAnchor>
  <xdr:twoCellAnchor>
    <xdr:from>
      <xdr:col>1</xdr:col>
      <xdr:colOff>133350</xdr:colOff>
      <xdr:row>77</xdr:row>
      <xdr:rowOff>66675</xdr:rowOff>
    </xdr:from>
    <xdr:to>
      <xdr:col>3</xdr:col>
      <xdr:colOff>114300</xdr:colOff>
      <xdr:row>78</xdr:row>
      <xdr:rowOff>152400</xdr:rowOff>
    </xdr:to>
    <xdr:sp macro="" textlink="">
      <xdr:nvSpPr>
        <xdr:cNvPr id="3136" name="Text Box 64"/>
        <xdr:cNvSpPr txBox="1">
          <a:spLocks noChangeArrowheads="1"/>
        </xdr:cNvSpPr>
      </xdr:nvSpPr>
      <xdr:spPr bwMode="auto">
        <a:xfrm>
          <a:off x="742950" y="14735175"/>
          <a:ext cx="1200150" cy="27622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3η περίπτωση</a:t>
          </a:r>
        </a:p>
      </xdr:txBody>
    </xdr:sp>
    <xdr:clientData/>
  </xdr:twoCellAnchor>
  <xdr:twoCellAnchor>
    <xdr:from>
      <xdr:col>3</xdr:col>
      <xdr:colOff>438150</xdr:colOff>
      <xdr:row>79</xdr:row>
      <xdr:rowOff>104775</xdr:rowOff>
    </xdr:from>
    <xdr:to>
      <xdr:col>11</xdr:col>
      <xdr:colOff>57150</xdr:colOff>
      <xdr:row>83</xdr:row>
      <xdr:rowOff>66675</xdr:rowOff>
    </xdr:to>
    <xdr:sp macro="" textlink="">
      <xdr:nvSpPr>
        <xdr:cNvPr id="3137" name="Text Box 65"/>
        <xdr:cNvSpPr txBox="1">
          <a:spLocks noChangeArrowheads="1"/>
        </xdr:cNvSpPr>
      </xdr:nvSpPr>
      <xdr:spPr bwMode="auto">
        <a:xfrm>
          <a:off x="2266950" y="15154275"/>
          <a:ext cx="4495800" cy="723900"/>
        </a:xfrm>
        <a:prstGeom prst="rect">
          <a:avLst/>
        </a:prstGeom>
        <a:solidFill>
          <a:srgbClr val="333300"/>
        </a:solidFill>
        <a:ln w="9525" algn="ctr">
          <a:solidFill>
            <a:srgbClr val="000000"/>
          </a:solidFill>
          <a:miter lim="800000"/>
          <a:headEnd/>
          <a:tailEnd/>
        </a:ln>
        <a:effectLst/>
      </xdr:spPr>
      <xdr:txBody>
        <a:bodyPr vertOverflow="clip" wrap="square" lIns="91440" tIns="45720" rIns="91440" bIns="45720" anchor="ctr" upright="1"/>
        <a:lstStyle/>
        <a:p>
          <a:pPr algn="ctr" rtl="1">
            <a:defRPr sz="1000"/>
          </a:pPr>
          <a:r>
            <a:rPr lang="el-GR" sz="1200" b="0" i="0" strike="noStrike">
              <a:solidFill>
                <a:srgbClr val="FFFF99"/>
              </a:solidFill>
              <a:latin typeface="Arial"/>
              <a:cs typeface="Arial"/>
            </a:rPr>
            <a:t>Στην περίπτωση αυτή το ανθρακοάτομο είναι ενωμένο με </a:t>
          </a:r>
          <a:r>
            <a:rPr lang="el-GR" sz="1200" b="1" i="0" strike="noStrike">
              <a:solidFill>
                <a:srgbClr val="FF6600"/>
              </a:solidFill>
              <a:latin typeface="Arial"/>
              <a:cs typeface="Arial"/>
            </a:rPr>
            <a:t>2</a:t>
          </a:r>
          <a:r>
            <a:rPr lang="el-GR" sz="1200" b="0" i="0" strike="noStrike">
              <a:solidFill>
                <a:srgbClr val="FFFF99"/>
              </a:solidFill>
              <a:latin typeface="Arial"/>
              <a:cs typeface="Arial"/>
            </a:rPr>
            <a:t> γειτονικά άτομα. Με καθένα από αυτά συνδέεται με ένα </a:t>
          </a:r>
          <a:r>
            <a:rPr lang="el-GR" sz="1200" b="1" i="0" strike="noStrike">
              <a:solidFill>
                <a:srgbClr val="FF6600"/>
              </a:solidFill>
              <a:latin typeface="Arial"/>
              <a:cs typeface="Arial"/>
            </a:rPr>
            <a:t>διπλό</a:t>
          </a:r>
          <a:r>
            <a:rPr lang="el-GR" sz="1200" b="0" i="0" strike="noStrike">
              <a:solidFill>
                <a:srgbClr val="FFFF99"/>
              </a:solidFill>
              <a:latin typeface="Arial"/>
              <a:cs typeface="Arial"/>
            </a:rPr>
            <a:t> ομοιοπολικό δεσμό.</a:t>
          </a:r>
        </a:p>
      </xdr:txBody>
    </xdr:sp>
    <xdr:clientData/>
  </xdr:twoCellAnchor>
  <xdr:twoCellAnchor>
    <xdr:from>
      <xdr:col>1</xdr:col>
      <xdr:colOff>371475</xdr:colOff>
      <xdr:row>81</xdr:row>
      <xdr:rowOff>0</xdr:rowOff>
    </xdr:from>
    <xdr:to>
      <xdr:col>2</xdr:col>
      <xdr:colOff>466725</xdr:colOff>
      <xdr:row>82</xdr:row>
      <xdr:rowOff>38100</xdr:rowOff>
    </xdr:to>
    <xdr:grpSp>
      <xdr:nvGrpSpPr>
        <xdr:cNvPr id="35151" name="Group 66"/>
        <xdr:cNvGrpSpPr>
          <a:grpSpLocks/>
        </xdr:cNvGrpSpPr>
      </xdr:nvGrpSpPr>
      <xdr:grpSpPr bwMode="auto">
        <a:xfrm>
          <a:off x="985991" y="16591935"/>
          <a:ext cx="709766" cy="242939"/>
          <a:chOff x="93" y="1519"/>
          <a:chExt cx="74" cy="23"/>
        </a:xfrm>
      </xdr:grpSpPr>
      <xdr:sp macro="" textlink="">
        <xdr:nvSpPr>
          <xdr:cNvPr id="3139" name="Text Box 67"/>
          <xdr:cNvSpPr txBox="1">
            <a:spLocks noChangeArrowheads="1"/>
          </xdr:cNvSpPr>
        </xdr:nvSpPr>
        <xdr:spPr bwMode="auto">
          <a:xfrm>
            <a:off x="147" y="1520"/>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Β</a:t>
            </a:r>
          </a:p>
        </xdr:txBody>
      </xdr:sp>
      <xdr:sp macro="" textlink="">
        <xdr:nvSpPr>
          <xdr:cNvPr id="3140" name="Text Box 68"/>
          <xdr:cNvSpPr txBox="1">
            <a:spLocks noChangeArrowheads="1"/>
          </xdr:cNvSpPr>
        </xdr:nvSpPr>
        <xdr:spPr bwMode="auto">
          <a:xfrm>
            <a:off x="93" y="1520"/>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Α</a:t>
            </a:r>
          </a:p>
        </xdr:txBody>
      </xdr:sp>
      <xdr:sp macro="" textlink="">
        <xdr:nvSpPr>
          <xdr:cNvPr id="3141" name="Text Box 69"/>
          <xdr:cNvSpPr txBox="1">
            <a:spLocks noChangeArrowheads="1"/>
          </xdr:cNvSpPr>
        </xdr:nvSpPr>
        <xdr:spPr bwMode="auto">
          <a:xfrm>
            <a:off x="120" y="1519"/>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grpSp>
        <xdr:nvGrpSpPr>
          <xdr:cNvPr id="35404" name="Group 70"/>
          <xdr:cNvGrpSpPr>
            <a:grpSpLocks/>
          </xdr:cNvGrpSpPr>
        </xdr:nvGrpSpPr>
        <xdr:grpSpPr bwMode="auto">
          <a:xfrm>
            <a:off x="137" y="1528"/>
            <a:ext cx="12" cy="5"/>
            <a:chOff x="177" y="1386"/>
            <a:chExt cx="12" cy="5"/>
          </a:xfrm>
        </xdr:grpSpPr>
        <xdr:sp macro="" textlink="">
          <xdr:nvSpPr>
            <xdr:cNvPr id="35408" name="Line 71"/>
            <xdr:cNvSpPr>
              <a:spLocks noChangeShapeType="1"/>
            </xdr:cNvSpPr>
          </xdr:nvSpPr>
          <xdr:spPr bwMode="auto">
            <a:xfrm rot="5400000">
              <a:off x="183" y="1380"/>
              <a:ext cx="0" cy="12"/>
            </a:xfrm>
            <a:prstGeom prst="line">
              <a:avLst/>
            </a:prstGeom>
            <a:noFill/>
            <a:ln w="19050">
              <a:solidFill>
                <a:srgbClr val="FF6600"/>
              </a:solidFill>
              <a:round/>
              <a:headEnd/>
              <a:tailEnd/>
            </a:ln>
          </xdr:spPr>
        </xdr:sp>
        <xdr:sp macro="" textlink="">
          <xdr:nvSpPr>
            <xdr:cNvPr id="35409" name="Line 72"/>
            <xdr:cNvSpPr>
              <a:spLocks noChangeShapeType="1"/>
            </xdr:cNvSpPr>
          </xdr:nvSpPr>
          <xdr:spPr bwMode="auto">
            <a:xfrm rot="5400000">
              <a:off x="183" y="1385"/>
              <a:ext cx="0" cy="12"/>
            </a:xfrm>
            <a:prstGeom prst="line">
              <a:avLst/>
            </a:prstGeom>
            <a:noFill/>
            <a:ln w="19050">
              <a:solidFill>
                <a:srgbClr val="99CC00"/>
              </a:solidFill>
              <a:round/>
              <a:headEnd/>
              <a:tailEnd/>
            </a:ln>
          </xdr:spPr>
        </xdr:sp>
      </xdr:grpSp>
      <xdr:grpSp>
        <xdr:nvGrpSpPr>
          <xdr:cNvPr id="35405" name="Group 73"/>
          <xdr:cNvGrpSpPr>
            <a:grpSpLocks/>
          </xdr:cNvGrpSpPr>
        </xdr:nvGrpSpPr>
        <xdr:grpSpPr bwMode="auto">
          <a:xfrm>
            <a:off x="110" y="1528"/>
            <a:ext cx="12" cy="5"/>
            <a:chOff x="177" y="1386"/>
            <a:chExt cx="12" cy="5"/>
          </a:xfrm>
        </xdr:grpSpPr>
        <xdr:sp macro="" textlink="">
          <xdr:nvSpPr>
            <xdr:cNvPr id="35406" name="Line 74"/>
            <xdr:cNvSpPr>
              <a:spLocks noChangeShapeType="1"/>
            </xdr:cNvSpPr>
          </xdr:nvSpPr>
          <xdr:spPr bwMode="auto">
            <a:xfrm rot="5400000">
              <a:off x="183" y="1380"/>
              <a:ext cx="0" cy="12"/>
            </a:xfrm>
            <a:prstGeom prst="line">
              <a:avLst/>
            </a:prstGeom>
            <a:noFill/>
            <a:ln w="19050">
              <a:solidFill>
                <a:srgbClr val="FF6600"/>
              </a:solidFill>
              <a:round/>
              <a:headEnd/>
              <a:tailEnd/>
            </a:ln>
          </xdr:spPr>
        </xdr:sp>
        <xdr:sp macro="" textlink="">
          <xdr:nvSpPr>
            <xdr:cNvPr id="35407" name="Line 75"/>
            <xdr:cNvSpPr>
              <a:spLocks noChangeShapeType="1"/>
            </xdr:cNvSpPr>
          </xdr:nvSpPr>
          <xdr:spPr bwMode="auto">
            <a:xfrm rot="5400000">
              <a:off x="183" y="1385"/>
              <a:ext cx="0" cy="12"/>
            </a:xfrm>
            <a:prstGeom prst="line">
              <a:avLst/>
            </a:prstGeom>
            <a:noFill/>
            <a:ln w="19050">
              <a:solidFill>
                <a:srgbClr val="99CC00"/>
              </a:solidFill>
              <a:round/>
              <a:headEnd/>
              <a:tailEnd/>
            </a:ln>
          </xdr:spPr>
        </xdr:sp>
      </xdr:grpSp>
    </xdr:grpSp>
    <xdr:clientData/>
  </xdr:twoCellAnchor>
  <xdr:twoCellAnchor>
    <xdr:from>
      <xdr:col>1</xdr:col>
      <xdr:colOff>133350</xdr:colOff>
      <xdr:row>84</xdr:row>
      <xdr:rowOff>123825</xdr:rowOff>
    </xdr:from>
    <xdr:to>
      <xdr:col>3</xdr:col>
      <xdr:colOff>114300</xdr:colOff>
      <xdr:row>86</xdr:row>
      <xdr:rowOff>28575</xdr:rowOff>
    </xdr:to>
    <xdr:sp macro="" textlink="">
      <xdr:nvSpPr>
        <xdr:cNvPr id="3148" name="Text Box 76"/>
        <xdr:cNvSpPr txBox="1">
          <a:spLocks noChangeArrowheads="1"/>
        </xdr:cNvSpPr>
      </xdr:nvSpPr>
      <xdr:spPr bwMode="auto">
        <a:xfrm>
          <a:off x="742950" y="16125825"/>
          <a:ext cx="1200150" cy="285750"/>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4η περίπτωση</a:t>
          </a:r>
        </a:p>
      </xdr:txBody>
    </xdr:sp>
    <xdr:clientData/>
  </xdr:twoCellAnchor>
  <xdr:twoCellAnchor>
    <xdr:from>
      <xdr:col>3</xdr:col>
      <xdr:colOff>447675</xdr:colOff>
      <xdr:row>86</xdr:row>
      <xdr:rowOff>171449</xdr:rowOff>
    </xdr:from>
    <xdr:to>
      <xdr:col>11</xdr:col>
      <xdr:colOff>66675</xdr:colOff>
      <xdr:row>91</xdr:row>
      <xdr:rowOff>85724</xdr:rowOff>
    </xdr:to>
    <xdr:sp macro="" textlink="">
      <xdr:nvSpPr>
        <xdr:cNvPr id="3149" name="Text Box 77"/>
        <xdr:cNvSpPr txBox="1">
          <a:spLocks noChangeArrowheads="1"/>
        </xdr:cNvSpPr>
      </xdr:nvSpPr>
      <xdr:spPr bwMode="auto">
        <a:xfrm>
          <a:off x="2276475" y="16554449"/>
          <a:ext cx="4495800" cy="866775"/>
        </a:xfrm>
        <a:prstGeom prst="rect">
          <a:avLst/>
        </a:prstGeom>
        <a:solidFill>
          <a:srgbClr val="333300"/>
        </a:solidFill>
        <a:ln w="9525" algn="ctr">
          <a:solidFill>
            <a:srgbClr val="000000"/>
          </a:solidFill>
          <a:miter lim="800000"/>
          <a:headEnd/>
          <a:tailEnd/>
        </a:ln>
        <a:effectLst/>
      </xdr:spPr>
      <xdr:txBody>
        <a:bodyPr vertOverflow="clip" wrap="square" lIns="91440" tIns="45720" rIns="91440" bIns="45720" anchor="ctr" upright="1"/>
        <a:lstStyle/>
        <a:p>
          <a:pPr algn="ctr" rtl="1">
            <a:defRPr sz="1000"/>
          </a:pPr>
          <a:r>
            <a:rPr lang="el-GR" sz="1200" b="0" i="0" strike="noStrike">
              <a:solidFill>
                <a:srgbClr val="FFFF99"/>
              </a:solidFill>
              <a:latin typeface="Arial"/>
              <a:cs typeface="Arial"/>
            </a:rPr>
            <a:t>Στην περίπτωση αυτή το ανθρακοάτομο είναι πάλι ενωμένο με </a:t>
          </a:r>
          <a:r>
            <a:rPr lang="el-GR" sz="1200" b="1" i="0" strike="noStrike">
              <a:solidFill>
                <a:srgbClr val="FF6600"/>
              </a:solidFill>
              <a:latin typeface="Arial"/>
              <a:cs typeface="Arial"/>
            </a:rPr>
            <a:t>2</a:t>
          </a:r>
          <a:r>
            <a:rPr lang="el-GR" sz="1200" b="0" i="0" strike="noStrike">
              <a:solidFill>
                <a:srgbClr val="FFFF99"/>
              </a:solidFill>
              <a:latin typeface="Arial"/>
              <a:cs typeface="Arial"/>
            </a:rPr>
            <a:t> γειτονικά άτομα. Με το ένα από αυτά συνδέεται με </a:t>
          </a:r>
          <a:r>
            <a:rPr lang="el-GR" sz="1200" b="1" i="0" strike="noStrike">
              <a:solidFill>
                <a:srgbClr val="FF6600"/>
              </a:solidFill>
              <a:latin typeface="Arial"/>
              <a:cs typeface="Arial"/>
            </a:rPr>
            <a:t>απλό</a:t>
          </a:r>
          <a:r>
            <a:rPr lang="el-GR" sz="1200" b="0" i="0" strike="noStrike">
              <a:solidFill>
                <a:srgbClr val="FFFF99"/>
              </a:solidFill>
              <a:latin typeface="Arial"/>
              <a:cs typeface="Arial"/>
            </a:rPr>
            <a:t> ομοιοπολικό δεσμό και με το άλλο με </a:t>
          </a:r>
          <a:r>
            <a:rPr lang="el-GR" sz="1200" b="1" i="0" strike="noStrike">
              <a:solidFill>
                <a:srgbClr val="FF6600"/>
              </a:solidFill>
              <a:latin typeface="Arial"/>
              <a:cs typeface="Arial"/>
            </a:rPr>
            <a:t>τριπλό</a:t>
          </a:r>
          <a:r>
            <a:rPr lang="el-GR" sz="1200" b="0" i="0" strike="noStrike">
              <a:solidFill>
                <a:srgbClr val="FFFF99"/>
              </a:solidFill>
              <a:latin typeface="Arial"/>
              <a:cs typeface="Arial"/>
            </a:rPr>
            <a:t> ομοιοπολικό δεσμό.</a:t>
          </a:r>
        </a:p>
      </xdr:txBody>
    </xdr:sp>
    <xdr:clientData/>
  </xdr:twoCellAnchor>
  <xdr:twoCellAnchor>
    <xdr:from>
      <xdr:col>1</xdr:col>
      <xdr:colOff>371475</xdr:colOff>
      <xdr:row>88</xdr:row>
      <xdr:rowOff>104775</xdr:rowOff>
    </xdr:from>
    <xdr:to>
      <xdr:col>2</xdr:col>
      <xdr:colOff>476250</xdr:colOff>
      <xdr:row>89</xdr:row>
      <xdr:rowOff>142875</xdr:rowOff>
    </xdr:to>
    <xdr:grpSp>
      <xdr:nvGrpSpPr>
        <xdr:cNvPr id="35154" name="Group 78"/>
        <xdr:cNvGrpSpPr>
          <a:grpSpLocks/>
        </xdr:cNvGrpSpPr>
      </xdr:nvGrpSpPr>
      <xdr:grpSpPr bwMode="auto">
        <a:xfrm>
          <a:off x="985991" y="18130581"/>
          <a:ext cx="719291" cy="242939"/>
          <a:chOff x="98" y="1631"/>
          <a:chExt cx="75" cy="23"/>
        </a:xfrm>
      </xdr:grpSpPr>
      <xdr:sp macro="" textlink="">
        <xdr:nvSpPr>
          <xdr:cNvPr id="3151" name="Text Box 79"/>
          <xdr:cNvSpPr txBox="1">
            <a:spLocks noChangeArrowheads="1"/>
          </xdr:cNvSpPr>
        </xdr:nvSpPr>
        <xdr:spPr bwMode="auto">
          <a:xfrm>
            <a:off x="98" y="1631"/>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Α</a:t>
            </a:r>
          </a:p>
        </xdr:txBody>
      </xdr:sp>
      <xdr:sp macro="" textlink="">
        <xdr:nvSpPr>
          <xdr:cNvPr id="3152" name="Text Box 80"/>
          <xdr:cNvSpPr txBox="1">
            <a:spLocks noChangeArrowheads="1"/>
          </xdr:cNvSpPr>
        </xdr:nvSpPr>
        <xdr:spPr bwMode="auto">
          <a:xfrm>
            <a:off x="124" y="1631"/>
            <a:ext cx="29"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35394" name="Line 81"/>
          <xdr:cNvSpPr>
            <a:spLocks noChangeShapeType="1"/>
          </xdr:cNvSpPr>
        </xdr:nvSpPr>
        <xdr:spPr bwMode="auto">
          <a:xfrm rot="5400000">
            <a:off x="120" y="1636"/>
            <a:ext cx="0" cy="12"/>
          </a:xfrm>
          <a:prstGeom prst="line">
            <a:avLst/>
          </a:prstGeom>
          <a:noFill/>
          <a:ln w="19050">
            <a:solidFill>
              <a:srgbClr val="99CC00"/>
            </a:solidFill>
            <a:round/>
            <a:headEnd/>
            <a:tailEnd/>
          </a:ln>
        </xdr:spPr>
      </xdr:sp>
      <xdr:sp macro="" textlink="">
        <xdr:nvSpPr>
          <xdr:cNvPr id="3154" name="Text Box 82"/>
          <xdr:cNvSpPr txBox="1">
            <a:spLocks noChangeArrowheads="1"/>
          </xdr:cNvSpPr>
        </xdr:nvSpPr>
        <xdr:spPr bwMode="auto">
          <a:xfrm>
            <a:off x="153" y="1632"/>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Β</a:t>
            </a:r>
          </a:p>
        </xdr:txBody>
      </xdr:sp>
      <xdr:grpSp>
        <xdr:nvGrpSpPr>
          <xdr:cNvPr id="35396" name="Group 83"/>
          <xdr:cNvGrpSpPr>
            <a:grpSpLocks/>
          </xdr:cNvGrpSpPr>
        </xdr:nvGrpSpPr>
        <xdr:grpSpPr bwMode="auto">
          <a:xfrm>
            <a:off x="142" y="1639"/>
            <a:ext cx="12" cy="8"/>
            <a:chOff x="146" y="1658"/>
            <a:chExt cx="12" cy="8"/>
          </a:xfrm>
        </xdr:grpSpPr>
        <xdr:grpSp>
          <xdr:nvGrpSpPr>
            <xdr:cNvPr id="35397" name="Group 84"/>
            <xdr:cNvGrpSpPr>
              <a:grpSpLocks/>
            </xdr:cNvGrpSpPr>
          </xdr:nvGrpSpPr>
          <xdr:grpSpPr bwMode="auto">
            <a:xfrm>
              <a:off x="146" y="1658"/>
              <a:ext cx="12" cy="4"/>
              <a:chOff x="146" y="1658"/>
              <a:chExt cx="12" cy="4"/>
            </a:xfrm>
          </xdr:grpSpPr>
          <xdr:sp macro="" textlink="">
            <xdr:nvSpPr>
              <xdr:cNvPr id="35399" name="Line 85"/>
              <xdr:cNvSpPr>
                <a:spLocks noChangeShapeType="1"/>
              </xdr:cNvSpPr>
            </xdr:nvSpPr>
            <xdr:spPr bwMode="auto">
              <a:xfrm rot="5400000">
                <a:off x="152" y="1652"/>
                <a:ext cx="0" cy="12"/>
              </a:xfrm>
              <a:prstGeom prst="line">
                <a:avLst/>
              </a:prstGeom>
              <a:noFill/>
              <a:ln w="19050">
                <a:solidFill>
                  <a:srgbClr val="FF6600"/>
                </a:solidFill>
                <a:round/>
                <a:headEnd/>
                <a:tailEnd/>
              </a:ln>
            </xdr:spPr>
          </xdr:sp>
          <xdr:sp macro="" textlink="">
            <xdr:nvSpPr>
              <xdr:cNvPr id="35400" name="Line 86"/>
              <xdr:cNvSpPr>
                <a:spLocks noChangeShapeType="1"/>
              </xdr:cNvSpPr>
            </xdr:nvSpPr>
            <xdr:spPr bwMode="auto">
              <a:xfrm rot="5400000">
                <a:off x="152" y="1656"/>
                <a:ext cx="0" cy="12"/>
              </a:xfrm>
              <a:prstGeom prst="line">
                <a:avLst/>
              </a:prstGeom>
              <a:noFill/>
              <a:ln w="19050">
                <a:solidFill>
                  <a:srgbClr val="99CC00"/>
                </a:solidFill>
                <a:round/>
                <a:headEnd/>
                <a:tailEnd/>
              </a:ln>
            </xdr:spPr>
          </xdr:sp>
        </xdr:grpSp>
        <xdr:sp macro="" textlink="">
          <xdr:nvSpPr>
            <xdr:cNvPr id="35398" name="Line 87"/>
            <xdr:cNvSpPr>
              <a:spLocks noChangeShapeType="1"/>
            </xdr:cNvSpPr>
          </xdr:nvSpPr>
          <xdr:spPr bwMode="auto">
            <a:xfrm rot="5400000">
              <a:off x="152" y="1660"/>
              <a:ext cx="0" cy="12"/>
            </a:xfrm>
            <a:prstGeom prst="line">
              <a:avLst/>
            </a:prstGeom>
            <a:noFill/>
            <a:ln w="19050">
              <a:solidFill>
                <a:srgbClr val="FF6600"/>
              </a:solidFill>
              <a:round/>
              <a:headEnd/>
              <a:tailEnd/>
            </a:ln>
          </xdr:spPr>
        </xdr:sp>
      </xdr:grpSp>
    </xdr:grpSp>
    <xdr:clientData/>
  </xdr:twoCellAnchor>
  <xdr:twoCellAnchor>
    <xdr:from>
      <xdr:col>1</xdr:col>
      <xdr:colOff>438150</xdr:colOff>
      <xdr:row>96</xdr:row>
      <xdr:rowOff>38100</xdr:rowOff>
    </xdr:from>
    <xdr:to>
      <xdr:col>2</xdr:col>
      <xdr:colOff>266700</xdr:colOff>
      <xdr:row>97</xdr:row>
      <xdr:rowOff>76200</xdr:rowOff>
    </xdr:to>
    <xdr:grpSp>
      <xdr:nvGrpSpPr>
        <xdr:cNvPr id="35155" name="Group 88"/>
        <xdr:cNvGrpSpPr>
          <a:grpSpLocks/>
        </xdr:cNvGrpSpPr>
      </xdr:nvGrpSpPr>
      <xdr:grpSpPr bwMode="auto">
        <a:xfrm>
          <a:off x="1052666" y="19702616"/>
          <a:ext cx="443066" cy="242939"/>
          <a:chOff x="123" y="1797"/>
          <a:chExt cx="46" cy="23"/>
        </a:xfrm>
      </xdr:grpSpPr>
      <xdr:sp macro="" textlink="">
        <xdr:nvSpPr>
          <xdr:cNvPr id="3161" name="Text Box 89"/>
          <xdr:cNvSpPr txBox="1">
            <a:spLocks noChangeArrowheads="1"/>
          </xdr:cNvSpPr>
        </xdr:nvSpPr>
        <xdr:spPr bwMode="auto">
          <a:xfrm>
            <a:off x="149" y="179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Α</a:t>
            </a:r>
          </a:p>
        </xdr:txBody>
      </xdr:sp>
      <xdr:sp macro="" textlink="">
        <xdr:nvSpPr>
          <xdr:cNvPr id="3162" name="Text Box 90"/>
          <xdr:cNvSpPr txBox="1">
            <a:spLocks noChangeArrowheads="1"/>
          </xdr:cNvSpPr>
        </xdr:nvSpPr>
        <xdr:spPr bwMode="auto">
          <a:xfrm>
            <a:off x="123" y="1797"/>
            <a:ext cx="29"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H</a:t>
            </a:r>
          </a:p>
        </xdr:txBody>
      </xdr:sp>
      <xdr:sp macro="" textlink="">
        <xdr:nvSpPr>
          <xdr:cNvPr id="35391" name="Line 91"/>
          <xdr:cNvSpPr>
            <a:spLocks noChangeShapeType="1"/>
          </xdr:cNvSpPr>
        </xdr:nvSpPr>
        <xdr:spPr bwMode="auto">
          <a:xfrm rot="5400000">
            <a:off x="147" y="1803"/>
            <a:ext cx="0" cy="12"/>
          </a:xfrm>
          <a:prstGeom prst="line">
            <a:avLst/>
          </a:prstGeom>
          <a:noFill/>
          <a:ln w="19050">
            <a:solidFill>
              <a:srgbClr val="99CC00"/>
            </a:solidFill>
            <a:round/>
            <a:headEnd/>
            <a:tailEnd/>
          </a:ln>
        </xdr:spPr>
      </xdr:sp>
    </xdr:grpSp>
    <xdr:clientData/>
  </xdr:twoCellAnchor>
  <xdr:twoCellAnchor>
    <xdr:from>
      <xdr:col>3</xdr:col>
      <xdr:colOff>447675</xdr:colOff>
      <xdr:row>113</xdr:row>
      <xdr:rowOff>76200</xdr:rowOff>
    </xdr:from>
    <xdr:to>
      <xdr:col>11</xdr:col>
      <xdr:colOff>66675</xdr:colOff>
      <xdr:row>117</xdr:row>
      <xdr:rowOff>38100</xdr:rowOff>
    </xdr:to>
    <xdr:sp macro="" textlink="">
      <xdr:nvSpPr>
        <xdr:cNvPr id="3164" name="Text Box 92"/>
        <xdr:cNvSpPr txBox="1">
          <a:spLocks noChangeArrowheads="1"/>
        </xdr:cNvSpPr>
      </xdr:nvSpPr>
      <xdr:spPr bwMode="auto">
        <a:xfrm>
          <a:off x="2276475" y="21602700"/>
          <a:ext cx="4495800" cy="723900"/>
        </a:xfrm>
        <a:prstGeom prst="rect">
          <a:avLst/>
        </a:prstGeom>
        <a:solidFill>
          <a:srgbClr val="333300"/>
        </a:solidFill>
        <a:ln w="9525" algn="ctr">
          <a:solidFill>
            <a:srgbClr val="000000"/>
          </a:solidFill>
          <a:miter lim="800000"/>
          <a:headEnd/>
          <a:tailEnd/>
        </a:ln>
        <a:effectLst/>
      </xdr:spPr>
      <xdr:txBody>
        <a:bodyPr vertOverflow="clip" wrap="square" lIns="91440" tIns="45720" rIns="91440" bIns="45720" anchor="ctr" upright="1"/>
        <a:lstStyle/>
        <a:p>
          <a:pPr algn="ctr" rtl="1">
            <a:defRPr sz="1000"/>
          </a:pPr>
          <a:r>
            <a:rPr lang="el-GR" sz="1200" b="0" i="0" strike="noStrike">
              <a:solidFill>
                <a:srgbClr val="FFFF99"/>
              </a:solidFill>
              <a:latin typeface="Arial"/>
              <a:cs typeface="Arial"/>
            </a:rPr>
            <a:t>Στην περίπτωση αυτή το άτομο </a:t>
          </a:r>
          <a:r>
            <a:rPr lang="en-US" sz="1200" b="1" i="0" strike="noStrike">
              <a:solidFill>
                <a:srgbClr val="FF6600"/>
              </a:solidFill>
              <a:latin typeface="Arial"/>
              <a:cs typeface="Arial"/>
            </a:rPr>
            <a:t>O</a:t>
          </a:r>
          <a:r>
            <a:rPr lang="en-US" sz="1200" b="0" i="0" strike="noStrike">
              <a:solidFill>
                <a:srgbClr val="FFFF99"/>
              </a:solidFill>
              <a:latin typeface="Arial"/>
              <a:cs typeface="Arial"/>
            </a:rPr>
            <a:t> </a:t>
          </a:r>
          <a:r>
            <a:rPr lang="el-GR" sz="1200" b="0" i="0" strike="noStrike">
              <a:solidFill>
                <a:srgbClr val="FFFF99"/>
              </a:solidFill>
              <a:latin typeface="Arial"/>
              <a:cs typeface="Arial"/>
            </a:rPr>
            <a:t>είναι ενωμένο με </a:t>
          </a:r>
          <a:r>
            <a:rPr lang="el-GR" sz="1200" b="1" i="0" strike="noStrike">
              <a:solidFill>
                <a:srgbClr val="FF6600"/>
              </a:solidFill>
              <a:latin typeface="Arial"/>
              <a:cs typeface="Arial"/>
            </a:rPr>
            <a:t>2</a:t>
          </a:r>
          <a:r>
            <a:rPr lang="el-GR" sz="1200" b="0" i="0" strike="noStrike">
              <a:solidFill>
                <a:srgbClr val="FFFF99"/>
              </a:solidFill>
              <a:latin typeface="Arial"/>
              <a:cs typeface="Arial"/>
            </a:rPr>
            <a:t> γειτονικά άτομα. Με καθένα από αυτά συνδέεται με έναν </a:t>
          </a:r>
          <a:r>
            <a:rPr lang="el-GR" sz="1200" b="1" i="0" strike="noStrike">
              <a:solidFill>
                <a:srgbClr val="FF6600"/>
              </a:solidFill>
              <a:latin typeface="Arial"/>
              <a:cs typeface="Arial"/>
            </a:rPr>
            <a:t>απλό</a:t>
          </a:r>
          <a:r>
            <a:rPr lang="el-GR" sz="1200" b="0" i="0" strike="noStrike">
              <a:solidFill>
                <a:srgbClr val="FFFF99"/>
              </a:solidFill>
              <a:latin typeface="Arial"/>
              <a:cs typeface="Arial"/>
            </a:rPr>
            <a:t> ομοιοπολικό δεσμό.</a:t>
          </a:r>
        </a:p>
        <a:p>
          <a:pPr algn="ctr" rtl="1">
            <a:defRPr sz="1000"/>
          </a:pPr>
          <a:endParaRPr lang="el-GR" sz="1200" b="0" i="0" strike="noStrike">
            <a:solidFill>
              <a:srgbClr val="FFFF99"/>
            </a:solidFill>
            <a:latin typeface="Arial"/>
            <a:cs typeface="Arial"/>
          </a:endParaRPr>
        </a:p>
      </xdr:txBody>
    </xdr:sp>
    <xdr:clientData/>
  </xdr:twoCellAnchor>
  <xdr:twoCellAnchor>
    <xdr:from>
      <xdr:col>1</xdr:col>
      <xdr:colOff>133350</xdr:colOff>
      <xdr:row>111</xdr:row>
      <xdr:rowOff>28575</xdr:rowOff>
    </xdr:from>
    <xdr:to>
      <xdr:col>3</xdr:col>
      <xdr:colOff>114300</xdr:colOff>
      <xdr:row>112</xdr:row>
      <xdr:rowOff>114300</xdr:rowOff>
    </xdr:to>
    <xdr:sp macro="" textlink="">
      <xdr:nvSpPr>
        <xdr:cNvPr id="3165" name="Text Box 93"/>
        <xdr:cNvSpPr txBox="1">
          <a:spLocks noChangeArrowheads="1"/>
        </xdr:cNvSpPr>
      </xdr:nvSpPr>
      <xdr:spPr bwMode="auto">
        <a:xfrm>
          <a:off x="742950" y="21174075"/>
          <a:ext cx="1200150" cy="27622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1η περίπτωση</a:t>
          </a:r>
        </a:p>
      </xdr:txBody>
    </xdr:sp>
    <xdr:clientData/>
  </xdr:twoCellAnchor>
  <xdr:twoCellAnchor>
    <xdr:from>
      <xdr:col>1</xdr:col>
      <xdr:colOff>371475</xdr:colOff>
      <xdr:row>114</xdr:row>
      <xdr:rowOff>123825</xdr:rowOff>
    </xdr:from>
    <xdr:to>
      <xdr:col>2</xdr:col>
      <xdr:colOff>466725</xdr:colOff>
      <xdr:row>115</xdr:row>
      <xdr:rowOff>161925</xdr:rowOff>
    </xdr:to>
    <xdr:grpSp>
      <xdr:nvGrpSpPr>
        <xdr:cNvPr id="35158" name="Group 94"/>
        <xdr:cNvGrpSpPr>
          <a:grpSpLocks/>
        </xdr:cNvGrpSpPr>
      </xdr:nvGrpSpPr>
      <xdr:grpSpPr bwMode="auto">
        <a:xfrm>
          <a:off x="985991" y="23475438"/>
          <a:ext cx="709766" cy="242939"/>
          <a:chOff x="97" y="2136"/>
          <a:chExt cx="74" cy="23"/>
        </a:xfrm>
      </xdr:grpSpPr>
      <xdr:sp macro="" textlink="">
        <xdr:nvSpPr>
          <xdr:cNvPr id="3167" name="Text Box 95"/>
          <xdr:cNvSpPr txBox="1">
            <a:spLocks noChangeArrowheads="1"/>
          </xdr:cNvSpPr>
        </xdr:nvSpPr>
        <xdr:spPr bwMode="auto">
          <a:xfrm>
            <a:off x="151" y="2137"/>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Β</a:t>
            </a:r>
          </a:p>
        </xdr:txBody>
      </xdr:sp>
      <xdr:sp macro="" textlink="">
        <xdr:nvSpPr>
          <xdr:cNvPr id="3168" name="Text Box 96"/>
          <xdr:cNvSpPr txBox="1">
            <a:spLocks noChangeArrowheads="1"/>
          </xdr:cNvSpPr>
        </xdr:nvSpPr>
        <xdr:spPr bwMode="auto">
          <a:xfrm>
            <a:off x="97" y="2137"/>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Α</a:t>
            </a:r>
          </a:p>
        </xdr:txBody>
      </xdr:sp>
      <xdr:sp macro="" textlink="">
        <xdr:nvSpPr>
          <xdr:cNvPr id="3169" name="Text Box 97"/>
          <xdr:cNvSpPr txBox="1">
            <a:spLocks noChangeArrowheads="1"/>
          </xdr:cNvSpPr>
        </xdr:nvSpPr>
        <xdr:spPr bwMode="auto">
          <a:xfrm>
            <a:off x="124" y="2136"/>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Ο</a:t>
            </a:r>
          </a:p>
        </xdr:txBody>
      </xdr:sp>
      <xdr:sp macro="" textlink="">
        <xdr:nvSpPr>
          <xdr:cNvPr id="35387" name="Line 98"/>
          <xdr:cNvSpPr>
            <a:spLocks noChangeShapeType="1"/>
          </xdr:cNvSpPr>
        </xdr:nvSpPr>
        <xdr:spPr bwMode="auto">
          <a:xfrm rot="5400000">
            <a:off x="120" y="2142"/>
            <a:ext cx="0" cy="12"/>
          </a:xfrm>
          <a:prstGeom prst="line">
            <a:avLst/>
          </a:prstGeom>
          <a:noFill/>
          <a:ln w="19050">
            <a:solidFill>
              <a:srgbClr val="99CC00"/>
            </a:solidFill>
            <a:round/>
            <a:headEnd/>
            <a:tailEnd/>
          </a:ln>
        </xdr:spPr>
      </xdr:sp>
      <xdr:sp macro="" textlink="">
        <xdr:nvSpPr>
          <xdr:cNvPr id="35388" name="Line 99"/>
          <xdr:cNvSpPr>
            <a:spLocks noChangeShapeType="1"/>
          </xdr:cNvSpPr>
        </xdr:nvSpPr>
        <xdr:spPr bwMode="auto">
          <a:xfrm rot="5400000">
            <a:off x="147" y="2142"/>
            <a:ext cx="0" cy="12"/>
          </a:xfrm>
          <a:prstGeom prst="line">
            <a:avLst/>
          </a:prstGeom>
          <a:noFill/>
          <a:ln w="19050">
            <a:solidFill>
              <a:srgbClr val="99CC00"/>
            </a:solidFill>
            <a:round/>
            <a:headEnd/>
            <a:tailEnd/>
          </a:ln>
        </xdr:spPr>
      </xdr:sp>
    </xdr:grpSp>
    <xdr:clientData/>
  </xdr:twoCellAnchor>
  <xdr:twoCellAnchor>
    <xdr:from>
      <xdr:col>1</xdr:col>
      <xdr:colOff>133350</xdr:colOff>
      <xdr:row>118</xdr:row>
      <xdr:rowOff>95250</xdr:rowOff>
    </xdr:from>
    <xdr:to>
      <xdr:col>3</xdr:col>
      <xdr:colOff>114300</xdr:colOff>
      <xdr:row>120</xdr:row>
      <xdr:rowOff>0</xdr:rowOff>
    </xdr:to>
    <xdr:sp macro="" textlink="">
      <xdr:nvSpPr>
        <xdr:cNvPr id="3172" name="Text Box 100"/>
        <xdr:cNvSpPr txBox="1">
          <a:spLocks noChangeArrowheads="1"/>
        </xdr:cNvSpPr>
      </xdr:nvSpPr>
      <xdr:spPr bwMode="auto">
        <a:xfrm>
          <a:off x="742950" y="22574250"/>
          <a:ext cx="1200150" cy="285750"/>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2η περίπτωση</a:t>
          </a:r>
        </a:p>
      </xdr:txBody>
    </xdr:sp>
    <xdr:clientData/>
  </xdr:twoCellAnchor>
  <xdr:twoCellAnchor>
    <xdr:from>
      <xdr:col>3</xdr:col>
      <xdr:colOff>438150</xdr:colOff>
      <xdr:row>120</xdr:row>
      <xdr:rowOff>152400</xdr:rowOff>
    </xdr:from>
    <xdr:to>
      <xdr:col>11</xdr:col>
      <xdr:colOff>57150</xdr:colOff>
      <xdr:row>123</xdr:row>
      <xdr:rowOff>171450</xdr:rowOff>
    </xdr:to>
    <xdr:sp macro="" textlink="">
      <xdr:nvSpPr>
        <xdr:cNvPr id="3173" name="Text Box 101"/>
        <xdr:cNvSpPr txBox="1">
          <a:spLocks noChangeArrowheads="1"/>
        </xdr:cNvSpPr>
      </xdr:nvSpPr>
      <xdr:spPr bwMode="auto">
        <a:xfrm>
          <a:off x="2266950" y="23012400"/>
          <a:ext cx="4495800" cy="590550"/>
        </a:xfrm>
        <a:prstGeom prst="rect">
          <a:avLst/>
        </a:prstGeom>
        <a:solidFill>
          <a:srgbClr val="333300"/>
        </a:solidFill>
        <a:ln w="9525" algn="ctr">
          <a:solidFill>
            <a:srgbClr val="000000"/>
          </a:solidFill>
          <a:miter lim="800000"/>
          <a:headEnd/>
          <a:tailEnd/>
        </a:ln>
        <a:effectLst/>
      </xdr:spPr>
      <xdr:txBody>
        <a:bodyPr vertOverflow="clip" wrap="square" lIns="91440" tIns="45720" rIns="91440" bIns="45720" anchor="ctr" upright="1"/>
        <a:lstStyle/>
        <a:p>
          <a:pPr algn="ctr" rtl="1">
            <a:defRPr sz="1000"/>
          </a:pPr>
          <a:r>
            <a:rPr lang="el-GR" sz="1200" b="0" i="0" strike="noStrike">
              <a:solidFill>
                <a:srgbClr val="FFFF99"/>
              </a:solidFill>
              <a:latin typeface="Arial"/>
              <a:cs typeface="Arial"/>
            </a:rPr>
            <a:t>Στην περίπτωση αυτή το άτομο </a:t>
          </a:r>
          <a:r>
            <a:rPr lang="en-US" sz="1200" b="1" i="0" strike="noStrike">
              <a:solidFill>
                <a:srgbClr val="FF6600"/>
              </a:solidFill>
              <a:latin typeface="Arial"/>
              <a:cs typeface="Arial"/>
            </a:rPr>
            <a:t>O</a:t>
          </a:r>
          <a:r>
            <a:rPr lang="en-US" sz="1200" b="0" i="0" strike="noStrike">
              <a:solidFill>
                <a:srgbClr val="FFFF99"/>
              </a:solidFill>
              <a:latin typeface="Arial"/>
              <a:cs typeface="Arial"/>
            </a:rPr>
            <a:t> </a:t>
          </a:r>
          <a:r>
            <a:rPr lang="el-GR" sz="1200" b="0" i="0" strike="noStrike">
              <a:solidFill>
                <a:srgbClr val="FFFF99"/>
              </a:solidFill>
              <a:latin typeface="Arial"/>
              <a:cs typeface="Arial"/>
            </a:rPr>
            <a:t>είναι ενωμένο με </a:t>
          </a:r>
          <a:r>
            <a:rPr lang="el-GR" sz="1200" b="1" i="0" strike="noStrike">
              <a:solidFill>
                <a:srgbClr val="FF6600"/>
              </a:solidFill>
              <a:latin typeface="Arial"/>
              <a:cs typeface="Arial"/>
            </a:rPr>
            <a:t>1</a:t>
          </a:r>
          <a:r>
            <a:rPr lang="el-GR" sz="1200" b="0" i="0" strike="noStrike">
              <a:solidFill>
                <a:srgbClr val="FFFF99"/>
              </a:solidFill>
              <a:latin typeface="Arial"/>
              <a:cs typeface="Arial"/>
            </a:rPr>
            <a:t> μόνο γειτονικό άτομο, με </a:t>
          </a:r>
          <a:r>
            <a:rPr lang="el-GR" sz="1200" b="1" i="0" strike="noStrike">
              <a:solidFill>
                <a:srgbClr val="FF6600"/>
              </a:solidFill>
              <a:latin typeface="Arial"/>
              <a:cs typeface="Arial"/>
            </a:rPr>
            <a:t>διπλό</a:t>
          </a:r>
          <a:r>
            <a:rPr lang="el-GR" sz="1200" b="0" i="0" strike="noStrike">
              <a:solidFill>
                <a:srgbClr val="FFFF99"/>
              </a:solidFill>
              <a:latin typeface="Arial"/>
              <a:cs typeface="Arial"/>
            </a:rPr>
            <a:t> ομοιοπολικό δεσμό.</a:t>
          </a:r>
        </a:p>
      </xdr:txBody>
    </xdr:sp>
    <xdr:clientData/>
  </xdr:twoCellAnchor>
  <xdr:twoCellAnchor>
    <xdr:from>
      <xdr:col>1</xdr:col>
      <xdr:colOff>466725</xdr:colOff>
      <xdr:row>121</xdr:row>
      <xdr:rowOff>171450</xdr:rowOff>
    </xdr:from>
    <xdr:to>
      <xdr:col>2</xdr:col>
      <xdr:colOff>304800</xdr:colOff>
      <xdr:row>123</xdr:row>
      <xdr:rowOff>9525</xdr:rowOff>
    </xdr:to>
    <xdr:grpSp>
      <xdr:nvGrpSpPr>
        <xdr:cNvPr id="35161" name="Group 102"/>
        <xdr:cNvGrpSpPr>
          <a:grpSpLocks/>
        </xdr:cNvGrpSpPr>
      </xdr:nvGrpSpPr>
      <xdr:grpSpPr bwMode="auto">
        <a:xfrm>
          <a:off x="1081241" y="24956934"/>
          <a:ext cx="452591" cy="247752"/>
          <a:chOff x="96" y="2276"/>
          <a:chExt cx="47" cy="22"/>
        </a:xfrm>
      </xdr:grpSpPr>
      <xdr:sp macro="" textlink="">
        <xdr:nvSpPr>
          <xdr:cNvPr id="3175" name="Text Box 103"/>
          <xdr:cNvSpPr txBox="1">
            <a:spLocks noChangeArrowheads="1"/>
          </xdr:cNvSpPr>
        </xdr:nvSpPr>
        <xdr:spPr bwMode="auto">
          <a:xfrm>
            <a:off x="96" y="2276"/>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Α</a:t>
            </a:r>
          </a:p>
        </xdr:txBody>
      </xdr:sp>
      <xdr:sp macro="" textlink="">
        <xdr:nvSpPr>
          <xdr:cNvPr id="3176" name="Text Box 104"/>
          <xdr:cNvSpPr txBox="1">
            <a:spLocks noChangeArrowheads="1"/>
          </xdr:cNvSpPr>
        </xdr:nvSpPr>
        <xdr:spPr bwMode="auto">
          <a:xfrm>
            <a:off x="123" y="2276"/>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Ο</a:t>
            </a:r>
          </a:p>
        </xdr:txBody>
      </xdr:sp>
      <xdr:grpSp>
        <xdr:nvGrpSpPr>
          <xdr:cNvPr id="35381" name="Group 105"/>
          <xdr:cNvGrpSpPr>
            <a:grpSpLocks/>
          </xdr:cNvGrpSpPr>
        </xdr:nvGrpSpPr>
        <xdr:grpSpPr bwMode="auto">
          <a:xfrm>
            <a:off x="113" y="2285"/>
            <a:ext cx="12" cy="4"/>
            <a:chOff x="113" y="2285"/>
            <a:chExt cx="12" cy="4"/>
          </a:xfrm>
        </xdr:grpSpPr>
        <xdr:sp macro="" textlink="">
          <xdr:nvSpPr>
            <xdr:cNvPr id="35382" name="Line 106"/>
            <xdr:cNvSpPr>
              <a:spLocks noChangeShapeType="1"/>
            </xdr:cNvSpPr>
          </xdr:nvSpPr>
          <xdr:spPr bwMode="auto">
            <a:xfrm rot="5400000">
              <a:off x="119" y="2279"/>
              <a:ext cx="0" cy="12"/>
            </a:xfrm>
            <a:prstGeom prst="line">
              <a:avLst/>
            </a:prstGeom>
            <a:noFill/>
            <a:ln w="19050">
              <a:solidFill>
                <a:srgbClr val="FF6600"/>
              </a:solidFill>
              <a:round/>
              <a:headEnd/>
              <a:tailEnd/>
            </a:ln>
          </xdr:spPr>
        </xdr:sp>
        <xdr:sp macro="" textlink="">
          <xdr:nvSpPr>
            <xdr:cNvPr id="35383" name="Line 107"/>
            <xdr:cNvSpPr>
              <a:spLocks noChangeShapeType="1"/>
            </xdr:cNvSpPr>
          </xdr:nvSpPr>
          <xdr:spPr bwMode="auto">
            <a:xfrm rot="5400000">
              <a:off x="119" y="2283"/>
              <a:ext cx="0" cy="12"/>
            </a:xfrm>
            <a:prstGeom prst="line">
              <a:avLst/>
            </a:prstGeom>
            <a:noFill/>
            <a:ln w="19050">
              <a:solidFill>
                <a:srgbClr val="99CC00"/>
              </a:solidFill>
              <a:round/>
              <a:headEnd/>
              <a:tailEnd/>
            </a:ln>
          </xdr:spPr>
        </xdr:sp>
      </xdr:grpSp>
    </xdr:grpSp>
    <xdr:clientData/>
  </xdr:twoCellAnchor>
  <xdr:twoCellAnchor>
    <xdr:from>
      <xdr:col>0</xdr:col>
      <xdr:colOff>425756</xdr:colOff>
      <xdr:row>125</xdr:row>
      <xdr:rowOff>127921</xdr:rowOff>
    </xdr:from>
    <xdr:to>
      <xdr:col>0</xdr:col>
      <xdr:colOff>569756</xdr:colOff>
      <xdr:row>126</xdr:row>
      <xdr:rowOff>67083</xdr:rowOff>
    </xdr:to>
    <xdr:sp macro="" textlink="">
      <xdr:nvSpPr>
        <xdr:cNvPr id="35162" name="Oval 108"/>
        <xdr:cNvSpPr>
          <a:spLocks noChangeArrowheads="1"/>
        </xdr:cNvSpPr>
      </xdr:nvSpPr>
      <xdr:spPr bwMode="auto">
        <a:xfrm>
          <a:off x="425756" y="25732760"/>
          <a:ext cx="144000" cy="1440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3</xdr:col>
      <xdr:colOff>438150</xdr:colOff>
      <xdr:row>132</xdr:row>
      <xdr:rowOff>47625</xdr:rowOff>
    </xdr:from>
    <xdr:to>
      <xdr:col>11</xdr:col>
      <xdr:colOff>57150</xdr:colOff>
      <xdr:row>136</xdr:row>
      <xdr:rowOff>9525</xdr:rowOff>
    </xdr:to>
    <xdr:sp macro="" textlink="">
      <xdr:nvSpPr>
        <xdr:cNvPr id="3181" name="Text Box 109"/>
        <xdr:cNvSpPr txBox="1">
          <a:spLocks noChangeArrowheads="1"/>
        </xdr:cNvSpPr>
      </xdr:nvSpPr>
      <xdr:spPr bwMode="auto">
        <a:xfrm>
          <a:off x="2266950" y="25193625"/>
          <a:ext cx="4495800" cy="723900"/>
        </a:xfrm>
        <a:prstGeom prst="rect">
          <a:avLst/>
        </a:prstGeom>
        <a:solidFill>
          <a:srgbClr val="333300"/>
        </a:solidFill>
        <a:ln w="9525" algn="ctr">
          <a:solidFill>
            <a:srgbClr val="000000"/>
          </a:solidFill>
          <a:miter lim="800000"/>
          <a:headEnd/>
          <a:tailEnd/>
        </a:ln>
        <a:effectLst/>
      </xdr:spPr>
      <xdr:txBody>
        <a:bodyPr vertOverflow="clip" wrap="square" lIns="91440" tIns="45720" rIns="91440" bIns="45720" anchor="ctr" upright="1"/>
        <a:lstStyle/>
        <a:p>
          <a:pPr algn="ctr" rtl="0">
            <a:defRPr sz="1000"/>
          </a:pPr>
          <a:r>
            <a:rPr lang="el-GR" sz="1200" b="0" i="0" strike="noStrike">
              <a:solidFill>
                <a:srgbClr val="FFFF99"/>
              </a:solidFill>
              <a:latin typeface="Arial"/>
              <a:cs typeface="Arial"/>
            </a:rPr>
            <a:t>Στην περίπτωση αυτή το άτομο </a:t>
          </a:r>
          <a:r>
            <a:rPr lang="en-US" sz="1200" b="1" i="0" strike="noStrike">
              <a:solidFill>
                <a:srgbClr val="FF6600"/>
              </a:solidFill>
              <a:latin typeface="Arial"/>
              <a:cs typeface="Arial"/>
            </a:rPr>
            <a:t>N</a:t>
          </a:r>
          <a:r>
            <a:rPr lang="en-US" sz="1200" b="0" i="0" strike="noStrike">
              <a:solidFill>
                <a:srgbClr val="FFFF99"/>
              </a:solidFill>
              <a:latin typeface="Arial"/>
              <a:cs typeface="Arial"/>
            </a:rPr>
            <a:t> </a:t>
          </a:r>
          <a:r>
            <a:rPr lang="el-GR" sz="1200" b="0" i="0" strike="noStrike">
              <a:solidFill>
                <a:srgbClr val="FFFF99"/>
              </a:solidFill>
              <a:latin typeface="Arial"/>
              <a:cs typeface="Arial"/>
            </a:rPr>
            <a:t>είναι ενωμένο με </a:t>
          </a:r>
          <a:r>
            <a:rPr lang="el-GR" sz="1200" b="1" i="0" strike="noStrike">
              <a:solidFill>
                <a:srgbClr val="FF6600"/>
              </a:solidFill>
              <a:latin typeface="Arial"/>
              <a:cs typeface="Arial"/>
            </a:rPr>
            <a:t>3</a:t>
          </a:r>
          <a:r>
            <a:rPr lang="el-GR" sz="1200" b="0" i="0" strike="noStrike">
              <a:solidFill>
                <a:srgbClr val="FFFF99"/>
              </a:solidFill>
              <a:latin typeface="Arial"/>
              <a:cs typeface="Arial"/>
            </a:rPr>
            <a:t> γειτονικά άτομα. Με καθένα από αυτά συνδέεται με έναν </a:t>
          </a:r>
          <a:r>
            <a:rPr lang="el-GR" sz="1200" b="1" i="0" strike="noStrike">
              <a:solidFill>
                <a:srgbClr val="FF6600"/>
              </a:solidFill>
              <a:latin typeface="Arial"/>
              <a:cs typeface="Arial"/>
            </a:rPr>
            <a:t>απλό</a:t>
          </a:r>
          <a:r>
            <a:rPr lang="el-GR" sz="1200" b="0" i="0" strike="noStrike">
              <a:solidFill>
                <a:srgbClr val="FFFF99"/>
              </a:solidFill>
              <a:latin typeface="Arial"/>
              <a:cs typeface="Arial"/>
            </a:rPr>
            <a:t> ομοιοπο-λικό δεσμό.</a:t>
          </a:r>
        </a:p>
        <a:p>
          <a:pPr algn="just" rtl="0">
            <a:defRPr sz="1000"/>
          </a:pPr>
          <a:endParaRPr lang="el-GR" sz="1200" b="0" i="0" strike="noStrike">
            <a:solidFill>
              <a:srgbClr val="FFFF99"/>
            </a:solidFill>
            <a:latin typeface="Arial"/>
            <a:cs typeface="Arial"/>
          </a:endParaRPr>
        </a:p>
      </xdr:txBody>
    </xdr:sp>
    <xdr:clientData/>
  </xdr:twoCellAnchor>
  <xdr:twoCellAnchor>
    <xdr:from>
      <xdr:col>1</xdr:col>
      <xdr:colOff>133350</xdr:colOff>
      <xdr:row>129</xdr:row>
      <xdr:rowOff>171450</xdr:rowOff>
    </xdr:from>
    <xdr:to>
      <xdr:col>3</xdr:col>
      <xdr:colOff>114300</xdr:colOff>
      <xdr:row>131</xdr:row>
      <xdr:rowOff>76200</xdr:rowOff>
    </xdr:to>
    <xdr:sp macro="" textlink="">
      <xdr:nvSpPr>
        <xdr:cNvPr id="3182" name="Text Box 110"/>
        <xdr:cNvSpPr txBox="1">
          <a:spLocks noChangeArrowheads="1"/>
        </xdr:cNvSpPr>
      </xdr:nvSpPr>
      <xdr:spPr bwMode="auto">
        <a:xfrm>
          <a:off x="742950" y="24745950"/>
          <a:ext cx="1200150" cy="285750"/>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1η περίπτωση</a:t>
          </a:r>
        </a:p>
      </xdr:txBody>
    </xdr:sp>
    <xdr:clientData/>
  </xdr:twoCellAnchor>
  <xdr:twoCellAnchor>
    <xdr:from>
      <xdr:col>1</xdr:col>
      <xdr:colOff>142875</xdr:colOff>
      <xdr:row>137</xdr:row>
      <xdr:rowOff>66675</xdr:rowOff>
    </xdr:from>
    <xdr:to>
      <xdr:col>3</xdr:col>
      <xdr:colOff>123825</xdr:colOff>
      <xdr:row>138</xdr:row>
      <xdr:rowOff>152400</xdr:rowOff>
    </xdr:to>
    <xdr:sp macro="" textlink="">
      <xdr:nvSpPr>
        <xdr:cNvPr id="3183" name="Text Box 111"/>
        <xdr:cNvSpPr txBox="1">
          <a:spLocks noChangeArrowheads="1"/>
        </xdr:cNvSpPr>
      </xdr:nvSpPr>
      <xdr:spPr bwMode="auto">
        <a:xfrm>
          <a:off x="752475" y="26165175"/>
          <a:ext cx="1200150" cy="27622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2η περίπτωση</a:t>
          </a:r>
        </a:p>
      </xdr:txBody>
    </xdr:sp>
    <xdr:clientData/>
  </xdr:twoCellAnchor>
  <xdr:twoCellAnchor>
    <xdr:from>
      <xdr:col>1</xdr:col>
      <xdr:colOff>133350</xdr:colOff>
      <xdr:row>144</xdr:row>
      <xdr:rowOff>133350</xdr:rowOff>
    </xdr:from>
    <xdr:to>
      <xdr:col>3</xdr:col>
      <xdr:colOff>114300</xdr:colOff>
      <xdr:row>146</xdr:row>
      <xdr:rowOff>38100</xdr:rowOff>
    </xdr:to>
    <xdr:sp macro="" textlink="">
      <xdr:nvSpPr>
        <xdr:cNvPr id="3184" name="Text Box 112"/>
        <xdr:cNvSpPr txBox="1">
          <a:spLocks noChangeArrowheads="1"/>
        </xdr:cNvSpPr>
      </xdr:nvSpPr>
      <xdr:spPr bwMode="auto">
        <a:xfrm>
          <a:off x="742950" y="27565350"/>
          <a:ext cx="1200150" cy="285750"/>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3η περίπτωση</a:t>
          </a:r>
        </a:p>
      </xdr:txBody>
    </xdr:sp>
    <xdr:clientData/>
  </xdr:twoCellAnchor>
  <xdr:twoCellAnchor>
    <xdr:from>
      <xdr:col>1</xdr:col>
      <xdr:colOff>361950</xdr:colOff>
      <xdr:row>132</xdr:row>
      <xdr:rowOff>152400</xdr:rowOff>
    </xdr:from>
    <xdr:to>
      <xdr:col>2</xdr:col>
      <xdr:colOff>419100</xdr:colOff>
      <xdr:row>135</xdr:row>
      <xdr:rowOff>66675</xdr:rowOff>
    </xdr:to>
    <xdr:grpSp>
      <xdr:nvGrpSpPr>
        <xdr:cNvPr id="35167" name="Group 113"/>
        <xdr:cNvGrpSpPr>
          <a:grpSpLocks/>
        </xdr:cNvGrpSpPr>
      </xdr:nvGrpSpPr>
      <xdr:grpSpPr bwMode="auto">
        <a:xfrm>
          <a:off x="976466" y="27191110"/>
          <a:ext cx="671666" cy="528791"/>
          <a:chOff x="102" y="2525"/>
          <a:chExt cx="70" cy="48"/>
        </a:xfrm>
      </xdr:grpSpPr>
      <xdr:sp macro="" textlink="">
        <xdr:nvSpPr>
          <xdr:cNvPr id="3186" name="Text Box 114"/>
          <xdr:cNvSpPr txBox="1">
            <a:spLocks noChangeArrowheads="1"/>
          </xdr:cNvSpPr>
        </xdr:nvSpPr>
        <xdr:spPr bwMode="auto">
          <a:xfrm>
            <a:off x="152" y="2539"/>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Β</a:t>
            </a:r>
          </a:p>
        </xdr:txBody>
      </xdr:sp>
      <xdr:sp macro="" textlink="">
        <xdr:nvSpPr>
          <xdr:cNvPr id="3187" name="Text Box 115"/>
          <xdr:cNvSpPr txBox="1">
            <a:spLocks noChangeArrowheads="1"/>
          </xdr:cNvSpPr>
        </xdr:nvSpPr>
        <xdr:spPr bwMode="auto">
          <a:xfrm>
            <a:off x="102" y="2525"/>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Α</a:t>
            </a:r>
          </a:p>
        </xdr:txBody>
      </xdr:sp>
      <xdr:sp macro="" textlink="">
        <xdr:nvSpPr>
          <xdr:cNvPr id="3188" name="Text Box 116"/>
          <xdr:cNvSpPr txBox="1">
            <a:spLocks noChangeArrowheads="1"/>
          </xdr:cNvSpPr>
        </xdr:nvSpPr>
        <xdr:spPr bwMode="auto">
          <a:xfrm>
            <a:off x="103" y="2551"/>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Γ</a:t>
            </a:r>
          </a:p>
        </xdr:txBody>
      </xdr:sp>
      <xdr:sp macro="" textlink="">
        <xdr:nvSpPr>
          <xdr:cNvPr id="3189" name="Text Box 117"/>
          <xdr:cNvSpPr txBox="1">
            <a:spLocks noChangeArrowheads="1"/>
          </xdr:cNvSpPr>
        </xdr:nvSpPr>
        <xdr:spPr bwMode="auto">
          <a:xfrm>
            <a:off x="125" y="253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N</a:t>
            </a:r>
          </a:p>
        </xdr:txBody>
      </xdr:sp>
      <xdr:sp macro="" textlink="">
        <xdr:nvSpPr>
          <xdr:cNvPr id="35376" name="Line 118"/>
          <xdr:cNvSpPr>
            <a:spLocks noChangeShapeType="1"/>
          </xdr:cNvSpPr>
        </xdr:nvSpPr>
        <xdr:spPr bwMode="auto">
          <a:xfrm rot="5400000">
            <a:off x="148" y="2543"/>
            <a:ext cx="0" cy="12"/>
          </a:xfrm>
          <a:prstGeom prst="line">
            <a:avLst/>
          </a:prstGeom>
          <a:noFill/>
          <a:ln w="19050">
            <a:solidFill>
              <a:srgbClr val="99CC00"/>
            </a:solidFill>
            <a:round/>
            <a:headEnd/>
            <a:tailEnd/>
          </a:ln>
        </xdr:spPr>
      </xdr:sp>
      <xdr:sp macro="" textlink="">
        <xdr:nvSpPr>
          <xdr:cNvPr id="35377" name="Line 119"/>
          <xdr:cNvSpPr>
            <a:spLocks noChangeShapeType="1"/>
          </xdr:cNvSpPr>
        </xdr:nvSpPr>
        <xdr:spPr bwMode="auto">
          <a:xfrm rot="3080412">
            <a:off x="123" y="2551"/>
            <a:ext cx="0" cy="12"/>
          </a:xfrm>
          <a:prstGeom prst="line">
            <a:avLst/>
          </a:prstGeom>
          <a:noFill/>
          <a:ln w="19050">
            <a:solidFill>
              <a:srgbClr val="99CC00"/>
            </a:solidFill>
            <a:round/>
            <a:headEnd/>
            <a:tailEnd/>
          </a:ln>
        </xdr:spPr>
      </xdr:sp>
      <xdr:sp macro="" textlink="">
        <xdr:nvSpPr>
          <xdr:cNvPr id="35378" name="Line 120"/>
          <xdr:cNvSpPr>
            <a:spLocks noChangeShapeType="1"/>
          </xdr:cNvSpPr>
        </xdr:nvSpPr>
        <xdr:spPr bwMode="auto">
          <a:xfrm rot="18519588" flipV="1">
            <a:off x="123" y="2535"/>
            <a:ext cx="0" cy="12"/>
          </a:xfrm>
          <a:prstGeom prst="line">
            <a:avLst/>
          </a:prstGeom>
          <a:noFill/>
          <a:ln w="19050">
            <a:solidFill>
              <a:srgbClr val="99CC00"/>
            </a:solidFill>
            <a:round/>
            <a:headEnd/>
            <a:tailEnd/>
          </a:ln>
        </xdr:spPr>
      </xdr:sp>
    </xdr:grpSp>
    <xdr:clientData/>
  </xdr:twoCellAnchor>
  <xdr:twoCellAnchor>
    <xdr:from>
      <xdr:col>3</xdr:col>
      <xdr:colOff>447675</xdr:colOff>
      <xdr:row>139</xdr:row>
      <xdr:rowOff>123825</xdr:rowOff>
    </xdr:from>
    <xdr:to>
      <xdr:col>11</xdr:col>
      <xdr:colOff>66675</xdr:colOff>
      <xdr:row>143</xdr:row>
      <xdr:rowOff>85725</xdr:rowOff>
    </xdr:to>
    <xdr:sp macro="" textlink="">
      <xdr:nvSpPr>
        <xdr:cNvPr id="3193" name="Text Box 121"/>
        <xdr:cNvSpPr txBox="1">
          <a:spLocks noChangeArrowheads="1"/>
        </xdr:cNvSpPr>
      </xdr:nvSpPr>
      <xdr:spPr bwMode="auto">
        <a:xfrm>
          <a:off x="2276475" y="26603325"/>
          <a:ext cx="4495800" cy="723900"/>
        </a:xfrm>
        <a:prstGeom prst="rect">
          <a:avLst/>
        </a:prstGeom>
        <a:solidFill>
          <a:srgbClr val="333300"/>
        </a:solidFill>
        <a:ln w="9525" algn="ctr">
          <a:solidFill>
            <a:srgbClr val="000000"/>
          </a:solidFill>
          <a:miter lim="800000"/>
          <a:headEnd/>
          <a:tailEnd/>
        </a:ln>
        <a:effectLst/>
      </xdr:spPr>
      <xdr:txBody>
        <a:bodyPr vertOverflow="clip" wrap="square" lIns="91440" tIns="45720" rIns="91440" bIns="45720" anchor="ctr" upright="1"/>
        <a:lstStyle/>
        <a:p>
          <a:pPr algn="ctr" rtl="1">
            <a:defRPr sz="1000"/>
          </a:pPr>
          <a:r>
            <a:rPr lang="el-GR" sz="1200" b="0" i="0" strike="noStrike">
              <a:solidFill>
                <a:srgbClr val="FFFF99"/>
              </a:solidFill>
              <a:latin typeface="Arial"/>
              <a:cs typeface="Arial"/>
            </a:rPr>
            <a:t>Στην περίπτωση αυτή το άτομο </a:t>
          </a:r>
          <a:r>
            <a:rPr lang="en-US" sz="1200" b="1" i="0" strike="noStrike">
              <a:solidFill>
                <a:srgbClr val="FF6600"/>
              </a:solidFill>
              <a:latin typeface="Arial"/>
              <a:cs typeface="Arial"/>
            </a:rPr>
            <a:t>N</a:t>
          </a:r>
          <a:r>
            <a:rPr lang="en-US" sz="1200" b="0" i="0" strike="noStrike">
              <a:solidFill>
                <a:srgbClr val="FFFF99"/>
              </a:solidFill>
              <a:latin typeface="Arial"/>
              <a:cs typeface="Arial"/>
            </a:rPr>
            <a:t> </a:t>
          </a:r>
          <a:r>
            <a:rPr lang="el-GR" sz="1200" b="0" i="0" strike="noStrike">
              <a:solidFill>
                <a:srgbClr val="FFFF99"/>
              </a:solidFill>
              <a:latin typeface="Arial"/>
              <a:cs typeface="Arial"/>
            </a:rPr>
            <a:t>είναι ενωμένο με </a:t>
          </a:r>
          <a:r>
            <a:rPr lang="el-GR" sz="1200" b="1" i="0" strike="noStrike">
              <a:solidFill>
                <a:srgbClr val="FF6600"/>
              </a:solidFill>
              <a:latin typeface="Arial"/>
              <a:cs typeface="Arial"/>
            </a:rPr>
            <a:t>2</a:t>
          </a:r>
          <a:r>
            <a:rPr lang="el-GR" sz="1200" b="0" i="0" strike="noStrike">
              <a:solidFill>
                <a:srgbClr val="FFFF99"/>
              </a:solidFill>
              <a:latin typeface="Arial"/>
              <a:cs typeface="Arial"/>
            </a:rPr>
            <a:t> γειτονικά άτομα. Με το ένα από αυτά συνδέεται με </a:t>
          </a:r>
          <a:r>
            <a:rPr lang="el-GR" sz="1200" b="1" i="0" strike="noStrike">
              <a:solidFill>
                <a:srgbClr val="FF6600"/>
              </a:solidFill>
              <a:latin typeface="Arial"/>
              <a:cs typeface="Arial"/>
            </a:rPr>
            <a:t>απλό</a:t>
          </a:r>
          <a:r>
            <a:rPr lang="el-GR" sz="1200" b="0" i="0" strike="noStrike">
              <a:solidFill>
                <a:srgbClr val="FFFF99"/>
              </a:solidFill>
              <a:latin typeface="Arial"/>
              <a:cs typeface="Arial"/>
            </a:rPr>
            <a:t> ομοιοπολικό δεσμό και με το άλλο με </a:t>
          </a:r>
          <a:r>
            <a:rPr lang="el-GR" sz="1200" b="1" i="0" strike="noStrike">
              <a:solidFill>
                <a:srgbClr val="FF6600"/>
              </a:solidFill>
              <a:latin typeface="Arial"/>
              <a:cs typeface="Arial"/>
            </a:rPr>
            <a:t>διπλό</a:t>
          </a:r>
          <a:r>
            <a:rPr lang="el-GR" sz="1200" b="0" i="0" strike="noStrike">
              <a:solidFill>
                <a:srgbClr val="FFFF99"/>
              </a:solidFill>
              <a:latin typeface="Arial"/>
              <a:cs typeface="Arial"/>
            </a:rPr>
            <a:t> ομοιοπολικό δεσμό.</a:t>
          </a:r>
        </a:p>
      </xdr:txBody>
    </xdr:sp>
    <xdr:clientData/>
  </xdr:twoCellAnchor>
  <xdr:twoCellAnchor>
    <xdr:from>
      <xdr:col>3</xdr:col>
      <xdr:colOff>447675</xdr:colOff>
      <xdr:row>147</xdr:row>
      <xdr:rowOff>9525</xdr:rowOff>
    </xdr:from>
    <xdr:to>
      <xdr:col>11</xdr:col>
      <xdr:colOff>66675</xdr:colOff>
      <xdr:row>150</xdr:row>
      <xdr:rowOff>28575</xdr:rowOff>
    </xdr:to>
    <xdr:sp macro="" textlink="">
      <xdr:nvSpPr>
        <xdr:cNvPr id="3194" name="Text Box 122"/>
        <xdr:cNvSpPr txBox="1">
          <a:spLocks noChangeArrowheads="1"/>
        </xdr:cNvSpPr>
      </xdr:nvSpPr>
      <xdr:spPr bwMode="auto">
        <a:xfrm>
          <a:off x="2276475" y="28013025"/>
          <a:ext cx="4495800" cy="590550"/>
        </a:xfrm>
        <a:prstGeom prst="rect">
          <a:avLst/>
        </a:prstGeom>
        <a:solidFill>
          <a:srgbClr val="333300"/>
        </a:solidFill>
        <a:ln w="9525" algn="ctr">
          <a:solidFill>
            <a:srgbClr val="000000"/>
          </a:solidFill>
          <a:miter lim="800000"/>
          <a:headEnd/>
          <a:tailEnd/>
        </a:ln>
        <a:effectLst/>
      </xdr:spPr>
      <xdr:txBody>
        <a:bodyPr vertOverflow="clip" wrap="square" lIns="91440" tIns="45720" rIns="91440" bIns="45720" anchor="ctr" upright="1"/>
        <a:lstStyle/>
        <a:p>
          <a:pPr algn="ctr" rtl="1">
            <a:defRPr sz="1000"/>
          </a:pPr>
          <a:r>
            <a:rPr lang="el-GR" sz="1200" b="0" i="0" strike="noStrike">
              <a:solidFill>
                <a:srgbClr val="FFFF99"/>
              </a:solidFill>
              <a:latin typeface="Arial"/>
              <a:cs typeface="Arial"/>
            </a:rPr>
            <a:t>Στην περίπτωση αυτή το άτομο </a:t>
          </a:r>
          <a:r>
            <a:rPr lang="en-US" sz="1200" b="1" i="0" strike="noStrike">
              <a:solidFill>
                <a:srgbClr val="FF6600"/>
              </a:solidFill>
              <a:latin typeface="Arial"/>
              <a:cs typeface="Arial"/>
            </a:rPr>
            <a:t>N</a:t>
          </a:r>
          <a:r>
            <a:rPr lang="en-US" sz="1200" b="0" i="0" strike="noStrike">
              <a:solidFill>
                <a:srgbClr val="FFFF99"/>
              </a:solidFill>
              <a:latin typeface="Arial"/>
              <a:cs typeface="Arial"/>
            </a:rPr>
            <a:t> </a:t>
          </a:r>
          <a:r>
            <a:rPr lang="el-GR" sz="1200" b="0" i="0" strike="noStrike">
              <a:solidFill>
                <a:srgbClr val="FFFF99"/>
              </a:solidFill>
              <a:latin typeface="Arial"/>
              <a:cs typeface="Arial"/>
            </a:rPr>
            <a:t>είναι ενωμένο με </a:t>
          </a:r>
          <a:r>
            <a:rPr lang="el-GR" sz="1200" b="1" i="0" strike="noStrike">
              <a:solidFill>
                <a:srgbClr val="FF6600"/>
              </a:solidFill>
              <a:latin typeface="Arial"/>
              <a:cs typeface="Arial"/>
            </a:rPr>
            <a:t>1</a:t>
          </a:r>
          <a:r>
            <a:rPr lang="el-GR" sz="1200" b="0" i="0" strike="noStrike">
              <a:solidFill>
                <a:srgbClr val="FFFF99"/>
              </a:solidFill>
              <a:latin typeface="Arial"/>
              <a:cs typeface="Arial"/>
            </a:rPr>
            <a:t> γειτονικό άτομο με </a:t>
          </a:r>
          <a:r>
            <a:rPr lang="el-GR" sz="1200" b="1" i="0" strike="noStrike">
              <a:solidFill>
                <a:srgbClr val="FF6600"/>
              </a:solidFill>
              <a:latin typeface="Arial"/>
              <a:cs typeface="Arial"/>
            </a:rPr>
            <a:t>τριπλό</a:t>
          </a:r>
          <a:r>
            <a:rPr lang="el-GR" sz="1200" b="0" i="0" strike="noStrike">
              <a:solidFill>
                <a:srgbClr val="FFFF99"/>
              </a:solidFill>
              <a:latin typeface="Arial"/>
              <a:cs typeface="Arial"/>
            </a:rPr>
            <a:t> ομοιοπολικό δεσμό.</a:t>
          </a:r>
        </a:p>
      </xdr:txBody>
    </xdr:sp>
    <xdr:clientData/>
  </xdr:twoCellAnchor>
  <xdr:twoCellAnchor>
    <xdr:from>
      <xdr:col>1</xdr:col>
      <xdr:colOff>323850</xdr:colOff>
      <xdr:row>140</xdr:row>
      <xdr:rowOff>180975</xdr:rowOff>
    </xdr:from>
    <xdr:to>
      <xdr:col>2</xdr:col>
      <xdr:colOff>428625</xdr:colOff>
      <xdr:row>142</xdr:row>
      <xdr:rowOff>28575</xdr:rowOff>
    </xdr:to>
    <xdr:grpSp>
      <xdr:nvGrpSpPr>
        <xdr:cNvPr id="325" name="324 - Ομάδα"/>
        <xdr:cNvGrpSpPr/>
      </xdr:nvGrpSpPr>
      <xdr:grpSpPr>
        <a:xfrm>
          <a:off x="938366" y="28858394"/>
          <a:ext cx="719291" cy="257278"/>
          <a:chOff x="933450" y="26803350"/>
          <a:chExt cx="714375" cy="228600"/>
        </a:xfrm>
      </xdr:grpSpPr>
      <xdr:sp macro="" textlink="">
        <xdr:nvSpPr>
          <xdr:cNvPr id="3196" name="Text Box 124"/>
          <xdr:cNvSpPr txBox="1">
            <a:spLocks noChangeArrowheads="1"/>
          </xdr:cNvSpPr>
        </xdr:nvSpPr>
        <xdr:spPr bwMode="auto">
          <a:xfrm>
            <a:off x="1181101" y="26803350"/>
            <a:ext cx="209550" cy="22860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N</a:t>
            </a:r>
          </a:p>
        </xdr:txBody>
      </xdr:sp>
      <xdr:grpSp>
        <xdr:nvGrpSpPr>
          <xdr:cNvPr id="324" name="323 - Ομάδα"/>
          <xdr:cNvGrpSpPr/>
        </xdr:nvGrpSpPr>
        <xdr:grpSpPr>
          <a:xfrm>
            <a:off x="933450" y="26803350"/>
            <a:ext cx="714375" cy="228600"/>
            <a:chOff x="933450" y="26803350"/>
            <a:chExt cx="714375" cy="228600"/>
          </a:xfrm>
        </xdr:grpSpPr>
        <xdr:sp macro="" textlink="">
          <xdr:nvSpPr>
            <xdr:cNvPr id="3195" name="Text Box 123"/>
            <xdr:cNvSpPr txBox="1">
              <a:spLocks noChangeArrowheads="1"/>
            </xdr:cNvSpPr>
          </xdr:nvSpPr>
          <xdr:spPr bwMode="auto">
            <a:xfrm>
              <a:off x="933450" y="26803350"/>
              <a:ext cx="190500" cy="21907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Α</a:t>
              </a:r>
            </a:p>
          </xdr:txBody>
        </xdr:sp>
        <xdr:sp macro="" textlink="">
          <xdr:nvSpPr>
            <xdr:cNvPr id="35172" name="Line 125"/>
            <xdr:cNvSpPr>
              <a:spLocks noChangeShapeType="1"/>
            </xdr:cNvSpPr>
          </xdr:nvSpPr>
          <xdr:spPr bwMode="auto">
            <a:xfrm rot="5400000">
              <a:off x="1143000" y="26860500"/>
              <a:ext cx="0" cy="114300"/>
            </a:xfrm>
            <a:prstGeom prst="line">
              <a:avLst/>
            </a:prstGeom>
            <a:noFill/>
            <a:ln w="19050">
              <a:solidFill>
                <a:srgbClr val="99CC00"/>
              </a:solidFill>
              <a:round/>
              <a:headEnd/>
              <a:tailEnd/>
            </a:ln>
          </xdr:spPr>
        </xdr:sp>
        <xdr:sp macro="" textlink="">
          <xdr:nvSpPr>
            <xdr:cNvPr id="3198" name="Text Box 126"/>
            <xdr:cNvSpPr txBox="1">
              <a:spLocks noChangeArrowheads="1"/>
            </xdr:cNvSpPr>
          </xdr:nvSpPr>
          <xdr:spPr bwMode="auto">
            <a:xfrm>
              <a:off x="1457325" y="26812875"/>
              <a:ext cx="190500" cy="21907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Β</a:t>
              </a:r>
            </a:p>
          </xdr:txBody>
        </xdr:sp>
        <xdr:grpSp>
          <xdr:nvGrpSpPr>
            <xdr:cNvPr id="35174" name="Group 127"/>
            <xdr:cNvGrpSpPr>
              <a:grpSpLocks/>
            </xdr:cNvGrpSpPr>
          </xdr:nvGrpSpPr>
          <xdr:grpSpPr bwMode="auto">
            <a:xfrm>
              <a:off x="1352550" y="26898600"/>
              <a:ext cx="114300" cy="38100"/>
              <a:chOff x="146" y="1658"/>
              <a:chExt cx="12" cy="4"/>
            </a:xfrm>
          </xdr:grpSpPr>
          <xdr:sp macro="" textlink="">
            <xdr:nvSpPr>
              <xdr:cNvPr id="35370" name="Line 128"/>
              <xdr:cNvSpPr>
                <a:spLocks noChangeShapeType="1"/>
              </xdr:cNvSpPr>
            </xdr:nvSpPr>
            <xdr:spPr bwMode="auto">
              <a:xfrm rot="5400000">
                <a:off x="152" y="1652"/>
                <a:ext cx="0" cy="12"/>
              </a:xfrm>
              <a:prstGeom prst="line">
                <a:avLst/>
              </a:prstGeom>
              <a:noFill/>
              <a:ln w="19050">
                <a:solidFill>
                  <a:srgbClr val="FF6600"/>
                </a:solidFill>
                <a:round/>
                <a:headEnd/>
                <a:tailEnd/>
              </a:ln>
            </xdr:spPr>
          </xdr:sp>
          <xdr:sp macro="" textlink="">
            <xdr:nvSpPr>
              <xdr:cNvPr id="35371" name="Line 129"/>
              <xdr:cNvSpPr>
                <a:spLocks noChangeShapeType="1"/>
              </xdr:cNvSpPr>
            </xdr:nvSpPr>
            <xdr:spPr bwMode="auto">
              <a:xfrm rot="5400000">
                <a:off x="152" y="1656"/>
                <a:ext cx="0" cy="12"/>
              </a:xfrm>
              <a:prstGeom prst="line">
                <a:avLst/>
              </a:prstGeom>
              <a:noFill/>
              <a:ln w="19050">
                <a:solidFill>
                  <a:srgbClr val="99CC00"/>
                </a:solidFill>
                <a:round/>
                <a:headEnd/>
                <a:tailEnd/>
              </a:ln>
            </xdr:spPr>
          </xdr:sp>
        </xdr:grpSp>
      </xdr:grpSp>
    </xdr:grpSp>
    <xdr:clientData/>
  </xdr:twoCellAnchor>
  <xdr:twoCellAnchor>
    <xdr:from>
      <xdr:col>1</xdr:col>
      <xdr:colOff>409575</xdr:colOff>
      <xdr:row>148</xdr:row>
      <xdr:rowOff>28575</xdr:rowOff>
    </xdr:from>
    <xdr:to>
      <xdr:col>2</xdr:col>
      <xdr:colOff>257175</xdr:colOff>
      <xdr:row>149</xdr:row>
      <xdr:rowOff>57150</xdr:rowOff>
    </xdr:to>
    <xdr:grpSp>
      <xdr:nvGrpSpPr>
        <xdr:cNvPr id="326" name="325 - Ομάδα"/>
        <xdr:cNvGrpSpPr/>
      </xdr:nvGrpSpPr>
      <xdr:grpSpPr>
        <a:xfrm>
          <a:off x="1024091" y="30344704"/>
          <a:ext cx="462116" cy="233414"/>
          <a:chOff x="1019175" y="28222575"/>
          <a:chExt cx="457200" cy="219075"/>
        </a:xfrm>
      </xdr:grpSpPr>
      <xdr:sp macro="" textlink="">
        <xdr:nvSpPr>
          <xdr:cNvPr id="3202" name="Text Box 130"/>
          <xdr:cNvSpPr txBox="1">
            <a:spLocks noChangeArrowheads="1"/>
          </xdr:cNvSpPr>
        </xdr:nvSpPr>
        <xdr:spPr bwMode="auto">
          <a:xfrm>
            <a:off x="1019175" y="28222575"/>
            <a:ext cx="190500" cy="21907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Α</a:t>
            </a:r>
          </a:p>
        </xdr:txBody>
      </xdr:sp>
      <xdr:sp macro="" textlink="">
        <xdr:nvSpPr>
          <xdr:cNvPr id="3203" name="Text Box 131"/>
          <xdr:cNvSpPr txBox="1">
            <a:spLocks noChangeArrowheads="1"/>
          </xdr:cNvSpPr>
        </xdr:nvSpPr>
        <xdr:spPr bwMode="auto">
          <a:xfrm>
            <a:off x="1285875" y="28222575"/>
            <a:ext cx="190500" cy="21907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N</a:t>
            </a:r>
          </a:p>
        </xdr:txBody>
      </xdr:sp>
      <xdr:grpSp>
        <xdr:nvGrpSpPr>
          <xdr:cNvPr id="35177" name="Group 132"/>
          <xdr:cNvGrpSpPr>
            <a:grpSpLocks/>
          </xdr:cNvGrpSpPr>
        </xdr:nvGrpSpPr>
        <xdr:grpSpPr bwMode="auto">
          <a:xfrm>
            <a:off x="1190625" y="28289250"/>
            <a:ext cx="114300" cy="76200"/>
            <a:chOff x="125" y="2828"/>
            <a:chExt cx="12" cy="8"/>
          </a:xfrm>
        </xdr:grpSpPr>
        <xdr:grpSp>
          <xdr:nvGrpSpPr>
            <xdr:cNvPr id="35366" name="Group 133"/>
            <xdr:cNvGrpSpPr>
              <a:grpSpLocks/>
            </xdr:cNvGrpSpPr>
          </xdr:nvGrpSpPr>
          <xdr:grpSpPr bwMode="auto">
            <a:xfrm>
              <a:off x="125" y="2828"/>
              <a:ext cx="12" cy="4"/>
              <a:chOff x="113" y="2285"/>
              <a:chExt cx="12" cy="4"/>
            </a:xfrm>
          </xdr:grpSpPr>
          <xdr:sp macro="" textlink="">
            <xdr:nvSpPr>
              <xdr:cNvPr id="35368" name="Line 134"/>
              <xdr:cNvSpPr>
                <a:spLocks noChangeShapeType="1"/>
              </xdr:cNvSpPr>
            </xdr:nvSpPr>
            <xdr:spPr bwMode="auto">
              <a:xfrm rot="5400000">
                <a:off x="119" y="2279"/>
                <a:ext cx="0" cy="12"/>
              </a:xfrm>
              <a:prstGeom prst="line">
                <a:avLst/>
              </a:prstGeom>
              <a:noFill/>
              <a:ln w="19050">
                <a:solidFill>
                  <a:srgbClr val="FF6600"/>
                </a:solidFill>
                <a:round/>
                <a:headEnd/>
                <a:tailEnd/>
              </a:ln>
            </xdr:spPr>
          </xdr:sp>
          <xdr:sp macro="" textlink="">
            <xdr:nvSpPr>
              <xdr:cNvPr id="35369" name="Line 135"/>
              <xdr:cNvSpPr>
                <a:spLocks noChangeShapeType="1"/>
              </xdr:cNvSpPr>
            </xdr:nvSpPr>
            <xdr:spPr bwMode="auto">
              <a:xfrm rot="5400000">
                <a:off x="119" y="2283"/>
                <a:ext cx="0" cy="12"/>
              </a:xfrm>
              <a:prstGeom prst="line">
                <a:avLst/>
              </a:prstGeom>
              <a:noFill/>
              <a:ln w="19050">
                <a:solidFill>
                  <a:srgbClr val="99CC00"/>
                </a:solidFill>
                <a:round/>
                <a:headEnd/>
                <a:tailEnd/>
              </a:ln>
            </xdr:spPr>
          </xdr:sp>
        </xdr:grpSp>
        <xdr:sp macro="" textlink="">
          <xdr:nvSpPr>
            <xdr:cNvPr id="35367" name="Line 136"/>
            <xdr:cNvSpPr>
              <a:spLocks noChangeShapeType="1"/>
            </xdr:cNvSpPr>
          </xdr:nvSpPr>
          <xdr:spPr bwMode="auto">
            <a:xfrm rot="5400000">
              <a:off x="131" y="2830"/>
              <a:ext cx="0" cy="12"/>
            </a:xfrm>
            <a:prstGeom prst="line">
              <a:avLst/>
            </a:prstGeom>
            <a:noFill/>
            <a:ln w="19050">
              <a:solidFill>
                <a:srgbClr val="FF6600"/>
              </a:solidFill>
              <a:round/>
              <a:headEnd/>
              <a:tailEnd/>
            </a:ln>
          </xdr:spPr>
        </xdr:sp>
      </xdr:grpSp>
    </xdr:grpSp>
    <xdr:clientData/>
  </xdr:twoCellAnchor>
  <xdr:twoCellAnchor>
    <xdr:from>
      <xdr:col>11</xdr:col>
      <xdr:colOff>342900</xdr:colOff>
      <xdr:row>63</xdr:row>
      <xdr:rowOff>9525</xdr:rowOff>
    </xdr:from>
    <xdr:to>
      <xdr:col>13</xdr:col>
      <xdr:colOff>95250</xdr:colOff>
      <xdr:row>64</xdr:row>
      <xdr:rowOff>66675</xdr:rowOff>
    </xdr:to>
    <xdr:sp macro="" textlink="">
      <xdr:nvSpPr>
        <xdr:cNvPr id="3209" name="Text Box 137"/>
        <xdr:cNvSpPr txBox="1">
          <a:spLocks noChangeArrowheads="1"/>
        </xdr:cNvSpPr>
      </xdr:nvSpPr>
      <xdr:spPr bwMode="auto">
        <a:xfrm>
          <a:off x="7048500" y="12011025"/>
          <a:ext cx="971550" cy="247650"/>
        </a:xfrm>
        <a:prstGeom prst="rect">
          <a:avLst/>
        </a:prstGeom>
        <a:solidFill>
          <a:srgbClr val="0033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6600"/>
              </a:solidFill>
              <a:latin typeface="Arial"/>
              <a:cs typeface="Arial"/>
            </a:rPr>
            <a:t>Παράδειγμα</a:t>
          </a:r>
        </a:p>
      </xdr:txBody>
    </xdr:sp>
    <xdr:clientData/>
  </xdr:twoCellAnchor>
  <xdr:twoCellAnchor>
    <xdr:from>
      <xdr:col>11</xdr:col>
      <xdr:colOff>495300</xdr:colOff>
      <xdr:row>64</xdr:row>
      <xdr:rowOff>123825</xdr:rowOff>
    </xdr:from>
    <xdr:to>
      <xdr:col>13</xdr:col>
      <xdr:colOff>514350</xdr:colOff>
      <xdr:row>69</xdr:row>
      <xdr:rowOff>0</xdr:rowOff>
    </xdr:to>
    <xdr:grpSp>
      <xdr:nvGrpSpPr>
        <xdr:cNvPr id="35179" name="Group 138"/>
        <xdr:cNvGrpSpPr>
          <a:grpSpLocks/>
        </xdr:cNvGrpSpPr>
      </xdr:nvGrpSpPr>
      <xdr:grpSpPr bwMode="auto">
        <a:xfrm>
          <a:off x="7254977" y="13233502"/>
          <a:ext cx="1248083" cy="900369"/>
          <a:chOff x="756" y="1237"/>
          <a:chExt cx="130" cy="82"/>
        </a:xfrm>
      </xdr:grpSpPr>
      <xdr:sp macro="" textlink="">
        <xdr:nvSpPr>
          <xdr:cNvPr id="3211" name="Text Box 139"/>
          <xdr:cNvSpPr txBox="1">
            <a:spLocks noChangeArrowheads="1"/>
          </xdr:cNvSpPr>
        </xdr:nvSpPr>
        <xdr:spPr bwMode="auto">
          <a:xfrm>
            <a:off x="866" y="126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sp macro="" textlink="">
        <xdr:nvSpPr>
          <xdr:cNvPr id="3212" name="Text Box 140"/>
          <xdr:cNvSpPr txBox="1">
            <a:spLocks noChangeArrowheads="1"/>
          </xdr:cNvSpPr>
        </xdr:nvSpPr>
        <xdr:spPr bwMode="auto">
          <a:xfrm>
            <a:off x="756" y="126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sp macro="" textlink="">
        <xdr:nvSpPr>
          <xdr:cNvPr id="3213" name="Text Box 141"/>
          <xdr:cNvSpPr txBox="1">
            <a:spLocks noChangeArrowheads="1"/>
          </xdr:cNvSpPr>
        </xdr:nvSpPr>
        <xdr:spPr bwMode="auto">
          <a:xfrm>
            <a:off x="784" y="1237"/>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sp macro="" textlink="">
        <xdr:nvSpPr>
          <xdr:cNvPr id="3214" name="Text Box 142"/>
          <xdr:cNvSpPr txBox="1">
            <a:spLocks noChangeArrowheads="1"/>
          </xdr:cNvSpPr>
        </xdr:nvSpPr>
        <xdr:spPr bwMode="auto">
          <a:xfrm>
            <a:off x="783" y="1297"/>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sp macro="" textlink="">
        <xdr:nvSpPr>
          <xdr:cNvPr id="3215" name="Text Box 143"/>
          <xdr:cNvSpPr txBox="1">
            <a:spLocks noChangeArrowheads="1"/>
          </xdr:cNvSpPr>
        </xdr:nvSpPr>
        <xdr:spPr bwMode="auto">
          <a:xfrm>
            <a:off x="784" y="126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35353" name="Line 144"/>
          <xdr:cNvSpPr>
            <a:spLocks noChangeShapeType="1"/>
          </xdr:cNvSpPr>
        </xdr:nvSpPr>
        <xdr:spPr bwMode="auto">
          <a:xfrm rot="5400000">
            <a:off x="780" y="1273"/>
            <a:ext cx="0" cy="12"/>
          </a:xfrm>
          <a:prstGeom prst="line">
            <a:avLst/>
          </a:prstGeom>
          <a:noFill/>
          <a:ln w="19050">
            <a:solidFill>
              <a:srgbClr val="99CC00"/>
            </a:solidFill>
            <a:round/>
            <a:headEnd/>
            <a:tailEnd/>
          </a:ln>
        </xdr:spPr>
      </xdr:sp>
      <xdr:sp macro="" textlink="">
        <xdr:nvSpPr>
          <xdr:cNvPr id="35354" name="Line 145"/>
          <xdr:cNvSpPr>
            <a:spLocks noChangeShapeType="1"/>
          </xdr:cNvSpPr>
        </xdr:nvSpPr>
        <xdr:spPr bwMode="auto">
          <a:xfrm rot="10800000">
            <a:off x="794" y="1258"/>
            <a:ext cx="0" cy="12"/>
          </a:xfrm>
          <a:prstGeom prst="line">
            <a:avLst/>
          </a:prstGeom>
          <a:noFill/>
          <a:ln w="19050">
            <a:solidFill>
              <a:srgbClr val="99CC00"/>
            </a:solidFill>
            <a:round/>
            <a:headEnd/>
            <a:tailEnd/>
          </a:ln>
        </xdr:spPr>
      </xdr:sp>
      <xdr:sp macro="" textlink="">
        <xdr:nvSpPr>
          <xdr:cNvPr id="35355" name="Line 146"/>
          <xdr:cNvSpPr>
            <a:spLocks noChangeShapeType="1"/>
          </xdr:cNvSpPr>
        </xdr:nvSpPr>
        <xdr:spPr bwMode="auto">
          <a:xfrm rot="10800000">
            <a:off x="794" y="1287"/>
            <a:ext cx="0" cy="12"/>
          </a:xfrm>
          <a:prstGeom prst="line">
            <a:avLst/>
          </a:prstGeom>
          <a:noFill/>
          <a:ln w="19050">
            <a:solidFill>
              <a:srgbClr val="99CC00"/>
            </a:solidFill>
            <a:round/>
            <a:headEnd/>
            <a:tailEnd/>
          </a:ln>
        </xdr:spPr>
      </xdr:sp>
      <xdr:grpSp>
        <xdr:nvGrpSpPr>
          <xdr:cNvPr id="35356" name="Group 147"/>
          <xdr:cNvGrpSpPr>
            <a:grpSpLocks/>
          </xdr:cNvGrpSpPr>
        </xdr:nvGrpSpPr>
        <xdr:grpSpPr bwMode="auto">
          <a:xfrm>
            <a:off x="809" y="1237"/>
            <a:ext cx="47" cy="82"/>
            <a:chOff x="811" y="1237"/>
            <a:chExt cx="47" cy="82"/>
          </a:xfrm>
        </xdr:grpSpPr>
        <xdr:sp macro="" textlink="">
          <xdr:nvSpPr>
            <xdr:cNvPr id="3220" name="Text Box 148"/>
            <xdr:cNvSpPr txBox="1">
              <a:spLocks noChangeArrowheads="1"/>
            </xdr:cNvSpPr>
          </xdr:nvSpPr>
          <xdr:spPr bwMode="auto">
            <a:xfrm>
              <a:off x="812" y="1237"/>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sp macro="" textlink="">
          <xdr:nvSpPr>
            <xdr:cNvPr id="3221" name="Text Box 149"/>
            <xdr:cNvSpPr txBox="1">
              <a:spLocks noChangeArrowheads="1"/>
            </xdr:cNvSpPr>
          </xdr:nvSpPr>
          <xdr:spPr bwMode="auto">
            <a:xfrm>
              <a:off x="838" y="126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Ο</a:t>
              </a:r>
            </a:p>
          </xdr:txBody>
        </xdr:sp>
        <xdr:sp macro="" textlink="">
          <xdr:nvSpPr>
            <xdr:cNvPr id="3222" name="Text Box 150"/>
            <xdr:cNvSpPr txBox="1">
              <a:spLocks noChangeArrowheads="1"/>
            </xdr:cNvSpPr>
          </xdr:nvSpPr>
          <xdr:spPr bwMode="auto">
            <a:xfrm>
              <a:off x="811" y="1297"/>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sp macro="" textlink="">
          <xdr:nvSpPr>
            <xdr:cNvPr id="3223" name="Text Box 151"/>
            <xdr:cNvSpPr txBox="1">
              <a:spLocks noChangeArrowheads="1"/>
            </xdr:cNvSpPr>
          </xdr:nvSpPr>
          <xdr:spPr bwMode="auto">
            <a:xfrm>
              <a:off x="812" y="126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35363" name="Line 152"/>
            <xdr:cNvSpPr>
              <a:spLocks noChangeShapeType="1"/>
            </xdr:cNvSpPr>
          </xdr:nvSpPr>
          <xdr:spPr bwMode="auto">
            <a:xfrm rot="5400000">
              <a:off x="835" y="1273"/>
              <a:ext cx="0" cy="12"/>
            </a:xfrm>
            <a:prstGeom prst="line">
              <a:avLst/>
            </a:prstGeom>
            <a:noFill/>
            <a:ln w="19050">
              <a:solidFill>
                <a:srgbClr val="99CC00"/>
              </a:solidFill>
              <a:round/>
              <a:headEnd/>
              <a:tailEnd/>
            </a:ln>
          </xdr:spPr>
        </xdr:sp>
        <xdr:sp macro="" textlink="">
          <xdr:nvSpPr>
            <xdr:cNvPr id="35364" name="Line 153"/>
            <xdr:cNvSpPr>
              <a:spLocks noChangeShapeType="1"/>
            </xdr:cNvSpPr>
          </xdr:nvSpPr>
          <xdr:spPr bwMode="auto">
            <a:xfrm rot="10800000">
              <a:off x="822" y="1258"/>
              <a:ext cx="0" cy="12"/>
            </a:xfrm>
            <a:prstGeom prst="line">
              <a:avLst/>
            </a:prstGeom>
            <a:noFill/>
            <a:ln w="19050">
              <a:solidFill>
                <a:srgbClr val="99CC00"/>
              </a:solidFill>
              <a:round/>
              <a:headEnd/>
              <a:tailEnd/>
            </a:ln>
          </xdr:spPr>
        </xdr:sp>
        <xdr:sp macro="" textlink="">
          <xdr:nvSpPr>
            <xdr:cNvPr id="35365" name="Line 154"/>
            <xdr:cNvSpPr>
              <a:spLocks noChangeShapeType="1"/>
            </xdr:cNvSpPr>
          </xdr:nvSpPr>
          <xdr:spPr bwMode="auto">
            <a:xfrm rot="10800000">
              <a:off x="822" y="1287"/>
              <a:ext cx="0" cy="12"/>
            </a:xfrm>
            <a:prstGeom prst="line">
              <a:avLst/>
            </a:prstGeom>
            <a:noFill/>
            <a:ln w="19050">
              <a:solidFill>
                <a:srgbClr val="99CC00"/>
              </a:solidFill>
              <a:round/>
              <a:headEnd/>
              <a:tailEnd/>
            </a:ln>
          </xdr:spPr>
        </xdr:sp>
      </xdr:grpSp>
      <xdr:sp macro="" textlink="">
        <xdr:nvSpPr>
          <xdr:cNvPr id="35357" name="Line 155"/>
          <xdr:cNvSpPr>
            <a:spLocks noChangeShapeType="1"/>
          </xdr:cNvSpPr>
        </xdr:nvSpPr>
        <xdr:spPr bwMode="auto">
          <a:xfrm rot="5400000">
            <a:off x="807" y="1273"/>
            <a:ext cx="0" cy="12"/>
          </a:xfrm>
          <a:prstGeom prst="line">
            <a:avLst/>
          </a:prstGeom>
          <a:noFill/>
          <a:ln w="19050">
            <a:solidFill>
              <a:srgbClr val="99CC00"/>
            </a:solidFill>
            <a:round/>
            <a:headEnd/>
            <a:tailEnd/>
          </a:ln>
        </xdr:spPr>
      </xdr:sp>
      <xdr:sp macro="" textlink="">
        <xdr:nvSpPr>
          <xdr:cNvPr id="35358" name="Line 156"/>
          <xdr:cNvSpPr>
            <a:spLocks noChangeShapeType="1"/>
          </xdr:cNvSpPr>
        </xdr:nvSpPr>
        <xdr:spPr bwMode="auto">
          <a:xfrm rot="5400000">
            <a:off x="862" y="1273"/>
            <a:ext cx="0" cy="12"/>
          </a:xfrm>
          <a:prstGeom prst="line">
            <a:avLst/>
          </a:prstGeom>
          <a:noFill/>
          <a:ln w="19050">
            <a:solidFill>
              <a:srgbClr val="99CC00"/>
            </a:solidFill>
            <a:round/>
            <a:headEnd/>
            <a:tailEnd/>
          </a:ln>
        </xdr:spPr>
      </xdr:sp>
    </xdr:grpSp>
    <xdr:clientData/>
  </xdr:twoCellAnchor>
  <xdr:twoCellAnchor>
    <xdr:from>
      <xdr:col>11</xdr:col>
      <xdr:colOff>342900</xdr:colOff>
      <xdr:row>70</xdr:row>
      <xdr:rowOff>152400</xdr:rowOff>
    </xdr:from>
    <xdr:to>
      <xdr:col>13</xdr:col>
      <xdr:colOff>95250</xdr:colOff>
      <xdr:row>72</xdr:row>
      <xdr:rowOff>19050</xdr:rowOff>
    </xdr:to>
    <xdr:sp macro="" textlink="">
      <xdr:nvSpPr>
        <xdr:cNvPr id="3229" name="Text Box 157"/>
        <xdr:cNvSpPr txBox="1">
          <a:spLocks noChangeArrowheads="1"/>
        </xdr:cNvSpPr>
      </xdr:nvSpPr>
      <xdr:spPr bwMode="auto">
        <a:xfrm>
          <a:off x="7048500" y="13487400"/>
          <a:ext cx="971550" cy="247650"/>
        </a:xfrm>
        <a:prstGeom prst="rect">
          <a:avLst/>
        </a:prstGeom>
        <a:solidFill>
          <a:srgbClr val="0033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6600"/>
              </a:solidFill>
              <a:latin typeface="Arial"/>
              <a:cs typeface="Arial"/>
            </a:rPr>
            <a:t>Παράδειγμα</a:t>
          </a:r>
        </a:p>
      </xdr:txBody>
    </xdr:sp>
    <xdr:clientData/>
  </xdr:twoCellAnchor>
  <xdr:twoCellAnchor>
    <xdr:from>
      <xdr:col>12</xdr:col>
      <xdr:colOff>76196</xdr:colOff>
      <xdr:row>72</xdr:row>
      <xdr:rowOff>85725</xdr:rowOff>
    </xdr:from>
    <xdr:to>
      <xdr:col>13</xdr:col>
      <xdr:colOff>133161</xdr:colOff>
      <xdr:row>75</xdr:row>
      <xdr:rowOff>0</xdr:rowOff>
    </xdr:to>
    <xdr:grpSp>
      <xdr:nvGrpSpPr>
        <xdr:cNvPr id="35181" name="Group 158"/>
        <xdr:cNvGrpSpPr>
          <a:grpSpLocks/>
        </xdr:cNvGrpSpPr>
      </xdr:nvGrpSpPr>
      <xdr:grpSpPr bwMode="auto">
        <a:xfrm>
          <a:off x="7450390" y="14834112"/>
          <a:ext cx="671481" cy="528791"/>
          <a:chOff x="776" y="1382"/>
          <a:chExt cx="70" cy="48"/>
        </a:xfrm>
      </xdr:grpSpPr>
      <xdr:sp macro="" textlink="">
        <xdr:nvSpPr>
          <xdr:cNvPr id="3231" name="Text Box 159"/>
          <xdr:cNvSpPr txBox="1">
            <a:spLocks noChangeArrowheads="1"/>
          </xdr:cNvSpPr>
        </xdr:nvSpPr>
        <xdr:spPr bwMode="auto">
          <a:xfrm>
            <a:off x="826" y="1394"/>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Ο</a:t>
            </a:r>
          </a:p>
        </xdr:txBody>
      </xdr:sp>
      <xdr:sp macro="" textlink="">
        <xdr:nvSpPr>
          <xdr:cNvPr id="3232" name="Text Box 160"/>
          <xdr:cNvSpPr txBox="1">
            <a:spLocks noChangeArrowheads="1"/>
          </xdr:cNvSpPr>
        </xdr:nvSpPr>
        <xdr:spPr bwMode="auto">
          <a:xfrm>
            <a:off x="776" y="1382"/>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sp macro="" textlink="">
        <xdr:nvSpPr>
          <xdr:cNvPr id="3233" name="Text Box 161"/>
          <xdr:cNvSpPr txBox="1">
            <a:spLocks noChangeArrowheads="1"/>
          </xdr:cNvSpPr>
        </xdr:nvSpPr>
        <xdr:spPr bwMode="auto">
          <a:xfrm>
            <a:off x="776" y="140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sp macro="" textlink="">
        <xdr:nvSpPr>
          <xdr:cNvPr id="3234" name="Text Box 162"/>
          <xdr:cNvSpPr txBox="1">
            <a:spLocks noChangeArrowheads="1"/>
          </xdr:cNvSpPr>
        </xdr:nvSpPr>
        <xdr:spPr bwMode="auto">
          <a:xfrm>
            <a:off x="800" y="1395"/>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grpSp>
        <xdr:nvGrpSpPr>
          <xdr:cNvPr id="35343" name="Group 163"/>
          <xdr:cNvGrpSpPr>
            <a:grpSpLocks/>
          </xdr:cNvGrpSpPr>
        </xdr:nvGrpSpPr>
        <xdr:grpSpPr bwMode="auto">
          <a:xfrm>
            <a:off x="817" y="1404"/>
            <a:ext cx="12" cy="5"/>
            <a:chOff x="177" y="1386"/>
            <a:chExt cx="12" cy="5"/>
          </a:xfrm>
        </xdr:grpSpPr>
        <xdr:sp macro="" textlink="">
          <xdr:nvSpPr>
            <xdr:cNvPr id="35346" name="Line 164"/>
            <xdr:cNvSpPr>
              <a:spLocks noChangeShapeType="1"/>
            </xdr:cNvSpPr>
          </xdr:nvSpPr>
          <xdr:spPr bwMode="auto">
            <a:xfrm rot="5400000">
              <a:off x="183" y="1380"/>
              <a:ext cx="0" cy="12"/>
            </a:xfrm>
            <a:prstGeom prst="line">
              <a:avLst/>
            </a:prstGeom>
            <a:noFill/>
            <a:ln w="19050">
              <a:solidFill>
                <a:srgbClr val="FF6600"/>
              </a:solidFill>
              <a:round/>
              <a:headEnd/>
              <a:tailEnd/>
            </a:ln>
          </xdr:spPr>
        </xdr:sp>
        <xdr:sp macro="" textlink="">
          <xdr:nvSpPr>
            <xdr:cNvPr id="35347" name="Line 165"/>
            <xdr:cNvSpPr>
              <a:spLocks noChangeShapeType="1"/>
            </xdr:cNvSpPr>
          </xdr:nvSpPr>
          <xdr:spPr bwMode="auto">
            <a:xfrm rot="5400000">
              <a:off x="183" y="1385"/>
              <a:ext cx="0" cy="12"/>
            </a:xfrm>
            <a:prstGeom prst="line">
              <a:avLst/>
            </a:prstGeom>
            <a:noFill/>
            <a:ln w="19050">
              <a:solidFill>
                <a:srgbClr val="99CC00"/>
              </a:solidFill>
              <a:round/>
              <a:headEnd/>
              <a:tailEnd/>
            </a:ln>
          </xdr:spPr>
        </xdr:sp>
      </xdr:grpSp>
      <xdr:sp macro="" textlink="">
        <xdr:nvSpPr>
          <xdr:cNvPr id="35344" name="Line 166"/>
          <xdr:cNvSpPr>
            <a:spLocks noChangeShapeType="1"/>
          </xdr:cNvSpPr>
        </xdr:nvSpPr>
        <xdr:spPr bwMode="auto">
          <a:xfrm rot="3080412">
            <a:off x="798" y="1408"/>
            <a:ext cx="0" cy="12"/>
          </a:xfrm>
          <a:prstGeom prst="line">
            <a:avLst/>
          </a:prstGeom>
          <a:noFill/>
          <a:ln w="19050">
            <a:solidFill>
              <a:srgbClr val="99CC00"/>
            </a:solidFill>
            <a:round/>
            <a:headEnd/>
            <a:tailEnd/>
          </a:ln>
        </xdr:spPr>
      </xdr:sp>
      <xdr:sp macro="" textlink="">
        <xdr:nvSpPr>
          <xdr:cNvPr id="35345" name="Line 167"/>
          <xdr:cNvSpPr>
            <a:spLocks noChangeShapeType="1"/>
          </xdr:cNvSpPr>
        </xdr:nvSpPr>
        <xdr:spPr bwMode="auto">
          <a:xfrm rot="18519588" flipV="1">
            <a:off x="798" y="1392"/>
            <a:ext cx="0" cy="12"/>
          </a:xfrm>
          <a:prstGeom prst="line">
            <a:avLst/>
          </a:prstGeom>
          <a:noFill/>
          <a:ln w="19050">
            <a:solidFill>
              <a:srgbClr val="99CC00"/>
            </a:solidFill>
            <a:round/>
            <a:headEnd/>
            <a:tailEnd/>
          </a:ln>
        </xdr:spPr>
      </xdr:sp>
    </xdr:grpSp>
    <xdr:clientData/>
  </xdr:twoCellAnchor>
  <xdr:twoCellAnchor>
    <xdr:from>
      <xdr:col>11</xdr:col>
      <xdr:colOff>342900</xdr:colOff>
      <xdr:row>78</xdr:row>
      <xdr:rowOff>0</xdr:rowOff>
    </xdr:from>
    <xdr:to>
      <xdr:col>13</xdr:col>
      <xdr:colOff>95250</xdr:colOff>
      <xdr:row>79</xdr:row>
      <xdr:rowOff>57150</xdr:rowOff>
    </xdr:to>
    <xdr:sp macro="" textlink="">
      <xdr:nvSpPr>
        <xdr:cNvPr id="3240" name="Text Box 168"/>
        <xdr:cNvSpPr txBox="1">
          <a:spLocks noChangeArrowheads="1"/>
        </xdr:cNvSpPr>
      </xdr:nvSpPr>
      <xdr:spPr bwMode="auto">
        <a:xfrm>
          <a:off x="7048500" y="14859000"/>
          <a:ext cx="971550" cy="247650"/>
        </a:xfrm>
        <a:prstGeom prst="rect">
          <a:avLst/>
        </a:prstGeom>
        <a:solidFill>
          <a:srgbClr val="0033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6600"/>
              </a:solidFill>
              <a:latin typeface="Arial"/>
              <a:cs typeface="Arial"/>
            </a:rPr>
            <a:t>Παράδειγμα</a:t>
          </a:r>
        </a:p>
      </xdr:txBody>
    </xdr:sp>
    <xdr:clientData/>
  </xdr:twoCellAnchor>
  <xdr:twoCellAnchor>
    <xdr:from>
      <xdr:col>11</xdr:col>
      <xdr:colOff>523875</xdr:colOff>
      <xdr:row>80</xdr:row>
      <xdr:rowOff>19050</xdr:rowOff>
    </xdr:from>
    <xdr:to>
      <xdr:col>13</xdr:col>
      <xdr:colOff>495300</xdr:colOff>
      <xdr:row>82</xdr:row>
      <xdr:rowOff>95250</xdr:rowOff>
    </xdr:to>
    <xdr:grpSp>
      <xdr:nvGrpSpPr>
        <xdr:cNvPr id="35183" name="Group 169"/>
        <xdr:cNvGrpSpPr>
          <a:grpSpLocks/>
        </xdr:cNvGrpSpPr>
      </xdr:nvGrpSpPr>
      <xdr:grpSpPr bwMode="auto">
        <a:xfrm>
          <a:off x="7283552" y="16406147"/>
          <a:ext cx="1200458" cy="485877"/>
          <a:chOff x="757" y="1526"/>
          <a:chExt cx="125" cy="46"/>
        </a:xfrm>
      </xdr:grpSpPr>
      <xdr:sp macro="" textlink="">
        <xdr:nvSpPr>
          <xdr:cNvPr id="3242" name="Text Box 170"/>
          <xdr:cNvSpPr txBox="1">
            <a:spLocks noChangeArrowheads="1"/>
          </xdr:cNvSpPr>
        </xdr:nvSpPr>
        <xdr:spPr bwMode="auto">
          <a:xfrm>
            <a:off x="757" y="1528"/>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sp macro="" textlink="">
        <xdr:nvSpPr>
          <xdr:cNvPr id="3243" name="Text Box 171"/>
          <xdr:cNvSpPr txBox="1">
            <a:spLocks noChangeArrowheads="1"/>
          </xdr:cNvSpPr>
        </xdr:nvSpPr>
        <xdr:spPr bwMode="auto">
          <a:xfrm>
            <a:off x="757" y="1550"/>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sp macro="" textlink="">
        <xdr:nvSpPr>
          <xdr:cNvPr id="3244" name="Text Box 172"/>
          <xdr:cNvSpPr txBox="1">
            <a:spLocks noChangeArrowheads="1"/>
          </xdr:cNvSpPr>
        </xdr:nvSpPr>
        <xdr:spPr bwMode="auto">
          <a:xfrm>
            <a:off x="862" y="1526"/>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sp macro="" textlink="">
        <xdr:nvSpPr>
          <xdr:cNvPr id="3245" name="Text Box 173"/>
          <xdr:cNvSpPr txBox="1">
            <a:spLocks noChangeArrowheads="1"/>
          </xdr:cNvSpPr>
        </xdr:nvSpPr>
        <xdr:spPr bwMode="auto">
          <a:xfrm>
            <a:off x="862" y="1549"/>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800000"/>
                </a:solidFill>
                <a:latin typeface="Arial"/>
                <a:cs typeface="Arial"/>
              </a:rPr>
              <a:t>Η</a:t>
            </a:r>
          </a:p>
        </xdr:txBody>
      </xdr:sp>
      <xdr:grpSp>
        <xdr:nvGrpSpPr>
          <xdr:cNvPr id="35325" name="Group 174"/>
          <xdr:cNvGrpSpPr>
            <a:grpSpLocks/>
          </xdr:cNvGrpSpPr>
        </xdr:nvGrpSpPr>
        <xdr:grpSpPr bwMode="auto">
          <a:xfrm>
            <a:off x="781" y="1537"/>
            <a:ext cx="74" cy="23"/>
            <a:chOff x="93" y="1519"/>
            <a:chExt cx="74" cy="23"/>
          </a:xfrm>
        </xdr:grpSpPr>
        <xdr:sp macro="" textlink="">
          <xdr:nvSpPr>
            <xdr:cNvPr id="3247" name="Text Box 175"/>
            <xdr:cNvSpPr txBox="1">
              <a:spLocks noChangeArrowheads="1"/>
            </xdr:cNvSpPr>
          </xdr:nvSpPr>
          <xdr:spPr bwMode="auto">
            <a:xfrm>
              <a:off x="147" y="1520"/>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C</a:t>
              </a:r>
            </a:p>
          </xdr:txBody>
        </xdr:sp>
        <xdr:sp macro="" textlink="">
          <xdr:nvSpPr>
            <xdr:cNvPr id="3248" name="Text Box 176"/>
            <xdr:cNvSpPr txBox="1">
              <a:spLocks noChangeArrowheads="1"/>
            </xdr:cNvSpPr>
          </xdr:nvSpPr>
          <xdr:spPr bwMode="auto">
            <a:xfrm>
              <a:off x="93" y="1520"/>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C</a:t>
              </a:r>
            </a:p>
          </xdr:txBody>
        </xdr:sp>
        <xdr:sp macro="" textlink="">
          <xdr:nvSpPr>
            <xdr:cNvPr id="3249" name="Text Box 177"/>
            <xdr:cNvSpPr txBox="1">
              <a:spLocks noChangeArrowheads="1"/>
            </xdr:cNvSpPr>
          </xdr:nvSpPr>
          <xdr:spPr bwMode="auto">
            <a:xfrm>
              <a:off x="120" y="1519"/>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grpSp>
          <xdr:nvGrpSpPr>
            <xdr:cNvPr id="35333" name="Group 178"/>
            <xdr:cNvGrpSpPr>
              <a:grpSpLocks/>
            </xdr:cNvGrpSpPr>
          </xdr:nvGrpSpPr>
          <xdr:grpSpPr bwMode="auto">
            <a:xfrm>
              <a:off x="137" y="1528"/>
              <a:ext cx="12" cy="5"/>
              <a:chOff x="177" y="1386"/>
              <a:chExt cx="12" cy="5"/>
            </a:xfrm>
          </xdr:grpSpPr>
          <xdr:sp macro="" textlink="">
            <xdr:nvSpPr>
              <xdr:cNvPr id="35337" name="Line 179"/>
              <xdr:cNvSpPr>
                <a:spLocks noChangeShapeType="1"/>
              </xdr:cNvSpPr>
            </xdr:nvSpPr>
            <xdr:spPr bwMode="auto">
              <a:xfrm rot="5400000">
                <a:off x="183" y="1380"/>
                <a:ext cx="0" cy="12"/>
              </a:xfrm>
              <a:prstGeom prst="line">
                <a:avLst/>
              </a:prstGeom>
              <a:noFill/>
              <a:ln w="19050">
                <a:solidFill>
                  <a:srgbClr val="FF6600"/>
                </a:solidFill>
                <a:round/>
                <a:headEnd/>
                <a:tailEnd/>
              </a:ln>
            </xdr:spPr>
          </xdr:sp>
          <xdr:sp macro="" textlink="">
            <xdr:nvSpPr>
              <xdr:cNvPr id="35338" name="Line 180"/>
              <xdr:cNvSpPr>
                <a:spLocks noChangeShapeType="1"/>
              </xdr:cNvSpPr>
            </xdr:nvSpPr>
            <xdr:spPr bwMode="auto">
              <a:xfrm rot="5400000">
                <a:off x="183" y="1385"/>
                <a:ext cx="0" cy="12"/>
              </a:xfrm>
              <a:prstGeom prst="line">
                <a:avLst/>
              </a:prstGeom>
              <a:noFill/>
              <a:ln w="19050">
                <a:solidFill>
                  <a:srgbClr val="99CC00"/>
                </a:solidFill>
                <a:round/>
                <a:headEnd/>
                <a:tailEnd/>
              </a:ln>
            </xdr:spPr>
          </xdr:sp>
        </xdr:grpSp>
        <xdr:grpSp>
          <xdr:nvGrpSpPr>
            <xdr:cNvPr id="35334" name="Group 181"/>
            <xdr:cNvGrpSpPr>
              <a:grpSpLocks/>
            </xdr:cNvGrpSpPr>
          </xdr:nvGrpSpPr>
          <xdr:grpSpPr bwMode="auto">
            <a:xfrm>
              <a:off x="110" y="1528"/>
              <a:ext cx="12" cy="5"/>
              <a:chOff x="177" y="1386"/>
              <a:chExt cx="12" cy="5"/>
            </a:xfrm>
          </xdr:grpSpPr>
          <xdr:sp macro="" textlink="">
            <xdr:nvSpPr>
              <xdr:cNvPr id="35335" name="Line 182"/>
              <xdr:cNvSpPr>
                <a:spLocks noChangeShapeType="1"/>
              </xdr:cNvSpPr>
            </xdr:nvSpPr>
            <xdr:spPr bwMode="auto">
              <a:xfrm rot="5400000">
                <a:off x="183" y="1380"/>
                <a:ext cx="0" cy="12"/>
              </a:xfrm>
              <a:prstGeom prst="line">
                <a:avLst/>
              </a:prstGeom>
              <a:noFill/>
              <a:ln w="19050">
                <a:solidFill>
                  <a:srgbClr val="FF6600"/>
                </a:solidFill>
                <a:round/>
                <a:headEnd/>
                <a:tailEnd/>
              </a:ln>
            </xdr:spPr>
          </xdr:sp>
          <xdr:sp macro="" textlink="">
            <xdr:nvSpPr>
              <xdr:cNvPr id="35336" name="Line 183"/>
              <xdr:cNvSpPr>
                <a:spLocks noChangeShapeType="1"/>
              </xdr:cNvSpPr>
            </xdr:nvSpPr>
            <xdr:spPr bwMode="auto">
              <a:xfrm rot="5400000">
                <a:off x="183" y="1385"/>
                <a:ext cx="0" cy="12"/>
              </a:xfrm>
              <a:prstGeom prst="line">
                <a:avLst/>
              </a:prstGeom>
              <a:noFill/>
              <a:ln w="19050">
                <a:solidFill>
                  <a:srgbClr val="99CC00"/>
                </a:solidFill>
                <a:round/>
                <a:headEnd/>
                <a:tailEnd/>
              </a:ln>
            </xdr:spPr>
          </xdr:sp>
        </xdr:grpSp>
      </xdr:grpSp>
      <xdr:sp macro="" textlink="">
        <xdr:nvSpPr>
          <xdr:cNvPr id="35326" name="Line 184"/>
          <xdr:cNvSpPr>
            <a:spLocks noChangeShapeType="1"/>
          </xdr:cNvSpPr>
        </xdr:nvSpPr>
        <xdr:spPr bwMode="auto">
          <a:xfrm rot="3080412">
            <a:off x="779" y="1551"/>
            <a:ext cx="0" cy="12"/>
          </a:xfrm>
          <a:prstGeom prst="line">
            <a:avLst/>
          </a:prstGeom>
          <a:noFill/>
          <a:ln w="19050">
            <a:solidFill>
              <a:srgbClr val="99CC00"/>
            </a:solidFill>
            <a:round/>
            <a:headEnd/>
            <a:tailEnd/>
          </a:ln>
        </xdr:spPr>
      </xdr:sp>
      <xdr:sp macro="" textlink="">
        <xdr:nvSpPr>
          <xdr:cNvPr id="35327" name="Line 185"/>
          <xdr:cNvSpPr>
            <a:spLocks noChangeShapeType="1"/>
          </xdr:cNvSpPr>
        </xdr:nvSpPr>
        <xdr:spPr bwMode="auto">
          <a:xfrm rot="18519588" flipV="1">
            <a:off x="779" y="1535"/>
            <a:ext cx="0" cy="12"/>
          </a:xfrm>
          <a:prstGeom prst="line">
            <a:avLst/>
          </a:prstGeom>
          <a:noFill/>
          <a:ln w="19050">
            <a:solidFill>
              <a:srgbClr val="99CC00"/>
            </a:solidFill>
            <a:round/>
            <a:headEnd/>
            <a:tailEnd/>
          </a:ln>
        </xdr:spPr>
      </xdr:sp>
      <xdr:sp macro="" textlink="">
        <xdr:nvSpPr>
          <xdr:cNvPr id="35328" name="Line 186"/>
          <xdr:cNvSpPr>
            <a:spLocks noChangeShapeType="1"/>
          </xdr:cNvSpPr>
        </xdr:nvSpPr>
        <xdr:spPr bwMode="auto">
          <a:xfrm rot="18519588" flipH="1">
            <a:off x="859" y="1551"/>
            <a:ext cx="0" cy="12"/>
          </a:xfrm>
          <a:prstGeom prst="line">
            <a:avLst/>
          </a:prstGeom>
          <a:noFill/>
          <a:ln w="19050">
            <a:solidFill>
              <a:srgbClr val="99CC00"/>
            </a:solidFill>
            <a:round/>
            <a:headEnd/>
            <a:tailEnd/>
          </a:ln>
        </xdr:spPr>
      </xdr:sp>
      <xdr:sp macro="" textlink="">
        <xdr:nvSpPr>
          <xdr:cNvPr id="35329" name="Line 187"/>
          <xdr:cNvSpPr>
            <a:spLocks noChangeShapeType="1"/>
          </xdr:cNvSpPr>
        </xdr:nvSpPr>
        <xdr:spPr bwMode="auto">
          <a:xfrm rot="3080412" flipH="1" flipV="1">
            <a:off x="859" y="1535"/>
            <a:ext cx="0" cy="12"/>
          </a:xfrm>
          <a:prstGeom prst="line">
            <a:avLst/>
          </a:prstGeom>
          <a:noFill/>
          <a:ln w="19050">
            <a:solidFill>
              <a:srgbClr val="99CC00"/>
            </a:solidFill>
            <a:round/>
            <a:headEnd/>
            <a:tailEnd/>
          </a:ln>
        </xdr:spPr>
      </xdr:sp>
    </xdr:grpSp>
    <xdr:clientData/>
  </xdr:twoCellAnchor>
  <xdr:twoCellAnchor>
    <xdr:from>
      <xdr:col>11</xdr:col>
      <xdr:colOff>342900</xdr:colOff>
      <xdr:row>85</xdr:row>
      <xdr:rowOff>104775</xdr:rowOff>
    </xdr:from>
    <xdr:to>
      <xdr:col>13</xdr:col>
      <xdr:colOff>95250</xdr:colOff>
      <xdr:row>86</xdr:row>
      <xdr:rowOff>171450</xdr:rowOff>
    </xdr:to>
    <xdr:sp macro="" textlink="">
      <xdr:nvSpPr>
        <xdr:cNvPr id="3260" name="Text Box 188"/>
        <xdr:cNvSpPr txBox="1">
          <a:spLocks noChangeArrowheads="1"/>
        </xdr:cNvSpPr>
      </xdr:nvSpPr>
      <xdr:spPr bwMode="auto">
        <a:xfrm>
          <a:off x="7048500" y="16297275"/>
          <a:ext cx="971550" cy="257175"/>
        </a:xfrm>
        <a:prstGeom prst="rect">
          <a:avLst/>
        </a:prstGeom>
        <a:solidFill>
          <a:srgbClr val="0033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6600"/>
              </a:solidFill>
              <a:latin typeface="Arial"/>
              <a:cs typeface="Arial"/>
            </a:rPr>
            <a:t>Παράδειγμα</a:t>
          </a:r>
        </a:p>
      </xdr:txBody>
    </xdr:sp>
    <xdr:clientData/>
  </xdr:twoCellAnchor>
  <xdr:twoCellAnchor>
    <xdr:from>
      <xdr:col>11</xdr:col>
      <xdr:colOff>552450</xdr:colOff>
      <xdr:row>88</xdr:row>
      <xdr:rowOff>28575</xdr:rowOff>
    </xdr:from>
    <xdr:to>
      <xdr:col>13</xdr:col>
      <xdr:colOff>304800</xdr:colOff>
      <xdr:row>89</xdr:row>
      <xdr:rowOff>66675</xdr:rowOff>
    </xdr:to>
    <xdr:grpSp>
      <xdr:nvGrpSpPr>
        <xdr:cNvPr id="35185" name="Group 189"/>
        <xdr:cNvGrpSpPr>
          <a:grpSpLocks/>
        </xdr:cNvGrpSpPr>
      </xdr:nvGrpSpPr>
      <xdr:grpSpPr bwMode="auto">
        <a:xfrm>
          <a:off x="7312127" y="18054381"/>
          <a:ext cx="981383" cy="242939"/>
          <a:chOff x="762" y="1672"/>
          <a:chExt cx="102" cy="23"/>
        </a:xfrm>
      </xdr:grpSpPr>
      <xdr:sp macro="" textlink="">
        <xdr:nvSpPr>
          <xdr:cNvPr id="3262" name="Text Box 190"/>
          <xdr:cNvSpPr txBox="1">
            <a:spLocks noChangeArrowheads="1"/>
          </xdr:cNvSpPr>
        </xdr:nvSpPr>
        <xdr:spPr bwMode="auto">
          <a:xfrm>
            <a:off x="844" y="1672"/>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H</a:t>
            </a:r>
          </a:p>
        </xdr:txBody>
      </xdr:sp>
      <xdr:sp macro="" textlink="">
        <xdr:nvSpPr>
          <xdr:cNvPr id="3263" name="Text Box 191"/>
          <xdr:cNvSpPr txBox="1">
            <a:spLocks noChangeArrowheads="1"/>
          </xdr:cNvSpPr>
        </xdr:nvSpPr>
        <xdr:spPr bwMode="auto">
          <a:xfrm>
            <a:off x="762" y="1672"/>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H</a:t>
            </a:r>
          </a:p>
        </xdr:txBody>
      </xdr:sp>
      <xdr:sp macro="" textlink="">
        <xdr:nvSpPr>
          <xdr:cNvPr id="3264" name="Text Box 192"/>
          <xdr:cNvSpPr txBox="1">
            <a:spLocks noChangeArrowheads="1"/>
          </xdr:cNvSpPr>
        </xdr:nvSpPr>
        <xdr:spPr bwMode="auto">
          <a:xfrm>
            <a:off x="789" y="1672"/>
            <a:ext cx="29"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sp macro="" textlink="">
        <xdr:nvSpPr>
          <xdr:cNvPr id="35313" name="Line 193"/>
          <xdr:cNvSpPr>
            <a:spLocks noChangeShapeType="1"/>
          </xdr:cNvSpPr>
        </xdr:nvSpPr>
        <xdr:spPr bwMode="auto">
          <a:xfrm rot="5400000">
            <a:off x="786" y="1677"/>
            <a:ext cx="0" cy="12"/>
          </a:xfrm>
          <a:prstGeom prst="line">
            <a:avLst/>
          </a:prstGeom>
          <a:noFill/>
          <a:ln w="19050">
            <a:solidFill>
              <a:srgbClr val="99CC00"/>
            </a:solidFill>
            <a:round/>
            <a:headEnd/>
            <a:tailEnd/>
          </a:ln>
        </xdr:spPr>
      </xdr:sp>
      <xdr:sp macro="" textlink="">
        <xdr:nvSpPr>
          <xdr:cNvPr id="3266" name="Text Box 194"/>
          <xdr:cNvSpPr txBox="1">
            <a:spLocks noChangeArrowheads="1"/>
          </xdr:cNvSpPr>
        </xdr:nvSpPr>
        <xdr:spPr bwMode="auto">
          <a:xfrm>
            <a:off x="818" y="1673"/>
            <a:ext cx="20" cy="22"/>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FF9900"/>
                </a:solidFill>
                <a:latin typeface="Arial"/>
                <a:cs typeface="Arial"/>
              </a:rPr>
              <a:t>C</a:t>
            </a:r>
          </a:p>
        </xdr:txBody>
      </xdr:sp>
      <xdr:grpSp>
        <xdr:nvGrpSpPr>
          <xdr:cNvPr id="35315" name="Group 195"/>
          <xdr:cNvGrpSpPr>
            <a:grpSpLocks/>
          </xdr:cNvGrpSpPr>
        </xdr:nvGrpSpPr>
        <xdr:grpSpPr bwMode="auto">
          <a:xfrm>
            <a:off x="807" y="1680"/>
            <a:ext cx="12" cy="8"/>
            <a:chOff x="146" y="1658"/>
            <a:chExt cx="12" cy="8"/>
          </a:xfrm>
        </xdr:grpSpPr>
        <xdr:grpSp>
          <xdr:nvGrpSpPr>
            <xdr:cNvPr id="35317" name="Group 196"/>
            <xdr:cNvGrpSpPr>
              <a:grpSpLocks/>
            </xdr:cNvGrpSpPr>
          </xdr:nvGrpSpPr>
          <xdr:grpSpPr bwMode="auto">
            <a:xfrm>
              <a:off x="146" y="1658"/>
              <a:ext cx="12" cy="4"/>
              <a:chOff x="146" y="1658"/>
              <a:chExt cx="12" cy="4"/>
            </a:xfrm>
          </xdr:grpSpPr>
          <xdr:sp macro="" textlink="">
            <xdr:nvSpPr>
              <xdr:cNvPr id="35319" name="Line 197"/>
              <xdr:cNvSpPr>
                <a:spLocks noChangeShapeType="1"/>
              </xdr:cNvSpPr>
            </xdr:nvSpPr>
            <xdr:spPr bwMode="auto">
              <a:xfrm rot="5400000">
                <a:off x="152" y="1652"/>
                <a:ext cx="0" cy="12"/>
              </a:xfrm>
              <a:prstGeom prst="line">
                <a:avLst/>
              </a:prstGeom>
              <a:noFill/>
              <a:ln w="19050">
                <a:solidFill>
                  <a:srgbClr val="FF6600"/>
                </a:solidFill>
                <a:round/>
                <a:headEnd/>
                <a:tailEnd/>
              </a:ln>
            </xdr:spPr>
          </xdr:sp>
          <xdr:sp macro="" textlink="">
            <xdr:nvSpPr>
              <xdr:cNvPr id="35320" name="Line 198"/>
              <xdr:cNvSpPr>
                <a:spLocks noChangeShapeType="1"/>
              </xdr:cNvSpPr>
            </xdr:nvSpPr>
            <xdr:spPr bwMode="auto">
              <a:xfrm rot="5400000">
                <a:off x="152" y="1656"/>
                <a:ext cx="0" cy="12"/>
              </a:xfrm>
              <a:prstGeom prst="line">
                <a:avLst/>
              </a:prstGeom>
              <a:noFill/>
              <a:ln w="19050">
                <a:solidFill>
                  <a:srgbClr val="99CC00"/>
                </a:solidFill>
                <a:round/>
                <a:headEnd/>
                <a:tailEnd/>
              </a:ln>
            </xdr:spPr>
          </xdr:sp>
        </xdr:grpSp>
        <xdr:sp macro="" textlink="">
          <xdr:nvSpPr>
            <xdr:cNvPr id="35318" name="Line 199"/>
            <xdr:cNvSpPr>
              <a:spLocks noChangeShapeType="1"/>
            </xdr:cNvSpPr>
          </xdr:nvSpPr>
          <xdr:spPr bwMode="auto">
            <a:xfrm rot="5400000">
              <a:off x="152" y="1660"/>
              <a:ext cx="0" cy="12"/>
            </a:xfrm>
            <a:prstGeom prst="line">
              <a:avLst/>
            </a:prstGeom>
            <a:noFill/>
            <a:ln w="19050">
              <a:solidFill>
                <a:srgbClr val="FF6600"/>
              </a:solidFill>
              <a:round/>
              <a:headEnd/>
              <a:tailEnd/>
            </a:ln>
          </xdr:spPr>
        </xdr:sp>
      </xdr:grpSp>
      <xdr:sp macro="" textlink="">
        <xdr:nvSpPr>
          <xdr:cNvPr id="35316" name="Line 200"/>
          <xdr:cNvSpPr>
            <a:spLocks noChangeShapeType="1"/>
          </xdr:cNvSpPr>
        </xdr:nvSpPr>
        <xdr:spPr bwMode="auto">
          <a:xfrm rot="5400000">
            <a:off x="840" y="1677"/>
            <a:ext cx="0" cy="12"/>
          </a:xfrm>
          <a:prstGeom prst="line">
            <a:avLst/>
          </a:prstGeom>
          <a:noFill/>
          <a:ln w="19050">
            <a:solidFill>
              <a:srgbClr val="99CC00"/>
            </a:solidFill>
            <a:round/>
            <a:headEnd/>
            <a:tailEnd/>
          </a:ln>
        </xdr:spPr>
      </xdr:sp>
    </xdr:grpSp>
    <xdr:clientData/>
  </xdr:twoCellAnchor>
  <xdr:twoCellAnchor>
    <xdr:from>
      <xdr:col>1</xdr:col>
      <xdr:colOff>66675</xdr:colOff>
      <xdr:row>167</xdr:row>
      <xdr:rowOff>114300</xdr:rowOff>
    </xdr:from>
    <xdr:to>
      <xdr:col>10</xdr:col>
      <xdr:colOff>495300</xdr:colOff>
      <xdr:row>169</xdr:row>
      <xdr:rowOff>19050</xdr:rowOff>
    </xdr:to>
    <xdr:sp macro="" textlink="">
      <xdr:nvSpPr>
        <xdr:cNvPr id="3273" name="Text Box 201"/>
        <xdr:cNvSpPr txBox="1">
          <a:spLocks noChangeArrowheads="1"/>
        </xdr:cNvSpPr>
      </xdr:nvSpPr>
      <xdr:spPr bwMode="auto">
        <a:xfrm>
          <a:off x="676275" y="31927800"/>
          <a:ext cx="5915025" cy="285750"/>
        </a:xfrm>
        <a:prstGeom prst="rect">
          <a:avLst/>
        </a:prstGeom>
        <a:gradFill rotWithShape="1">
          <a:gsLst>
            <a:gs pos="0">
              <a:srgbClr val="333300"/>
            </a:gs>
            <a:gs pos="100000">
              <a:srgbClr val="333300">
                <a:gamma/>
                <a:shade val="0"/>
                <a:invGamma/>
              </a:srgbClr>
            </a:gs>
          </a:gsLst>
          <a:lin ang="2700000" scaled="1"/>
        </a:gra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1η περίπτωση: </a:t>
          </a:r>
          <a:r>
            <a:rPr lang="el-GR" sz="1200" b="1" i="0" strike="noStrike">
              <a:solidFill>
                <a:srgbClr val="FFFF99"/>
              </a:solidFill>
              <a:latin typeface="Arial"/>
              <a:cs typeface="Arial"/>
            </a:rPr>
            <a:t>το ανθρακοάτομο συνδέεται με</a:t>
          </a:r>
          <a:r>
            <a:rPr lang="el-GR" sz="1200" b="1" i="0" strike="noStrike">
              <a:solidFill>
                <a:srgbClr val="FF6600"/>
              </a:solidFill>
              <a:latin typeface="Arial"/>
              <a:cs typeface="Arial"/>
            </a:rPr>
            <a:t> 4</a:t>
          </a:r>
          <a:r>
            <a:rPr lang="el-GR" sz="1200" b="1" i="0" strike="noStrike">
              <a:solidFill>
                <a:srgbClr val="FFFF99"/>
              </a:solidFill>
              <a:latin typeface="Arial"/>
              <a:cs typeface="Arial"/>
            </a:rPr>
            <a:t> άτομα του περιβάλλοντός του.</a:t>
          </a:r>
        </a:p>
      </xdr:txBody>
    </xdr:sp>
    <xdr:clientData/>
  </xdr:twoCellAnchor>
  <xdr:twoCellAnchor editAs="oneCell">
    <xdr:from>
      <xdr:col>1</xdr:col>
      <xdr:colOff>542925</xdr:colOff>
      <xdr:row>176</xdr:row>
      <xdr:rowOff>204327</xdr:rowOff>
    </xdr:from>
    <xdr:to>
      <xdr:col>3</xdr:col>
      <xdr:colOff>457200</xdr:colOff>
      <xdr:row>182</xdr:row>
      <xdr:rowOff>107541</xdr:rowOff>
    </xdr:to>
    <xdr:pic>
      <xdr:nvPicPr>
        <xdr:cNvPr id="35187" name="Picture 202"/>
        <xdr:cNvPicPr>
          <a:picLocks noChangeAspect="1" noChangeArrowheads="1"/>
        </xdr:cNvPicPr>
      </xdr:nvPicPr>
      <xdr:blipFill>
        <a:blip xmlns:r="http://schemas.openxmlformats.org/officeDocument/2006/relationships" r:embed="rId3"/>
        <a:srcRect/>
        <a:stretch>
          <a:fillRect/>
        </a:stretch>
      </xdr:blipFill>
      <xdr:spPr bwMode="auto">
        <a:xfrm>
          <a:off x="1157441" y="36255940"/>
          <a:ext cx="1143307" cy="1132246"/>
        </a:xfrm>
        <a:prstGeom prst="rect">
          <a:avLst/>
        </a:prstGeom>
        <a:noFill/>
        <a:ln w="9525">
          <a:noFill/>
          <a:miter lim="800000"/>
          <a:headEnd/>
          <a:tailEnd/>
        </a:ln>
      </xdr:spPr>
    </xdr:pic>
    <xdr:clientData/>
  </xdr:twoCellAnchor>
  <xdr:twoCellAnchor>
    <xdr:from>
      <xdr:col>1</xdr:col>
      <xdr:colOff>95250</xdr:colOff>
      <xdr:row>202</xdr:row>
      <xdr:rowOff>85725</xdr:rowOff>
    </xdr:from>
    <xdr:to>
      <xdr:col>10</xdr:col>
      <xdr:colOff>571500</xdr:colOff>
      <xdr:row>203</xdr:row>
      <xdr:rowOff>171450</xdr:rowOff>
    </xdr:to>
    <xdr:sp macro="" textlink="">
      <xdr:nvSpPr>
        <xdr:cNvPr id="3275" name="Text Box 203"/>
        <xdr:cNvSpPr txBox="1">
          <a:spLocks noChangeArrowheads="1"/>
        </xdr:cNvSpPr>
      </xdr:nvSpPr>
      <xdr:spPr bwMode="auto">
        <a:xfrm>
          <a:off x="704850" y="38376225"/>
          <a:ext cx="5962650" cy="276225"/>
        </a:xfrm>
        <a:prstGeom prst="rect">
          <a:avLst/>
        </a:prstGeom>
        <a:gradFill rotWithShape="1">
          <a:gsLst>
            <a:gs pos="0">
              <a:srgbClr val="333300"/>
            </a:gs>
            <a:gs pos="100000">
              <a:srgbClr val="333300">
                <a:gamma/>
                <a:shade val="0"/>
                <a:invGamma/>
              </a:srgbClr>
            </a:gs>
          </a:gsLst>
          <a:lin ang="2700000" scaled="1"/>
        </a:gra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2η περίπτωση: </a:t>
          </a:r>
          <a:r>
            <a:rPr lang="el-GR" sz="1200" b="1" i="0" strike="noStrike">
              <a:solidFill>
                <a:srgbClr val="FFFF99"/>
              </a:solidFill>
              <a:latin typeface="Arial"/>
              <a:cs typeface="Arial"/>
            </a:rPr>
            <a:t>το ανθρακοάτομο συνδέεται με</a:t>
          </a:r>
          <a:r>
            <a:rPr lang="el-GR" sz="1200" b="1" i="0" strike="noStrike">
              <a:solidFill>
                <a:srgbClr val="FF6600"/>
              </a:solidFill>
              <a:latin typeface="Arial"/>
              <a:cs typeface="Arial"/>
            </a:rPr>
            <a:t> 3</a:t>
          </a:r>
          <a:r>
            <a:rPr lang="el-GR" sz="1200" b="1" i="0" strike="noStrike">
              <a:solidFill>
                <a:srgbClr val="FFFF99"/>
              </a:solidFill>
              <a:latin typeface="Arial"/>
              <a:cs typeface="Arial"/>
            </a:rPr>
            <a:t> άτομα του περιβάλλοντός του.</a:t>
          </a:r>
        </a:p>
      </xdr:txBody>
    </xdr:sp>
    <xdr:clientData/>
  </xdr:twoCellAnchor>
  <xdr:twoCellAnchor>
    <xdr:from>
      <xdr:col>1</xdr:col>
      <xdr:colOff>95250</xdr:colOff>
      <xdr:row>224</xdr:row>
      <xdr:rowOff>85725</xdr:rowOff>
    </xdr:from>
    <xdr:to>
      <xdr:col>10</xdr:col>
      <xdr:colOff>533400</xdr:colOff>
      <xdr:row>225</xdr:row>
      <xdr:rowOff>171450</xdr:rowOff>
    </xdr:to>
    <xdr:sp macro="" textlink="">
      <xdr:nvSpPr>
        <xdr:cNvPr id="3277" name="Text Box 205"/>
        <xdr:cNvSpPr txBox="1">
          <a:spLocks noChangeArrowheads="1"/>
        </xdr:cNvSpPr>
      </xdr:nvSpPr>
      <xdr:spPr bwMode="auto">
        <a:xfrm>
          <a:off x="704850" y="42376725"/>
          <a:ext cx="5924550" cy="276225"/>
        </a:xfrm>
        <a:prstGeom prst="rect">
          <a:avLst/>
        </a:prstGeom>
        <a:gradFill rotWithShape="1">
          <a:gsLst>
            <a:gs pos="0">
              <a:srgbClr val="333300"/>
            </a:gs>
            <a:gs pos="100000">
              <a:srgbClr val="333300">
                <a:gamma/>
                <a:shade val="0"/>
                <a:invGamma/>
              </a:srgbClr>
            </a:gs>
          </a:gsLst>
          <a:lin ang="2700000" scaled="1"/>
        </a:gra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3η περίπτωση: </a:t>
          </a:r>
          <a:r>
            <a:rPr lang="el-GR" sz="1200" b="1" i="0" strike="noStrike">
              <a:solidFill>
                <a:srgbClr val="FFFF99"/>
              </a:solidFill>
              <a:latin typeface="Arial"/>
              <a:cs typeface="Arial"/>
            </a:rPr>
            <a:t>το ανθρακοάτομο συνδέεται με</a:t>
          </a:r>
          <a:r>
            <a:rPr lang="el-GR" sz="1200" b="1" i="0" strike="noStrike">
              <a:solidFill>
                <a:srgbClr val="FF6600"/>
              </a:solidFill>
              <a:latin typeface="Arial"/>
              <a:cs typeface="Arial"/>
            </a:rPr>
            <a:t> 2</a:t>
          </a:r>
          <a:r>
            <a:rPr lang="el-GR" sz="1200" b="1" i="0" strike="noStrike">
              <a:solidFill>
                <a:srgbClr val="FFFF99"/>
              </a:solidFill>
              <a:latin typeface="Arial"/>
              <a:cs typeface="Arial"/>
            </a:rPr>
            <a:t> άτομα του περιβάλλοντός του.</a:t>
          </a:r>
        </a:p>
      </xdr:txBody>
    </xdr:sp>
    <xdr:clientData/>
  </xdr:twoCellAnchor>
  <xdr:twoCellAnchor>
    <xdr:from>
      <xdr:col>2</xdr:col>
      <xdr:colOff>104775</xdr:colOff>
      <xdr:row>195</xdr:row>
      <xdr:rowOff>66675</xdr:rowOff>
    </xdr:from>
    <xdr:to>
      <xdr:col>4</xdr:col>
      <xdr:colOff>352425</xdr:colOff>
      <xdr:row>201</xdr:row>
      <xdr:rowOff>142875</xdr:rowOff>
    </xdr:to>
    <xdr:grpSp>
      <xdr:nvGrpSpPr>
        <xdr:cNvPr id="35190" name="Group 207"/>
        <xdr:cNvGrpSpPr>
          <a:grpSpLocks/>
        </xdr:cNvGrpSpPr>
      </xdr:nvGrpSpPr>
      <xdr:grpSpPr bwMode="auto">
        <a:xfrm>
          <a:off x="1333807" y="40010223"/>
          <a:ext cx="1476683" cy="1305233"/>
          <a:chOff x="117" y="3679"/>
          <a:chExt cx="154" cy="122"/>
        </a:xfrm>
      </xdr:grpSpPr>
      <xdr:grpSp>
        <xdr:nvGrpSpPr>
          <xdr:cNvPr id="35293" name="Group 208"/>
          <xdr:cNvGrpSpPr>
            <a:grpSpLocks/>
          </xdr:cNvGrpSpPr>
        </xdr:nvGrpSpPr>
        <xdr:grpSpPr bwMode="auto">
          <a:xfrm>
            <a:off x="117" y="3679"/>
            <a:ext cx="151" cy="122"/>
            <a:chOff x="117" y="3679"/>
            <a:chExt cx="151" cy="122"/>
          </a:xfrm>
        </xdr:grpSpPr>
        <xdr:sp macro="" textlink="">
          <xdr:nvSpPr>
            <xdr:cNvPr id="3281" name="Text Box 209"/>
            <xdr:cNvSpPr txBox="1">
              <a:spLocks noChangeArrowheads="1"/>
            </xdr:cNvSpPr>
          </xdr:nvSpPr>
          <xdr:spPr bwMode="auto">
            <a:xfrm>
              <a:off x="174" y="3728"/>
              <a:ext cx="43" cy="39"/>
            </a:xfrm>
            <a:prstGeom prst="rect">
              <a:avLst/>
            </a:prstGeom>
            <a:solidFill>
              <a:srgbClr val="000000"/>
            </a:soli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600" b="0" i="0" strike="noStrike">
                  <a:solidFill>
                    <a:srgbClr val="FF9900"/>
                  </a:solidFill>
                  <a:latin typeface="Arial"/>
                  <a:cs typeface="Arial"/>
                </a:rPr>
                <a:t>C</a:t>
              </a:r>
            </a:p>
          </xdr:txBody>
        </xdr:sp>
        <xdr:sp macro="" textlink="">
          <xdr:nvSpPr>
            <xdr:cNvPr id="3282" name="Text Box 210"/>
            <xdr:cNvSpPr txBox="1">
              <a:spLocks noChangeArrowheads="1"/>
            </xdr:cNvSpPr>
          </xdr:nvSpPr>
          <xdr:spPr bwMode="auto">
            <a:xfrm>
              <a:off x="225" y="3744"/>
              <a:ext cx="43" cy="39"/>
            </a:xfrm>
            <a:prstGeom prst="rect">
              <a:avLst/>
            </a:prstGeom>
            <a:solidFill>
              <a:srgbClr val="000000"/>
            </a:soli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600" b="0" i="0" strike="noStrike">
                  <a:solidFill>
                    <a:srgbClr val="FF9900"/>
                  </a:solidFill>
                  <a:latin typeface="Arial"/>
                  <a:cs typeface="Arial"/>
                </a:rPr>
                <a:t>H</a:t>
              </a:r>
            </a:p>
          </xdr:txBody>
        </xdr:sp>
        <xdr:sp macro="" textlink="">
          <xdr:nvSpPr>
            <xdr:cNvPr id="3283" name="Text Box 211"/>
            <xdr:cNvSpPr txBox="1">
              <a:spLocks noChangeArrowheads="1"/>
            </xdr:cNvSpPr>
          </xdr:nvSpPr>
          <xdr:spPr bwMode="auto">
            <a:xfrm>
              <a:off x="173" y="3679"/>
              <a:ext cx="43" cy="39"/>
            </a:xfrm>
            <a:prstGeom prst="rect">
              <a:avLst/>
            </a:prstGeom>
            <a:solidFill>
              <a:srgbClr val="000000"/>
            </a:soli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600" b="0" i="0" strike="noStrike">
                  <a:solidFill>
                    <a:srgbClr val="FF9900"/>
                  </a:solidFill>
                  <a:latin typeface="Arial"/>
                  <a:cs typeface="Arial"/>
                </a:rPr>
                <a:t>H</a:t>
              </a:r>
            </a:p>
          </xdr:txBody>
        </xdr:sp>
        <xdr:sp macro="" textlink="">
          <xdr:nvSpPr>
            <xdr:cNvPr id="35304" name="Line 212"/>
            <xdr:cNvSpPr>
              <a:spLocks noChangeShapeType="1"/>
            </xdr:cNvSpPr>
          </xdr:nvSpPr>
          <xdr:spPr bwMode="auto">
            <a:xfrm>
              <a:off x="195" y="3711"/>
              <a:ext cx="0" cy="24"/>
            </a:xfrm>
            <a:prstGeom prst="line">
              <a:avLst/>
            </a:prstGeom>
            <a:noFill/>
            <a:ln w="19050">
              <a:solidFill>
                <a:srgbClr val="FF0000"/>
              </a:solidFill>
              <a:round/>
              <a:headEnd/>
              <a:tailEnd/>
            </a:ln>
          </xdr:spPr>
        </xdr:sp>
        <xdr:sp macro="" textlink="">
          <xdr:nvSpPr>
            <xdr:cNvPr id="35305" name="Line 213"/>
            <xdr:cNvSpPr>
              <a:spLocks noChangeShapeType="1"/>
            </xdr:cNvSpPr>
          </xdr:nvSpPr>
          <xdr:spPr bwMode="auto">
            <a:xfrm>
              <a:off x="206" y="3748"/>
              <a:ext cx="30" cy="13"/>
            </a:xfrm>
            <a:prstGeom prst="line">
              <a:avLst/>
            </a:prstGeom>
            <a:noFill/>
            <a:ln w="19050">
              <a:solidFill>
                <a:srgbClr val="FF0000"/>
              </a:solidFill>
              <a:round/>
              <a:headEnd/>
              <a:tailEnd/>
            </a:ln>
          </xdr:spPr>
        </xdr:sp>
        <xdr:pic>
          <xdr:nvPicPr>
            <xdr:cNvPr id="35306" name="Picture 214"/>
            <xdr:cNvPicPr>
              <a:picLocks noChangeAspect="1" noChangeArrowheads="1"/>
            </xdr:cNvPicPr>
          </xdr:nvPicPr>
          <xdr:blipFill>
            <a:blip xmlns:r="http://schemas.openxmlformats.org/officeDocument/2006/relationships" r:embed="rId4"/>
            <a:srcRect/>
            <a:stretch>
              <a:fillRect/>
            </a:stretch>
          </xdr:blipFill>
          <xdr:spPr bwMode="auto">
            <a:xfrm>
              <a:off x="117" y="3747"/>
              <a:ext cx="27" cy="54"/>
            </a:xfrm>
            <a:prstGeom prst="rect">
              <a:avLst/>
            </a:prstGeom>
            <a:noFill/>
            <a:ln w="9525">
              <a:noFill/>
              <a:miter lim="800000"/>
              <a:headEnd/>
              <a:tailEnd/>
            </a:ln>
          </xdr:spPr>
        </xdr:pic>
        <xdr:pic>
          <xdr:nvPicPr>
            <xdr:cNvPr id="35307" name="Picture 215"/>
            <xdr:cNvPicPr>
              <a:picLocks noChangeAspect="1" noChangeArrowheads="1"/>
            </xdr:cNvPicPr>
          </xdr:nvPicPr>
          <xdr:blipFill>
            <a:blip xmlns:r="http://schemas.openxmlformats.org/officeDocument/2006/relationships" r:embed="rId5"/>
            <a:srcRect/>
            <a:stretch>
              <a:fillRect/>
            </a:stretch>
          </xdr:blipFill>
          <xdr:spPr bwMode="auto">
            <a:xfrm rot="2240330">
              <a:off x="161" y="3725"/>
              <a:ext cx="27" cy="27"/>
            </a:xfrm>
            <a:prstGeom prst="rect">
              <a:avLst/>
            </a:prstGeom>
            <a:noFill/>
            <a:ln w="9525">
              <a:noFill/>
              <a:miter lim="800000"/>
              <a:headEnd/>
              <a:tailEnd/>
            </a:ln>
          </xdr:spPr>
        </xdr:pic>
        <xdr:pic>
          <xdr:nvPicPr>
            <xdr:cNvPr id="35308" name="Picture 216"/>
            <xdr:cNvPicPr>
              <a:picLocks noChangeAspect="1" noChangeArrowheads="1"/>
            </xdr:cNvPicPr>
          </xdr:nvPicPr>
          <xdr:blipFill>
            <a:blip xmlns:r="http://schemas.openxmlformats.org/officeDocument/2006/relationships" r:embed="rId6"/>
            <a:srcRect/>
            <a:stretch>
              <a:fillRect/>
            </a:stretch>
          </xdr:blipFill>
          <xdr:spPr bwMode="auto">
            <a:xfrm>
              <a:off x="140" y="3745"/>
              <a:ext cx="46" cy="26"/>
            </a:xfrm>
            <a:prstGeom prst="rect">
              <a:avLst/>
            </a:prstGeom>
            <a:noFill/>
            <a:ln w="9525">
              <a:noFill/>
              <a:miter lim="800000"/>
              <a:headEnd/>
              <a:tailEnd/>
            </a:ln>
          </xdr:spPr>
        </xdr:pic>
        <xdr:pic>
          <xdr:nvPicPr>
            <xdr:cNvPr id="35309" name="Picture 217"/>
            <xdr:cNvPicPr>
              <a:picLocks noChangeAspect="1" noChangeArrowheads="1"/>
            </xdr:cNvPicPr>
          </xdr:nvPicPr>
          <xdr:blipFill>
            <a:blip xmlns:r="http://schemas.openxmlformats.org/officeDocument/2006/relationships" r:embed="rId7"/>
            <a:srcRect/>
            <a:stretch>
              <a:fillRect/>
            </a:stretch>
          </xdr:blipFill>
          <xdr:spPr bwMode="auto">
            <a:xfrm>
              <a:off x="151" y="3728"/>
              <a:ext cx="12" cy="22"/>
            </a:xfrm>
            <a:prstGeom prst="rect">
              <a:avLst/>
            </a:prstGeom>
            <a:noFill/>
            <a:ln w="9525">
              <a:noFill/>
              <a:miter lim="800000"/>
              <a:headEnd/>
              <a:tailEnd/>
            </a:ln>
          </xdr:spPr>
        </xdr:pic>
      </xdr:grpSp>
      <xdr:grpSp>
        <xdr:nvGrpSpPr>
          <xdr:cNvPr id="35294" name="Group 218"/>
          <xdr:cNvGrpSpPr>
            <a:grpSpLocks/>
          </xdr:cNvGrpSpPr>
        </xdr:nvGrpSpPr>
        <xdr:grpSpPr bwMode="auto">
          <a:xfrm>
            <a:off x="184" y="3679"/>
            <a:ext cx="87" cy="106"/>
            <a:chOff x="184" y="3679"/>
            <a:chExt cx="87" cy="106"/>
          </a:xfrm>
        </xdr:grpSpPr>
        <xdr:grpSp>
          <xdr:nvGrpSpPr>
            <xdr:cNvPr id="35295" name="Group 219"/>
            <xdr:cNvGrpSpPr>
              <a:grpSpLocks/>
            </xdr:cNvGrpSpPr>
          </xdr:nvGrpSpPr>
          <xdr:grpSpPr bwMode="auto">
            <a:xfrm>
              <a:off x="184" y="3679"/>
              <a:ext cx="87" cy="106"/>
              <a:chOff x="186" y="3679"/>
              <a:chExt cx="87" cy="106"/>
            </a:xfrm>
          </xdr:grpSpPr>
          <xdr:sp macro="" textlink="">
            <xdr:nvSpPr>
              <xdr:cNvPr id="35297" name="Line 220"/>
              <xdr:cNvSpPr>
                <a:spLocks noChangeShapeType="1"/>
              </xdr:cNvSpPr>
            </xdr:nvSpPr>
            <xdr:spPr bwMode="auto">
              <a:xfrm>
                <a:off x="186" y="3680"/>
                <a:ext cx="0" cy="104"/>
              </a:xfrm>
              <a:prstGeom prst="line">
                <a:avLst/>
              </a:prstGeom>
              <a:noFill/>
              <a:ln w="9525">
                <a:solidFill>
                  <a:srgbClr val="333333"/>
                </a:solidFill>
                <a:round/>
                <a:headEnd/>
                <a:tailEnd/>
              </a:ln>
            </xdr:spPr>
          </xdr:sp>
          <xdr:sp macro="" textlink="">
            <xdr:nvSpPr>
              <xdr:cNvPr id="35298" name="Line 221"/>
              <xdr:cNvSpPr>
                <a:spLocks noChangeShapeType="1"/>
              </xdr:cNvSpPr>
            </xdr:nvSpPr>
            <xdr:spPr bwMode="auto">
              <a:xfrm>
                <a:off x="186" y="3679"/>
                <a:ext cx="87" cy="0"/>
              </a:xfrm>
              <a:prstGeom prst="line">
                <a:avLst/>
              </a:prstGeom>
              <a:noFill/>
              <a:ln w="9525">
                <a:solidFill>
                  <a:srgbClr val="333333"/>
                </a:solidFill>
                <a:round/>
                <a:headEnd/>
                <a:tailEnd/>
              </a:ln>
            </xdr:spPr>
          </xdr:sp>
          <xdr:sp macro="" textlink="">
            <xdr:nvSpPr>
              <xdr:cNvPr id="35299" name="Line 222"/>
              <xdr:cNvSpPr>
                <a:spLocks noChangeShapeType="1"/>
              </xdr:cNvSpPr>
            </xdr:nvSpPr>
            <xdr:spPr bwMode="auto">
              <a:xfrm>
                <a:off x="186" y="3785"/>
                <a:ext cx="86" cy="0"/>
              </a:xfrm>
              <a:prstGeom prst="line">
                <a:avLst/>
              </a:prstGeom>
              <a:noFill/>
              <a:ln w="9525">
                <a:solidFill>
                  <a:srgbClr val="333333"/>
                </a:solidFill>
                <a:round/>
                <a:headEnd/>
                <a:tailEnd/>
              </a:ln>
            </xdr:spPr>
          </xdr:sp>
          <xdr:sp macro="" textlink="">
            <xdr:nvSpPr>
              <xdr:cNvPr id="35300" name="Line 223"/>
              <xdr:cNvSpPr>
                <a:spLocks noChangeShapeType="1"/>
              </xdr:cNvSpPr>
            </xdr:nvSpPr>
            <xdr:spPr bwMode="auto">
              <a:xfrm flipV="1">
                <a:off x="272" y="3680"/>
                <a:ext cx="1" cy="105"/>
              </a:xfrm>
              <a:prstGeom prst="line">
                <a:avLst/>
              </a:prstGeom>
              <a:noFill/>
              <a:ln w="9525">
                <a:solidFill>
                  <a:srgbClr val="333333"/>
                </a:solidFill>
                <a:round/>
                <a:headEnd/>
                <a:tailEnd/>
              </a:ln>
            </xdr:spPr>
          </xdr:sp>
        </xdr:grpSp>
        <xdr:sp macro="" textlink="">
          <xdr:nvSpPr>
            <xdr:cNvPr id="3296" name="Text Box 224"/>
            <xdr:cNvSpPr txBox="1">
              <a:spLocks noChangeArrowheads="1"/>
            </xdr:cNvSpPr>
          </xdr:nvSpPr>
          <xdr:spPr bwMode="auto">
            <a:xfrm>
              <a:off x="248" y="3684"/>
              <a:ext cx="18" cy="1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1000" b="0" i="0" strike="noStrike">
                  <a:solidFill>
                    <a:srgbClr val="808080"/>
                  </a:solidFill>
                  <a:latin typeface="Arial"/>
                  <a:cs typeface="Arial"/>
                </a:rPr>
                <a:t>a</a:t>
              </a:r>
            </a:p>
          </xdr:txBody>
        </xdr:sp>
      </xdr:grpSp>
    </xdr:grpSp>
    <xdr:clientData/>
  </xdr:twoCellAnchor>
  <xdr:twoCellAnchor>
    <xdr:from>
      <xdr:col>1</xdr:col>
      <xdr:colOff>19050</xdr:colOff>
      <xdr:row>250</xdr:row>
      <xdr:rowOff>57150</xdr:rowOff>
    </xdr:from>
    <xdr:to>
      <xdr:col>2</xdr:col>
      <xdr:colOff>228600</xdr:colOff>
      <xdr:row>251</xdr:row>
      <xdr:rowOff>104775</xdr:rowOff>
    </xdr:to>
    <xdr:sp macro="" textlink="">
      <xdr:nvSpPr>
        <xdr:cNvPr id="3297" name="Text Box 225"/>
        <xdr:cNvSpPr txBox="1">
          <a:spLocks noChangeArrowheads="1"/>
        </xdr:cNvSpPr>
      </xdr:nvSpPr>
      <xdr:spPr bwMode="auto">
        <a:xfrm>
          <a:off x="628650" y="47301150"/>
          <a:ext cx="819150" cy="23812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ΑσκήσειςΆσκηση</a:t>
          </a:r>
        </a:p>
      </xdr:txBody>
    </xdr:sp>
    <xdr:clientData/>
  </xdr:twoCellAnchor>
  <xdr:twoCellAnchor>
    <xdr:from>
      <xdr:col>4</xdr:col>
      <xdr:colOff>333375</xdr:colOff>
      <xdr:row>258</xdr:row>
      <xdr:rowOff>180975</xdr:rowOff>
    </xdr:from>
    <xdr:to>
      <xdr:col>13</xdr:col>
      <xdr:colOff>552450</xdr:colOff>
      <xdr:row>269</xdr:row>
      <xdr:rowOff>47625</xdr:rowOff>
    </xdr:to>
    <xdr:sp macro="" textlink="">
      <xdr:nvSpPr>
        <xdr:cNvPr id="3300" name="Text Box 228"/>
        <xdr:cNvSpPr txBox="1">
          <a:spLocks noChangeArrowheads="1"/>
        </xdr:cNvSpPr>
      </xdr:nvSpPr>
      <xdr:spPr bwMode="auto">
        <a:xfrm>
          <a:off x="2771775" y="48948975"/>
          <a:ext cx="5705475" cy="1962150"/>
        </a:xfrm>
        <a:prstGeom prst="rect">
          <a:avLst/>
        </a:prstGeom>
        <a:solidFill>
          <a:srgbClr val="333300"/>
        </a:solidFill>
        <a:ln w="9525">
          <a:noFill/>
          <a:miter lim="800000"/>
          <a:headEnd/>
          <a:tailEnd/>
        </a:ln>
      </xdr:spPr>
      <xdr:txBody>
        <a:bodyPr vertOverflow="clip" wrap="square" lIns="91440" tIns="45720" rIns="91440" bIns="45720" anchor="ctr" upright="1"/>
        <a:lstStyle/>
        <a:p>
          <a:pPr algn="ctr" rtl="1">
            <a:defRPr sz="1000"/>
          </a:pPr>
          <a:r>
            <a:rPr lang="el-GR" sz="1100" b="1" i="0" strike="noStrike">
              <a:solidFill>
                <a:srgbClr val="FF6600"/>
              </a:solidFill>
              <a:latin typeface="Arial"/>
              <a:cs typeface="Arial"/>
            </a:rPr>
            <a:t>Παρατήρηση</a:t>
          </a:r>
          <a:r>
            <a:rPr lang="el-GR" sz="1100" b="0" i="0" strike="noStrike">
              <a:solidFill>
                <a:srgbClr val="FFFF99"/>
              </a:solidFill>
              <a:latin typeface="Arial"/>
              <a:cs typeface="Arial"/>
            </a:rPr>
            <a:t> </a:t>
          </a:r>
        </a:p>
        <a:p>
          <a:pPr algn="ctr" rtl="1">
            <a:defRPr sz="1000"/>
          </a:pPr>
          <a:r>
            <a:rPr lang="el-GR" sz="1100" b="0" i="0" strike="noStrike">
              <a:solidFill>
                <a:srgbClr val="FFFF99"/>
              </a:solidFill>
              <a:latin typeface="Arial"/>
              <a:cs typeface="Arial"/>
            </a:rPr>
            <a:t>Πολλές φορές για λόγους πρακτικότητας, στους ΣΤ των οργανικών ενώσεων δεν αναγρά-φονται ούτε τα άτομα </a:t>
          </a:r>
          <a:r>
            <a:rPr lang="el-GR" sz="1100" b="1" i="0" strike="noStrike">
              <a:solidFill>
                <a:srgbClr val="FF6600"/>
              </a:solidFill>
              <a:latin typeface="Arial"/>
              <a:cs typeface="Arial"/>
            </a:rPr>
            <a:t>Η,</a:t>
          </a:r>
          <a:r>
            <a:rPr lang="el-GR" sz="1100" b="0" i="0" strike="noStrike">
              <a:solidFill>
                <a:srgbClr val="FFFF99"/>
              </a:solidFill>
              <a:latin typeface="Arial"/>
              <a:cs typeface="Arial"/>
            </a:rPr>
            <a:t> αλλά ούτε και τα άτομα </a:t>
          </a:r>
          <a:r>
            <a:rPr lang="en-US" sz="1100" b="1" i="0" strike="noStrike">
              <a:solidFill>
                <a:srgbClr val="FF6600"/>
              </a:solidFill>
              <a:latin typeface="Arial"/>
              <a:cs typeface="Arial"/>
            </a:rPr>
            <a:t>C.</a:t>
          </a:r>
          <a:r>
            <a:rPr lang="en-US" sz="1100" b="0" i="0" strike="noStrike">
              <a:solidFill>
                <a:srgbClr val="FFFF99"/>
              </a:solidFill>
              <a:latin typeface="Arial"/>
              <a:cs typeface="Arial"/>
            </a:rPr>
            <a:t> </a:t>
          </a:r>
          <a:r>
            <a:rPr lang="el-GR" sz="1100" b="0" i="0" strike="noStrike">
              <a:solidFill>
                <a:srgbClr val="FFFF99"/>
              </a:solidFill>
              <a:latin typeface="Arial"/>
              <a:cs typeface="Arial"/>
            </a:rPr>
            <a:t>Έτσι καταλήγουμε οι ΣΤ να μοιάζουν με αυτόν που δίνεται ακριβώς δίπλα στην άσκηση </a:t>
          </a:r>
          <a:r>
            <a:rPr lang="el-GR" sz="1100" b="1" i="0" strike="noStrike">
              <a:solidFill>
                <a:srgbClr val="FF6600"/>
              </a:solidFill>
              <a:latin typeface="Arial"/>
              <a:cs typeface="Arial"/>
            </a:rPr>
            <a:t>γ.</a:t>
          </a:r>
          <a:r>
            <a:rPr lang="el-GR" sz="1100" b="0" i="0" strike="noStrike">
              <a:solidFill>
                <a:srgbClr val="FFFF99"/>
              </a:solidFill>
              <a:latin typeface="Arial"/>
              <a:cs typeface="Arial"/>
            </a:rPr>
            <a:t> Σε αυτές τις μορφές συντακτικών τύ-πων, στο άκρο κάθε ευθύγραμμου τμήματος εννοείται ότι βρίσκεται ένα άτομο </a:t>
          </a:r>
          <a:r>
            <a:rPr lang="en-US" sz="1100" b="1" i="0" strike="noStrike">
              <a:solidFill>
                <a:srgbClr val="FF6600"/>
              </a:solidFill>
              <a:latin typeface="Arial"/>
              <a:cs typeface="Arial"/>
            </a:rPr>
            <a:t>C.</a:t>
          </a:r>
          <a:r>
            <a:rPr lang="en-US" sz="1100" b="0" i="0" strike="noStrike">
              <a:solidFill>
                <a:srgbClr val="FFFF99"/>
              </a:solidFill>
              <a:latin typeface="Arial"/>
              <a:cs typeface="Arial"/>
            </a:rPr>
            <a:t> </a:t>
          </a:r>
          <a:r>
            <a:rPr lang="el-GR" sz="1100" b="0" i="0" strike="noStrike">
              <a:solidFill>
                <a:srgbClr val="FFFF99"/>
              </a:solidFill>
              <a:latin typeface="Arial"/>
              <a:cs typeface="Arial"/>
            </a:rPr>
            <a:t>Προ-φανώς αυτά τα ευθύγραμμα τμήματα παριστάνουν τους ομοιοπολικούς δεσμούς, με τους οποίους συνδέονται τα άτομα μέσα στο μόριο. Αν στην άκρη ενός δεσμού δε βρίσκεται ά-τομο </a:t>
          </a:r>
          <a:r>
            <a:rPr lang="en-US" sz="1100" b="1" i="0" strike="noStrike">
              <a:solidFill>
                <a:srgbClr val="FF6600"/>
              </a:solidFill>
              <a:latin typeface="Arial"/>
              <a:cs typeface="Arial"/>
            </a:rPr>
            <a:t>C, </a:t>
          </a:r>
          <a:r>
            <a:rPr lang="el-GR" sz="1100" b="0" i="0" strike="noStrike">
              <a:solidFill>
                <a:srgbClr val="FFFF99"/>
              </a:solidFill>
              <a:latin typeface="Arial"/>
              <a:cs typeface="Arial"/>
            </a:rPr>
            <a:t>αλλά άτομο κάποιου άλλου στοιχείου, τότε οπωσδήποτε αναγράφεται ο χημικός συμβολισμός αυτού του στοιχείου, όπως έγινε στην άσκηση </a:t>
          </a:r>
          <a:r>
            <a:rPr lang="el-GR" sz="1100" b="1" i="0" strike="noStrike">
              <a:solidFill>
                <a:srgbClr val="FF6600"/>
              </a:solidFill>
              <a:latin typeface="Arial"/>
              <a:cs typeface="Arial"/>
            </a:rPr>
            <a:t>1γ</a:t>
          </a:r>
          <a:r>
            <a:rPr lang="el-GR" sz="1100" b="0" i="0" strike="noStrike">
              <a:solidFill>
                <a:srgbClr val="FFFF99"/>
              </a:solidFill>
              <a:latin typeface="Arial"/>
              <a:cs typeface="Arial"/>
            </a:rPr>
            <a:t> για τα δυο άτομα </a:t>
          </a:r>
          <a:r>
            <a:rPr lang="en-US" sz="1100" b="1" i="0" strike="noStrike">
              <a:solidFill>
                <a:srgbClr val="FF6600"/>
              </a:solidFill>
              <a:latin typeface="Arial"/>
              <a:cs typeface="Arial"/>
            </a:rPr>
            <a:t>O</a:t>
          </a:r>
          <a:r>
            <a:rPr lang="en-US" sz="1100" b="0" i="0" strike="noStrike">
              <a:solidFill>
                <a:srgbClr val="FFFF99"/>
              </a:solidFill>
              <a:latin typeface="Arial"/>
              <a:cs typeface="Arial"/>
            </a:rPr>
            <a:t> </a:t>
          </a:r>
          <a:r>
            <a:rPr lang="el-GR" sz="1100" b="0" i="0" strike="noStrike">
              <a:solidFill>
                <a:srgbClr val="FFFF99"/>
              </a:solidFill>
              <a:latin typeface="Arial"/>
              <a:cs typeface="Arial"/>
            </a:rPr>
            <a:t>και το άτομο </a:t>
          </a:r>
          <a:r>
            <a:rPr lang="en-US" sz="1100" b="1" i="0" strike="noStrike">
              <a:solidFill>
                <a:srgbClr val="FF6600"/>
              </a:solidFill>
              <a:latin typeface="Arial"/>
              <a:cs typeface="Arial"/>
            </a:rPr>
            <a:t>N.</a:t>
          </a:r>
          <a:r>
            <a:rPr lang="en-US" sz="1100" b="0" i="0" strike="noStrike">
              <a:solidFill>
                <a:srgbClr val="FFFF99"/>
              </a:solidFill>
              <a:latin typeface="Arial"/>
              <a:cs typeface="Arial"/>
            </a:rPr>
            <a:t>  </a:t>
          </a:r>
        </a:p>
        <a:p>
          <a:pPr algn="ctr" rtl="1">
            <a:defRPr sz="1000"/>
          </a:pPr>
          <a:endParaRPr lang="en-US" sz="1100" b="0" i="0" strike="noStrike">
            <a:solidFill>
              <a:srgbClr val="FFFF99"/>
            </a:solidFill>
            <a:latin typeface="Arial"/>
            <a:cs typeface="Arial"/>
          </a:endParaRPr>
        </a:p>
      </xdr:txBody>
    </xdr:sp>
    <xdr:clientData/>
  </xdr:twoCellAnchor>
  <xdr:twoCellAnchor>
    <xdr:from>
      <xdr:col>1</xdr:col>
      <xdr:colOff>485775</xdr:colOff>
      <xdr:row>274</xdr:row>
      <xdr:rowOff>19050</xdr:rowOff>
    </xdr:from>
    <xdr:to>
      <xdr:col>3</xdr:col>
      <xdr:colOff>447675</xdr:colOff>
      <xdr:row>278</xdr:row>
      <xdr:rowOff>104775</xdr:rowOff>
    </xdr:to>
    <xdr:grpSp>
      <xdr:nvGrpSpPr>
        <xdr:cNvPr id="35193" name="Group 275"/>
        <xdr:cNvGrpSpPr>
          <a:grpSpLocks/>
        </xdr:cNvGrpSpPr>
      </xdr:nvGrpSpPr>
      <xdr:grpSpPr bwMode="auto">
        <a:xfrm>
          <a:off x="1100291" y="56144856"/>
          <a:ext cx="1190932" cy="905080"/>
          <a:chOff x="141" y="5419"/>
          <a:chExt cx="124" cy="89"/>
        </a:xfrm>
      </xdr:grpSpPr>
      <xdr:sp macro="" textlink="">
        <xdr:nvSpPr>
          <xdr:cNvPr id="3315" name="Text Box 243"/>
          <xdr:cNvSpPr txBox="1">
            <a:spLocks noChangeArrowheads="1"/>
          </xdr:cNvSpPr>
        </xdr:nvSpPr>
        <xdr:spPr bwMode="auto">
          <a:xfrm>
            <a:off x="229" y="541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3316" name="Text Box 244"/>
          <xdr:cNvSpPr txBox="1">
            <a:spLocks noChangeArrowheads="1"/>
          </xdr:cNvSpPr>
        </xdr:nvSpPr>
        <xdr:spPr bwMode="auto">
          <a:xfrm>
            <a:off x="141" y="547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Ν</a:t>
            </a:r>
          </a:p>
        </xdr:txBody>
      </xdr:sp>
      <xdr:sp macro="" textlink="">
        <xdr:nvSpPr>
          <xdr:cNvPr id="35286" name="Line 234"/>
          <xdr:cNvSpPr>
            <a:spLocks noChangeShapeType="1"/>
          </xdr:cNvSpPr>
        </xdr:nvSpPr>
        <xdr:spPr bwMode="auto">
          <a:xfrm>
            <a:off x="213" y="5482"/>
            <a:ext cx="0" cy="26"/>
          </a:xfrm>
          <a:prstGeom prst="line">
            <a:avLst/>
          </a:prstGeom>
          <a:noFill/>
          <a:ln w="9525">
            <a:solidFill>
              <a:srgbClr val="FFFF99"/>
            </a:solidFill>
            <a:round/>
            <a:headEnd/>
            <a:tailEnd/>
          </a:ln>
        </xdr:spPr>
      </xdr:sp>
      <xdr:sp macro="" textlink="">
        <xdr:nvSpPr>
          <xdr:cNvPr id="35287" name="Line 235"/>
          <xdr:cNvSpPr>
            <a:spLocks noChangeShapeType="1"/>
          </xdr:cNvSpPr>
        </xdr:nvSpPr>
        <xdr:spPr bwMode="auto">
          <a:xfrm flipH="1" flipV="1">
            <a:off x="186" y="5468"/>
            <a:ext cx="27" cy="15"/>
          </a:xfrm>
          <a:prstGeom prst="line">
            <a:avLst/>
          </a:prstGeom>
          <a:noFill/>
          <a:ln w="9525">
            <a:solidFill>
              <a:srgbClr val="FFFF99"/>
            </a:solidFill>
            <a:round/>
            <a:headEnd/>
            <a:tailEnd/>
          </a:ln>
        </xdr:spPr>
      </xdr:sp>
      <xdr:sp macro="" textlink="">
        <xdr:nvSpPr>
          <xdr:cNvPr id="35288" name="Line 236"/>
          <xdr:cNvSpPr>
            <a:spLocks noChangeShapeType="1"/>
          </xdr:cNvSpPr>
        </xdr:nvSpPr>
        <xdr:spPr bwMode="auto">
          <a:xfrm flipV="1">
            <a:off x="213" y="5466"/>
            <a:ext cx="25" cy="17"/>
          </a:xfrm>
          <a:prstGeom prst="line">
            <a:avLst/>
          </a:prstGeom>
          <a:noFill/>
          <a:ln w="9525">
            <a:solidFill>
              <a:srgbClr val="FFFF99"/>
            </a:solidFill>
            <a:round/>
            <a:headEnd/>
            <a:tailEnd/>
          </a:ln>
        </xdr:spPr>
      </xdr:sp>
      <xdr:sp macro="" textlink="">
        <xdr:nvSpPr>
          <xdr:cNvPr id="35289" name="Line 238"/>
          <xdr:cNvSpPr>
            <a:spLocks noChangeShapeType="1"/>
          </xdr:cNvSpPr>
        </xdr:nvSpPr>
        <xdr:spPr bwMode="auto">
          <a:xfrm flipV="1">
            <a:off x="213" y="5463"/>
            <a:ext cx="21" cy="14"/>
          </a:xfrm>
          <a:prstGeom prst="line">
            <a:avLst/>
          </a:prstGeom>
          <a:noFill/>
          <a:ln w="9525">
            <a:solidFill>
              <a:srgbClr val="FF6600"/>
            </a:solidFill>
            <a:round/>
            <a:headEnd/>
            <a:tailEnd/>
          </a:ln>
        </xdr:spPr>
      </xdr:sp>
      <xdr:sp macro="" textlink="">
        <xdr:nvSpPr>
          <xdr:cNvPr id="35290" name="Line 239"/>
          <xdr:cNvSpPr>
            <a:spLocks noChangeShapeType="1"/>
          </xdr:cNvSpPr>
        </xdr:nvSpPr>
        <xdr:spPr bwMode="auto">
          <a:xfrm>
            <a:off x="238" y="5439"/>
            <a:ext cx="0" cy="26"/>
          </a:xfrm>
          <a:prstGeom prst="line">
            <a:avLst/>
          </a:prstGeom>
          <a:noFill/>
          <a:ln w="9525">
            <a:solidFill>
              <a:srgbClr val="FFFF99"/>
            </a:solidFill>
            <a:round/>
            <a:headEnd/>
            <a:tailEnd/>
          </a:ln>
        </xdr:spPr>
      </xdr:sp>
      <xdr:sp macro="" textlink="">
        <xdr:nvSpPr>
          <xdr:cNvPr id="35291" name="Line 240"/>
          <xdr:cNvSpPr>
            <a:spLocks noChangeShapeType="1"/>
          </xdr:cNvSpPr>
        </xdr:nvSpPr>
        <xdr:spPr bwMode="auto">
          <a:xfrm flipH="1" flipV="1">
            <a:off x="238" y="5466"/>
            <a:ext cx="27" cy="15"/>
          </a:xfrm>
          <a:prstGeom prst="line">
            <a:avLst/>
          </a:prstGeom>
          <a:noFill/>
          <a:ln w="9525">
            <a:solidFill>
              <a:srgbClr val="FFFF99"/>
            </a:solidFill>
            <a:round/>
            <a:headEnd/>
            <a:tailEnd/>
          </a:ln>
        </xdr:spPr>
      </xdr:sp>
      <xdr:sp macro="" textlink="">
        <xdr:nvSpPr>
          <xdr:cNvPr id="35292" name="Line 241"/>
          <xdr:cNvSpPr>
            <a:spLocks noChangeShapeType="1"/>
          </xdr:cNvSpPr>
        </xdr:nvSpPr>
        <xdr:spPr bwMode="auto">
          <a:xfrm flipV="1">
            <a:off x="159" y="5468"/>
            <a:ext cx="27" cy="15"/>
          </a:xfrm>
          <a:prstGeom prst="line">
            <a:avLst/>
          </a:prstGeom>
          <a:noFill/>
          <a:ln w="9525">
            <a:solidFill>
              <a:srgbClr val="FFFF99"/>
            </a:solidFill>
            <a:round/>
            <a:headEnd/>
            <a:tailEnd/>
          </a:ln>
        </xdr:spPr>
      </xdr:sp>
    </xdr:grpSp>
    <xdr:clientData/>
  </xdr:twoCellAnchor>
  <xdr:twoCellAnchor>
    <xdr:from>
      <xdr:col>5</xdr:col>
      <xdr:colOff>542925</xdr:colOff>
      <xdr:row>273</xdr:row>
      <xdr:rowOff>180975</xdr:rowOff>
    </xdr:from>
    <xdr:to>
      <xdr:col>8</xdr:col>
      <xdr:colOff>161925</xdr:colOff>
      <xdr:row>281</xdr:row>
      <xdr:rowOff>104775</xdr:rowOff>
    </xdr:to>
    <xdr:grpSp>
      <xdr:nvGrpSpPr>
        <xdr:cNvPr id="35194" name="Group 277"/>
        <xdr:cNvGrpSpPr>
          <a:grpSpLocks/>
        </xdr:cNvGrpSpPr>
      </xdr:nvGrpSpPr>
      <xdr:grpSpPr bwMode="auto">
        <a:xfrm>
          <a:off x="3615506" y="56101943"/>
          <a:ext cx="1462548" cy="1562509"/>
          <a:chOff x="463" y="5396"/>
          <a:chExt cx="152" cy="152"/>
        </a:xfrm>
      </xdr:grpSpPr>
      <xdr:sp macro="" textlink="">
        <xdr:nvSpPr>
          <xdr:cNvPr id="3319" name="Text Box 247"/>
          <xdr:cNvSpPr txBox="1">
            <a:spLocks noChangeArrowheads="1"/>
          </xdr:cNvSpPr>
        </xdr:nvSpPr>
        <xdr:spPr bwMode="auto">
          <a:xfrm>
            <a:off x="595" y="541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grpSp>
        <xdr:nvGrpSpPr>
          <xdr:cNvPr id="35271" name="Group 276"/>
          <xdr:cNvGrpSpPr>
            <a:grpSpLocks/>
          </xdr:cNvGrpSpPr>
        </xdr:nvGrpSpPr>
        <xdr:grpSpPr bwMode="auto">
          <a:xfrm>
            <a:off x="463" y="5464"/>
            <a:ext cx="76" cy="84"/>
            <a:chOff x="463" y="5464"/>
            <a:chExt cx="76" cy="84"/>
          </a:xfrm>
        </xdr:grpSpPr>
        <xdr:sp macro="" textlink="">
          <xdr:nvSpPr>
            <xdr:cNvPr id="3317" name="Text Box 245"/>
            <xdr:cNvSpPr txBox="1">
              <a:spLocks noChangeArrowheads="1"/>
            </xdr:cNvSpPr>
          </xdr:nvSpPr>
          <xdr:spPr bwMode="auto">
            <a:xfrm>
              <a:off x="492" y="55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Ν</a:t>
              </a:r>
            </a:p>
          </xdr:txBody>
        </xdr:sp>
        <xdr:sp macro="" textlink="">
          <xdr:nvSpPr>
            <xdr:cNvPr id="35277" name="Line 250"/>
            <xdr:cNvSpPr>
              <a:spLocks noChangeShapeType="1"/>
            </xdr:cNvSpPr>
          </xdr:nvSpPr>
          <xdr:spPr bwMode="auto">
            <a:xfrm flipH="1">
              <a:off x="479" y="5464"/>
              <a:ext cx="43" cy="0"/>
            </a:xfrm>
            <a:prstGeom prst="line">
              <a:avLst/>
            </a:prstGeom>
            <a:noFill/>
            <a:ln w="9525">
              <a:solidFill>
                <a:srgbClr val="FFFF99"/>
              </a:solidFill>
              <a:round/>
              <a:headEnd/>
              <a:tailEnd/>
            </a:ln>
          </xdr:spPr>
        </xdr:sp>
        <xdr:sp macro="" textlink="">
          <xdr:nvSpPr>
            <xdr:cNvPr id="35278" name="Line 251"/>
            <xdr:cNvSpPr>
              <a:spLocks noChangeShapeType="1"/>
            </xdr:cNvSpPr>
          </xdr:nvSpPr>
          <xdr:spPr bwMode="auto">
            <a:xfrm flipH="1">
              <a:off x="463" y="5465"/>
              <a:ext cx="16" cy="38"/>
            </a:xfrm>
            <a:prstGeom prst="line">
              <a:avLst/>
            </a:prstGeom>
            <a:noFill/>
            <a:ln w="9525">
              <a:solidFill>
                <a:srgbClr val="FFFF99"/>
              </a:solidFill>
              <a:round/>
              <a:headEnd/>
              <a:tailEnd/>
            </a:ln>
          </xdr:spPr>
        </xdr:sp>
        <xdr:sp macro="" textlink="">
          <xdr:nvSpPr>
            <xdr:cNvPr id="35279" name="Line 252"/>
            <xdr:cNvSpPr>
              <a:spLocks noChangeShapeType="1"/>
            </xdr:cNvSpPr>
          </xdr:nvSpPr>
          <xdr:spPr bwMode="auto">
            <a:xfrm flipH="1">
              <a:off x="469" y="5471"/>
              <a:ext cx="13" cy="32"/>
            </a:xfrm>
            <a:prstGeom prst="line">
              <a:avLst/>
            </a:prstGeom>
            <a:noFill/>
            <a:ln w="9525">
              <a:solidFill>
                <a:srgbClr val="FF6600"/>
              </a:solidFill>
              <a:round/>
              <a:headEnd/>
              <a:tailEnd/>
            </a:ln>
          </xdr:spPr>
        </xdr:sp>
        <xdr:sp macro="" textlink="">
          <xdr:nvSpPr>
            <xdr:cNvPr id="35280" name="Line 253"/>
            <xdr:cNvSpPr>
              <a:spLocks noChangeShapeType="1"/>
            </xdr:cNvSpPr>
          </xdr:nvSpPr>
          <xdr:spPr bwMode="auto">
            <a:xfrm>
              <a:off x="523" y="5464"/>
              <a:ext cx="16" cy="38"/>
            </a:xfrm>
            <a:prstGeom prst="line">
              <a:avLst/>
            </a:prstGeom>
            <a:noFill/>
            <a:ln w="9525">
              <a:solidFill>
                <a:srgbClr val="FFFF99"/>
              </a:solidFill>
              <a:round/>
              <a:headEnd/>
              <a:tailEnd/>
            </a:ln>
          </xdr:spPr>
        </xdr:sp>
        <xdr:sp macro="" textlink="">
          <xdr:nvSpPr>
            <xdr:cNvPr id="35281" name="Line 254"/>
            <xdr:cNvSpPr>
              <a:spLocks noChangeShapeType="1"/>
            </xdr:cNvSpPr>
          </xdr:nvSpPr>
          <xdr:spPr bwMode="auto">
            <a:xfrm>
              <a:off x="520" y="5470"/>
              <a:ext cx="13" cy="32"/>
            </a:xfrm>
            <a:prstGeom prst="line">
              <a:avLst/>
            </a:prstGeom>
            <a:noFill/>
            <a:ln w="9525">
              <a:solidFill>
                <a:srgbClr val="FF6600"/>
              </a:solidFill>
              <a:round/>
              <a:headEnd/>
              <a:tailEnd/>
            </a:ln>
          </xdr:spPr>
        </xdr:sp>
        <xdr:sp macro="" textlink="">
          <xdr:nvSpPr>
            <xdr:cNvPr id="35282" name="Line 255"/>
            <xdr:cNvSpPr>
              <a:spLocks noChangeShapeType="1"/>
            </xdr:cNvSpPr>
          </xdr:nvSpPr>
          <xdr:spPr bwMode="auto">
            <a:xfrm>
              <a:off x="463" y="5503"/>
              <a:ext cx="26" cy="28"/>
            </a:xfrm>
            <a:prstGeom prst="line">
              <a:avLst/>
            </a:prstGeom>
            <a:noFill/>
            <a:ln w="9525">
              <a:solidFill>
                <a:srgbClr val="FFFF99"/>
              </a:solidFill>
              <a:round/>
              <a:headEnd/>
              <a:tailEnd/>
            </a:ln>
          </xdr:spPr>
        </xdr:sp>
        <xdr:sp macro="" textlink="">
          <xdr:nvSpPr>
            <xdr:cNvPr id="35283" name="Line 256"/>
            <xdr:cNvSpPr>
              <a:spLocks noChangeShapeType="1"/>
            </xdr:cNvSpPr>
          </xdr:nvSpPr>
          <xdr:spPr bwMode="auto">
            <a:xfrm flipH="1">
              <a:off x="513" y="5502"/>
              <a:ext cx="26" cy="28"/>
            </a:xfrm>
            <a:prstGeom prst="line">
              <a:avLst/>
            </a:prstGeom>
            <a:noFill/>
            <a:ln w="9525">
              <a:solidFill>
                <a:srgbClr val="FFFF99"/>
              </a:solidFill>
              <a:round/>
              <a:headEnd/>
              <a:tailEnd/>
            </a:ln>
          </xdr:spPr>
        </xdr:sp>
      </xdr:grpSp>
      <xdr:sp macro="" textlink="">
        <xdr:nvSpPr>
          <xdr:cNvPr id="35272" name="Line 257"/>
          <xdr:cNvSpPr>
            <a:spLocks noChangeShapeType="1"/>
          </xdr:cNvSpPr>
        </xdr:nvSpPr>
        <xdr:spPr bwMode="auto">
          <a:xfrm rot="536565" flipV="1">
            <a:off x="527" y="5431"/>
            <a:ext cx="17" cy="35"/>
          </a:xfrm>
          <a:prstGeom prst="line">
            <a:avLst/>
          </a:prstGeom>
          <a:noFill/>
          <a:ln w="9525">
            <a:solidFill>
              <a:srgbClr val="FFFF99"/>
            </a:solidFill>
            <a:round/>
            <a:headEnd/>
            <a:tailEnd/>
          </a:ln>
        </xdr:spPr>
      </xdr:sp>
      <xdr:sp macro="" textlink="">
        <xdr:nvSpPr>
          <xdr:cNvPr id="35273" name="Line 258"/>
          <xdr:cNvSpPr>
            <a:spLocks noChangeShapeType="1"/>
          </xdr:cNvSpPr>
        </xdr:nvSpPr>
        <xdr:spPr bwMode="auto">
          <a:xfrm>
            <a:off x="546" y="5432"/>
            <a:ext cx="49" cy="0"/>
          </a:xfrm>
          <a:prstGeom prst="line">
            <a:avLst/>
          </a:prstGeom>
          <a:noFill/>
          <a:ln w="9525">
            <a:solidFill>
              <a:srgbClr val="FFFF99"/>
            </a:solidFill>
            <a:round/>
            <a:headEnd/>
            <a:tailEnd/>
          </a:ln>
        </xdr:spPr>
      </xdr:sp>
      <xdr:sp macro="" textlink="">
        <xdr:nvSpPr>
          <xdr:cNvPr id="35274" name="Line 259"/>
          <xdr:cNvSpPr>
            <a:spLocks noChangeShapeType="1"/>
          </xdr:cNvSpPr>
        </xdr:nvSpPr>
        <xdr:spPr bwMode="auto">
          <a:xfrm flipH="1" flipV="1">
            <a:off x="522" y="5396"/>
            <a:ext cx="24" cy="36"/>
          </a:xfrm>
          <a:prstGeom prst="line">
            <a:avLst/>
          </a:prstGeom>
          <a:noFill/>
          <a:ln w="9525">
            <a:solidFill>
              <a:srgbClr val="FFFF99"/>
            </a:solidFill>
            <a:round/>
            <a:headEnd/>
            <a:tailEnd/>
          </a:ln>
        </xdr:spPr>
      </xdr:sp>
      <xdr:sp macro="" textlink="">
        <xdr:nvSpPr>
          <xdr:cNvPr id="35275" name="Line 260"/>
          <xdr:cNvSpPr>
            <a:spLocks noChangeShapeType="1"/>
          </xdr:cNvSpPr>
        </xdr:nvSpPr>
        <xdr:spPr bwMode="auto">
          <a:xfrm>
            <a:off x="550" y="5427"/>
            <a:ext cx="45" cy="0"/>
          </a:xfrm>
          <a:prstGeom prst="line">
            <a:avLst/>
          </a:prstGeom>
          <a:noFill/>
          <a:ln w="9525">
            <a:solidFill>
              <a:srgbClr val="FF6600"/>
            </a:solidFill>
            <a:round/>
            <a:headEnd/>
            <a:tailEnd/>
          </a:ln>
        </xdr:spPr>
      </xdr:sp>
    </xdr:grpSp>
    <xdr:clientData/>
  </xdr:twoCellAnchor>
  <xdr:twoCellAnchor>
    <xdr:from>
      <xdr:col>9</xdr:col>
      <xdr:colOff>542925</xdr:colOff>
      <xdr:row>274</xdr:row>
      <xdr:rowOff>0</xdr:rowOff>
    </xdr:from>
    <xdr:to>
      <xdr:col>12</xdr:col>
      <xdr:colOff>200025</xdr:colOff>
      <xdr:row>281</xdr:row>
      <xdr:rowOff>142875</xdr:rowOff>
    </xdr:to>
    <xdr:grpSp>
      <xdr:nvGrpSpPr>
        <xdr:cNvPr id="35195" name="Group 281"/>
        <xdr:cNvGrpSpPr>
          <a:grpSpLocks/>
        </xdr:cNvGrpSpPr>
      </xdr:nvGrpSpPr>
      <xdr:grpSpPr bwMode="auto">
        <a:xfrm>
          <a:off x="6073570" y="56125806"/>
          <a:ext cx="1500649" cy="1576746"/>
          <a:chOff x="714" y="5436"/>
          <a:chExt cx="156" cy="155"/>
        </a:xfrm>
      </xdr:grpSpPr>
      <xdr:sp macro="" textlink="">
        <xdr:nvSpPr>
          <xdr:cNvPr id="3318" name="Text Box 246"/>
          <xdr:cNvSpPr txBox="1">
            <a:spLocks noChangeArrowheads="1"/>
          </xdr:cNvSpPr>
        </xdr:nvSpPr>
        <xdr:spPr bwMode="auto">
          <a:xfrm>
            <a:off x="850" y="543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Ν</a:t>
            </a:r>
          </a:p>
        </xdr:txBody>
      </xdr:sp>
      <xdr:sp macro="" textlink="">
        <xdr:nvSpPr>
          <xdr:cNvPr id="35252" name="Line 270"/>
          <xdr:cNvSpPr>
            <a:spLocks noChangeShapeType="1"/>
          </xdr:cNvSpPr>
        </xdr:nvSpPr>
        <xdr:spPr bwMode="auto">
          <a:xfrm flipV="1">
            <a:off x="788" y="5470"/>
            <a:ext cx="30" cy="17"/>
          </a:xfrm>
          <a:prstGeom prst="line">
            <a:avLst/>
          </a:prstGeom>
          <a:noFill/>
          <a:ln w="9525">
            <a:solidFill>
              <a:srgbClr val="FFFF99"/>
            </a:solidFill>
            <a:round/>
            <a:headEnd/>
            <a:tailEnd/>
          </a:ln>
        </xdr:spPr>
      </xdr:sp>
      <xdr:grpSp>
        <xdr:nvGrpSpPr>
          <xdr:cNvPr id="35253" name="Group 280"/>
          <xdr:cNvGrpSpPr>
            <a:grpSpLocks/>
          </xdr:cNvGrpSpPr>
        </xdr:nvGrpSpPr>
        <xdr:grpSpPr bwMode="auto">
          <a:xfrm>
            <a:off x="817" y="5448"/>
            <a:ext cx="35" cy="25"/>
            <a:chOff x="817" y="5448"/>
            <a:chExt cx="35" cy="25"/>
          </a:xfrm>
        </xdr:grpSpPr>
        <xdr:grpSp>
          <xdr:nvGrpSpPr>
            <xdr:cNvPr id="35266" name="Group 279"/>
            <xdr:cNvGrpSpPr>
              <a:grpSpLocks/>
            </xdr:cNvGrpSpPr>
          </xdr:nvGrpSpPr>
          <xdr:grpSpPr bwMode="auto">
            <a:xfrm>
              <a:off x="817" y="5448"/>
              <a:ext cx="32" cy="21"/>
              <a:chOff x="817" y="5448"/>
              <a:chExt cx="32" cy="21"/>
            </a:xfrm>
          </xdr:grpSpPr>
          <xdr:sp macro="" textlink="">
            <xdr:nvSpPr>
              <xdr:cNvPr id="35268" name="Line 271"/>
              <xdr:cNvSpPr>
                <a:spLocks noChangeShapeType="1"/>
              </xdr:cNvSpPr>
            </xdr:nvSpPr>
            <xdr:spPr bwMode="auto">
              <a:xfrm flipV="1">
                <a:off x="819" y="5452"/>
                <a:ext cx="30" cy="17"/>
              </a:xfrm>
              <a:prstGeom prst="line">
                <a:avLst/>
              </a:prstGeom>
              <a:noFill/>
              <a:ln w="9525">
                <a:solidFill>
                  <a:srgbClr val="FFFF99"/>
                </a:solidFill>
                <a:round/>
                <a:headEnd/>
                <a:tailEnd/>
              </a:ln>
            </xdr:spPr>
          </xdr:sp>
          <xdr:sp macro="" textlink="">
            <xdr:nvSpPr>
              <xdr:cNvPr id="35269" name="Line 272"/>
              <xdr:cNvSpPr>
                <a:spLocks noChangeShapeType="1"/>
              </xdr:cNvSpPr>
            </xdr:nvSpPr>
            <xdr:spPr bwMode="auto">
              <a:xfrm flipV="1">
                <a:off x="817" y="5448"/>
                <a:ext cx="30" cy="17"/>
              </a:xfrm>
              <a:prstGeom prst="line">
                <a:avLst/>
              </a:prstGeom>
              <a:noFill/>
              <a:ln w="9525">
                <a:solidFill>
                  <a:srgbClr val="FF6600"/>
                </a:solidFill>
                <a:round/>
                <a:headEnd/>
                <a:tailEnd/>
              </a:ln>
            </xdr:spPr>
          </xdr:sp>
        </xdr:grpSp>
        <xdr:sp macro="" textlink="">
          <xdr:nvSpPr>
            <xdr:cNvPr id="35267" name="Line 273"/>
            <xdr:cNvSpPr>
              <a:spLocks noChangeShapeType="1"/>
            </xdr:cNvSpPr>
          </xdr:nvSpPr>
          <xdr:spPr bwMode="auto">
            <a:xfrm flipV="1">
              <a:off x="822" y="5456"/>
              <a:ext cx="30" cy="17"/>
            </a:xfrm>
            <a:prstGeom prst="line">
              <a:avLst/>
            </a:prstGeom>
            <a:noFill/>
            <a:ln w="9525">
              <a:solidFill>
                <a:srgbClr val="FF6600"/>
              </a:solidFill>
              <a:round/>
              <a:headEnd/>
              <a:tailEnd/>
            </a:ln>
          </xdr:spPr>
        </xdr:sp>
      </xdr:grpSp>
      <xdr:grpSp>
        <xdr:nvGrpSpPr>
          <xdr:cNvPr id="35254" name="Group 278"/>
          <xdr:cNvGrpSpPr>
            <a:grpSpLocks/>
          </xdr:cNvGrpSpPr>
        </xdr:nvGrpSpPr>
        <xdr:grpSpPr bwMode="auto">
          <a:xfrm>
            <a:off x="714" y="5454"/>
            <a:ext cx="128" cy="137"/>
            <a:chOff x="714" y="5454"/>
            <a:chExt cx="128" cy="137"/>
          </a:xfrm>
        </xdr:grpSpPr>
        <xdr:sp macro="" textlink="">
          <xdr:nvSpPr>
            <xdr:cNvPr id="3341" name="Text Box 269"/>
            <xdr:cNvSpPr txBox="1">
              <a:spLocks noChangeArrowheads="1"/>
            </xdr:cNvSpPr>
          </xdr:nvSpPr>
          <xdr:spPr bwMode="auto">
            <a:xfrm>
              <a:off x="822" y="553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Ν</a:t>
              </a:r>
            </a:p>
          </xdr:txBody>
        </xdr:sp>
        <xdr:sp macro="" textlink="">
          <xdr:nvSpPr>
            <xdr:cNvPr id="3320" name="Text Box 248"/>
            <xdr:cNvSpPr txBox="1">
              <a:spLocks noChangeArrowheads="1"/>
            </xdr:cNvSpPr>
          </xdr:nvSpPr>
          <xdr:spPr bwMode="auto">
            <a:xfrm>
              <a:off x="726" y="557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35257" name="Line 261"/>
            <xdr:cNvSpPr>
              <a:spLocks noChangeShapeType="1"/>
            </xdr:cNvSpPr>
          </xdr:nvSpPr>
          <xdr:spPr bwMode="auto">
            <a:xfrm flipH="1">
              <a:off x="715" y="5544"/>
              <a:ext cx="43" cy="0"/>
            </a:xfrm>
            <a:prstGeom prst="line">
              <a:avLst/>
            </a:prstGeom>
            <a:noFill/>
            <a:ln w="9525">
              <a:solidFill>
                <a:srgbClr val="FFFF99"/>
              </a:solidFill>
              <a:round/>
              <a:headEnd/>
              <a:tailEnd/>
            </a:ln>
          </xdr:spPr>
        </xdr:sp>
        <xdr:sp macro="" textlink="">
          <xdr:nvSpPr>
            <xdr:cNvPr id="35258" name="Line 262"/>
            <xdr:cNvSpPr>
              <a:spLocks noChangeShapeType="1"/>
            </xdr:cNvSpPr>
          </xdr:nvSpPr>
          <xdr:spPr bwMode="auto">
            <a:xfrm>
              <a:off x="714" y="5544"/>
              <a:ext cx="16" cy="31"/>
            </a:xfrm>
            <a:prstGeom prst="line">
              <a:avLst/>
            </a:prstGeom>
            <a:noFill/>
            <a:ln w="9525">
              <a:solidFill>
                <a:srgbClr val="FFFF99"/>
              </a:solidFill>
              <a:round/>
              <a:headEnd/>
              <a:tailEnd/>
            </a:ln>
          </xdr:spPr>
        </xdr:sp>
        <xdr:sp macro="" textlink="">
          <xdr:nvSpPr>
            <xdr:cNvPr id="35259" name="Line 263"/>
            <xdr:cNvSpPr>
              <a:spLocks noChangeShapeType="1"/>
            </xdr:cNvSpPr>
          </xdr:nvSpPr>
          <xdr:spPr bwMode="auto">
            <a:xfrm flipH="1">
              <a:off x="743" y="5545"/>
              <a:ext cx="15" cy="30"/>
            </a:xfrm>
            <a:prstGeom prst="line">
              <a:avLst/>
            </a:prstGeom>
            <a:noFill/>
            <a:ln w="9525">
              <a:solidFill>
                <a:srgbClr val="FFFF99"/>
              </a:solidFill>
              <a:round/>
              <a:headEnd/>
              <a:tailEnd/>
            </a:ln>
          </xdr:spPr>
        </xdr:sp>
        <xdr:sp macro="" textlink="">
          <xdr:nvSpPr>
            <xdr:cNvPr id="3336" name="Text Box 264"/>
            <xdr:cNvSpPr txBox="1">
              <a:spLocks noChangeArrowheads="1"/>
            </xdr:cNvSpPr>
          </xdr:nvSpPr>
          <xdr:spPr bwMode="auto">
            <a:xfrm>
              <a:off x="739" y="545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35261" name="Line 265"/>
            <xdr:cNvSpPr>
              <a:spLocks noChangeShapeType="1"/>
            </xdr:cNvSpPr>
          </xdr:nvSpPr>
          <xdr:spPr bwMode="auto">
            <a:xfrm flipV="1">
              <a:off x="758" y="5527"/>
              <a:ext cx="30" cy="17"/>
            </a:xfrm>
            <a:prstGeom prst="line">
              <a:avLst/>
            </a:prstGeom>
            <a:noFill/>
            <a:ln w="9525">
              <a:solidFill>
                <a:srgbClr val="FFFF99"/>
              </a:solidFill>
              <a:round/>
              <a:headEnd/>
              <a:tailEnd/>
            </a:ln>
          </xdr:spPr>
        </xdr:sp>
        <xdr:sp macro="" textlink="">
          <xdr:nvSpPr>
            <xdr:cNvPr id="35262" name="Line 266"/>
            <xdr:cNvSpPr>
              <a:spLocks noChangeShapeType="1"/>
            </xdr:cNvSpPr>
          </xdr:nvSpPr>
          <xdr:spPr bwMode="auto">
            <a:xfrm flipV="1">
              <a:off x="788" y="5487"/>
              <a:ext cx="0" cy="40"/>
            </a:xfrm>
            <a:prstGeom prst="line">
              <a:avLst/>
            </a:prstGeom>
            <a:noFill/>
            <a:ln w="9525">
              <a:solidFill>
                <a:srgbClr val="FFFF99"/>
              </a:solidFill>
              <a:round/>
              <a:headEnd/>
              <a:tailEnd/>
            </a:ln>
          </xdr:spPr>
        </xdr:sp>
        <xdr:sp macro="" textlink="">
          <xdr:nvSpPr>
            <xdr:cNvPr id="35263" name="Line 267"/>
            <xdr:cNvSpPr>
              <a:spLocks noChangeShapeType="1"/>
            </xdr:cNvSpPr>
          </xdr:nvSpPr>
          <xdr:spPr bwMode="auto">
            <a:xfrm>
              <a:off x="789" y="5527"/>
              <a:ext cx="32" cy="18"/>
            </a:xfrm>
            <a:prstGeom prst="line">
              <a:avLst/>
            </a:prstGeom>
            <a:noFill/>
            <a:ln w="9525">
              <a:solidFill>
                <a:srgbClr val="FFFF99"/>
              </a:solidFill>
              <a:round/>
              <a:headEnd/>
              <a:tailEnd/>
            </a:ln>
          </xdr:spPr>
        </xdr:sp>
        <xdr:sp macro="" textlink="">
          <xdr:nvSpPr>
            <xdr:cNvPr id="35264" name="Line 268"/>
            <xdr:cNvSpPr>
              <a:spLocks noChangeShapeType="1"/>
            </xdr:cNvSpPr>
          </xdr:nvSpPr>
          <xdr:spPr bwMode="auto">
            <a:xfrm>
              <a:off x="792" y="5522"/>
              <a:ext cx="32" cy="18"/>
            </a:xfrm>
            <a:prstGeom prst="line">
              <a:avLst/>
            </a:prstGeom>
            <a:noFill/>
            <a:ln w="9525">
              <a:solidFill>
                <a:srgbClr val="FF6600"/>
              </a:solidFill>
              <a:round/>
              <a:headEnd/>
              <a:tailEnd/>
            </a:ln>
          </xdr:spPr>
        </xdr:sp>
        <xdr:sp macro="" textlink="">
          <xdr:nvSpPr>
            <xdr:cNvPr id="35265" name="Line 274"/>
            <xdr:cNvSpPr>
              <a:spLocks noChangeShapeType="1"/>
            </xdr:cNvSpPr>
          </xdr:nvSpPr>
          <xdr:spPr bwMode="auto">
            <a:xfrm>
              <a:off x="757" y="5469"/>
              <a:ext cx="32" cy="18"/>
            </a:xfrm>
            <a:prstGeom prst="line">
              <a:avLst/>
            </a:prstGeom>
            <a:noFill/>
            <a:ln w="9525">
              <a:solidFill>
                <a:srgbClr val="FFFF99"/>
              </a:solidFill>
              <a:round/>
              <a:headEnd/>
              <a:tailEnd/>
            </a:ln>
          </xdr:spPr>
        </xdr:sp>
      </xdr:grpSp>
    </xdr:grpSp>
    <xdr:clientData/>
  </xdr:twoCellAnchor>
  <xdr:twoCellAnchor>
    <xdr:from>
      <xdr:col>8</xdr:col>
      <xdr:colOff>266700</xdr:colOff>
      <xdr:row>38</xdr:row>
      <xdr:rowOff>57150</xdr:rowOff>
    </xdr:from>
    <xdr:to>
      <xdr:col>8</xdr:col>
      <xdr:colOff>266700</xdr:colOff>
      <xdr:row>38</xdr:row>
      <xdr:rowOff>161925</xdr:rowOff>
    </xdr:to>
    <xdr:sp macro="" textlink="">
      <xdr:nvSpPr>
        <xdr:cNvPr id="35196" name="Line 283"/>
        <xdr:cNvSpPr>
          <a:spLocks noChangeShapeType="1"/>
        </xdr:cNvSpPr>
      </xdr:nvSpPr>
      <xdr:spPr bwMode="auto">
        <a:xfrm flipV="1">
          <a:off x="5143500" y="7296150"/>
          <a:ext cx="0" cy="104775"/>
        </a:xfrm>
        <a:prstGeom prst="line">
          <a:avLst/>
        </a:prstGeom>
        <a:noFill/>
        <a:ln w="9525">
          <a:noFill/>
          <a:round/>
          <a:headEnd/>
          <a:tailEnd/>
        </a:ln>
      </xdr:spPr>
    </xdr:sp>
    <xdr:clientData/>
  </xdr:twoCellAnchor>
  <xdr:twoCellAnchor>
    <xdr:from>
      <xdr:col>5</xdr:col>
      <xdr:colOff>161925</xdr:colOff>
      <xdr:row>37</xdr:row>
      <xdr:rowOff>85725</xdr:rowOff>
    </xdr:from>
    <xdr:to>
      <xdr:col>6</xdr:col>
      <xdr:colOff>57150</xdr:colOff>
      <xdr:row>39</xdr:row>
      <xdr:rowOff>57150</xdr:rowOff>
    </xdr:to>
    <xdr:grpSp>
      <xdr:nvGrpSpPr>
        <xdr:cNvPr id="35197" name="Group 285"/>
        <xdr:cNvGrpSpPr>
          <a:grpSpLocks/>
        </xdr:cNvGrpSpPr>
      </xdr:nvGrpSpPr>
      <xdr:grpSpPr bwMode="auto">
        <a:xfrm>
          <a:off x="3234506" y="7664757"/>
          <a:ext cx="509741" cy="381103"/>
          <a:chOff x="594" y="746"/>
          <a:chExt cx="53" cy="37"/>
        </a:xfrm>
      </xdr:grpSpPr>
      <xdr:sp macro="" textlink="">
        <xdr:nvSpPr>
          <xdr:cNvPr id="3104" name="Text Box 32"/>
          <xdr:cNvSpPr txBox="1">
            <a:spLocks noChangeArrowheads="1"/>
          </xdr:cNvSpPr>
        </xdr:nvSpPr>
        <xdr:spPr bwMode="auto">
          <a:xfrm>
            <a:off x="594" y="754"/>
            <a:ext cx="53" cy="29"/>
          </a:xfrm>
          <a:prstGeom prst="rect">
            <a:avLst/>
          </a:prstGeom>
          <a:solidFill>
            <a:srgbClr val="000000"/>
          </a:solidFill>
          <a:ln w="9525">
            <a:noFill/>
            <a:miter lim="800000"/>
            <a:headEnd/>
            <a:tailEnd/>
          </a:ln>
        </xdr:spPr>
        <xdr:txBody>
          <a:bodyPr vertOverflow="clip" wrap="square" lIns="36576" tIns="27432" rIns="0" bIns="0" anchor="t" upright="1"/>
          <a:lstStyle/>
          <a:p>
            <a:pPr algn="l" rtl="1">
              <a:defRPr sz="1000"/>
            </a:pPr>
            <a:r>
              <a:rPr lang="en-US" sz="1200" b="1" i="0" strike="noStrike">
                <a:solidFill>
                  <a:srgbClr val="808080"/>
                </a:solidFill>
                <a:latin typeface="Arial"/>
                <a:cs typeface="Arial"/>
              </a:rPr>
              <a:t>C</a:t>
            </a:r>
            <a:r>
              <a:rPr lang="en-US" sz="1200" b="1" i="0" strike="noStrike">
                <a:solidFill>
                  <a:srgbClr val="FFFF99"/>
                </a:solidFill>
                <a:latin typeface="Arial"/>
                <a:cs typeface="Arial"/>
              </a:rPr>
              <a:t>H</a:t>
            </a:r>
            <a:r>
              <a:rPr lang="en-US" sz="1200" b="1" i="0" strike="noStrike" baseline="-25000">
                <a:solidFill>
                  <a:srgbClr val="FFFF99"/>
                </a:solidFill>
                <a:latin typeface="Arial"/>
                <a:cs typeface="Arial"/>
              </a:rPr>
              <a:t>3</a:t>
            </a:r>
          </a:p>
        </xdr:txBody>
      </xdr:sp>
      <xdr:sp macro="" textlink="">
        <xdr:nvSpPr>
          <xdr:cNvPr id="35250" name="Line 284"/>
          <xdr:cNvSpPr>
            <a:spLocks noChangeShapeType="1"/>
          </xdr:cNvSpPr>
        </xdr:nvSpPr>
        <xdr:spPr bwMode="auto">
          <a:xfrm flipV="1">
            <a:off x="604" y="746"/>
            <a:ext cx="0" cy="12"/>
          </a:xfrm>
          <a:prstGeom prst="line">
            <a:avLst/>
          </a:prstGeom>
          <a:noFill/>
          <a:ln w="19050">
            <a:solidFill>
              <a:srgbClr val="FFFF99"/>
            </a:solidFill>
            <a:round/>
            <a:headEnd/>
            <a:tailEnd/>
          </a:ln>
        </xdr:spPr>
      </xdr:sp>
    </xdr:grpSp>
    <xdr:clientData/>
  </xdr:twoCellAnchor>
  <xdr:twoCellAnchor>
    <xdr:from>
      <xdr:col>2</xdr:col>
      <xdr:colOff>28575</xdr:colOff>
      <xdr:row>253</xdr:row>
      <xdr:rowOff>180975</xdr:rowOff>
    </xdr:from>
    <xdr:to>
      <xdr:col>3</xdr:col>
      <xdr:colOff>447675</xdr:colOff>
      <xdr:row>254</xdr:row>
      <xdr:rowOff>180975</xdr:rowOff>
    </xdr:to>
    <xdr:grpSp>
      <xdr:nvGrpSpPr>
        <xdr:cNvPr id="35198" name="Group 359"/>
        <xdr:cNvGrpSpPr>
          <a:grpSpLocks/>
        </xdr:cNvGrpSpPr>
      </xdr:nvGrpSpPr>
      <xdr:grpSpPr bwMode="auto">
        <a:xfrm>
          <a:off x="1257607" y="52005169"/>
          <a:ext cx="1033616" cy="204838"/>
          <a:chOff x="182" y="5018"/>
          <a:chExt cx="108" cy="20"/>
        </a:xfrm>
      </xdr:grpSpPr>
      <xdr:sp macro="" textlink="">
        <xdr:nvSpPr>
          <xdr:cNvPr id="3358" name="Text Box 286"/>
          <xdr:cNvSpPr txBox="1">
            <a:spLocks noChangeArrowheads="1"/>
          </xdr:cNvSpPr>
        </xdr:nvSpPr>
        <xdr:spPr bwMode="auto">
          <a:xfrm>
            <a:off x="211" y="5018"/>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360" name="Text Box 288"/>
          <xdr:cNvSpPr txBox="1">
            <a:spLocks noChangeArrowheads="1"/>
          </xdr:cNvSpPr>
        </xdr:nvSpPr>
        <xdr:spPr bwMode="auto">
          <a:xfrm>
            <a:off x="182" y="5018"/>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361" name="Text Box 289"/>
          <xdr:cNvSpPr txBox="1">
            <a:spLocks noChangeArrowheads="1"/>
          </xdr:cNvSpPr>
        </xdr:nvSpPr>
        <xdr:spPr bwMode="auto">
          <a:xfrm>
            <a:off x="240" y="5018"/>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368" name="Text Box 296"/>
          <xdr:cNvSpPr txBox="1">
            <a:spLocks noChangeArrowheads="1"/>
          </xdr:cNvSpPr>
        </xdr:nvSpPr>
        <xdr:spPr bwMode="auto">
          <a:xfrm>
            <a:off x="269" y="5018"/>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t>
            </a:r>
          </a:p>
        </xdr:txBody>
      </xdr:sp>
      <xdr:sp macro="" textlink="">
        <xdr:nvSpPr>
          <xdr:cNvPr id="35240" name="Line 305"/>
          <xdr:cNvSpPr>
            <a:spLocks noChangeShapeType="1"/>
          </xdr:cNvSpPr>
        </xdr:nvSpPr>
        <xdr:spPr bwMode="auto">
          <a:xfrm flipH="1">
            <a:off x="229" y="5028"/>
            <a:ext cx="13" cy="0"/>
          </a:xfrm>
          <a:prstGeom prst="line">
            <a:avLst/>
          </a:prstGeom>
          <a:noFill/>
          <a:ln w="9525">
            <a:solidFill>
              <a:srgbClr val="FFFF99"/>
            </a:solidFill>
            <a:round/>
            <a:headEnd/>
            <a:tailEnd/>
          </a:ln>
        </xdr:spPr>
      </xdr:sp>
      <xdr:grpSp>
        <xdr:nvGrpSpPr>
          <xdr:cNvPr id="35241" name="Group 314"/>
          <xdr:cNvGrpSpPr>
            <a:grpSpLocks/>
          </xdr:cNvGrpSpPr>
        </xdr:nvGrpSpPr>
        <xdr:grpSpPr bwMode="auto">
          <a:xfrm>
            <a:off x="200" y="5026"/>
            <a:ext cx="13" cy="4"/>
            <a:chOff x="509" y="4917"/>
            <a:chExt cx="13" cy="4"/>
          </a:xfrm>
        </xdr:grpSpPr>
        <xdr:sp macro="" textlink="">
          <xdr:nvSpPr>
            <xdr:cNvPr id="35247" name="Line 315"/>
            <xdr:cNvSpPr>
              <a:spLocks noChangeShapeType="1"/>
            </xdr:cNvSpPr>
          </xdr:nvSpPr>
          <xdr:spPr bwMode="auto">
            <a:xfrm flipH="1">
              <a:off x="509" y="4921"/>
              <a:ext cx="13" cy="0"/>
            </a:xfrm>
            <a:prstGeom prst="line">
              <a:avLst/>
            </a:prstGeom>
            <a:noFill/>
            <a:ln w="9525">
              <a:solidFill>
                <a:srgbClr val="FFFF99"/>
              </a:solidFill>
              <a:round/>
              <a:headEnd/>
              <a:tailEnd/>
            </a:ln>
          </xdr:spPr>
        </xdr:sp>
        <xdr:sp macro="" textlink="">
          <xdr:nvSpPr>
            <xdr:cNvPr id="35248" name="Line 316"/>
            <xdr:cNvSpPr>
              <a:spLocks noChangeShapeType="1"/>
            </xdr:cNvSpPr>
          </xdr:nvSpPr>
          <xdr:spPr bwMode="auto">
            <a:xfrm flipH="1">
              <a:off x="509" y="4917"/>
              <a:ext cx="13" cy="0"/>
            </a:xfrm>
            <a:prstGeom prst="line">
              <a:avLst/>
            </a:prstGeom>
            <a:noFill/>
            <a:ln w="9525">
              <a:solidFill>
                <a:srgbClr val="FF6600"/>
              </a:solidFill>
              <a:round/>
              <a:headEnd/>
              <a:tailEnd/>
            </a:ln>
          </xdr:spPr>
        </xdr:sp>
      </xdr:grpSp>
      <xdr:grpSp>
        <xdr:nvGrpSpPr>
          <xdr:cNvPr id="35242" name="Group 322"/>
          <xdr:cNvGrpSpPr>
            <a:grpSpLocks/>
          </xdr:cNvGrpSpPr>
        </xdr:nvGrpSpPr>
        <xdr:grpSpPr bwMode="auto">
          <a:xfrm>
            <a:off x="259" y="5024"/>
            <a:ext cx="13" cy="8"/>
            <a:chOff x="526" y="4933"/>
            <a:chExt cx="13" cy="8"/>
          </a:xfrm>
        </xdr:grpSpPr>
        <xdr:grpSp>
          <xdr:nvGrpSpPr>
            <xdr:cNvPr id="35243" name="Group 323"/>
            <xdr:cNvGrpSpPr>
              <a:grpSpLocks/>
            </xdr:cNvGrpSpPr>
          </xdr:nvGrpSpPr>
          <xdr:grpSpPr bwMode="auto">
            <a:xfrm>
              <a:off x="526" y="4933"/>
              <a:ext cx="13" cy="4"/>
              <a:chOff x="510" y="4917"/>
              <a:chExt cx="13" cy="4"/>
            </a:xfrm>
          </xdr:grpSpPr>
          <xdr:sp macro="" textlink="">
            <xdr:nvSpPr>
              <xdr:cNvPr id="35245" name="Line 324"/>
              <xdr:cNvSpPr>
                <a:spLocks noChangeShapeType="1"/>
              </xdr:cNvSpPr>
            </xdr:nvSpPr>
            <xdr:spPr bwMode="auto">
              <a:xfrm flipH="1">
                <a:off x="510" y="4921"/>
                <a:ext cx="13" cy="0"/>
              </a:xfrm>
              <a:prstGeom prst="line">
                <a:avLst/>
              </a:prstGeom>
              <a:noFill/>
              <a:ln w="9525">
                <a:solidFill>
                  <a:srgbClr val="FFFF99"/>
                </a:solidFill>
                <a:round/>
                <a:headEnd/>
                <a:tailEnd/>
              </a:ln>
            </xdr:spPr>
          </xdr:sp>
          <xdr:sp macro="" textlink="">
            <xdr:nvSpPr>
              <xdr:cNvPr id="35246" name="Line 325"/>
              <xdr:cNvSpPr>
                <a:spLocks noChangeShapeType="1"/>
              </xdr:cNvSpPr>
            </xdr:nvSpPr>
            <xdr:spPr bwMode="auto">
              <a:xfrm flipH="1">
                <a:off x="510" y="4917"/>
                <a:ext cx="13" cy="0"/>
              </a:xfrm>
              <a:prstGeom prst="line">
                <a:avLst/>
              </a:prstGeom>
              <a:noFill/>
              <a:ln w="9525">
                <a:solidFill>
                  <a:srgbClr val="FF6600"/>
                </a:solidFill>
                <a:round/>
                <a:headEnd/>
                <a:tailEnd/>
              </a:ln>
            </xdr:spPr>
          </xdr:sp>
        </xdr:grpSp>
        <xdr:sp macro="" textlink="">
          <xdr:nvSpPr>
            <xdr:cNvPr id="35244" name="Line 326"/>
            <xdr:cNvSpPr>
              <a:spLocks noChangeShapeType="1"/>
            </xdr:cNvSpPr>
          </xdr:nvSpPr>
          <xdr:spPr bwMode="auto">
            <a:xfrm flipH="1">
              <a:off x="526" y="4941"/>
              <a:ext cx="13" cy="0"/>
            </a:xfrm>
            <a:prstGeom prst="line">
              <a:avLst/>
            </a:prstGeom>
            <a:noFill/>
            <a:ln w="9525">
              <a:solidFill>
                <a:srgbClr val="FF6600"/>
              </a:solidFill>
              <a:round/>
              <a:headEnd/>
              <a:tailEnd/>
            </a:ln>
          </xdr:spPr>
        </xdr:sp>
      </xdr:grpSp>
    </xdr:grpSp>
    <xdr:clientData/>
  </xdr:twoCellAnchor>
  <xdr:twoCellAnchor>
    <xdr:from>
      <xdr:col>1</xdr:col>
      <xdr:colOff>561975</xdr:colOff>
      <xdr:row>255</xdr:row>
      <xdr:rowOff>180975</xdr:rowOff>
    </xdr:from>
    <xdr:to>
      <xdr:col>4</xdr:col>
      <xdr:colOff>285750</xdr:colOff>
      <xdr:row>258</xdr:row>
      <xdr:rowOff>104775</xdr:rowOff>
    </xdr:to>
    <xdr:grpSp>
      <xdr:nvGrpSpPr>
        <xdr:cNvPr id="35199" name="Group 360"/>
        <xdr:cNvGrpSpPr>
          <a:grpSpLocks/>
        </xdr:cNvGrpSpPr>
      </xdr:nvGrpSpPr>
      <xdr:grpSpPr bwMode="auto">
        <a:xfrm>
          <a:off x="1176491" y="52414846"/>
          <a:ext cx="1567324" cy="538316"/>
          <a:chOff x="406" y="5018"/>
          <a:chExt cx="163" cy="52"/>
        </a:xfrm>
      </xdr:grpSpPr>
      <xdr:sp macro="" textlink="">
        <xdr:nvSpPr>
          <xdr:cNvPr id="3359" name="Text Box 287"/>
          <xdr:cNvSpPr txBox="1">
            <a:spLocks noChangeArrowheads="1"/>
          </xdr:cNvSpPr>
        </xdr:nvSpPr>
        <xdr:spPr bwMode="auto">
          <a:xfrm>
            <a:off x="406" y="5018"/>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t>
            </a:r>
          </a:p>
        </xdr:txBody>
      </xdr:sp>
      <xdr:sp macro="" textlink="">
        <xdr:nvSpPr>
          <xdr:cNvPr id="3362" name="Text Box 290"/>
          <xdr:cNvSpPr txBox="1">
            <a:spLocks noChangeArrowheads="1"/>
          </xdr:cNvSpPr>
        </xdr:nvSpPr>
        <xdr:spPr bwMode="auto">
          <a:xfrm>
            <a:off x="433" y="5018"/>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363" name="Text Box 291"/>
          <xdr:cNvSpPr txBox="1">
            <a:spLocks noChangeArrowheads="1"/>
          </xdr:cNvSpPr>
        </xdr:nvSpPr>
        <xdr:spPr bwMode="auto">
          <a:xfrm>
            <a:off x="462" y="5018"/>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364" name="Text Box 292"/>
          <xdr:cNvSpPr txBox="1">
            <a:spLocks noChangeArrowheads="1"/>
          </xdr:cNvSpPr>
        </xdr:nvSpPr>
        <xdr:spPr bwMode="auto">
          <a:xfrm>
            <a:off x="548" y="5018"/>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403" name="Text Box 331"/>
          <xdr:cNvSpPr txBox="1">
            <a:spLocks noChangeArrowheads="1"/>
          </xdr:cNvSpPr>
        </xdr:nvSpPr>
        <xdr:spPr bwMode="auto">
          <a:xfrm>
            <a:off x="491" y="5018"/>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404" name="Text Box 332"/>
          <xdr:cNvSpPr txBox="1">
            <a:spLocks noChangeArrowheads="1"/>
          </xdr:cNvSpPr>
        </xdr:nvSpPr>
        <xdr:spPr bwMode="auto">
          <a:xfrm>
            <a:off x="519" y="5018"/>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405" name="Text Box 333"/>
          <xdr:cNvSpPr txBox="1">
            <a:spLocks noChangeArrowheads="1"/>
          </xdr:cNvSpPr>
        </xdr:nvSpPr>
        <xdr:spPr bwMode="auto">
          <a:xfrm>
            <a:off x="519" y="5050"/>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414" name="Text Box 342"/>
          <xdr:cNvSpPr txBox="1">
            <a:spLocks noChangeArrowheads="1"/>
          </xdr:cNvSpPr>
        </xdr:nvSpPr>
        <xdr:spPr bwMode="auto">
          <a:xfrm>
            <a:off x="548" y="5050"/>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5227" name="Line 299"/>
          <xdr:cNvSpPr>
            <a:spLocks noChangeShapeType="1"/>
          </xdr:cNvSpPr>
        </xdr:nvSpPr>
        <xdr:spPr bwMode="auto">
          <a:xfrm flipH="1">
            <a:off x="451" y="5028"/>
            <a:ext cx="13" cy="0"/>
          </a:xfrm>
          <a:prstGeom prst="line">
            <a:avLst/>
          </a:prstGeom>
          <a:noFill/>
          <a:ln w="9525">
            <a:solidFill>
              <a:srgbClr val="FFFF99"/>
            </a:solidFill>
            <a:round/>
            <a:headEnd/>
            <a:tailEnd/>
          </a:ln>
        </xdr:spPr>
      </xdr:sp>
      <xdr:sp macro="" textlink="">
        <xdr:nvSpPr>
          <xdr:cNvPr id="35228" name="Line 300"/>
          <xdr:cNvSpPr>
            <a:spLocks noChangeShapeType="1"/>
          </xdr:cNvSpPr>
        </xdr:nvSpPr>
        <xdr:spPr bwMode="auto">
          <a:xfrm flipH="1">
            <a:off x="423" y="5028"/>
            <a:ext cx="13" cy="0"/>
          </a:xfrm>
          <a:prstGeom prst="line">
            <a:avLst/>
          </a:prstGeom>
          <a:noFill/>
          <a:ln w="9525">
            <a:solidFill>
              <a:srgbClr val="FFFF99"/>
            </a:solidFill>
            <a:round/>
            <a:headEnd/>
            <a:tailEnd/>
          </a:ln>
        </xdr:spPr>
      </xdr:sp>
      <xdr:grpSp>
        <xdr:nvGrpSpPr>
          <xdr:cNvPr id="35229" name="Group 311"/>
          <xdr:cNvGrpSpPr>
            <a:grpSpLocks/>
          </xdr:cNvGrpSpPr>
        </xdr:nvGrpSpPr>
        <xdr:grpSpPr bwMode="auto">
          <a:xfrm>
            <a:off x="480" y="5026"/>
            <a:ext cx="13" cy="4"/>
            <a:chOff x="509" y="4917"/>
            <a:chExt cx="13" cy="4"/>
          </a:xfrm>
        </xdr:grpSpPr>
        <xdr:sp macro="" textlink="">
          <xdr:nvSpPr>
            <xdr:cNvPr id="35234" name="Line 312"/>
            <xdr:cNvSpPr>
              <a:spLocks noChangeShapeType="1"/>
            </xdr:cNvSpPr>
          </xdr:nvSpPr>
          <xdr:spPr bwMode="auto">
            <a:xfrm flipH="1">
              <a:off x="509" y="4921"/>
              <a:ext cx="13" cy="0"/>
            </a:xfrm>
            <a:prstGeom prst="line">
              <a:avLst/>
            </a:prstGeom>
            <a:noFill/>
            <a:ln w="9525">
              <a:solidFill>
                <a:srgbClr val="FFFF99"/>
              </a:solidFill>
              <a:round/>
              <a:headEnd/>
              <a:tailEnd/>
            </a:ln>
          </xdr:spPr>
        </xdr:sp>
        <xdr:sp macro="" textlink="">
          <xdr:nvSpPr>
            <xdr:cNvPr id="35235" name="Line 313"/>
            <xdr:cNvSpPr>
              <a:spLocks noChangeShapeType="1"/>
            </xdr:cNvSpPr>
          </xdr:nvSpPr>
          <xdr:spPr bwMode="auto">
            <a:xfrm flipH="1">
              <a:off x="509" y="4917"/>
              <a:ext cx="13" cy="0"/>
            </a:xfrm>
            <a:prstGeom prst="line">
              <a:avLst/>
            </a:prstGeom>
            <a:noFill/>
            <a:ln w="9525">
              <a:solidFill>
                <a:srgbClr val="FF6600"/>
              </a:solidFill>
              <a:round/>
              <a:headEnd/>
              <a:tailEnd/>
            </a:ln>
          </xdr:spPr>
        </xdr:sp>
      </xdr:grpSp>
      <xdr:sp macro="" textlink="">
        <xdr:nvSpPr>
          <xdr:cNvPr id="35230" name="Line 329"/>
          <xdr:cNvSpPr>
            <a:spLocks noChangeShapeType="1"/>
          </xdr:cNvSpPr>
        </xdr:nvSpPr>
        <xdr:spPr bwMode="auto">
          <a:xfrm flipH="1">
            <a:off x="537" y="5028"/>
            <a:ext cx="13" cy="0"/>
          </a:xfrm>
          <a:prstGeom prst="line">
            <a:avLst/>
          </a:prstGeom>
          <a:noFill/>
          <a:ln w="9525">
            <a:solidFill>
              <a:srgbClr val="FFFF99"/>
            </a:solidFill>
            <a:round/>
            <a:headEnd/>
            <a:tailEnd/>
          </a:ln>
        </xdr:spPr>
      </xdr:sp>
      <xdr:sp macro="" textlink="">
        <xdr:nvSpPr>
          <xdr:cNvPr id="35231" name="Line 330"/>
          <xdr:cNvSpPr>
            <a:spLocks noChangeShapeType="1"/>
          </xdr:cNvSpPr>
        </xdr:nvSpPr>
        <xdr:spPr bwMode="auto">
          <a:xfrm flipH="1">
            <a:off x="507" y="5028"/>
            <a:ext cx="13" cy="0"/>
          </a:xfrm>
          <a:prstGeom prst="line">
            <a:avLst/>
          </a:prstGeom>
          <a:noFill/>
          <a:ln w="9525">
            <a:solidFill>
              <a:srgbClr val="FFFF99"/>
            </a:solidFill>
            <a:round/>
            <a:headEnd/>
            <a:tailEnd/>
          </a:ln>
        </xdr:spPr>
      </xdr:sp>
      <xdr:sp macro="" textlink="">
        <xdr:nvSpPr>
          <xdr:cNvPr id="35232" name="Line 337"/>
          <xdr:cNvSpPr>
            <a:spLocks noChangeShapeType="1"/>
          </xdr:cNvSpPr>
        </xdr:nvSpPr>
        <xdr:spPr bwMode="auto">
          <a:xfrm flipH="1">
            <a:off x="536" y="5060"/>
            <a:ext cx="13" cy="0"/>
          </a:xfrm>
          <a:prstGeom prst="line">
            <a:avLst/>
          </a:prstGeom>
          <a:noFill/>
          <a:ln w="9525">
            <a:solidFill>
              <a:srgbClr val="FFFF99"/>
            </a:solidFill>
            <a:round/>
            <a:headEnd/>
            <a:tailEnd/>
          </a:ln>
        </xdr:spPr>
      </xdr:sp>
      <xdr:sp macro="" textlink="">
        <xdr:nvSpPr>
          <xdr:cNvPr id="35233" name="Line 340"/>
          <xdr:cNvSpPr>
            <a:spLocks noChangeShapeType="1"/>
          </xdr:cNvSpPr>
        </xdr:nvSpPr>
        <xdr:spPr bwMode="auto">
          <a:xfrm rot="5400000" flipH="1">
            <a:off x="523" y="5044"/>
            <a:ext cx="13" cy="0"/>
          </a:xfrm>
          <a:prstGeom prst="line">
            <a:avLst/>
          </a:prstGeom>
          <a:noFill/>
          <a:ln w="9525">
            <a:solidFill>
              <a:srgbClr val="FFFF99"/>
            </a:solidFill>
            <a:round/>
            <a:headEnd/>
            <a:tailEnd/>
          </a:ln>
        </xdr:spPr>
      </xdr:sp>
    </xdr:grpSp>
    <xdr:clientData/>
  </xdr:twoCellAnchor>
  <xdr:twoCellAnchor>
    <xdr:from>
      <xdr:col>2</xdr:col>
      <xdr:colOff>142875</xdr:colOff>
      <xdr:row>259</xdr:row>
      <xdr:rowOff>85725</xdr:rowOff>
    </xdr:from>
    <xdr:to>
      <xdr:col>3</xdr:col>
      <xdr:colOff>447675</xdr:colOff>
      <xdr:row>267</xdr:row>
      <xdr:rowOff>142875</xdr:rowOff>
    </xdr:to>
    <xdr:grpSp>
      <xdr:nvGrpSpPr>
        <xdr:cNvPr id="35200" name="Group 372"/>
        <xdr:cNvGrpSpPr>
          <a:grpSpLocks/>
        </xdr:cNvGrpSpPr>
      </xdr:nvGrpSpPr>
      <xdr:grpSpPr bwMode="auto">
        <a:xfrm>
          <a:off x="1371907" y="53138951"/>
          <a:ext cx="919316" cy="1695859"/>
          <a:chOff x="143" y="5149"/>
          <a:chExt cx="96" cy="166"/>
        </a:xfrm>
      </xdr:grpSpPr>
      <xdr:sp macro="" textlink="">
        <xdr:nvSpPr>
          <xdr:cNvPr id="3365" name="Text Box 293"/>
          <xdr:cNvSpPr txBox="1">
            <a:spLocks noChangeArrowheads="1"/>
          </xdr:cNvSpPr>
        </xdr:nvSpPr>
        <xdr:spPr bwMode="auto">
          <a:xfrm>
            <a:off x="143" y="5149"/>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366" name="Text Box 294"/>
          <xdr:cNvSpPr txBox="1">
            <a:spLocks noChangeArrowheads="1"/>
          </xdr:cNvSpPr>
        </xdr:nvSpPr>
        <xdr:spPr bwMode="auto">
          <a:xfrm>
            <a:off x="218" y="5149"/>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367" name="Text Box 295"/>
          <xdr:cNvSpPr txBox="1">
            <a:spLocks noChangeArrowheads="1"/>
          </xdr:cNvSpPr>
        </xdr:nvSpPr>
        <xdr:spPr bwMode="auto">
          <a:xfrm>
            <a:off x="181" y="5295"/>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t>
            </a:r>
          </a:p>
        </xdr:txBody>
      </xdr:sp>
      <xdr:grpSp>
        <xdr:nvGrpSpPr>
          <xdr:cNvPr id="35206" name="Group 362"/>
          <xdr:cNvGrpSpPr>
            <a:grpSpLocks/>
          </xdr:cNvGrpSpPr>
        </xdr:nvGrpSpPr>
        <xdr:grpSpPr bwMode="auto">
          <a:xfrm>
            <a:off x="160" y="5208"/>
            <a:ext cx="60" cy="59"/>
            <a:chOff x="160" y="5208"/>
            <a:chExt cx="60" cy="59"/>
          </a:xfrm>
        </xdr:grpSpPr>
        <xdr:sp macro="" textlink="">
          <xdr:nvSpPr>
            <xdr:cNvPr id="35212" name="Oval 350"/>
            <xdr:cNvSpPr>
              <a:spLocks noChangeArrowheads="1"/>
            </xdr:cNvSpPr>
          </xdr:nvSpPr>
          <xdr:spPr bwMode="auto">
            <a:xfrm>
              <a:off x="169" y="5217"/>
              <a:ext cx="41" cy="41"/>
            </a:xfrm>
            <a:prstGeom prst="ellipse">
              <a:avLst/>
            </a:prstGeom>
            <a:solidFill>
              <a:srgbClr val="000000"/>
            </a:solidFill>
            <a:ln w="9525">
              <a:solidFill>
                <a:srgbClr val="FF6600"/>
              </a:solidFill>
              <a:round/>
              <a:headEnd/>
              <a:tailEnd/>
            </a:ln>
          </xdr:spPr>
        </xdr:sp>
        <xdr:sp macro="" textlink="">
          <xdr:nvSpPr>
            <xdr:cNvPr id="35213" name="Line 344"/>
            <xdr:cNvSpPr>
              <a:spLocks noChangeShapeType="1"/>
            </xdr:cNvSpPr>
          </xdr:nvSpPr>
          <xdr:spPr bwMode="auto">
            <a:xfrm>
              <a:off x="160" y="5222"/>
              <a:ext cx="0" cy="30"/>
            </a:xfrm>
            <a:prstGeom prst="line">
              <a:avLst/>
            </a:prstGeom>
            <a:noFill/>
            <a:ln w="9525">
              <a:solidFill>
                <a:srgbClr val="FFFF99"/>
              </a:solidFill>
              <a:round/>
              <a:headEnd/>
              <a:tailEnd/>
            </a:ln>
          </xdr:spPr>
        </xdr:sp>
        <xdr:sp macro="" textlink="">
          <xdr:nvSpPr>
            <xdr:cNvPr id="35214" name="Line 345"/>
            <xdr:cNvSpPr>
              <a:spLocks noChangeShapeType="1"/>
            </xdr:cNvSpPr>
          </xdr:nvSpPr>
          <xdr:spPr bwMode="auto">
            <a:xfrm flipV="1">
              <a:off x="160" y="5208"/>
              <a:ext cx="30" cy="14"/>
            </a:xfrm>
            <a:prstGeom prst="line">
              <a:avLst/>
            </a:prstGeom>
            <a:noFill/>
            <a:ln w="9525">
              <a:solidFill>
                <a:srgbClr val="FFFF99"/>
              </a:solidFill>
              <a:round/>
              <a:headEnd/>
              <a:tailEnd/>
            </a:ln>
          </xdr:spPr>
        </xdr:sp>
        <xdr:sp macro="" textlink="">
          <xdr:nvSpPr>
            <xdr:cNvPr id="35215" name="Line 346"/>
            <xdr:cNvSpPr>
              <a:spLocks noChangeShapeType="1"/>
            </xdr:cNvSpPr>
          </xdr:nvSpPr>
          <xdr:spPr bwMode="auto">
            <a:xfrm>
              <a:off x="160" y="5253"/>
              <a:ext cx="30" cy="14"/>
            </a:xfrm>
            <a:prstGeom prst="line">
              <a:avLst/>
            </a:prstGeom>
            <a:noFill/>
            <a:ln w="9525">
              <a:solidFill>
                <a:srgbClr val="FFFF99"/>
              </a:solidFill>
              <a:round/>
              <a:headEnd/>
              <a:tailEnd/>
            </a:ln>
          </xdr:spPr>
        </xdr:sp>
        <xdr:sp macro="" textlink="">
          <xdr:nvSpPr>
            <xdr:cNvPr id="35216" name="Line 347"/>
            <xdr:cNvSpPr>
              <a:spLocks noChangeShapeType="1"/>
            </xdr:cNvSpPr>
          </xdr:nvSpPr>
          <xdr:spPr bwMode="auto">
            <a:xfrm flipV="1">
              <a:off x="190" y="5253"/>
              <a:ext cx="30" cy="14"/>
            </a:xfrm>
            <a:prstGeom prst="line">
              <a:avLst/>
            </a:prstGeom>
            <a:noFill/>
            <a:ln w="9525">
              <a:solidFill>
                <a:srgbClr val="FFFF99"/>
              </a:solidFill>
              <a:round/>
              <a:headEnd/>
              <a:tailEnd/>
            </a:ln>
          </xdr:spPr>
        </xdr:sp>
        <xdr:sp macro="" textlink="">
          <xdr:nvSpPr>
            <xdr:cNvPr id="35217" name="Line 348"/>
            <xdr:cNvSpPr>
              <a:spLocks noChangeShapeType="1"/>
            </xdr:cNvSpPr>
          </xdr:nvSpPr>
          <xdr:spPr bwMode="auto">
            <a:xfrm>
              <a:off x="189" y="5208"/>
              <a:ext cx="30" cy="14"/>
            </a:xfrm>
            <a:prstGeom prst="line">
              <a:avLst/>
            </a:prstGeom>
            <a:noFill/>
            <a:ln w="9525">
              <a:solidFill>
                <a:srgbClr val="FFFF99"/>
              </a:solidFill>
              <a:round/>
              <a:headEnd/>
              <a:tailEnd/>
            </a:ln>
          </xdr:spPr>
        </xdr:sp>
        <xdr:sp macro="" textlink="">
          <xdr:nvSpPr>
            <xdr:cNvPr id="35218" name="Line 349"/>
            <xdr:cNvSpPr>
              <a:spLocks noChangeShapeType="1"/>
            </xdr:cNvSpPr>
          </xdr:nvSpPr>
          <xdr:spPr bwMode="auto">
            <a:xfrm>
              <a:off x="219" y="5222"/>
              <a:ext cx="0" cy="30"/>
            </a:xfrm>
            <a:prstGeom prst="line">
              <a:avLst/>
            </a:prstGeom>
            <a:noFill/>
            <a:ln w="9525">
              <a:solidFill>
                <a:srgbClr val="FFFF99"/>
              </a:solidFill>
              <a:round/>
              <a:headEnd/>
              <a:tailEnd/>
            </a:ln>
          </xdr:spPr>
        </xdr:sp>
      </xdr:grpSp>
      <xdr:sp macro="" textlink="">
        <xdr:nvSpPr>
          <xdr:cNvPr id="35207" name="Line 351"/>
          <xdr:cNvSpPr>
            <a:spLocks noChangeShapeType="1"/>
          </xdr:cNvSpPr>
        </xdr:nvSpPr>
        <xdr:spPr bwMode="auto">
          <a:xfrm>
            <a:off x="190" y="5178"/>
            <a:ext cx="0" cy="30"/>
          </a:xfrm>
          <a:prstGeom prst="line">
            <a:avLst/>
          </a:prstGeom>
          <a:noFill/>
          <a:ln w="9525">
            <a:solidFill>
              <a:srgbClr val="FFFF99"/>
            </a:solidFill>
            <a:round/>
            <a:headEnd/>
            <a:tailEnd/>
          </a:ln>
        </xdr:spPr>
      </xdr:sp>
      <xdr:sp macro="" textlink="">
        <xdr:nvSpPr>
          <xdr:cNvPr id="35208" name="Line 352"/>
          <xdr:cNvSpPr>
            <a:spLocks noChangeShapeType="1"/>
          </xdr:cNvSpPr>
        </xdr:nvSpPr>
        <xdr:spPr bwMode="auto">
          <a:xfrm>
            <a:off x="190" y="5267"/>
            <a:ext cx="0" cy="30"/>
          </a:xfrm>
          <a:prstGeom prst="line">
            <a:avLst/>
          </a:prstGeom>
          <a:noFill/>
          <a:ln w="9525">
            <a:solidFill>
              <a:srgbClr val="FFFF99"/>
            </a:solidFill>
            <a:round/>
            <a:headEnd/>
            <a:tailEnd/>
          </a:ln>
        </xdr:spPr>
      </xdr:sp>
      <xdr:sp macro="" textlink="">
        <xdr:nvSpPr>
          <xdr:cNvPr id="35209" name="Line 353"/>
          <xdr:cNvSpPr>
            <a:spLocks noChangeShapeType="1"/>
          </xdr:cNvSpPr>
        </xdr:nvSpPr>
        <xdr:spPr bwMode="auto">
          <a:xfrm flipV="1">
            <a:off x="190" y="5164"/>
            <a:ext cx="30" cy="14"/>
          </a:xfrm>
          <a:prstGeom prst="line">
            <a:avLst/>
          </a:prstGeom>
          <a:noFill/>
          <a:ln w="9525">
            <a:solidFill>
              <a:srgbClr val="FFFF99"/>
            </a:solidFill>
            <a:round/>
            <a:headEnd/>
            <a:tailEnd/>
          </a:ln>
        </xdr:spPr>
      </xdr:sp>
      <xdr:sp macro="" textlink="">
        <xdr:nvSpPr>
          <xdr:cNvPr id="35210" name="Line 355"/>
          <xdr:cNvSpPr>
            <a:spLocks noChangeShapeType="1"/>
          </xdr:cNvSpPr>
        </xdr:nvSpPr>
        <xdr:spPr bwMode="auto">
          <a:xfrm flipH="1" flipV="1">
            <a:off x="160" y="5164"/>
            <a:ext cx="30" cy="14"/>
          </a:xfrm>
          <a:prstGeom prst="line">
            <a:avLst/>
          </a:prstGeom>
          <a:noFill/>
          <a:ln w="9525">
            <a:solidFill>
              <a:srgbClr val="FFFF99"/>
            </a:solidFill>
            <a:round/>
            <a:headEnd/>
            <a:tailEnd/>
          </a:ln>
        </xdr:spPr>
      </xdr:sp>
      <xdr:sp macro="" textlink="">
        <xdr:nvSpPr>
          <xdr:cNvPr id="35211" name="Line 354"/>
          <xdr:cNvSpPr>
            <a:spLocks noChangeShapeType="1"/>
          </xdr:cNvSpPr>
        </xdr:nvSpPr>
        <xdr:spPr bwMode="auto">
          <a:xfrm flipH="1" flipV="1">
            <a:off x="162" y="5160"/>
            <a:ext cx="29" cy="14"/>
          </a:xfrm>
          <a:prstGeom prst="line">
            <a:avLst/>
          </a:prstGeom>
          <a:noFill/>
          <a:ln w="9525">
            <a:solidFill>
              <a:srgbClr val="FF6600"/>
            </a:solidFill>
            <a:round/>
            <a:headEnd/>
            <a:tailEnd/>
          </a:ln>
        </xdr:spPr>
      </xdr:sp>
    </xdr:grpSp>
    <xdr:clientData/>
  </xdr:twoCellAnchor>
  <xdr:twoCellAnchor editAs="oneCell">
    <xdr:from>
      <xdr:col>1</xdr:col>
      <xdr:colOff>323850</xdr:colOff>
      <xdr:row>233</xdr:row>
      <xdr:rowOff>133350</xdr:rowOff>
    </xdr:from>
    <xdr:to>
      <xdr:col>5</xdr:col>
      <xdr:colOff>466725</xdr:colOff>
      <xdr:row>242</xdr:row>
      <xdr:rowOff>133759</xdr:rowOff>
    </xdr:to>
    <xdr:pic>
      <xdr:nvPicPr>
        <xdr:cNvPr id="35201" name="Picture 696"/>
        <xdr:cNvPicPr>
          <a:picLocks noChangeAspect="1" noChangeArrowheads="1"/>
        </xdr:cNvPicPr>
      </xdr:nvPicPr>
      <xdr:blipFill>
        <a:blip xmlns:r="http://schemas.openxmlformats.org/officeDocument/2006/relationships" r:embed="rId8"/>
        <a:srcRect/>
        <a:stretch>
          <a:fillRect/>
        </a:stretch>
      </xdr:blipFill>
      <xdr:spPr bwMode="auto">
        <a:xfrm>
          <a:off x="933450" y="44138850"/>
          <a:ext cx="2581275" cy="1790700"/>
        </a:xfrm>
        <a:prstGeom prst="rect">
          <a:avLst/>
        </a:prstGeom>
        <a:noFill/>
        <a:ln w="9525">
          <a:noFill/>
          <a:miter lim="800000"/>
          <a:headEnd/>
          <a:tailEnd/>
        </a:ln>
      </xdr:spPr>
    </xdr:pic>
    <xdr:clientData/>
  </xdr:twoCellAnchor>
  <xdr:twoCellAnchor editAs="oneCell">
    <xdr:from>
      <xdr:col>1</xdr:col>
      <xdr:colOff>304800</xdr:colOff>
      <xdr:row>217</xdr:row>
      <xdr:rowOff>9525</xdr:rowOff>
    </xdr:from>
    <xdr:to>
      <xdr:col>3</xdr:col>
      <xdr:colOff>495300</xdr:colOff>
      <xdr:row>223</xdr:row>
      <xdr:rowOff>46088</xdr:rowOff>
    </xdr:to>
    <xdr:pic>
      <xdr:nvPicPr>
        <xdr:cNvPr id="35202" name="Picture 1020"/>
        <xdr:cNvPicPr>
          <a:picLocks noChangeAspect="1" noChangeArrowheads="1"/>
        </xdr:cNvPicPr>
      </xdr:nvPicPr>
      <xdr:blipFill>
        <a:blip xmlns:r="http://schemas.openxmlformats.org/officeDocument/2006/relationships" r:embed="rId9"/>
        <a:srcRect/>
        <a:stretch>
          <a:fillRect/>
        </a:stretch>
      </xdr:blipFill>
      <xdr:spPr bwMode="auto">
        <a:xfrm>
          <a:off x="914400" y="40967025"/>
          <a:ext cx="1409700" cy="1228725"/>
        </a:xfrm>
        <a:prstGeom prst="rect">
          <a:avLst/>
        </a:prstGeom>
        <a:noFill/>
        <a:ln w="9525">
          <a:noFill/>
          <a:miter lim="800000"/>
          <a:headEnd/>
          <a:tailEnd/>
        </a:ln>
      </xdr:spPr>
    </xdr:pic>
    <xdr:clientData/>
  </xdr:twoCellAnchor>
  <xdr:twoCellAnchor>
    <xdr:from>
      <xdr:col>12</xdr:col>
      <xdr:colOff>342900</xdr:colOff>
      <xdr:row>43</xdr:row>
      <xdr:rowOff>180975</xdr:rowOff>
    </xdr:from>
    <xdr:to>
      <xdr:col>14</xdr:col>
      <xdr:colOff>563700</xdr:colOff>
      <xdr:row>45</xdr:row>
      <xdr:rowOff>95250</xdr:rowOff>
    </xdr:to>
    <xdr:sp macro="" textlink="">
      <xdr:nvSpPr>
        <xdr:cNvPr id="327" name="326 - TextBox"/>
        <xdr:cNvSpPr txBox="1"/>
      </xdr:nvSpPr>
      <xdr:spPr>
        <a:xfrm>
          <a:off x="7658100" y="8372475"/>
          <a:ext cx="1440000" cy="295275"/>
        </a:xfrm>
        <a:prstGeom prst="rect">
          <a:avLst/>
        </a:prstGeom>
        <a:solidFill>
          <a:srgbClr val="333300"/>
        </a:solidFill>
        <a:ln w="9525" cmpd="sng">
          <a:solidFill>
            <a:srgbClr val="FFFF99"/>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lang="el-GR" sz="1100" b="1">
              <a:solidFill>
                <a:srgbClr val="FF6600"/>
              </a:solidFill>
              <a:latin typeface="Arial" pitchFamily="34" charset="0"/>
              <a:cs typeface="Arial" pitchFamily="34" charset="0"/>
            </a:rPr>
            <a:t>ΣΧΕΤΙΚΑ ΘΕΜΑΤΑ</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39</xdr:row>
      <xdr:rowOff>142875</xdr:rowOff>
    </xdr:from>
    <xdr:to>
      <xdr:col>2</xdr:col>
      <xdr:colOff>257175</xdr:colOff>
      <xdr:row>40</xdr:row>
      <xdr:rowOff>171450</xdr:rowOff>
    </xdr:to>
    <xdr:sp macro="" textlink="">
      <xdr:nvSpPr>
        <xdr:cNvPr id="5121" name="Text Box 1"/>
        <xdr:cNvSpPr txBox="1">
          <a:spLocks noChangeArrowheads="1"/>
        </xdr:cNvSpPr>
      </xdr:nvSpPr>
      <xdr:spPr bwMode="auto">
        <a:xfrm>
          <a:off x="628650" y="7572375"/>
          <a:ext cx="847725" cy="2190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Ασκήσεις</a:t>
          </a:r>
        </a:p>
      </xdr:txBody>
    </xdr:sp>
    <xdr:clientData/>
  </xdr:twoCellAnchor>
  <xdr:twoCellAnchor>
    <xdr:from>
      <xdr:col>3</xdr:col>
      <xdr:colOff>504825</xdr:colOff>
      <xdr:row>14</xdr:row>
      <xdr:rowOff>180975</xdr:rowOff>
    </xdr:from>
    <xdr:to>
      <xdr:col>6</xdr:col>
      <xdr:colOff>361950</xdr:colOff>
      <xdr:row>17</xdr:row>
      <xdr:rowOff>142875</xdr:rowOff>
    </xdr:to>
    <xdr:grpSp>
      <xdr:nvGrpSpPr>
        <xdr:cNvPr id="5711" name="Group 36"/>
        <xdr:cNvGrpSpPr>
          <a:grpSpLocks/>
        </xdr:cNvGrpSpPr>
      </xdr:nvGrpSpPr>
      <xdr:grpSpPr bwMode="auto">
        <a:xfrm>
          <a:off x="2348373" y="3048717"/>
          <a:ext cx="1700674" cy="576416"/>
          <a:chOff x="247" y="360"/>
          <a:chExt cx="177" cy="56"/>
        </a:xfrm>
      </xdr:grpSpPr>
      <xdr:sp macro="" textlink="">
        <xdr:nvSpPr>
          <xdr:cNvPr id="5143" name="Text Box 23"/>
          <xdr:cNvSpPr txBox="1">
            <a:spLocks noChangeArrowheads="1"/>
          </xdr:cNvSpPr>
        </xdr:nvSpPr>
        <xdr:spPr bwMode="auto">
          <a:xfrm>
            <a:off x="404" y="360"/>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t>
            </a:r>
          </a:p>
        </xdr:txBody>
      </xdr:sp>
      <xdr:sp macro="" textlink="">
        <xdr:nvSpPr>
          <xdr:cNvPr id="5140" name="Text Box 20"/>
          <xdr:cNvSpPr txBox="1">
            <a:spLocks noChangeArrowheads="1"/>
          </xdr:cNvSpPr>
        </xdr:nvSpPr>
        <xdr:spPr bwMode="auto">
          <a:xfrm>
            <a:off x="376" y="360"/>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5141" name="Text Box 21"/>
          <xdr:cNvSpPr txBox="1">
            <a:spLocks noChangeArrowheads="1"/>
          </xdr:cNvSpPr>
        </xdr:nvSpPr>
        <xdr:spPr bwMode="auto">
          <a:xfrm>
            <a:off x="331" y="36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5138" name="Text Box 18"/>
          <xdr:cNvSpPr txBox="1">
            <a:spLocks noChangeArrowheads="1"/>
          </xdr:cNvSpPr>
        </xdr:nvSpPr>
        <xdr:spPr bwMode="auto">
          <a:xfrm>
            <a:off x="292" y="360"/>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5139" name="Text Box 19"/>
          <xdr:cNvSpPr txBox="1">
            <a:spLocks noChangeArrowheads="1"/>
          </xdr:cNvSpPr>
        </xdr:nvSpPr>
        <xdr:spPr bwMode="auto">
          <a:xfrm>
            <a:off x="247" y="36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123" name="Text Box 3"/>
          <xdr:cNvSpPr txBox="1">
            <a:spLocks noChangeArrowheads="1"/>
          </xdr:cNvSpPr>
        </xdr:nvSpPr>
        <xdr:spPr bwMode="auto">
          <a:xfrm>
            <a:off x="292" y="39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837" name="Line 4"/>
          <xdr:cNvSpPr>
            <a:spLocks noChangeShapeType="1"/>
          </xdr:cNvSpPr>
        </xdr:nvSpPr>
        <xdr:spPr bwMode="auto">
          <a:xfrm>
            <a:off x="302" y="382"/>
            <a:ext cx="0" cy="12"/>
          </a:xfrm>
          <a:prstGeom prst="line">
            <a:avLst/>
          </a:prstGeom>
          <a:noFill/>
          <a:ln w="9525">
            <a:solidFill>
              <a:srgbClr val="FFFF99"/>
            </a:solidFill>
            <a:round/>
            <a:headEnd/>
            <a:tailEnd/>
          </a:ln>
        </xdr:spPr>
      </xdr:sp>
      <xdr:grpSp>
        <xdr:nvGrpSpPr>
          <xdr:cNvPr id="5838" name="Group 13"/>
          <xdr:cNvGrpSpPr>
            <a:grpSpLocks/>
          </xdr:cNvGrpSpPr>
        </xdr:nvGrpSpPr>
        <xdr:grpSpPr bwMode="auto">
          <a:xfrm>
            <a:off x="395" y="367"/>
            <a:ext cx="12" cy="8"/>
            <a:chOff x="474" y="338"/>
            <a:chExt cx="12" cy="8"/>
          </a:xfrm>
        </xdr:grpSpPr>
        <xdr:sp macro="" textlink="">
          <xdr:nvSpPr>
            <xdr:cNvPr id="5842" name="Line 9"/>
            <xdr:cNvSpPr>
              <a:spLocks noChangeShapeType="1"/>
            </xdr:cNvSpPr>
          </xdr:nvSpPr>
          <xdr:spPr bwMode="auto">
            <a:xfrm rot="5400000">
              <a:off x="480" y="332"/>
              <a:ext cx="0" cy="12"/>
            </a:xfrm>
            <a:prstGeom prst="line">
              <a:avLst/>
            </a:prstGeom>
            <a:noFill/>
            <a:ln w="9525">
              <a:solidFill>
                <a:srgbClr val="FF6600"/>
              </a:solidFill>
              <a:round/>
              <a:headEnd/>
              <a:tailEnd/>
            </a:ln>
          </xdr:spPr>
        </xdr:sp>
        <xdr:sp macro="" textlink="">
          <xdr:nvSpPr>
            <xdr:cNvPr id="5843" name="Line 10"/>
            <xdr:cNvSpPr>
              <a:spLocks noChangeShapeType="1"/>
            </xdr:cNvSpPr>
          </xdr:nvSpPr>
          <xdr:spPr bwMode="auto">
            <a:xfrm rot="5400000">
              <a:off x="480" y="336"/>
              <a:ext cx="0" cy="12"/>
            </a:xfrm>
            <a:prstGeom prst="line">
              <a:avLst/>
            </a:prstGeom>
            <a:noFill/>
            <a:ln w="9525">
              <a:solidFill>
                <a:srgbClr val="FFFF99"/>
              </a:solidFill>
              <a:round/>
              <a:headEnd/>
              <a:tailEnd/>
            </a:ln>
          </xdr:spPr>
        </xdr:sp>
        <xdr:sp macro="" textlink="">
          <xdr:nvSpPr>
            <xdr:cNvPr id="5844" name="Line 11"/>
            <xdr:cNvSpPr>
              <a:spLocks noChangeShapeType="1"/>
            </xdr:cNvSpPr>
          </xdr:nvSpPr>
          <xdr:spPr bwMode="auto">
            <a:xfrm rot="5400000">
              <a:off x="480" y="340"/>
              <a:ext cx="0" cy="12"/>
            </a:xfrm>
            <a:prstGeom prst="line">
              <a:avLst/>
            </a:prstGeom>
            <a:noFill/>
            <a:ln w="9525">
              <a:solidFill>
                <a:srgbClr val="FF6600"/>
              </a:solidFill>
              <a:round/>
              <a:headEnd/>
              <a:tailEnd/>
            </a:ln>
          </xdr:spPr>
        </xdr:sp>
      </xdr:grpSp>
      <xdr:sp macro="" textlink="">
        <xdr:nvSpPr>
          <xdr:cNvPr id="5839" name="Line 14"/>
          <xdr:cNvSpPr>
            <a:spLocks noChangeShapeType="1"/>
          </xdr:cNvSpPr>
        </xdr:nvSpPr>
        <xdr:spPr bwMode="auto">
          <a:xfrm rot="5400000">
            <a:off x="372" y="365"/>
            <a:ext cx="0" cy="12"/>
          </a:xfrm>
          <a:prstGeom prst="line">
            <a:avLst/>
          </a:prstGeom>
          <a:noFill/>
          <a:ln w="9525">
            <a:solidFill>
              <a:srgbClr val="FFFF99"/>
            </a:solidFill>
            <a:round/>
            <a:headEnd/>
            <a:tailEnd/>
          </a:ln>
        </xdr:spPr>
      </xdr:sp>
      <xdr:sp macro="" textlink="">
        <xdr:nvSpPr>
          <xdr:cNvPr id="5840" name="Line 15"/>
          <xdr:cNvSpPr>
            <a:spLocks noChangeShapeType="1"/>
          </xdr:cNvSpPr>
        </xdr:nvSpPr>
        <xdr:spPr bwMode="auto">
          <a:xfrm rot="5400000">
            <a:off x="289" y="365"/>
            <a:ext cx="0" cy="12"/>
          </a:xfrm>
          <a:prstGeom prst="line">
            <a:avLst/>
          </a:prstGeom>
          <a:noFill/>
          <a:ln w="9525">
            <a:solidFill>
              <a:srgbClr val="FFFF99"/>
            </a:solidFill>
            <a:round/>
            <a:headEnd/>
            <a:tailEnd/>
          </a:ln>
        </xdr:spPr>
      </xdr:sp>
      <xdr:sp macro="" textlink="">
        <xdr:nvSpPr>
          <xdr:cNvPr id="5841" name="Line 16"/>
          <xdr:cNvSpPr>
            <a:spLocks noChangeShapeType="1"/>
          </xdr:cNvSpPr>
        </xdr:nvSpPr>
        <xdr:spPr bwMode="auto">
          <a:xfrm rot="5400000">
            <a:off x="328" y="365"/>
            <a:ext cx="0" cy="12"/>
          </a:xfrm>
          <a:prstGeom prst="line">
            <a:avLst/>
          </a:prstGeom>
          <a:noFill/>
          <a:ln w="9525">
            <a:solidFill>
              <a:srgbClr val="FFFF99"/>
            </a:solidFill>
            <a:round/>
            <a:headEnd/>
            <a:tailEnd/>
          </a:ln>
        </xdr:spPr>
      </xdr:sp>
    </xdr:grpSp>
    <xdr:clientData/>
  </xdr:twoCellAnchor>
  <xdr:twoCellAnchor>
    <xdr:from>
      <xdr:col>6</xdr:col>
      <xdr:colOff>581025</xdr:colOff>
      <xdr:row>14</xdr:row>
      <xdr:rowOff>180975</xdr:rowOff>
    </xdr:from>
    <xdr:to>
      <xdr:col>9</xdr:col>
      <xdr:colOff>180975</xdr:colOff>
      <xdr:row>16</xdr:row>
      <xdr:rowOff>47625</xdr:rowOff>
    </xdr:to>
    <xdr:grpSp>
      <xdr:nvGrpSpPr>
        <xdr:cNvPr id="5712" name="Group 62"/>
        <xdr:cNvGrpSpPr>
          <a:grpSpLocks/>
        </xdr:cNvGrpSpPr>
      </xdr:nvGrpSpPr>
      <xdr:grpSpPr bwMode="auto">
        <a:xfrm>
          <a:off x="4268122" y="3048717"/>
          <a:ext cx="1443498" cy="276327"/>
          <a:chOff x="464" y="297"/>
          <a:chExt cx="150" cy="26"/>
        </a:xfrm>
      </xdr:grpSpPr>
      <xdr:sp macro="" textlink="">
        <xdr:nvSpPr>
          <xdr:cNvPr id="5158" name="Text Box 38"/>
          <xdr:cNvSpPr txBox="1">
            <a:spLocks noChangeArrowheads="1"/>
          </xdr:cNvSpPr>
        </xdr:nvSpPr>
        <xdr:spPr bwMode="auto">
          <a:xfrm>
            <a:off x="594" y="297"/>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5159" name="Text Box 39"/>
          <xdr:cNvSpPr txBox="1">
            <a:spLocks noChangeArrowheads="1"/>
          </xdr:cNvSpPr>
        </xdr:nvSpPr>
        <xdr:spPr bwMode="auto">
          <a:xfrm>
            <a:off x="555" y="297"/>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5160" name="Text Box 40"/>
          <xdr:cNvSpPr txBox="1">
            <a:spLocks noChangeArrowheads="1"/>
          </xdr:cNvSpPr>
        </xdr:nvSpPr>
        <xdr:spPr bwMode="auto">
          <a:xfrm>
            <a:off x="510" y="29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5162" name="Text Box 42"/>
          <xdr:cNvSpPr txBox="1">
            <a:spLocks noChangeArrowheads="1"/>
          </xdr:cNvSpPr>
        </xdr:nvSpPr>
        <xdr:spPr bwMode="auto">
          <a:xfrm>
            <a:off x="464" y="297"/>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5826" name="Group 52"/>
          <xdr:cNvGrpSpPr>
            <a:grpSpLocks/>
          </xdr:cNvGrpSpPr>
        </xdr:nvGrpSpPr>
        <xdr:grpSpPr bwMode="auto">
          <a:xfrm>
            <a:off x="585" y="306"/>
            <a:ext cx="12" cy="4"/>
            <a:chOff x="611" y="304"/>
            <a:chExt cx="12" cy="4"/>
          </a:xfrm>
        </xdr:grpSpPr>
        <xdr:sp macro="" textlink="">
          <xdr:nvSpPr>
            <xdr:cNvPr id="5829" name="Line 46"/>
            <xdr:cNvSpPr>
              <a:spLocks noChangeShapeType="1"/>
            </xdr:cNvSpPr>
          </xdr:nvSpPr>
          <xdr:spPr bwMode="auto">
            <a:xfrm rot="5400000">
              <a:off x="617" y="298"/>
              <a:ext cx="0" cy="12"/>
            </a:xfrm>
            <a:prstGeom prst="line">
              <a:avLst/>
            </a:prstGeom>
            <a:noFill/>
            <a:ln w="9525">
              <a:solidFill>
                <a:srgbClr val="FF6600"/>
              </a:solidFill>
              <a:round/>
              <a:headEnd/>
              <a:tailEnd/>
            </a:ln>
          </xdr:spPr>
        </xdr:sp>
        <xdr:sp macro="" textlink="">
          <xdr:nvSpPr>
            <xdr:cNvPr id="5830" name="Line 47"/>
            <xdr:cNvSpPr>
              <a:spLocks noChangeShapeType="1"/>
            </xdr:cNvSpPr>
          </xdr:nvSpPr>
          <xdr:spPr bwMode="auto">
            <a:xfrm rot="5400000">
              <a:off x="617" y="302"/>
              <a:ext cx="0" cy="12"/>
            </a:xfrm>
            <a:prstGeom prst="line">
              <a:avLst/>
            </a:prstGeom>
            <a:noFill/>
            <a:ln w="9525">
              <a:solidFill>
                <a:srgbClr val="FFFF99"/>
              </a:solidFill>
              <a:round/>
              <a:headEnd/>
              <a:tailEnd/>
            </a:ln>
          </xdr:spPr>
        </xdr:sp>
      </xdr:grpSp>
      <xdr:sp macro="" textlink="">
        <xdr:nvSpPr>
          <xdr:cNvPr id="5827" name="Line 49"/>
          <xdr:cNvSpPr>
            <a:spLocks noChangeShapeType="1"/>
          </xdr:cNvSpPr>
        </xdr:nvSpPr>
        <xdr:spPr bwMode="auto">
          <a:xfrm rot="5400000">
            <a:off x="552" y="302"/>
            <a:ext cx="0" cy="12"/>
          </a:xfrm>
          <a:prstGeom prst="line">
            <a:avLst/>
          </a:prstGeom>
          <a:noFill/>
          <a:ln w="9525">
            <a:solidFill>
              <a:srgbClr val="FFFF99"/>
            </a:solidFill>
            <a:round/>
            <a:headEnd/>
            <a:tailEnd/>
          </a:ln>
        </xdr:spPr>
      </xdr:sp>
      <xdr:sp macro="" textlink="">
        <xdr:nvSpPr>
          <xdr:cNvPr id="5828" name="Line 50"/>
          <xdr:cNvSpPr>
            <a:spLocks noChangeShapeType="1"/>
          </xdr:cNvSpPr>
        </xdr:nvSpPr>
        <xdr:spPr bwMode="auto">
          <a:xfrm rot="5400000">
            <a:off x="505" y="302"/>
            <a:ext cx="0" cy="12"/>
          </a:xfrm>
          <a:prstGeom prst="line">
            <a:avLst/>
          </a:prstGeom>
          <a:noFill/>
          <a:ln w="9525">
            <a:solidFill>
              <a:srgbClr val="FFFF99"/>
            </a:solidFill>
            <a:round/>
            <a:headEnd/>
            <a:tailEnd/>
          </a:ln>
        </xdr:spPr>
      </xdr:sp>
    </xdr:grpSp>
    <xdr:clientData/>
  </xdr:twoCellAnchor>
  <xdr:twoCellAnchor>
    <xdr:from>
      <xdr:col>1</xdr:col>
      <xdr:colOff>228600</xdr:colOff>
      <xdr:row>14</xdr:row>
      <xdr:rowOff>180975</xdr:rowOff>
    </xdr:from>
    <xdr:to>
      <xdr:col>3</xdr:col>
      <xdr:colOff>219075</xdr:colOff>
      <xdr:row>16</xdr:row>
      <xdr:rowOff>47625</xdr:rowOff>
    </xdr:to>
    <xdr:grpSp>
      <xdr:nvGrpSpPr>
        <xdr:cNvPr id="5713" name="Group 63"/>
        <xdr:cNvGrpSpPr>
          <a:grpSpLocks/>
        </xdr:cNvGrpSpPr>
      </xdr:nvGrpSpPr>
      <xdr:grpSpPr bwMode="auto">
        <a:xfrm>
          <a:off x="843116" y="3048717"/>
          <a:ext cx="1219507" cy="276327"/>
          <a:chOff x="104" y="299"/>
          <a:chExt cx="127" cy="26"/>
        </a:xfrm>
      </xdr:grpSpPr>
      <xdr:sp macro="" textlink="">
        <xdr:nvSpPr>
          <xdr:cNvPr id="5142" name="Text Box 22"/>
          <xdr:cNvSpPr txBox="1">
            <a:spLocks noChangeArrowheads="1"/>
          </xdr:cNvSpPr>
        </xdr:nvSpPr>
        <xdr:spPr bwMode="auto">
          <a:xfrm>
            <a:off x="195" y="29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175" name="Text Box 55"/>
          <xdr:cNvSpPr txBox="1">
            <a:spLocks noChangeArrowheads="1"/>
          </xdr:cNvSpPr>
        </xdr:nvSpPr>
        <xdr:spPr bwMode="auto">
          <a:xfrm>
            <a:off x="150" y="29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5176" name="Text Box 56"/>
          <xdr:cNvSpPr txBox="1">
            <a:spLocks noChangeArrowheads="1"/>
          </xdr:cNvSpPr>
        </xdr:nvSpPr>
        <xdr:spPr bwMode="auto">
          <a:xfrm>
            <a:off x="104" y="29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820" name="Line 60"/>
          <xdr:cNvSpPr>
            <a:spLocks noChangeShapeType="1"/>
          </xdr:cNvSpPr>
        </xdr:nvSpPr>
        <xdr:spPr bwMode="auto">
          <a:xfrm rot="5400000">
            <a:off x="191" y="304"/>
            <a:ext cx="0" cy="12"/>
          </a:xfrm>
          <a:prstGeom prst="line">
            <a:avLst/>
          </a:prstGeom>
          <a:noFill/>
          <a:ln w="9525">
            <a:solidFill>
              <a:srgbClr val="FFFF99"/>
            </a:solidFill>
            <a:round/>
            <a:headEnd/>
            <a:tailEnd/>
          </a:ln>
        </xdr:spPr>
      </xdr:sp>
      <xdr:sp macro="" textlink="">
        <xdr:nvSpPr>
          <xdr:cNvPr id="5821" name="Line 61"/>
          <xdr:cNvSpPr>
            <a:spLocks noChangeShapeType="1"/>
          </xdr:cNvSpPr>
        </xdr:nvSpPr>
        <xdr:spPr bwMode="auto">
          <a:xfrm rot="5400000">
            <a:off x="146" y="304"/>
            <a:ext cx="0" cy="12"/>
          </a:xfrm>
          <a:prstGeom prst="line">
            <a:avLst/>
          </a:prstGeom>
          <a:noFill/>
          <a:ln w="9525">
            <a:solidFill>
              <a:srgbClr val="FFFF99"/>
            </a:solidFill>
            <a:round/>
            <a:headEnd/>
            <a:tailEnd/>
          </a:ln>
        </xdr:spPr>
      </xdr:sp>
    </xdr:grpSp>
    <xdr:clientData/>
  </xdr:twoCellAnchor>
  <xdr:twoCellAnchor>
    <xdr:from>
      <xdr:col>1</xdr:col>
      <xdr:colOff>228600</xdr:colOff>
      <xdr:row>31</xdr:row>
      <xdr:rowOff>19050</xdr:rowOff>
    </xdr:from>
    <xdr:to>
      <xdr:col>3</xdr:col>
      <xdr:colOff>152400</xdr:colOff>
      <xdr:row>32</xdr:row>
      <xdr:rowOff>76200</xdr:rowOff>
    </xdr:to>
    <xdr:grpSp>
      <xdr:nvGrpSpPr>
        <xdr:cNvPr id="5714" name="Group 108"/>
        <xdr:cNvGrpSpPr>
          <a:grpSpLocks/>
        </xdr:cNvGrpSpPr>
      </xdr:nvGrpSpPr>
      <xdr:grpSpPr bwMode="auto">
        <a:xfrm>
          <a:off x="843116" y="6369050"/>
          <a:ext cx="1152832" cy="261989"/>
          <a:chOff x="88" y="622"/>
          <a:chExt cx="120" cy="26"/>
        </a:xfrm>
      </xdr:grpSpPr>
      <xdr:sp macro="" textlink="">
        <xdr:nvSpPr>
          <xdr:cNvPr id="5188" name="Text Box 68"/>
          <xdr:cNvSpPr txBox="1">
            <a:spLocks noChangeArrowheads="1"/>
          </xdr:cNvSpPr>
        </xdr:nvSpPr>
        <xdr:spPr bwMode="auto">
          <a:xfrm>
            <a:off x="133" y="622"/>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5211" name="Text Box 91"/>
          <xdr:cNvSpPr txBox="1">
            <a:spLocks noChangeArrowheads="1"/>
          </xdr:cNvSpPr>
        </xdr:nvSpPr>
        <xdr:spPr bwMode="auto">
          <a:xfrm>
            <a:off x="172" y="62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5212" name="Text Box 92"/>
          <xdr:cNvSpPr txBox="1">
            <a:spLocks noChangeArrowheads="1"/>
          </xdr:cNvSpPr>
        </xdr:nvSpPr>
        <xdr:spPr bwMode="auto">
          <a:xfrm>
            <a:off x="88" y="62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813" name="Line 94"/>
          <xdr:cNvSpPr>
            <a:spLocks noChangeShapeType="1"/>
          </xdr:cNvSpPr>
        </xdr:nvSpPr>
        <xdr:spPr bwMode="auto">
          <a:xfrm rot="5400000">
            <a:off x="130" y="626"/>
            <a:ext cx="0" cy="12"/>
          </a:xfrm>
          <a:prstGeom prst="line">
            <a:avLst/>
          </a:prstGeom>
          <a:noFill/>
          <a:ln w="9525">
            <a:solidFill>
              <a:srgbClr val="FFFF99"/>
            </a:solidFill>
            <a:round/>
            <a:headEnd/>
            <a:tailEnd/>
          </a:ln>
        </xdr:spPr>
      </xdr:sp>
      <xdr:grpSp>
        <xdr:nvGrpSpPr>
          <xdr:cNvPr id="5814" name="Group 95"/>
          <xdr:cNvGrpSpPr>
            <a:grpSpLocks/>
          </xdr:cNvGrpSpPr>
        </xdr:nvGrpSpPr>
        <xdr:grpSpPr bwMode="auto">
          <a:xfrm>
            <a:off x="163" y="630"/>
            <a:ext cx="12" cy="4"/>
            <a:chOff x="611" y="306"/>
            <a:chExt cx="12" cy="4"/>
          </a:xfrm>
        </xdr:grpSpPr>
        <xdr:sp macro="" textlink="">
          <xdr:nvSpPr>
            <xdr:cNvPr id="5815" name="Line 96"/>
            <xdr:cNvSpPr>
              <a:spLocks noChangeShapeType="1"/>
            </xdr:cNvSpPr>
          </xdr:nvSpPr>
          <xdr:spPr bwMode="auto">
            <a:xfrm rot="5400000">
              <a:off x="617" y="300"/>
              <a:ext cx="0" cy="12"/>
            </a:xfrm>
            <a:prstGeom prst="line">
              <a:avLst/>
            </a:prstGeom>
            <a:noFill/>
            <a:ln w="9525">
              <a:solidFill>
                <a:srgbClr val="FF6600"/>
              </a:solidFill>
              <a:round/>
              <a:headEnd/>
              <a:tailEnd/>
            </a:ln>
          </xdr:spPr>
        </xdr:sp>
        <xdr:sp macro="" textlink="">
          <xdr:nvSpPr>
            <xdr:cNvPr id="5816" name="Line 97"/>
            <xdr:cNvSpPr>
              <a:spLocks noChangeShapeType="1"/>
            </xdr:cNvSpPr>
          </xdr:nvSpPr>
          <xdr:spPr bwMode="auto">
            <a:xfrm rot="5400000">
              <a:off x="617" y="304"/>
              <a:ext cx="0" cy="12"/>
            </a:xfrm>
            <a:prstGeom prst="line">
              <a:avLst/>
            </a:prstGeom>
            <a:noFill/>
            <a:ln w="9525">
              <a:solidFill>
                <a:srgbClr val="FFFF99"/>
              </a:solidFill>
              <a:round/>
              <a:headEnd/>
              <a:tailEnd/>
            </a:ln>
          </xdr:spPr>
        </xdr:sp>
      </xdr:grpSp>
    </xdr:grpSp>
    <xdr:clientData/>
  </xdr:twoCellAnchor>
  <xdr:twoCellAnchor>
    <xdr:from>
      <xdr:col>3</xdr:col>
      <xdr:colOff>504825</xdr:colOff>
      <xdr:row>31</xdr:row>
      <xdr:rowOff>19050</xdr:rowOff>
    </xdr:from>
    <xdr:to>
      <xdr:col>6</xdr:col>
      <xdr:colOff>190500</xdr:colOff>
      <xdr:row>33</xdr:row>
      <xdr:rowOff>142875</xdr:rowOff>
    </xdr:to>
    <xdr:grpSp>
      <xdr:nvGrpSpPr>
        <xdr:cNvPr id="5715" name="Group 109"/>
        <xdr:cNvGrpSpPr>
          <a:grpSpLocks/>
        </xdr:cNvGrpSpPr>
      </xdr:nvGrpSpPr>
      <xdr:grpSpPr bwMode="auto">
        <a:xfrm>
          <a:off x="2348373" y="6369050"/>
          <a:ext cx="1529224" cy="533502"/>
          <a:chOff x="245" y="622"/>
          <a:chExt cx="159" cy="53"/>
        </a:xfrm>
      </xdr:grpSpPr>
      <xdr:sp macro="" textlink="">
        <xdr:nvSpPr>
          <xdr:cNvPr id="5221" name="Text Box 101"/>
          <xdr:cNvSpPr txBox="1">
            <a:spLocks noChangeArrowheads="1"/>
          </xdr:cNvSpPr>
        </xdr:nvSpPr>
        <xdr:spPr bwMode="auto">
          <a:xfrm>
            <a:off x="318" y="622"/>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5146" name="Text Box 26"/>
          <xdr:cNvSpPr txBox="1">
            <a:spLocks noChangeArrowheads="1"/>
          </xdr:cNvSpPr>
        </xdr:nvSpPr>
        <xdr:spPr bwMode="auto">
          <a:xfrm>
            <a:off x="290" y="622"/>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5185" name="Text Box 65"/>
          <xdr:cNvSpPr txBox="1">
            <a:spLocks noChangeArrowheads="1"/>
          </xdr:cNvSpPr>
        </xdr:nvSpPr>
        <xdr:spPr bwMode="auto">
          <a:xfrm>
            <a:off x="384" y="622"/>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t>
            </a:r>
          </a:p>
        </xdr:txBody>
      </xdr:sp>
      <xdr:sp macro="" textlink="">
        <xdr:nvSpPr>
          <xdr:cNvPr id="5186" name="Text Box 66"/>
          <xdr:cNvSpPr txBox="1">
            <a:spLocks noChangeArrowheads="1"/>
          </xdr:cNvSpPr>
        </xdr:nvSpPr>
        <xdr:spPr bwMode="auto">
          <a:xfrm>
            <a:off x="357" y="622"/>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5189" name="Text Box 69"/>
          <xdr:cNvSpPr txBox="1">
            <a:spLocks noChangeArrowheads="1"/>
          </xdr:cNvSpPr>
        </xdr:nvSpPr>
        <xdr:spPr bwMode="auto">
          <a:xfrm>
            <a:off x="245" y="62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190" name="Text Box 70"/>
          <xdr:cNvSpPr txBox="1">
            <a:spLocks noChangeArrowheads="1"/>
          </xdr:cNvSpPr>
        </xdr:nvSpPr>
        <xdr:spPr bwMode="auto">
          <a:xfrm>
            <a:off x="289" y="64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800" name="Line 71"/>
          <xdr:cNvSpPr>
            <a:spLocks noChangeShapeType="1"/>
          </xdr:cNvSpPr>
        </xdr:nvSpPr>
        <xdr:spPr bwMode="auto">
          <a:xfrm>
            <a:off x="299" y="641"/>
            <a:ext cx="0" cy="12"/>
          </a:xfrm>
          <a:prstGeom prst="line">
            <a:avLst/>
          </a:prstGeom>
          <a:noFill/>
          <a:ln w="9525">
            <a:solidFill>
              <a:srgbClr val="FFFF99"/>
            </a:solidFill>
            <a:round/>
            <a:headEnd/>
            <a:tailEnd/>
          </a:ln>
        </xdr:spPr>
      </xdr:sp>
      <xdr:grpSp>
        <xdr:nvGrpSpPr>
          <xdr:cNvPr id="5801" name="Group 72"/>
          <xdr:cNvGrpSpPr>
            <a:grpSpLocks/>
          </xdr:cNvGrpSpPr>
        </xdr:nvGrpSpPr>
        <xdr:grpSpPr bwMode="auto">
          <a:xfrm>
            <a:off x="375" y="629"/>
            <a:ext cx="12" cy="7"/>
            <a:chOff x="472" y="341"/>
            <a:chExt cx="12" cy="7"/>
          </a:xfrm>
        </xdr:grpSpPr>
        <xdr:sp macro="" textlink="">
          <xdr:nvSpPr>
            <xdr:cNvPr id="5807" name="Line 73"/>
            <xdr:cNvSpPr>
              <a:spLocks noChangeShapeType="1"/>
            </xdr:cNvSpPr>
          </xdr:nvSpPr>
          <xdr:spPr bwMode="auto">
            <a:xfrm rot="5400000">
              <a:off x="478" y="335"/>
              <a:ext cx="0" cy="12"/>
            </a:xfrm>
            <a:prstGeom prst="line">
              <a:avLst/>
            </a:prstGeom>
            <a:noFill/>
            <a:ln w="9525">
              <a:solidFill>
                <a:srgbClr val="FF6600"/>
              </a:solidFill>
              <a:round/>
              <a:headEnd/>
              <a:tailEnd/>
            </a:ln>
          </xdr:spPr>
        </xdr:sp>
        <xdr:sp macro="" textlink="">
          <xdr:nvSpPr>
            <xdr:cNvPr id="5808" name="Line 74"/>
            <xdr:cNvSpPr>
              <a:spLocks noChangeShapeType="1"/>
            </xdr:cNvSpPr>
          </xdr:nvSpPr>
          <xdr:spPr bwMode="auto">
            <a:xfrm rot="5400000">
              <a:off x="478" y="338"/>
              <a:ext cx="0" cy="12"/>
            </a:xfrm>
            <a:prstGeom prst="line">
              <a:avLst/>
            </a:prstGeom>
            <a:noFill/>
            <a:ln w="9525">
              <a:solidFill>
                <a:srgbClr val="FFFF99"/>
              </a:solidFill>
              <a:round/>
              <a:headEnd/>
              <a:tailEnd/>
            </a:ln>
          </xdr:spPr>
        </xdr:sp>
        <xdr:sp macro="" textlink="">
          <xdr:nvSpPr>
            <xdr:cNvPr id="5809" name="Line 75"/>
            <xdr:cNvSpPr>
              <a:spLocks noChangeShapeType="1"/>
            </xdr:cNvSpPr>
          </xdr:nvSpPr>
          <xdr:spPr bwMode="auto">
            <a:xfrm rot="5400000">
              <a:off x="478" y="342"/>
              <a:ext cx="0" cy="12"/>
            </a:xfrm>
            <a:prstGeom prst="line">
              <a:avLst/>
            </a:prstGeom>
            <a:noFill/>
            <a:ln w="9525">
              <a:solidFill>
                <a:srgbClr val="FF6600"/>
              </a:solidFill>
              <a:round/>
              <a:headEnd/>
              <a:tailEnd/>
            </a:ln>
          </xdr:spPr>
        </xdr:sp>
      </xdr:grpSp>
      <xdr:sp macro="" textlink="">
        <xdr:nvSpPr>
          <xdr:cNvPr id="5802" name="Line 76"/>
          <xdr:cNvSpPr>
            <a:spLocks noChangeShapeType="1"/>
          </xdr:cNvSpPr>
        </xdr:nvSpPr>
        <xdr:spPr bwMode="auto">
          <a:xfrm rot="5400000">
            <a:off x="354" y="626"/>
            <a:ext cx="0" cy="12"/>
          </a:xfrm>
          <a:prstGeom prst="line">
            <a:avLst/>
          </a:prstGeom>
          <a:noFill/>
          <a:ln w="9525">
            <a:solidFill>
              <a:srgbClr val="FFFF99"/>
            </a:solidFill>
            <a:round/>
            <a:headEnd/>
            <a:tailEnd/>
          </a:ln>
        </xdr:spPr>
      </xdr:sp>
      <xdr:sp macro="" textlink="">
        <xdr:nvSpPr>
          <xdr:cNvPr id="5803" name="Line 77"/>
          <xdr:cNvSpPr>
            <a:spLocks noChangeShapeType="1"/>
          </xdr:cNvSpPr>
        </xdr:nvSpPr>
        <xdr:spPr bwMode="auto">
          <a:xfrm rot="5400000">
            <a:off x="285" y="626"/>
            <a:ext cx="0" cy="12"/>
          </a:xfrm>
          <a:prstGeom prst="line">
            <a:avLst/>
          </a:prstGeom>
          <a:noFill/>
          <a:ln w="9525">
            <a:solidFill>
              <a:srgbClr val="FFFF99"/>
            </a:solidFill>
            <a:round/>
            <a:headEnd/>
            <a:tailEnd/>
          </a:ln>
        </xdr:spPr>
      </xdr:sp>
      <xdr:grpSp>
        <xdr:nvGrpSpPr>
          <xdr:cNvPr id="5804" name="Group 98"/>
          <xdr:cNvGrpSpPr>
            <a:grpSpLocks/>
          </xdr:cNvGrpSpPr>
        </xdr:nvGrpSpPr>
        <xdr:grpSpPr bwMode="auto">
          <a:xfrm>
            <a:off x="307" y="630"/>
            <a:ext cx="12" cy="4"/>
            <a:chOff x="609" y="306"/>
            <a:chExt cx="12" cy="4"/>
          </a:xfrm>
        </xdr:grpSpPr>
        <xdr:sp macro="" textlink="">
          <xdr:nvSpPr>
            <xdr:cNvPr id="5805" name="Line 99"/>
            <xdr:cNvSpPr>
              <a:spLocks noChangeShapeType="1"/>
            </xdr:cNvSpPr>
          </xdr:nvSpPr>
          <xdr:spPr bwMode="auto">
            <a:xfrm rot="5400000">
              <a:off x="615" y="300"/>
              <a:ext cx="0" cy="12"/>
            </a:xfrm>
            <a:prstGeom prst="line">
              <a:avLst/>
            </a:prstGeom>
            <a:noFill/>
            <a:ln w="9525">
              <a:solidFill>
                <a:srgbClr val="FF6600"/>
              </a:solidFill>
              <a:round/>
              <a:headEnd/>
              <a:tailEnd/>
            </a:ln>
          </xdr:spPr>
        </xdr:sp>
        <xdr:sp macro="" textlink="">
          <xdr:nvSpPr>
            <xdr:cNvPr id="5806" name="Line 100"/>
            <xdr:cNvSpPr>
              <a:spLocks noChangeShapeType="1"/>
            </xdr:cNvSpPr>
          </xdr:nvSpPr>
          <xdr:spPr bwMode="auto">
            <a:xfrm rot="5400000">
              <a:off x="615" y="304"/>
              <a:ext cx="0" cy="12"/>
            </a:xfrm>
            <a:prstGeom prst="line">
              <a:avLst/>
            </a:prstGeom>
            <a:noFill/>
            <a:ln w="9525">
              <a:solidFill>
                <a:srgbClr val="FFFF99"/>
              </a:solidFill>
              <a:round/>
              <a:headEnd/>
              <a:tailEnd/>
            </a:ln>
          </xdr:spPr>
        </xdr:sp>
      </xdr:grpSp>
    </xdr:grpSp>
    <xdr:clientData/>
  </xdr:twoCellAnchor>
  <xdr:twoCellAnchor>
    <xdr:from>
      <xdr:col>6</xdr:col>
      <xdr:colOff>571500</xdr:colOff>
      <xdr:row>31</xdr:row>
      <xdr:rowOff>19050</xdr:rowOff>
    </xdr:from>
    <xdr:to>
      <xdr:col>9</xdr:col>
      <xdr:colOff>352425</xdr:colOff>
      <xdr:row>32</xdr:row>
      <xdr:rowOff>76200</xdr:rowOff>
    </xdr:to>
    <xdr:grpSp>
      <xdr:nvGrpSpPr>
        <xdr:cNvPr id="5716" name="Group 110"/>
        <xdr:cNvGrpSpPr>
          <a:grpSpLocks/>
        </xdr:cNvGrpSpPr>
      </xdr:nvGrpSpPr>
      <xdr:grpSpPr bwMode="auto">
        <a:xfrm>
          <a:off x="4258597" y="6369050"/>
          <a:ext cx="1624473" cy="261989"/>
          <a:chOff x="448" y="622"/>
          <a:chExt cx="169" cy="26"/>
        </a:xfrm>
      </xdr:grpSpPr>
      <xdr:sp macro="" textlink="">
        <xdr:nvSpPr>
          <xdr:cNvPr id="5201" name="Text Box 81"/>
          <xdr:cNvSpPr txBox="1">
            <a:spLocks noChangeArrowheads="1"/>
          </xdr:cNvSpPr>
        </xdr:nvSpPr>
        <xdr:spPr bwMode="auto">
          <a:xfrm>
            <a:off x="559" y="622"/>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5202" name="Text Box 82"/>
          <xdr:cNvSpPr txBox="1">
            <a:spLocks noChangeArrowheads="1"/>
          </xdr:cNvSpPr>
        </xdr:nvSpPr>
        <xdr:spPr bwMode="auto">
          <a:xfrm>
            <a:off x="515" y="62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5227" name="Text Box 107"/>
          <xdr:cNvSpPr txBox="1">
            <a:spLocks noChangeArrowheads="1"/>
          </xdr:cNvSpPr>
        </xdr:nvSpPr>
        <xdr:spPr bwMode="auto">
          <a:xfrm>
            <a:off x="487" y="622"/>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5226" name="Text Box 106"/>
          <xdr:cNvSpPr txBox="1">
            <a:spLocks noChangeArrowheads="1"/>
          </xdr:cNvSpPr>
        </xdr:nvSpPr>
        <xdr:spPr bwMode="auto">
          <a:xfrm>
            <a:off x="448" y="622"/>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HC</a:t>
            </a:r>
          </a:p>
        </xdr:txBody>
      </xdr:sp>
      <xdr:sp macro="" textlink="">
        <xdr:nvSpPr>
          <xdr:cNvPr id="5784" name="Line 78"/>
          <xdr:cNvSpPr>
            <a:spLocks noChangeShapeType="1"/>
          </xdr:cNvSpPr>
        </xdr:nvSpPr>
        <xdr:spPr bwMode="auto">
          <a:xfrm rot="5400000">
            <a:off x="555" y="626"/>
            <a:ext cx="0" cy="12"/>
          </a:xfrm>
          <a:prstGeom prst="line">
            <a:avLst/>
          </a:prstGeom>
          <a:noFill/>
          <a:ln w="9525">
            <a:solidFill>
              <a:srgbClr val="FFFF99"/>
            </a:solidFill>
            <a:round/>
            <a:headEnd/>
            <a:tailEnd/>
          </a:ln>
        </xdr:spPr>
      </xdr:sp>
      <xdr:sp macro="" textlink="">
        <xdr:nvSpPr>
          <xdr:cNvPr id="5200" name="Text Box 80"/>
          <xdr:cNvSpPr txBox="1">
            <a:spLocks noChangeArrowheads="1"/>
          </xdr:cNvSpPr>
        </xdr:nvSpPr>
        <xdr:spPr bwMode="auto">
          <a:xfrm>
            <a:off x="597" y="622"/>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5786" name="Group 84"/>
          <xdr:cNvGrpSpPr>
            <a:grpSpLocks/>
          </xdr:cNvGrpSpPr>
        </xdr:nvGrpSpPr>
        <xdr:grpSpPr bwMode="auto">
          <a:xfrm>
            <a:off x="588" y="630"/>
            <a:ext cx="12" cy="4"/>
            <a:chOff x="610" y="306"/>
            <a:chExt cx="12" cy="4"/>
          </a:xfrm>
        </xdr:grpSpPr>
        <xdr:sp macro="" textlink="">
          <xdr:nvSpPr>
            <xdr:cNvPr id="5792" name="Line 85"/>
            <xdr:cNvSpPr>
              <a:spLocks noChangeShapeType="1"/>
            </xdr:cNvSpPr>
          </xdr:nvSpPr>
          <xdr:spPr bwMode="auto">
            <a:xfrm rot="5400000">
              <a:off x="616" y="300"/>
              <a:ext cx="0" cy="12"/>
            </a:xfrm>
            <a:prstGeom prst="line">
              <a:avLst/>
            </a:prstGeom>
            <a:noFill/>
            <a:ln w="9525">
              <a:solidFill>
                <a:srgbClr val="FF6600"/>
              </a:solidFill>
              <a:round/>
              <a:headEnd/>
              <a:tailEnd/>
            </a:ln>
          </xdr:spPr>
        </xdr:sp>
        <xdr:sp macro="" textlink="">
          <xdr:nvSpPr>
            <xdr:cNvPr id="5793" name="Line 86"/>
            <xdr:cNvSpPr>
              <a:spLocks noChangeShapeType="1"/>
            </xdr:cNvSpPr>
          </xdr:nvSpPr>
          <xdr:spPr bwMode="auto">
            <a:xfrm rot="5400000">
              <a:off x="616" y="304"/>
              <a:ext cx="0" cy="12"/>
            </a:xfrm>
            <a:prstGeom prst="line">
              <a:avLst/>
            </a:prstGeom>
            <a:noFill/>
            <a:ln w="9525">
              <a:solidFill>
                <a:srgbClr val="FFFF99"/>
              </a:solidFill>
              <a:round/>
              <a:headEnd/>
              <a:tailEnd/>
            </a:ln>
          </xdr:spPr>
        </xdr:sp>
      </xdr:grpSp>
      <xdr:sp macro="" textlink="">
        <xdr:nvSpPr>
          <xdr:cNvPr id="5787" name="Line 87"/>
          <xdr:cNvSpPr>
            <a:spLocks noChangeShapeType="1"/>
          </xdr:cNvSpPr>
        </xdr:nvSpPr>
        <xdr:spPr bwMode="auto">
          <a:xfrm rot="5400000">
            <a:off x="511" y="626"/>
            <a:ext cx="0" cy="12"/>
          </a:xfrm>
          <a:prstGeom prst="line">
            <a:avLst/>
          </a:prstGeom>
          <a:noFill/>
          <a:ln w="9525">
            <a:solidFill>
              <a:srgbClr val="FFFF99"/>
            </a:solidFill>
            <a:round/>
            <a:headEnd/>
            <a:tailEnd/>
          </a:ln>
        </xdr:spPr>
      </xdr:sp>
      <xdr:grpSp>
        <xdr:nvGrpSpPr>
          <xdr:cNvPr id="5788" name="Group 102"/>
          <xdr:cNvGrpSpPr>
            <a:grpSpLocks/>
          </xdr:cNvGrpSpPr>
        </xdr:nvGrpSpPr>
        <xdr:grpSpPr bwMode="auto">
          <a:xfrm>
            <a:off x="477" y="629"/>
            <a:ext cx="12" cy="7"/>
            <a:chOff x="472" y="341"/>
            <a:chExt cx="12" cy="7"/>
          </a:xfrm>
        </xdr:grpSpPr>
        <xdr:sp macro="" textlink="">
          <xdr:nvSpPr>
            <xdr:cNvPr id="5789" name="Line 103"/>
            <xdr:cNvSpPr>
              <a:spLocks noChangeShapeType="1"/>
            </xdr:cNvSpPr>
          </xdr:nvSpPr>
          <xdr:spPr bwMode="auto">
            <a:xfrm rot="5400000">
              <a:off x="478" y="335"/>
              <a:ext cx="0" cy="12"/>
            </a:xfrm>
            <a:prstGeom prst="line">
              <a:avLst/>
            </a:prstGeom>
            <a:noFill/>
            <a:ln w="9525">
              <a:solidFill>
                <a:srgbClr val="FF6600"/>
              </a:solidFill>
              <a:round/>
              <a:headEnd/>
              <a:tailEnd/>
            </a:ln>
          </xdr:spPr>
        </xdr:sp>
        <xdr:sp macro="" textlink="">
          <xdr:nvSpPr>
            <xdr:cNvPr id="5790" name="Line 104"/>
            <xdr:cNvSpPr>
              <a:spLocks noChangeShapeType="1"/>
            </xdr:cNvSpPr>
          </xdr:nvSpPr>
          <xdr:spPr bwMode="auto">
            <a:xfrm rot="5400000">
              <a:off x="478" y="338"/>
              <a:ext cx="0" cy="12"/>
            </a:xfrm>
            <a:prstGeom prst="line">
              <a:avLst/>
            </a:prstGeom>
            <a:noFill/>
            <a:ln w="9525">
              <a:solidFill>
                <a:srgbClr val="FFFF99"/>
              </a:solidFill>
              <a:round/>
              <a:headEnd/>
              <a:tailEnd/>
            </a:ln>
          </xdr:spPr>
        </xdr:sp>
        <xdr:sp macro="" textlink="">
          <xdr:nvSpPr>
            <xdr:cNvPr id="5791" name="Line 105"/>
            <xdr:cNvSpPr>
              <a:spLocks noChangeShapeType="1"/>
            </xdr:cNvSpPr>
          </xdr:nvSpPr>
          <xdr:spPr bwMode="auto">
            <a:xfrm rot="5400000">
              <a:off x="478" y="342"/>
              <a:ext cx="0" cy="12"/>
            </a:xfrm>
            <a:prstGeom prst="line">
              <a:avLst/>
            </a:prstGeom>
            <a:noFill/>
            <a:ln w="9525">
              <a:solidFill>
                <a:srgbClr val="FF6600"/>
              </a:solidFill>
              <a:round/>
              <a:headEnd/>
              <a:tailEnd/>
            </a:ln>
          </xdr:spPr>
        </xdr:sp>
      </xdr:grpSp>
    </xdr:grpSp>
    <xdr:clientData/>
  </xdr:twoCellAnchor>
  <xdr:twoCellAnchor>
    <xdr:from>
      <xdr:col>2</xdr:col>
      <xdr:colOff>114300</xdr:colOff>
      <xdr:row>42</xdr:row>
      <xdr:rowOff>180975</xdr:rowOff>
    </xdr:from>
    <xdr:to>
      <xdr:col>4</xdr:col>
      <xdr:colOff>571500</xdr:colOff>
      <xdr:row>45</xdr:row>
      <xdr:rowOff>152400</xdr:rowOff>
    </xdr:to>
    <xdr:grpSp>
      <xdr:nvGrpSpPr>
        <xdr:cNvPr id="5717" name="Group 175"/>
        <xdr:cNvGrpSpPr>
          <a:grpSpLocks/>
        </xdr:cNvGrpSpPr>
      </xdr:nvGrpSpPr>
      <xdr:grpSpPr bwMode="auto">
        <a:xfrm>
          <a:off x="1343332" y="8784201"/>
          <a:ext cx="1686233" cy="585941"/>
          <a:chOff x="140" y="859"/>
          <a:chExt cx="176" cy="57"/>
        </a:xfrm>
      </xdr:grpSpPr>
      <xdr:sp macro="" textlink="">
        <xdr:nvSpPr>
          <xdr:cNvPr id="5144" name="Text Box 24"/>
          <xdr:cNvSpPr txBox="1">
            <a:spLocks noChangeArrowheads="1"/>
          </xdr:cNvSpPr>
        </xdr:nvSpPr>
        <xdr:spPr bwMode="auto">
          <a:xfrm>
            <a:off x="280" y="859"/>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NH</a:t>
            </a:r>
            <a:r>
              <a:rPr lang="en-US" sz="1200" b="0" i="0" strike="noStrike" baseline="-25000">
                <a:solidFill>
                  <a:srgbClr val="FFFF99"/>
                </a:solidFill>
                <a:latin typeface="Arial"/>
                <a:cs typeface="Arial"/>
              </a:rPr>
              <a:t>2</a:t>
            </a:r>
          </a:p>
        </xdr:txBody>
      </xdr:sp>
      <xdr:sp macro="" textlink="">
        <xdr:nvSpPr>
          <xdr:cNvPr id="5145" name="Text Box 25"/>
          <xdr:cNvSpPr txBox="1">
            <a:spLocks noChangeArrowheads="1"/>
          </xdr:cNvSpPr>
        </xdr:nvSpPr>
        <xdr:spPr bwMode="auto">
          <a:xfrm>
            <a:off x="185" y="859"/>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5232" name="Text Box 112"/>
          <xdr:cNvSpPr txBox="1">
            <a:spLocks noChangeArrowheads="1"/>
          </xdr:cNvSpPr>
        </xdr:nvSpPr>
        <xdr:spPr bwMode="auto">
          <a:xfrm>
            <a:off x="183" y="89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233" name="Text Box 113"/>
          <xdr:cNvSpPr txBox="1">
            <a:spLocks noChangeArrowheads="1"/>
          </xdr:cNvSpPr>
        </xdr:nvSpPr>
        <xdr:spPr bwMode="auto">
          <a:xfrm>
            <a:off x="140" y="85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240" name="Text Box 120"/>
          <xdr:cNvSpPr txBox="1">
            <a:spLocks noChangeArrowheads="1"/>
          </xdr:cNvSpPr>
        </xdr:nvSpPr>
        <xdr:spPr bwMode="auto">
          <a:xfrm>
            <a:off x="241" y="859"/>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5242" name="Text Box 122"/>
          <xdr:cNvSpPr txBox="1">
            <a:spLocks noChangeArrowheads="1"/>
          </xdr:cNvSpPr>
        </xdr:nvSpPr>
        <xdr:spPr bwMode="auto">
          <a:xfrm>
            <a:off x="213" y="859"/>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5771" name="Line 17"/>
          <xdr:cNvSpPr>
            <a:spLocks noChangeShapeType="1"/>
          </xdr:cNvSpPr>
        </xdr:nvSpPr>
        <xdr:spPr bwMode="auto">
          <a:xfrm rot="5400000">
            <a:off x="181" y="863"/>
            <a:ext cx="0" cy="12"/>
          </a:xfrm>
          <a:prstGeom prst="line">
            <a:avLst/>
          </a:prstGeom>
          <a:noFill/>
          <a:ln w="9525">
            <a:solidFill>
              <a:srgbClr val="FFFF99"/>
            </a:solidFill>
            <a:round/>
            <a:headEnd/>
            <a:tailEnd/>
          </a:ln>
        </xdr:spPr>
      </xdr:sp>
      <xdr:sp macro="" textlink="">
        <xdr:nvSpPr>
          <xdr:cNvPr id="5772" name="Line 88"/>
          <xdr:cNvSpPr>
            <a:spLocks noChangeShapeType="1"/>
          </xdr:cNvSpPr>
        </xdr:nvSpPr>
        <xdr:spPr bwMode="auto">
          <a:xfrm rot="5400000">
            <a:off x="277" y="863"/>
            <a:ext cx="0" cy="12"/>
          </a:xfrm>
          <a:prstGeom prst="line">
            <a:avLst/>
          </a:prstGeom>
          <a:noFill/>
          <a:ln w="9525">
            <a:solidFill>
              <a:srgbClr val="FFFF99"/>
            </a:solidFill>
            <a:round/>
            <a:headEnd/>
            <a:tailEnd/>
          </a:ln>
        </xdr:spPr>
      </xdr:sp>
      <xdr:grpSp>
        <xdr:nvGrpSpPr>
          <xdr:cNvPr id="5773" name="Group 115"/>
          <xdr:cNvGrpSpPr>
            <a:grpSpLocks/>
          </xdr:cNvGrpSpPr>
        </xdr:nvGrpSpPr>
        <xdr:grpSpPr bwMode="auto">
          <a:xfrm>
            <a:off x="203" y="867"/>
            <a:ext cx="12" cy="4"/>
            <a:chOff x="830" y="921"/>
            <a:chExt cx="12" cy="4"/>
          </a:xfrm>
        </xdr:grpSpPr>
        <xdr:sp macro="" textlink="">
          <xdr:nvSpPr>
            <xdr:cNvPr id="5778" name="Line 116"/>
            <xdr:cNvSpPr>
              <a:spLocks noChangeShapeType="1"/>
            </xdr:cNvSpPr>
          </xdr:nvSpPr>
          <xdr:spPr bwMode="auto">
            <a:xfrm rot="5400000">
              <a:off x="836" y="915"/>
              <a:ext cx="0" cy="12"/>
            </a:xfrm>
            <a:prstGeom prst="line">
              <a:avLst/>
            </a:prstGeom>
            <a:noFill/>
            <a:ln w="9525">
              <a:solidFill>
                <a:srgbClr val="FF6600"/>
              </a:solidFill>
              <a:round/>
              <a:headEnd/>
              <a:tailEnd/>
            </a:ln>
          </xdr:spPr>
        </xdr:sp>
        <xdr:sp macro="" textlink="">
          <xdr:nvSpPr>
            <xdr:cNvPr id="5779" name="Line 117"/>
            <xdr:cNvSpPr>
              <a:spLocks noChangeShapeType="1"/>
            </xdr:cNvSpPr>
          </xdr:nvSpPr>
          <xdr:spPr bwMode="auto">
            <a:xfrm rot="5400000">
              <a:off x="836" y="919"/>
              <a:ext cx="0" cy="12"/>
            </a:xfrm>
            <a:prstGeom prst="line">
              <a:avLst/>
            </a:prstGeom>
            <a:noFill/>
            <a:ln w="9525">
              <a:solidFill>
                <a:srgbClr val="FFFF99"/>
              </a:solidFill>
              <a:round/>
              <a:headEnd/>
              <a:tailEnd/>
            </a:ln>
          </xdr:spPr>
        </xdr:sp>
      </xdr:grpSp>
      <xdr:sp macro="" textlink="">
        <xdr:nvSpPr>
          <xdr:cNvPr id="5774" name="Line 119"/>
          <xdr:cNvSpPr>
            <a:spLocks noChangeShapeType="1"/>
          </xdr:cNvSpPr>
        </xdr:nvSpPr>
        <xdr:spPr bwMode="auto">
          <a:xfrm>
            <a:off x="194" y="879"/>
            <a:ext cx="0" cy="12"/>
          </a:xfrm>
          <a:prstGeom prst="line">
            <a:avLst/>
          </a:prstGeom>
          <a:noFill/>
          <a:ln w="9525">
            <a:solidFill>
              <a:srgbClr val="FFFF99"/>
            </a:solidFill>
            <a:round/>
            <a:headEnd/>
            <a:tailEnd/>
          </a:ln>
        </xdr:spPr>
      </xdr:sp>
      <xdr:grpSp>
        <xdr:nvGrpSpPr>
          <xdr:cNvPr id="5775" name="Group 123"/>
          <xdr:cNvGrpSpPr>
            <a:grpSpLocks/>
          </xdr:cNvGrpSpPr>
        </xdr:nvGrpSpPr>
        <xdr:grpSpPr bwMode="auto">
          <a:xfrm>
            <a:off x="231" y="867"/>
            <a:ext cx="12" cy="4"/>
            <a:chOff x="830" y="921"/>
            <a:chExt cx="12" cy="4"/>
          </a:xfrm>
        </xdr:grpSpPr>
        <xdr:sp macro="" textlink="">
          <xdr:nvSpPr>
            <xdr:cNvPr id="5776" name="Line 124"/>
            <xdr:cNvSpPr>
              <a:spLocks noChangeShapeType="1"/>
            </xdr:cNvSpPr>
          </xdr:nvSpPr>
          <xdr:spPr bwMode="auto">
            <a:xfrm rot="5400000">
              <a:off x="836" y="915"/>
              <a:ext cx="0" cy="12"/>
            </a:xfrm>
            <a:prstGeom prst="line">
              <a:avLst/>
            </a:prstGeom>
            <a:noFill/>
            <a:ln w="9525">
              <a:solidFill>
                <a:srgbClr val="FF6600"/>
              </a:solidFill>
              <a:round/>
              <a:headEnd/>
              <a:tailEnd/>
            </a:ln>
          </xdr:spPr>
        </xdr:sp>
        <xdr:sp macro="" textlink="">
          <xdr:nvSpPr>
            <xdr:cNvPr id="5777" name="Line 125"/>
            <xdr:cNvSpPr>
              <a:spLocks noChangeShapeType="1"/>
            </xdr:cNvSpPr>
          </xdr:nvSpPr>
          <xdr:spPr bwMode="auto">
            <a:xfrm rot="5400000">
              <a:off x="836" y="919"/>
              <a:ext cx="0" cy="12"/>
            </a:xfrm>
            <a:prstGeom prst="line">
              <a:avLst/>
            </a:prstGeom>
            <a:noFill/>
            <a:ln w="9525">
              <a:solidFill>
                <a:srgbClr val="FFFF99"/>
              </a:solidFill>
              <a:round/>
              <a:headEnd/>
              <a:tailEnd/>
            </a:ln>
          </xdr:spPr>
        </xdr:sp>
      </xdr:grpSp>
    </xdr:grpSp>
    <xdr:clientData/>
  </xdr:twoCellAnchor>
  <xdr:twoCellAnchor>
    <xdr:from>
      <xdr:col>8</xdr:col>
      <xdr:colOff>85725</xdr:colOff>
      <xdr:row>42</xdr:row>
      <xdr:rowOff>180975</xdr:rowOff>
    </xdr:from>
    <xdr:to>
      <xdr:col>11</xdr:col>
      <xdr:colOff>76200</xdr:colOff>
      <xdr:row>45</xdr:row>
      <xdr:rowOff>152400</xdr:rowOff>
    </xdr:to>
    <xdr:grpSp>
      <xdr:nvGrpSpPr>
        <xdr:cNvPr id="5718" name="Group 176"/>
        <xdr:cNvGrpSpPr>
          <a:grpSpLocks/>
        </xdr:cNvGrpSpPr>
      </xdr:nvGrpSpPr>
      <xdr:grpSpPr bwMode="auto">
        <a:xfrm>
          <a:off x="5001854" y="8784201"/>
          <a:ext cx="1834023" cy="585941"/>
          <a:chOff x="521" y="859"/>
          <a:chExt cx="191" cy="57"/>
        </a:xfrm>
      </xdr:grpSpPr>
      <xdr:sp macro="" textlink="">
        <xdr:nvSpPr>
          <xdr:cNvPr id="5231" name="Text Box 111"/>
          <xdr:cNvSpPr txBox="1">
            <a:spLocks noChangeArrowheads="1"/>
          </xdr:cNvSpPr>
        </xdr:nvSpPr>
        <xdr:spPr bwMode="auto">
          <a:xfrm>
            <a:off x="630" y="89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260" name="Text Box 140"/>
          <xdr:cNvSpPr txBox="1">
            <a:spLocks noChangeArrowheads="1"/>
          </xdr:cNvSpPr>
        </xdr:nvSpPr>
        <xdr:spPr bwMode="auto">
          <a:xfrm>
            <a:off x="603" y="890"/>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5246" name="Text Box 126"/>
          <xdr:cNvSpPr txBox="1">
            <a:spLocks noChangeArrowheads="1"/>
          </xdr:cNvSpPr>
        </xdr:nvSpPr>
        <xdr:spPr bwMode="auto">
          <a:xfrm>
            <a:off x="559" y="85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5248" name="Text Box 128"/>
          <xdr:cNvSpPr txBox="1">
            <a:spLocks noChangeArrowheads="1"/>
          </xdr:cNvSpPr>
        </xdr:nvSpPr>
        <xdr:spPr bwMode="auto">
          <a:xfrm>
            <a:off x="521" y="859"/>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a:t>
            </a:r>
          </a:p>
        </xdr:txBody>
      </xdr:sp>
      <xdr:sp macro="" textlink="">
        <xdr:nvSpPr>
          <xdr:cNvPr id="5251" name="Text Box 131"/>
          <xdr:cNvSpPr txBox="1">
            <a:spLocks noChangeArrowheads="1"/>
          </xdr:cNvSpPr>
        </xdr:nvSpPr>
        <xdr:spPr bwMode="auto">
          <a:xfrm>
            <a:off x="603" y="859"/>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5254" name="Text Box 134"/>
          <xdr:cNvSpPr txBox="1">
            <a:spLocks noChangeArrowheads="1"/>
          </xdr:cNvSpPr>
        </xdr:nvSpPr>
        <xdr:spPr bwMode="auto">
          <a:xfrm>
            <a:off x="642" y="859"/>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5258" name="Text Box 138"/>
          <xdr:cNvSpPr txBox="1">
            <a:spLocks noChangeArrowheads="1"/>
          </xdr:cNvSpPr>
        </xdr:nvSpPr>
        <xdr:spPr bwMode="auto">
          <a:xfrm>
            <a:off x="680" y="859"/>
            <a:ext cx="32"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NH</a:t>
            </a:r>
          </a:p>
        </xdr:txBody>
      </xdr:sp>
      <xdr:sp macro="" textlink="">
        <xdr:nvSpPr>
          <xdr:cNvPr id="5757" name="Line 44"/>
          <xdr:cNvSpPr>
            <a:spLocks noChangeShapeType="1"/>
          </xdr:cNvSpPr>
        </xdr:nvSpPr>
        <xdr:spPr bwMode="auto">
          <a:xfrm>
            <a:off x="613" y="879"/>
            <a:ext cx="0" cy="12"/>
          </a:xfrm>
          <a:prstGeom prst="line">
            <a:avLst/>
          </a:prstGeom>
          <a:noFill/>
          <a:ln w="9525">
            <a:solidFill>
              <a:srgbClr val="FFFF99"/>
            </a:solidFill>
            <a:round/>
            <a:headEnd/>
            <a:tailEnd/>
          </a:ln>
        </xdr:spPr>
      </xdr:sp>
      <xdr:sp macro="" textlink="">
        <xdr:nvSpPr>
          <xdr:cNvPr id="5758" name="Line 93"/>
          <xdr:cNvSpPr>
            <a:spLocks noChangeShapeType="1"/>
          </xdr:cNvSpPr>
        </xdr:nvSpPr>
        <xdr:spPr bwMode="auto">
          <a:xfrm rot="5400000">
            <a:off x="627" y="896"/>
            <a:ext cx="0" cy="12"/>
          </a:xfrm>
          <a:prstGeom prst="line">
            <a:avLst/>
          </a:prstGeom>
          <a:noFill/>
          <a:ln w="9525">
            <a:solidFill>
              <a:srgbClr val="FFFF99"/>
            </a:solidFill>
            <a:round/>
            <a:headEnd/>
            <a:tailEnd/>
          </a:ln>
        </xdr:spPr>
      </xdr:sp>
      <xdr:sp macro="" textlink="">
        <xdr:nvSpPr>
          <xdr:cNvPr id="5759" name="Line 129"/>
          <xdr:cNvSpPr>
            <a:spLocks noChangeShapeType="1"/>
          </xdr:cNvSpPr>
        </xdr:nvSpPr>
        <xdr:spPr bwMode="auto">
          <a:xfrm rot="5400000">
            <a:off x="557" y="863"/>
            <a:ext cx="0" cy="12"/>
          </a:xfrm>
          <a:prstGeom prst="line">
            <a:avLst/>
          </a:prstGeom>
          <a:noFill/>
          <a:ln w="9525">
            <a:solidFill>
              <a:srgbClr val="FFFF99"/>
            </a:solidFill>
            <a:round/>
            <a:headEnd/>
            <a:tailEnd/>
          </a:ln>
        </xdr:spPr>
      </xdr:sp>
      <xdr:sp macro="" textlink="">
        <xdr:nvSpPr>
          <xdr:cNvPr id="5760" name="Line 130"/>
          <xdr:cNvSpPr>
            <a:spLocks noChangeShapeType="1"/>
          </xdr:cNvSpPr>
        </xdr:nvSpPr>
        <xdr:spPr bwMode="auto">
          <a:xfrm rot="5400000">
            <a:off x="600" y="863"/>
            <a:ext cx="0" cy="12"/>
          </a:xfrm>
          <a:prstGeom prst="line">
            <a:avLst/>
          </a:prstGeom>
          <a:noFill/>
          <a:ln w="9525">
            <a:solidFill>
              <a:srgbClr val="FFFF99"/>
            </a:solidFill>
            <a:round/>
            <a:headEnd/>
            <a:tailEnd/>
          </a:ln>
        </xdr:spPr>
      </xdr:sp>
      <xdr:sp macro="" textlink="">
        <xdr:nvSpPr>
          <xdr:cNvPr id="5761" name="Line 133"/>
          <xdr:cNvSpPr>
            <a:spLocks noChangeShapeType="1"/>
          </xdr:cNvSpPr>
        </xdr:nvSpPr>
        <xdr:spPr bwMode="auto">
          <a:xfrm rot="5400000">
            <a:off x="639" y="863"/>
            <a:ext cx="0" cy="12"/>
          </a:xfrm>
          <a:prstGeom prst="line">
            <a:avLst/>
          </a:prstGeom>
          <a:noFill/>
          <a:ln w="9525">
            <a:solidFill>
              <a:srgbClr val="FFFF99"/>
            </a:solidFill>
            <a:round/>
            <a:headEnd/>
            <a:tailEnd/>
          </a:ln>
        </xdr:spPr>
      </xdr:sp>
      <xdr:grpSp>
        <xdr:nvGrpSpPr>
          <xdr:cNvPr id="5762" name="Group 135"/>
          <xdr:cNvGrpSpPr>
            <a:grpSpLocks/>
          </xdr:cNvGrpSpPr>
        </xdr:nvGrpSpPr>
        <xdr:grpSpPr bwMode="auto">
          <a:xfrm>
            <a:off x="671" y="867"/>
            <a:ext cx="12" cy="4"/>
            <a:chOff x="830" y="921"/>
            <a:chExt cx="12" cy="4"/>
          </a:xfrm>
        </xdr:grpSpPr>
        <xdr:sp macro="" textlink="">
          <xdr:nvSpPr>
            <xdr:cNvPr id="5763" name="Line 136"/>
            <xdr:cNvSpPr>
              <a:spLocks noChangeShapeType="1"/>
            </xdr:cNvSpPr>
          </xdr:nvSpPr>
          <xdr:spPr bwMode="auto">
            <a:xfrm rot="5400000">
              <a:off x="836" y="915"/>
              <a:ext cx="0" cy="12"/>
            </a:xfrm>
            <a:prstGeom prst="line">
              <a:avLst/>
            </a:prstGeom>
            <a:noFill/>
            <a:ln w="9525">
              <a:solidFill>
                <a:srgbClr val="FF6600"/>
              </a:solidFill>
              <a:round/>
              <a:headEnd/>
              <a:tailEnd/>
            </a:ln>
          </xdr:spPr>
        </xdr:sp>
        <xdr:sp macro="" textlink="">
          <xdr:nvSpPr>
            <xdr:cNvPr id="5764" name="Line 137"/>
            <xdr:cNvSpPr>
              <a:spLocks noChangeShapeType="1"/>
            </xdr:cNvSpPr>
          </xdr:nvSpPr>
          <xdr:spPr bwMode="auto">
            <a:xfrm rot="5400000">
              <a:off x="836" y="919"/>
              <a:ext cx="0" cy="12"/>
            </a:xfrm>
            <a:prstGeom prst="line">
              <a:avLst/>
            </a:prstGeom>
            <a:noFill/>
            <a:ln w="9525">
              <a:solidFill>
                <a:srgbClr val="FFFF99"/>
              </a:solidFill>
              <a:round/>
              <a:headEnd/>
              <a:tailEnd/>
            </a:ln>
          </xdr:spPr>
        </xdr:sp>
      </xdr:grpSp>
    </xdr:grpSp>
    <xdr:clientData/>
  </xdr:twoCellAnchor>
  <xdr:twoCellAnchor>
    <xdr:from>
      <xdr:col>2</xdr:col>
      <xdr:colOff>123825</xdr:colOff>
      <xdr:row>47</xdr:row>
      <xdr:rowOff>0</xdr:rowOff>
    </xdr:from>
    <xdr:to>
      <xdr:col>4</xdr:col>
      <xdr:colOff>371475</xdr:colOff>
      <xdr:row>50</xdr:row>
      <xdr:rowOff>47625</xdr:rowOff>
    </xdr:to>
    <xdr:grpSp>
      <xdr:nvGrpSpPr>
        <xdr:cNvPr id="5719" name="Group 180"/>
        <xdr:cNvGrpSpPr>
          <a:grpSpLocks/>
        </xdr:cNvGrpSpPr>
      </xdr:nvGrpSpPr>
      <xdr:grpSpPr bwMode="auto">
        <a:xfrm>
          <a:off x="1352857" y="9627419"/>
          <a:ext cx="1476683" cy="662141"/>
          <a:chOff x="141" y="958"/>
          <a:chExt cx="154" cy="65"/>
        </a:xfrm>
      </xdr:grpSpPr>
      <xdr:sp macro="" textlink="">
        <xdr:nvSpPr>
          <xdr:cNvPr id="5272" name="Text Box 152"/>
          <xdr:cNvSpPr txBox="1">
            <a:spLocks noChangeArrowheads="1"/>
          </xdr:cNvSpPr>
        </xdr:nvSpPr>
        <xdr:spPr bwMode="auto">
          <a:xfrm>
            <a:off x="141" y="983"/>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t>
            </a:r>
          </a:p>
        </xdr:txBody>
      </xdr:sp>
      <xdr:sp macro="" textlink="">
        <xdr:nvSpPr>
          <xdr:cNvPr id="5739" name="Line 143"/>
          <xdr:cNvSpPr>
            <a:spLocks noChangeShapeType="1"/>
          </xdr:cNvSpPr>
        </xdr:nvSpPr>
        <xdr:spPr bwMode="auto">
          <a:xfrm>
            <a:off x="197" y="994"/>
            <a:ext cx="39" cy="0"/>
          </a:xfrm>
          <a:prstGeom prst="line">
            <a:avLst/>
          </a:prstGeom>
          <a:noFill/>
          <a:ln w="9525">
            <a:solidFill>
              <a:srgbClr val="FFFF99"/>
            </a:solidFill>
            <a:round/>
            <a:headEnd/>
            <a:tailEnd/>
          </a:ln>
        </xdr:spPr>
      </xdr:sp>
      <xdr:sp macro="" textlink="">
        <xdr:nvSpPr>
          <xdr:cNvPr id="5740" name="Line 146"/>
          <xdr:cNvSpPr>
            <a:spLocks noChangeShapeType="1"/>
          </xdr:cNvSpPr>
        </xdr:nvSpPr>
        <xdr:spPr bwMode="auto">
          <a:xfrm flipV="1">
            <a:off x="237" y="958"/>
            <a:ext cx="14" cy="36"/>
          </a:xfrm>
          <a:prstGeom prst="line">
            <a:avLst/>
          </a:prstGeom>
          <a:noFill/>
          <a:ln w="9525">
            <a:solidFill>
              <a:srgbClr val="FFFF99"/>
            </a:solidFill>
            <a:round/>
            <a:headEnd/>
            <a:tailEnd/>
          </a:ln>
        </xdr:spPr>
      </xdr:sp>
      <xdr:sp macro="" textlink="">
        <xdr:nvSpPr>
          <xdr:cNvPr id="5741" name="Line 147"/>
          <xdr:cNvSpPr>
            <a:spLocks noChangeShapeType="1"/>
          </xdr:cNvSpPr>
        </xdr:nvSpPr>
        <xdr:spPr bwMode="auto">
          <a:xfrm>
            <a:off x="237" y="995"/>
            <a:ext cx="19" cy="28"/>
          </a:xfrm>
          <a:prstGeom prst="line">
            <a:avLst/>
          </a:prstGeom>
          <a:noFill/>
          <a:ln w="9525">
            <a:solidFill>
              <a:srgbClr val="FFFF99"/>
            </a:solidFill>
            <a:round/>
            <a:headEnd/>
            <a:tailEnd/>
          </a:ln>
        </xdr:spPr>
      </xdr:sp>
      <xdr:grpSp>
        <xdr:nvGrpSpPr>
          <xdr:cNvPr id="5742" name="Group 178"/>
          <xdr:cNvGrpSpPr>
            <a:grpSpLocks/>
          </xdr:cNvGrpSpPr>
        </xdr:nvGrpSpPr>
        <xdr:grpSpPr bwMode="auto">
          <a:xfrm>
            <a:off x="158" y="990"/>
            <a:ext cx="39" cy="8"/>
            <a:chOff x="158" y="990"/>
            <a:chExt cx="39" cy="8"/>
          </a:xfrm>
        </xdr:grpSpPr>
        <xdr:sp macro="" textlink="">
          <xdr:nvSpPr>
            <xdr:cNvPr id="5746" name="Line 149"/>
            <xdr:cNvSpPr>
              <a:spLocks noChangeShapeType="1"/>
            </xdr:cNvSpPr>
          </xdr:nvSpPr>
          <xdr:spPr bwMode="auto">
            <a:xfrm>
              <a:off x="158" y="998"/>
              <a:ext cx="39" cy="0"/>
            </a:xfrm>
            <a:prstGeom prst="line">
              <a:avLst/>
            </a:prstGeom>
            <a:noFill/>
            <a:ln w="9525">
              <a:solidFill>
                <a:srgbClr val="FF6600"/>
              </a:solidFill>
              <a:round/>
              <a:headEnd/>
              <a:tailEnd/>
            </a:ln>
          </xdr:spPr>
        </xdr:sp>
        <xdr:grpSp>
          <xdr:nvGrpSpPr>
            <xdr:cNvPr id="5747" name="Group 177"/>
            <xdr:cNvGrpSpPr>
              <a:grpSpLocks/>
            </xdr:cNvGrpSpPr>
          </xdr:nvGrpSpPr>
          <xdr:grpSpPr bwMode="auto">
            <a:xfrm>
              <a:off x="158" y="990"/>
              <a:ext cx="39" cy="4"/>
              <a:chOff x="158" y="990"/>
              <a:chExt cx="39" cy="4"/>
            </a:xfrm>
          </xdr:grpSpPr>
          <xdr:sp macro="" textlink="">
            <xdr:nvSpPr>
              <xdr:cNvPr id="5748" name="Line 148"/>
              <xdr:cNvSpPr>
                <a:spLocks noChangeShapeType="1"/>
              </xdr:cNvSpPr>
            </xdr:nvSpPr>
            <xdr:spPr bwMode="auto">
              <a:xfrm>
                <a:off x="158" y="994"/>
                <a:ext cx="39" cy="0"/>
              </a:xfrm>
              <a:prstGeom prst="line">
                <a:avLst/>
              </a:prstGeom>
              <a:noFill/>
              <a:ln w="9525">
                <a:solidFill>
                  <a:srgbClr val="FFFF99"/>
                </a:solidFill>
                <a:round/>
                <a:headEnd/>
                <a:tailEnd/>
              </a:ln>
            </xdr:spPr>
          </xdr:sp>
          <xdr:sp macro="" textlink="">
            <xdr:nvSpPr>
              <xdr:cNvPr id="5749" name="Line 150"/>
              <xdr:cNvSpPr>
                <a:spLocks noChangeShapeType="1"/>
              </xdr:cNvSpPr>
            </xdr:nvSpPr>
            <xdr:spPr bwMode="auto">
              <a:xfrm>
                <a:off x="158" y="990"/>
                <a:ext cx="39" cy="0"/>
              </a:xfrm>
              <a:prstGeom prst="line">
                <a:avLst/>
              </a:prstGeom>
              <a:noFill/>
              <a:ln w="9525">
                <a:solidFill>
                  <a:srgbClr val="FF6600"/>
                </a:solidFill>
                <a:round/>
                <a:headEnd/>
                <a:tailEnd/>
              </a:ln>
            </xdr:spPr>
          </xdr:sp>
        </xdr:grpSp>
      </xdr:grpSp>
      <xdr:grpSp>
        <xdr:nvGrpSpPr>
          <xdr:cNvPr id="5743" name="Group 179"/>
          <xdr:cNvGrpSpPr>
            <a:grpSpLocks/>
          </xdr:cNvGrpSpPr>
        </xdr:nvGrpSpPr>
        <xdr:grpSpPr bwMode="auto">
          <a:xfrm>
            <a:off x="256" y="1018"/>
            <a:ext cx="39" cy="5"/>
            <a:chOff x="256" y="1018"/>
            <a:chExt cx="39" cy="5"/>
          </a:xfrm>
        </xdr:grpSpPr>
        <xdr:sp macro="" textlink="">
          <xdr:nvSpPr>
            <xdr:cNvPr id="5744" name="Line 154"/>
            <xdr:cNvSpPr>
              <a:spLocks noChangeShapeType="1"/>
            </xdr:cNvSpPr>
          </xdr:nvSpPr>
          <xdr:spPr bwMode="auto">
            <a:xfrm>
              <a:off x="256" y="1023"/>
              <a:ext cx="39" cy="0"/>
            </a:xfrm>
            <a:prstGeom prst="line">
              <a:avLst/>
            </a:prstGeom>
            <a:noFill/>
            <a:ln w="9525">
              <a:solidFill>
                <a:srgbClr val="FFFF99"/>
              </a:solidFill>
              <a:round/>
              <a:headEnd/>
              <a:tailEnd/>
            </a:ln>
          </xdr:spPr>
        </xdr:sp>
        <xdr:sp macro="" textlink="">
          <xdr:nvSpPr>
            <xdr:cNvPr id="5745" name="Line 155"/>
            <xdr:cNvSpPr>
              <a:spLocks noChangeShapeType="1"/>
            </xdr:cNvSpPr>
          </xdr:nvSpPr>
          <xdr:spPr bwMode="auto">
            <a:xfrm>
              <a:off x="256" y="1018"/>
              <a:ext cx="39" cy="0"/>
            </a:xfrm>
            <a:prstGeom prst="line">
              <a:avLst/>
            </a:prstGeom>
            <a:noFill/>
            <a:ln w="9525">
              <a:solidFill>
                <a:srgbClr val="FF6600"/>
              </a:solidFill>
              <a:round/>
              <a:headEnd/>
              <a:tailEnd/>
            </a:ln>
          </xdr:spPr>
        </xdr:sp>
      </xdr:grpSp>
    </xdr:grpSp>
    <xdr:clientData/>
  </xdr:twoCellAnchor>
  <xdr:twoCellAnchor>
    <xdr:from>
      <xdr:col>2</xdr:col>
      <xdr:colOff>228600</xdr:colOff>
      <xdr:row>51</xdr:row>
      <xdr:rowOff>28575</xdr:rowOff>
    </xdr:from>
    <xdr:to>
      <xdr:col>4</xdr:col>
      <xdr:colOff>19050</xdr:colOff>
      <xdr:row>58</xdr:row>
      <xdr:rowOff>28575</xdr:rowOff>
    </xdr:to>
    <xdr:grpSp>
      <xdr:nvGrpSpPr>
        <xdr:cNvPr id="5720" name="Group 183"/>
        <xdr:cNvGrpSpPr>
          <a:grpSpLocks/>
        </xdr:cNvGrpSpPr>
      </xdr:nvGrpSpPr>
      <xdr:grpSpPr bwMode="auto">
        <a:xfrm>
          <a:off x="1457632" y="10475349"/>
          <a:ext cx="1019483" cy="1433871"/>
          <a:chOff x="154" y="1029"/>
          <a:chExt cx="106" cy="140"/>
        </a:xfrm>
      </xdr:grpSpPr>
      <xdr:sp macro="" textlink="">
        <xdr:nvSpPr>
          <xdr:cNvPr id="5294" name="Text Box 174"/>
          <xdr:cNvSpPr txBox="1">
            <a:spLocks noChangeArrowheads="1"/>
          </xdr:cNvSpPr>
        </xdr:nvSpPr>
        <xdr:spPr bwMode="auto">
          <a:xfrm>
            <a:off x="220" y="1146"/>
            <a:ext cx="17"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Ν</a:t>
            </a:r>
          </a:p>
        </xdr:txBody>
      </xdr:sp>
      <xdr:sp macro="" textlink="">
        <xdr:nvSpPr>
          <xdr:cNvPr id="5289" name="Text Box 169"/>
          <xdr:cNvSpPr txBox="1">
            <a:spLocks noChangeArrowheads="1"/>
          </xdr:cNvSpPr>
        </xdr:nvSpPr>
        <xdr:spPr bwMode="auto">
          <a:xfrm>
            <a:off x="207" y="1029"/>
            <a:ext cx="20"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5277" name="Text Box 157"/>
          <xdr:cNvSpPr txBox="1">
            <a:spLocks noChangeArrowheads="1"/>
          </xdr:cNvSpPr>
        </xdr:nvSpPr>
        <xdr:spPr bwMode="auto">
          <a:xfrm>
            <a:off x="169" y="1149"/>
            <a:ext cx="17"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Ν</a:t>
            </a:r>
          </a:p>
        </xdr:txBody>
      </xdr:sp>
      <xdr:sp macro="" textlink="">
        <xdr:nvSpPr>
          <xdr:cNvPr id="5724" name="Line 158"/>
          <xdr:cNvSpPr>
            <a:spLocks noChangeShapeType="1"/>
          </xdr:cNvSpPr>
        </xdr:nvSpPr>
        <xdr:spPr bwMode="auto">
          <a:xfrm flipH="1">
            <a:off x="165" y="1076"/>
            <a:ext cx="31" cy="0"/>
          </a:xfrm>
          <a:prstGeom prst="line">
            <a:avLst/>
          </a:prstGeom>
          <a:noFill/>
          <a:ln w="9525">
            <a:solidFill>
              <a:srgbClr val="FFFF99"/>
            </a:solidFill>
            <a:round/>
            <a:headEnd/>
            <a:tailEnd/>
          </a:ln>
        </xdr:spPr>
      </xdr:sp>
      <xdr:sp macro="" textlink="">
        <xdr:nvSpPr>
          <xdr:cNvPr id="5725" name="Line 159"/>
          <xdr:cNvSpPr>
            <a:spLocks noChangeShapeType="1"/>
          </xdr:cNvSpPr>
        </xdr:nvSpPr>
        <xdr:spPr bwMode="auto">
          <a:xfrm rot="17259008" flipH="1">
            <a:off x="145" y="1091"/>
            <a:ext cx="31" cy="1"/>
          </a:xfrm>
          <a:prstGeom prst="line">
            <a:avLst/>
          </a:prstGeom>
          <a:noFill/>
          <a:ln w="9525">
            <a:solidFill>
              <a:srgbClr val="FFFF99"/>
            </a:solidFill>
            <a:round/>
            <a:headEnd/>
            <a:tailEnd/>
          </a:ln>
        </xdr:spPr>
      </xdr:sp>
      <xdr:sp macro="" textlink="">
        <xdr:nvSpPr>
          <xdr:cNvPr id="5726" name="Line 160"/>
          <xdr:cNvSpPr>
            <a:spLocks noChangeShapeType="1"/>
          </xdr:cNvSpPr>
        </xdr:nvSpPr>
        <xdr:spPr bwMode="auto">
          <a:xfrm rot="4340992">
            <a:off x="186" y="1091"/>
            <a:ext cx="31" cy="1"/>
          </a:xfrm>
          <a:prstGeom prst="line">
            <a:avLst/>
          </a:prstGeom>
          <a:noFill/>
          <a:ln w="9525">
            <a:solidFill>
              <a:srgbClr val="FFFF99"/>
            </a:solidFill>
            <a:round/>
            <a:headEnd/>
            <a:tailEnd/>
          </a:ln>
        </xdr:spPr>
      </xdr:sp>
      <xdr:sp macro="" textlink="">
        <xdr:nvSpPr>
          <xdr:cNvPr id="5727" name="Line 161"/>
          <xdr:cNvSpPr>
            <a:spLocks noChangeShapeType="1"/>
          </xdr:cNvSpPr>
        </xdr:nvSpPr>
        <xdr:spPr bwMode="auto">
          <a:xfrm rot="1917262" flipH="1" flipV="1">
            <a:off x="154" y="1114"/>
            <a:ext cx="29" cy="1"/>
          </a:xfrm>
          <a:prstGeom prst="line">
            <a:avLst/>
          </a:prstGeom>
          <a:noFill/>
          <a:ln w="9525">
            <a:solidFill>
              <a:srgbClr val="FFFF99"/>
            </a:solidFill>
            <a:round/>
            <a:headEnd/>
            <a:tailEnd/>
          </a:ln>
        </xdr:spPr>
      </xdr:sp>
      <xdr:sp macro="" textlink="">
        <xdr:nvSpPr>
          <xdr:cNvPr id="5728" name="Line 162"/>
          <xdr:cNvSpPr>
            <a:spLocks noChangeShapeType="1"/>
          </xdr:cNvSpPr>
        </xdr:nvSpPr>
        <xdr:spPr bwMode="auto">
          <a:xfrm rot="-1917262">
            <a:off x="178" y="1114"/>
            <a:ext cx="30" cy="1"/>
          </a:xfrm>
          <a:prstGeom prst="line">
            <a:avLst/>
          </a:prstGeom>
          <a:noFill/>
          <a:ln w="9525">
            <a:solidFill>
              <a:srgbClr val="FFFF99"/>
            </a:solidFill>
            <a:round/>
            <a:headEnd/>
            <a:tailEnd/>
          </a:ln>
        </xdr:spPr>
      </xdr:sp>
      <xdr:sp macro="" textlink="">
        <xdr:nvSpPr>
          <xdr:cNvPr id="5729" name="Line 164"/>
          <xdr:cNvSpPr>
            <a:spLocks noChangeShapeType="1"/>
          </xdr:cNvSpPr>
        </xdr:nvSpPr>
        <xdr:spPr bwMode="auto">
          <a:xfrm>
            <a:off x="205" y="1107"/>
            <a:ext cx="27" cy="13"/>
          </a:xfrm>
          <a:prstGeom prst="line">
            <a:avLst/>
          </a:prstGeom>
          <a:noFill/>
          <a:ln w="9525">
            <a:solidFill>
              <a:srgbClr val="FFFF99"/>
            </a:solidFill>
            <a:round/>
            <a:headEnd/>
            <a:tailEnd/>
          </a:ln>
        </xdr:spPr>
      </xdr:sp>
      <xdr:sp macro="" textlink="">
        <xdr:nvSpPr>
          <xdr:cNvPr id="5730" name="Line 166"/>
          <xdr:cNvSpPr>
            <a:spLocks noChangeShapeType="1"/>
          </xdr:cNvSpPr>
        </xdr:nvSpPr>
        <xdr:spPr bwMode="auto">
          <a:xfrm rot="-1917262">
            <a:off x="230" y="1112"/>
            <a:ext cx="30" cy="1"/>
          </a:xfrm>
          <a:prstGeom prst="line">
            <a:avLst/>
          </a:prstGeom>
          <a:noFill/>
          <a:ln w="9525">
            <a:solidFill>
              <a:srgbClr val="FFFF99"/>
            </a:solidFill>
            <a:round/>
            <a:headEnd/>
            <a:tailEnd/>
          </a:ln>
        </xdr:spPr>
      </xdr:sp>
      <xdr:sp macro="" textlink="">
        <xdr:nvSpPr>
          <xdr:cNvPr id="5731" name="Line 167"/>
          <xdr:cNvSpPr>
            <a:spLocks noChangeShapeType="1"/>
          </xdr:cNvSpPr>
        </xdr:nvSpPr>
        <xdr:spPr bwMode="auto">
          <a:xfrm>
            <a:off x="179" y="1122"/>
            <a:ext cx="0" cy="28"/>
          </a:xfrm>
          <a:prstGeom prst="line">
            <a:avLst/>
          </a:prstGeom>
          <a:noFill/>
          <a:ln w="9525">
            <a:solidFill>
              <a:srgbClr val="FFFF99"/>
            </a:solidFill>
            <a:round/>
            <a:headEnd/>
            <a:tailEnd/>
          </a:ln>
        </xdr:spPr>
      </xdr:sp>
      <xdr:grpSp>
        <xdr:nvGrpSpPr>
          <xdr:cNvPr id="5732" name="Group 181"/>
          <xdr:cNvGrpSpPr>
            <a:grpSpLocks/>
          </xdr:cNvGrpSpPr>
        </xdr:nvGrpSpPr>
        <xdr:grpSpPr bwMode="auto">
          <a:xfrm>
            <a:off x="195" y="1047"/>
            <a:ext cx="20" cy="30"/>
            <a:chOff x="195" y="1047"/>
            <a:chExt cx="20" cy="30"/>
          </a:xfrm>
        </xdr:grpSpPr>
        <xdr:sp macro="" textlink="">
          <xdr:nvSpPr>
            <xdr:cNvPr id="5736" name="Line 168"/>
            <xdr:cNvSpPr>
              <a:spLocks noChangeShapeType="1"/>
            </xdr:cNvSpPr>
          </xdr:nvSpPr>
          <xdr:spPr bwMode="auto">
            <a:xfrm flipV="1">
              <a:off x="197" y="1049"/>
              <a:ext cx="18" cy="28"/>
            </a:xfrm>
            <a:prstGeom prst="line">
              <a:avLst/>
            </a:prstGeom>
            <a:noFill/>
            <a:ln w="9525">
              <a:solidFill>
                <a:srgbClr val="FFFF99"/>
              </a:solidFill>
              <a:round/>
              <a:headEnd/>
              <a:tailEnd/>
            </a:ln>
          </xdr:spPr>
        </xdr:sp>
        <xdr:sp macro="" textlink="">
          <xdr:nvSpPr>
            <xdr:cNvPr id="5737" name="Line 170"/>
            <xdr:cNvSpPr>
              <a:spLocks noChangeShapeType="1"/>
            </xdr:cNvSpPr>
          </xdr:nvSpPr>
          <xdr:spPr bwMode="auto">
            <a:xfrm flipV="1">
              <a:off x="195" y="1047"/>
              <a:ext cx="16" cy="25"/>
            </a:xfrm>
            <a:prstGeom prst="line">
              <a:avLst/>
            </a:prstGeom>
            <a:noFill/>
            <a:ln w="9525">
              <a:solidFill>
                <a:srgbClr val="FF6600"/>
              </a:solidFill>
              <a:round/>
              <a:headEnd/>
              <a:tailEnd/>
            </a:ln>
          </xdr:spPr>
        </xdr:sp>
      </xdr:grpSp>
      <xdr:grpSp>
        <xdr:nvGrpSpPr>
          <xdr:cNvPr id="5733" name="Group 182"/>
          <xdr:cNvGrpSpPr>
            <a:grpSpLocks/>
          </xdr:cNvGrpSpPr>
        </xdr:nvGrpSpPr>
        <xdr:grpSpPr bwMode="auto">
          <a:xfrm>
            <a:off x="227" y="1120"/>
            <a:ext cx="4" cy="28"/>
            <a:chOff x="227" y="1120"/>
            <a:chExt cx="4" cy="28"/>
          </a:xfrm>
        </xdr:grpSpPr>
        <xdr:sp macro="" textlink="">
          <xdr:nvSpPr>
            <xdr:cNvPr id="5734" name="Line 172"/>
            <xdr:cNvSpPr>
              <a:spLocks noChangeShapeType="1"/>
            </xdr:cNvSpPr>
          </xdr:nvSpPr>
          <xdr:spPr bwMode="auto">
            <a:xfrm>
              <a:off x="227" y="1123"/>
              <a:ext cx="0" cy="25"/>
            </a:xfrm>
            <a:prstGeom prst="line">
              <a:avLst/>
            </a:prstGeom>
            <a:noFill/>
            <a:ln w="9525">
              <a:solidFill>
                <a:srgbClr val="FF6600"/>
              </a:solidFill>
              <a:round/>
              <a:headEnd/>
              <a:tailEnd/>
            </a:ln>
          </xdr:spPr>
        </xdr:sp>
        <xdr:sp macro="" textlink="">
          <xdr:nvSpPr>
            <xdr:cNvPr id="5735" name="Line 173"/>
            <xdr:cNvSpPr>
              <a:spLocks noChangeShapeType="1"/>
            </xdr:cNvSpPr>
          </xdr:nvSpPr>
          <xdr:spPr bwMode="auto">
            <a:xfrm>
              <a:off x="231" y="1120"/>
              <a:ext cx="0" cy="28"/>
            </a:xfrm>
            <a:prstGeom prst="line">
              <a:avLst/>
            </a:prstGeom>
            <a:noFill/>
            <a:ln w="9525">
              <a:solidFill>
                <a:srgbClr val="FFFF99"/>
              </a:solidFill>
              <a:round/>
              <a:headEnd/>
              <a:tailEnd/>
            </a:ln>
          </xdr:spPr>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180975</xdr:colOff>
      <xdr:row>118</xdr:row>
      <xdr:rowOff>28575</xdr:rowOff>
    </xdr:from>
    <xdr:to>
      <xdr:col>13</xdr:col>
      <xdr:colOff>466725</xdr:colOff>
      <xdr:row>119</xdr:row>
      <xdr:rowOff>38100</xdr:rowOff>
    </xdr:to>
    <xdr:sp macro="" textlink="">
      <xdr:nvSpPr>
        <xdr:cNvPr id="4606" name="Text Box 510"/>
        <xdr:cNvSpPr txBox="1">
          <a:spLocks noChangeArrowheads="1"/>
        </xdr:cNvSpPr>
      </xdr:nvSpPr>
      <xdr:spPr bwMode="auto">
        <a:xfrm>
          <a:off x="8105775" y="22126575"/>
          <a:ext cx="285750" cy="2000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100" b="0" i="0" strike="noStrike">
              <a:solidFill>
                <a:srgbClr val="FFFF99"/>
              </a:solidFill>
              <a:latin typeface="Arial"/>
              <a:cs typeface="Arial"/>
            </a:rPr>
            <a:t>ΟΗ</a:t>
          </a:r>
        </a:p>
      </xdr:txBody>
    </xdr:sp>
    <xdr:clientData/>
  </xdr:twoCellAnchor>
  <xdr:twoCellAnchor>
    <xdr:from>
      <xdr:col>8</xdr:col>
      <xdr:colOff>57150</xdr:colOff>
      <xdr:row>118</xdr:row>
      <xdr:rowOff>38100</xdr:rowOff>
    </xdr:from>
    <xdr:to>
      <xdr:col>9</xdr:col>
      <xdr:colOff>571500</xdr:colOff>
      <xdr:row>120</xdr:row>
      <xdr:rowOff>152400</xdr:rowOff>
    </xdr:to>
    <xdr:grpSp>
      <xdr:nvGrpSpPr>
        <xdr:cNvPr id="28436" name="Group 571"/>
        <xdr:cNvGrpSpPr>
          <a:grpSpLocks/>
        </xdr:cNvGrpSpPr>
      </xdr:nvGrpSpPr>
      <xdr:grpSpPr bwMode="auto">
        <a:xfrm>
          <a:off x="4973279" y="24209068"/>
          <a:ext cx="1128866" cy="523977"/>
          <a:chOff x="518" y="2284"/>
          <a:chExt cx="118" cy="52"/>
        </a:xfrm>
      </xdr:grpSpPr>
      <xdr:sp macro="" textlink="">
        <xdr:nvSpPr>
          <xdr:cNvPr id="4657" name="Text Box 561"/>
          <xdr:cNvSpPr txBox="1">
            <a:spLocks noChangeArrowheads="1"/>
          </xdr:cNvSpPr>
        </xdr:nvSpPr>
        <xdr:spPr bwMode="auto">
          <a:xfrm>
            <a:off x="598" y="2284"/>
            <a:ext cx="38"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656" name="Text Box 560"/>
          <xdr:cNvSpPr txBox="1">
            <a:spLocks noChangeArrowheads="1"/>
          </xdr:cNvSpPr>
        </xdr:nvSpPr>
        <xdr:spPr bwMode="auto">
          <a:xfrm>
            <a:off x="518" y="2284"/>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658" name="Text Box 562"/>
          <xdr:cNvSpPr txBox="1">
            <a:spLocks noChangeArrowheads="1"/>
          </xdr:cNvSpPr>
        </xdr:nvSpPr>
        <xdr:spPr bwMode="auto">
          <a:xfrm>
            <a:off x="561" y="2284"/>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660" name="Text Box 564"/>
          <xdr:cNvSpPr txBox="1">
            <a:spLocks noChangeArrowheads="1"/>
          </xdr:cNvSpPr>
        </xdr:nvSpPr>
        <xdr:spPr bwMode="auto">
          <a:xfrm>
            <a:off x="560" y="2314"/>
            <a:ext cx="38"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39217" name="Line 566"/>
          <xdr:cNvSpPr>
            <a:spLocks noChangeShapeType="1"/>
          </xdr:cNvSpPr>
        </xdr:nvSpPr>
        <xdr:spPr bwMode="auto">
          <a:xfrm>
            <a:off x="571" y="2304"/>
            <a:ext cx="0" cy="11"/>
          </a:xfrm>
          <a:prstGeom prst="line">
            <a:avLst/>
          </a:prstGeom>
          <a:noFill/>
          <a:ln w="9525">
            <a:solidFill>
              <a:srgbClr val="FFFF99"/>
            </a:solidFill>
            <a:round/>
            <a:headEnd/>
            <a:tailEnd/>
          </a:ln>
        </xdr:spPr>
      </xdr:sp>
      <xdr:sp macro="" textlink="">
        <xdr:nvSpPr>
          <xdr:cNvPr id="39218" name="Line 568"/>
          <xdr:cNvSpPr>
            <a:spLocks noChangeShapeType="1"/>
          </xdr:cNvSpPr>
        </xdr:nvSpPr>
        <xdr:spPr bwMode="auto">
          <a:xfrm rot="5400000">
            <a:off x="558" y="2289"/>
            <a:ext cx="0" cy="11"/>
          </a:xfrm>
          <a:prstGeom prst="line">
            <a:avLst/>
          </a:prstGeom>
          <a:noFill/>
          <a:ln w="9525">
            <a:solidFill>
              <a:srgbClr val="FFFF99"/>
            </a:solidFill>
            <a:round/>
            <a:headEnd/>
            <a:tailEnd/>
          </a:ln>
        </xdr:spPr>
      </xdr:sp>
      <xdr:sp macro="" textlink="">
        <xdr:nvSpPr>
          <xdr:cNvPr id="39219" name="Line 569"/>
          <xdr:cNvSpPr>
            <a:spLocks noChangeShapeType="1"/>
          </xdr:cNvSpPr>
        </xdr:nvSpPr>
        <xdr:spPr bwMode="auto">
          <a:xfrm rot="5400000">
            <a:off x="595" y="2289"/>
            <a:ext cx="0" cy="11"/>
          </a:xfrm>
          <a:prstGeom prst="line">
            <a:avLst/>
          </a:prstGeom>
          <a:noFill/>
          <a:ln w="9525">
            <a:solidFill>
              <a:srgbClr val="FFFF99"/>
            </a:solidFill>
            <a:round/>
            <a:headEnd/>
            <a:tailEnd/>
          </a:ln>
        </xdr:spPr>
      </xdr:sp>
    </xdr:grpSp>
    <xdr:clientData/>
  </xdr:twoCellAnchor>
  <xdr:twoCellAnchor>
    <xdr:from>
      <xdr:col>2</xdr:col>
      <xdr:colOff>561975</xdr:colOff>
      <xdr:row>88</xdr:row>
      <xdr:rowOff>152400</xdr:rowOff>
    </xdr:from>
    <xdr:to>
      <xdr:col>4</xdr:col>
      <xdr:colOff>590550</xdr:colOff>
      <xdr:row>91</xdr:row>
      <xdr:rowOff>171450</xdr:rowOff>
    </xdr:to>
    <xdr:sp macro="" textlink="">
      <xdr:nvSpPr>
        <xdr:cNvPr id="4571" name="Text Box 475"/>
        <xdr:cNvSpPr txBox="1">
          <a:spLocks noChangeArrowheads="1"/>
        </xdr:cNvSpPr>
      </xdr:nvSpPr>
      <xdr:spPr bwMode="auto">
        <a:xfrm>
          <a:off x="1781175" y="16535400"/>
          <a:ext cx="1247775" cy="590550"/>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ισοκυκλική </a:t>
          </a:r>
          <a:r>
            <a:rPr lang="el-GR" sz="1000" b="1" i="0" strike="noStrike">
              <a:solidFill>
                <a:srgbClr val="800000"/>
              </a:solidFill>
              <a:latin typeface="Arial"/>
              <a:cs typeface="Arial"/>
            </a:rPr>
            <a:t>αλεικυκλική</a:t>
          </a:r>
          <a:r>
            <a:rPr lang="el-GR" sz="1000" b="0" i="0" strike="noStrike">
              <a:solidFill>
                <a:srgbClr val="800000"/>
              </a:solidFill>
              <a:latin typeface="Arial"/>
              <a:cs typeface="Arial"/>
            </a:rPr>
            <a:t> ένωση ΜΤ: </a:t>
          </a:r>
          <a:r>
            <a:rPr lang="en-US" sz="1000" b="0" i="0" strike="noStrike">
              <a:solidFill>
                <a:srgbClr val="800000"/>
              </a:solidFill>
              <a:latin typeface="Arial"/>
              <a:cs typeface="Arial"/>
            </a:rPr>
            <a:t>C</a:t>
          </a:r>
          <a:r>
            <a:rPr lang="en-US" sz="1000" b="0" i="0" strike="noStrike" baseline="-25000">
              <a:solidFill>
                <a:srgbClr val="800000"/>
              </a:solidFill>
              <a:latin typeface="Arial"/>
              <a:cs typeface="Arial"/>
            </a:rPr>
            <a:t>7</a:t>
          </a:r>
          <a:r>
            <a:rPr lang="en-US" sz="1000" b="0" i="0" strike="noStrike">
              <a:solidFill>
                <a:srgbClr val="800000"/>
              </a:solidFill>
              <a:latin typeface="Arial"/>
              <a:cs typeface="Arial"/>
            </a:rPr>
            <a:t>H</a:t>
          </a:r>
          <a:r>
            <a:rPr lang="en-US" sz="1000" b="0" i="0" strike="noStrike" baseline="-25000">
              <a:solidFill>
                <a:srgbClr val="800000"/>
              </a:solidFill>
              <a:latin typeface="Arial"/>
              <a:cs typeface="Arial"/>
            </a:rPr>
            <a:t>11</a:t>
          </a:r>
          <a:r>
            <a:rPr lang="el-GR" sz="1000" b="0" i="0" strike="noStrike">
              <a:solidFill>
                <a:srgbClr val="800000"/>
              </a:solidFill>
              <a:latin typeface="Arial"/>
              <a:cs typeface="Arial"/>
            </a:rPr>
            <a:t>Ν</a:t>
          </a:r>
        </a:p>
      </xdr:txBody>
    </xdr:sp>
    <xdr:clientData/>
  </xdr:twoCellAnchor>
  <xdr:twoCellAnchor>
    <xdr:from>
      <xdr:col>8</xdr:col>
      <xdr:colOff>38100</xdr:colOff>
      <xdr:row>88</xdr:row>
      <xdr:rowOff>152400</xdr:rowOff>
    </xdr:from>
    <xdr:to>
      <xdr:col>10</xdr:col>
      <xdr:colOff>47625</xdr:colOff>
      <xdr:row>91</xdr:row>
      <xdr:rowOff>171450</xdr:rowOff>
    </xdr:to>
    <xdr:sp macro="" textlink="">
      <xdr:nvSpPr>
        <xdr:cNvPr id="4573" name="Text Box 477"/>
        <xdr:cNvSpPr txBox="1">
          <a:spLocks noChangeArrowheads="1"/>
        </xdr:cNvSpPr>
      </xdr:nvSpPr>
      <xdr:spPr bwMode="auto">
        <a:xfrm>
          <a:off x="4914900" y="16535400"/>
          <a:ext cx="1228725" cy="590550"/>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ισοκυκλική </a:t>
          </a:r>
          <a:r>
            <a:rPr lang="el-GR" sz="1000" b="1" i="0" strike="noStrike">
              <a:solidFill>
                <a:srgbClr val="800000"/>
              </a:solidFill>
              <a:latin typeface="Arial"/>
              <a:cs typeface="Arial"/>
            </a:rPr>
            <a:t>αρωματική</a:t>
          </a:r>
          <a:r>
            <a:rPr lang="el-GR" sz="1000" b="0" i="0" strike="noStrike">
              <a:solidFill>
                <a:srgbClr val="800000"/>
              </a:solidFill>
              <a:latin typeface="Arial"/>
              <a:cs typeface="Arial"/>
            </a:rPr>
            <a:t> ένωση ΜΤ: </a:t>
          </a:r>
          <a:r>
            <a:rPr lang="en-US" sz="1000" b="0" i="0" strike="noStrike">
              <a:solidFill>
                <a:srgbClr val="800000"/>
              </a:solidFill>
              <a:latin typeface="Arial"/>
              <a:cs typeface="Arial"/>
            </a:rPr>
            <a:t>C</a:t>
          </a:r>
          <a:r>
            <a:rPr lang="en-US" sz="1000" b="0" i="0" strike="noStrike" baseline="-25000">
              <a:solidFill>
                <a:srgbClr val="800000"/>
              </a:solidFill>
              <a:latin typeface="Arial"/>
              <a:cs typeface="Arial"/>
            </a:rPr>
            <a:t>11</a:t>
          </a:r>
          <a:r>
            <a:rPr lang="en-US" sz="1000" b="0" i="0" strike="noStrike">
              <a:solidFill>
                <a:srgbClr val="800000"/>
              </a:solidFill>
              <a:latin typeface="Arial"/>
              <a:cs typeface="Arial"/>
            </a:rPr>
            <a:t>H</a:t>
          </a:r>
          <a:r>
            <a:rPr lang="en-US" sz="1000" b="0" i="0" strike="noStrike" baseline="-25000">
              <a:solidFill>
                <a:srgbClr val="800000"/>
              </a:solidFill>
              <a:latin typeface="Arial"/>
              <a:cs typeface="Arial"/>
            </a:rPr>
            <a:t>10</a:t>
          </a:r>
          <a:r>
            <a:rPr lang="el-GR" sz="1000" b="0" i="0" strike="noStrike">
              <a:solidFill>
                <a:srgbClr val="800000"/>
              </a:solidFill>
              <a:latin typeface="Arial"/>
              <a:cs typeface="Arial"/>
            </a:rPr>
            <a:t>Ο</a:t>
          </a:r>
        </a:p>
      </xdr:txBody>
    </xdr:sp>
    <xdr:clientData/>
  </xdr:twoCellAnchor>
  <xdr:twoCellAnchor>
    <xdr:from>
      <xdr:col>12</xdr:col>
      <xdr:colOff>333374</xdr:colOff>
      <xdr:row>21</xdr:row>
      <xdr:rowOff>28575</xdr:rowOff>
    </xdr:from>
    <xdr:to>
      <xdr:col>14</xdr:col>
      <xdr:colOff>554174</xdr:colOff>
      <xdr:row>22</xdr:row>
      <xdr:rowOff>126075</xdr:rowOff>
    </xdr:to>
    <xdr:sp macro="" textlink="">
      <xdr:nvSpPr>
        <xdr:cNvPr id="4329" name="Text Box 233"/>
        <xdr:cNvSpPr txBox="1">
          <a:spLocks noChangeArrowheads="1"/>
        </xdr:cNvSpPr>
      </xdr:nvSpPr>
      <xdr:spPr bwMode="auto">
        <a:xfrm>
          <a:off x="7648574" y="4029075"/>
          <a:ext cx="1440000" cy="288000"/>
        </a:xfrm>
        <a:prstGeom prst="rect">
          <a:avLst/>
        </a:prstGeom>
        <a:solidFill>
          <a:srgbClr val="333300"/>
        </a:solidFill>
        <a:ln w="9525">
          <a:solidFill>
            <a:srgbClr val="FFFF99"/>
          </a:solidFill>
          <a:miter lim="800000"/>
          <a:headEnd/>
          <a:tailEnd/>
        </a:ln>
      </xdr:spPr>
      <xdr:txBody>
        <a:bodyPr vertOverflow="clip" wrap="square" lIns="27432" tIns="27432" rIns="27432" bIns="0" anchor="ctr" anchorCtr="1" upright="1"/>
        <a:lstStyle/>
        <a:p>
          <a:pPr algn="ctr" rtl="0">
            <a:defRPr sz="1000"/>
          </a:pPr>
          <a:r>
            <a:rPr lang="el-GR" sz="1100" b="1" i="0" strike="noStrike">
              <a:solidFill>
                <a:srgbClr val="FF6600"/>
              </a:solidFill>
              <a:latin typeface="Arial"/>
              <a:cs typeface="Arial"/>
            </a:rPr>
            <a:t>ΣΧΕΤΙΚΑ ΘΕΜΑΤΑ</a:t>
          </a:r>
        </a:p>
      </xdr:txBody>
    </xdr:sp>
    <xdr:clientData/>
  </xdr:twoCellAnchor>
  <xdr:twoCellAnchor>
    <xdr:from>
      <xdr:col>1</xdr:col>
      <xdr:colOff>371475</xdr:colOff>
      <xdr:row>27</xdr:row>
      <xdr:rowOff>58481</xdr:rowOff>
    </xdr:from>
    <xdr:to>
      <xdr:col>1</xdr:col>
      <xdr:colOff>457200</xdr:colOff>
      <xdr:row>27</xdr:row>
      <xdr:rowOff>144206</xdr:rowOff>
    </xdr:to>
    <xdr:sp macro="" textlink="">
      <xdr:nvSpPr>
        <xdr:cNvPr id="28455" name="Oval 234"/>
        <xdr:cNvSpPr>
          <a:spLocks noChangeArrowheads="1"/>
        </xdr:cNvSpPr>
      </xdr:nvSpPr>
      <xdr:spPr bwMode="auto">
        <a:xfrm>
          <a:off x="994185" y="5146675"/>
          <a:ext cx="85725" cy="85725"/>
        </a:xfrm>
        <a:prstGeom prst="ellipse">
          <a:avLst/>
        </a:prstGeom>
        <a:gradFill rotWithShape="1">
          <a:gsLst>
            <a:gs pos="0">
              <a:srgbClr val="99CC00"/>
            </a:gs>
            <a:gs pos="100000">
              <a:srgbClr val="000000"/>
            </a:gs>
          </a:gsLst>
          <a:lin ang="2700000" scaled="1"/>
        </a:gradFill>
        <a:ln w="9525">
          <a:solidFill>
            <a:srgbClr val="000000"/>
          </a:solidFill>
          <a:round/>
          <a:headEnd/>
          <a:tailEnd/>
        </a:ln>
      </xdr:spPr>
    </xdr:sp>
    <xdr:clientData/>
  </xdr:twoCellAnchor>
  <xdr:twoCellAnchor>
    <xdr:from>
      <xdr:col>1</xdr:col>
      <xdr:colOff>371475</xdr:colOff>
      <xdr:row>57</xdr:row>
      <xdr:rowOff>139090</xdr:rowOff>
    </xdr:from>
    <xdr:to>
      <xdr:col>1</xdr:col>
      <xdr:colOff>457200</xdr:colOff>
      <xdr:row>58</xdr:row>
      <xdr:rowOff>36363</xdr:rowOff>
    </xdr:to>
    <xdr:sp macro="" textlink="">
      <xdr:nvSpPr>
        <xdr:cNvPr id="28456" name="Oval 235"/>
        <xdr:cNvSpPr>
          <a:spLocks noChangeArrowheads="1"/>
        </xdr:cNvSpPr>
      </xdr:nvSpPr>
      <xdr:spPr bwMode="auto">
        <a:xfrm>
          <a:off x="994185" y="10880832"/>
          <a:ext cx="85725" cy="85725"/>
        </a:xfrm>
        <a:prstGeom prst="ellipse">
          <a:avLst/>
        </a:prstGeom>
        <a:gradFill rotWithShape="1">
          <a:gsLst>
            <a:gs pos="0">
              <a:srgbClr val="99CC00"/>
            </a:gs>
            <a:gs pos="100000">
              <a:srgbClr val="000000"/>
            </a:gs>
          </a:gsLst>
          <a:lin ang="2700000" scaled="1"/>
        </a:gradFill>
        <a:ln w="9525">
          <a:solidFill>
            <a:srgbClr val="000000"/>
          </a:solidFill>
          <a:round/>
          <a:headEnd/>
          <a:tailEnd/>
        </a:ln>
      </xdr:spPr>
    </xdr:sp>
    <xdr:clientData/>
  </xdr:twoCellAnchor>
  <xdr:twoCellAnchor>
    <xdr:from>
      <xdr:col>11</xdr:col>
      <xdr:colOff>352425</xdr:colOff>
      <xdr:row>42</xdr:row>
      <xdr:rowOff>93816</xdr:rowOff>
    </xdr:from>
    <xdr:to>
      <xdr:col>15</xdr:col>
      <xdr:colOff>342900</xdr:colOff>
      <xdr:row>48</xdr:row>
      <xdr:rowOff>112866</xdr:rowOff>
    </xdr:to>
    <xdr:grpSp>
      <xdr:nvGrpSpPr>
        <xdr:cNvPr id="28457" name="Group 266"/>
        <xdr:cNvGrpSpPr>
          <a:grpSpLocks/>
        </xdr:cNvGrpSpPr>
      </xdr:nvGrpSpPr>
      <xdr:grpSpPr bwMode="auto">
        <a:xfrm>
          <a:off x="7112102" y="8697042"/>
          <a:ext cx="2448540" cy="1248082"/>
          <a:chOff x="761" y="790"/>
          <a:chExt cx="255" cy="122"/>
        </a:xfrm>
      </xdr:grpSpPr>
      <xdr:grpSp>
        <xdr:nvGrpSpPr>
          <xdr:cNvPr id="39189" name="Group 265"/>
          <xdr:cNvGrpSpPr>
            <a:grpSpLocks/>
          </xdr:cNvGrpSpPr>
        </xdr:nvGrpSpPr>
        <xdr:grpSpPr bwMode="auto">
          <a:xfrm>
            <a:off x="864" y="790"/>
            <a:ext cx="152" cy="85"/>
            <a:chOff x="864" y="790"/>
            <a:chExt cx="152" cy="85"/>
          </a:xfrm>
        </xdr:grpSpPr>
        <xdr:grpSp>
          <xdr:nvGrpSpPr>
            <xdr:cNvPr id="39201" name="Group 245"/>
            <xdr:cNvGrpSpPr>
              <a:grpSpLocks/>
            </xdr:cNvGrpSpPr>
          </xdr:nvGrpSpPr>
          <xdr:grpSpPr bwMode="auto">
            <a:xfrm>
              <a:off x="864" y="811"/>
              <a:ext cx="58" cy="42"/>
              <a:chOff x="815" y="822"/>
              <a:chExt cx="58" cy="42"/>
            </a:xfrm>
          </xdr:grpSpPr>
          <xdr:sp macro="" textlink="">
            <xdr:nvSpPr>
              <xdr:cNvPr id="39208" name="Line 240"/>
              <xdr:cNvSpPr>
                <a:spLocks noChangeShapeType="1"/>
              </xdr:cNvSpPr>
            </xdr:nvSpPr>
            <xdr:spPr bwMode="auto">
              <a:xfrm flipH="1">
                <a:off x="815" y="864"/>
                <a:ext cx="31" cy="0"/>
              </a:xfrm>
              <a:prstGeom prst="line">
                <a:avLst/>
              </a:prstGeom>
              <a:noFill/>
              <a:ln w="9525">
                <a:solidFill>
                  <a:srgbClr val="FFFF99"/>
                </a:solidFill>
                <a:round/>
                <a:headEnd/>
                <a:tailEnd/>
              </a:ln>
            </xdr:spPr>
          </xdr:sp>
          <xdr:sp macro="" textlink="">
            <xdr:nvSpPr>
              <xdr:cNvPr id="39209" name="Line 241"/>
              <xdr:cNvSpPr>
                <a:spLocks noChangeShapeType="1"/>
              </xdr:cNvSpPr>
            </xdr:nvSpPr>
            <xdr:spPr bwMode="auto">
              <a:xfrm flipH="1">
                <a:off x="815" y="832"/>
                <a:ext cx="31" cy="0"/>
              </a:xfrm>
              <a:prstGeom prst="line">
                <a:avLst/>
              </a:prstGeom>
              <a:noFill/>
              <a:ln w="9525">
                <a:solidFill>
                  <a:srgbClr val="FFFF99"/>
                </a:solidFill>
                <a:round/>
                <a:headEnd/>
                <a:tailEnd/>
              </a:ln>
            </xdr:spPr>
          </xdr:sp>
          <xdr:sp macro="" textlink="">
            <xdr:nvSpPr>
              <xdr:cNvPr id="39210" name="Line 242"/>
              <xdr:cNvSpPr>
                <a:spLocks noChangeShapeType="1"/>
              </xdr:cNvSpPr>
            </xdr:nvSpPr>
            <xdr:spPr bwMode="auto">
              <a:xfrm rot="16200000" flipH="1">
                <a:off x="831" y="848"/>
                <a:ext cx="31" cy="0"/>
              </a:xfrm>
              <a:prstGeom prst="line">
                <a:avLst/>
              </a:prstGeom>
              <a:noFill/>
              <a:ln w="9525">
                <a:solidFill>
                  <a:srgbClr val="FFFF99"/>
                </a:solidFill>
                <a:round/>
                <a:headEnd/>
                <a:tailEnd/>
              </a:ln>
            </xdr:spPr>
          </xdr:sp>
          <xdr:sp macro="" textlink="">
            <xdr:nvSpPr>
              <xdr:cNvPr id="39211" name="Line 243"/>
              <xdr:cNvSpPr>
                <a:spLocks noChangeShapeType="1"/>
              </xdr:cNvSpPr>
            </xdr:nvSpPr>
            <xdr:spPr bwMode="auto">
              <a:xfrm rot="16200000" flipH="1">
                <a:off x="799" y="848"/>
                <a:ext cx="31" cy="0"/>
              </a:xfrm>
              <a:prstGeom prst="line">
                <a:avLst/>
              </a:prstGeom>
              <a:noFill/>
              <a:ln w="9525">
                <a:solidFill>
                  <a:srgbClr val="FFFF99"/>
                </a:solidFill>
                <a:round/>
                <a:headEnd/>
                <a:tailEnd/>
              </a:ln>
            </xdr:spPr>
          </xdr:sp>
          <xdr:sp macro="" textlink="">
            <xdr:nvSpPr>
              <xdr:cNvPr id="39212" name="Line 244"/>
              <xdr:cNvSpPr>
                <a:spLocks noChangeShapeType="1"/>
              </xdr:cNvSpPr>
            </xdr:nvSpPr>
            <xdr:spPr bwMode="auto">
              <a:xfrm rot="19024427" flipH="1">
                <a:off x="842" y="822"/>
                <a:ext cx="31" cy="0"/>
              </a:xfrm>
              <a:prstGeom prst="line">
                <a:avLst/>
              </a:prstGeom>
              <a:noFill/>
              <a:ln w="9525">
                <a:solidFill>
                  <a:srgbClr val="FFFF99"/>
                </a:solidFill>
                <a:round/>
                <a:headEnd/>
                <a:tailEnd/>
              </a:ln>
            </xdr:spPr>
          </xdr:sp>
        </xdr:grpSp>
        <xdr:grpSp>
          <xdr:nvGrpSpPr>
            <xdr:cNvPr id="39202" name="Group 254"/>
            <xdr:cNvGrpSpPr>
              <a:grpSpLocks/>
            </xdr:cNvGrpSpPr>
          </xdr:nvGrpSpPr>
          <xdr:grpSpPr bwMode="auto">
            <a:xfrm>
              <a:off x="900" y="825"/>
              <a:ext cx="83" cy="50"/>
              <a:chOff x="930" y="814"/>
              <a:chExt cx="83" cy="50"/>
            </a:xfrm>
          </xdr:grpSpPr>
          <xdr:sp macro="" textlink="">
            <xdr:nvSpPr>
              <xdr:cNvPr id="4348" name="Text Box 252"/>
              <xdr:cNvSpPr txBox="1">
                <a:spLocks noChangeArrowheads="1"/>
              </xdr:cNvSpPr>
            </xdr:nvSpPr>
            <xdr:spPr bwMode="auto">
              <a:xfrm>
                <a:off x="944" y="828"/>
                <a:ext cx="69" cy="36"/>
              </a:xfrm>
              <a:prstGeom prst="rect">
                <a:avLst/>
              </a:prstGeom>
              <a:solidFill>
                <a:srgbClr val="000000"/>
              </a:solidFill>
              <a:ln w="9525">
                <a:solidFill>
                  <a:srgbClr val="FF66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τριτοταγές άτομο </a:t>
                </a:r>
                <a:r>
                  <a:rPr lang="en-US" sz="1000" b="0" i="0" strike="noStrike">
                    <a:solidFill>
                      <a:srgbClr val="800000"/>
                    </a:solidFill>
                    <a:latin typeface="Arial"/>
                    <a:cs typeface="Arial"/>
                  </a:rPr>
                  <a:t>C</a:t>
                </a:r>
              </a:p>
            </xdr:txBody>
          </xdr:sp>
          <xdr:sp macro="" textlink="">
            <xdr:nvSpPr>
              <xdr:cNvPr id="39207" name="Line 253"/>
              <xdr:cNvSpPr>
                <a:spLocks noChangeShapeType="1"/>
              </xdr:cNvSpPr>
            </xdr:nvSpPr>
            <xdr:spPr bwMode="auto">
              <a:xfrm flipH="1" flipV="1">
                <a:off x="930" y="814"/>
                <a:ext cx="14" cy="14"/>
              </a:xfrm>
              <a:prstGeom prst="line">
                <a:avLst/>
              </a:prstGeom>
              <a:noFill/>
              <a:ln w="9525">
                <a:solidFill>
                  <a:srgbClr val="FF6600"/>
                </a:solidFill>
                <a:round/>
                <a:headEnd/>
                <a:tailEnd type="triangle" w="med" len="med"/>
              </a:ln>
            </xdr:spPr>
          </xdr:sp>
        </xdr:grpSp>
        <xdr:grpSp>
          <xdr:nvGrpSpPr>
            <xdr:cNvPr id="39203" name="Group 264"/>
            <xdr:cNvGrpSpPr>
              <a:grpSpLocks/>
            </xdr:cNvGrpSpPr>
          </xdr:nvGrpSpPr>
          <xdr:grpSpPr bwMode="auto">
            <a:xfrm>
              <a:off x="922" y="790"/>
              <a:ext cx="94" cy="36"/>
              <a:chOff x="922" y="790"/>
              <a:chExt cx="94" cy="36"/>
            </a:xfrm>
          </xdr:grpSpPr>
          <xdr:sp macro="" textlink="">
            <xdr:nvSpPr>
              <xdr:cNvPr id="4352" name="Text Box 256"/>
              <xdr:cNvSpPr txBox="1">
                <a:spLocks noChangeArrowheads="1"/>
              </xdr:cNvSpPr>
            </xdr:nvSpPr>
            <xdr:spPr bwMode="auto">
              <a:xfrm>
                <a:off x="937" y="790"/>
                <a:ext cx="79" cy="36"/>
              </a:xfrm>
              <a:prstGeom prst="rect">
                <a:avLst/>
              </a:prstGeom>
              <a:solidFill>
                <a:srgbClr val="000000"/>
              </a:solidFill>
              <a:ln w="9525">
                <a:solidFill>
                  <a:srgbClr val="FF66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πρωτοταγές άτομο </a:t>
                </a:r>
                <a:r>
                  <a:rPr lang="en-US" sz="1000" b="0" i="0" strike="noStrike">
                    <a:solidFill>
                      <a:srgbClr val="800000"/>
                    </a:solidFill>
                    <a:latin typeface="Arial"/>
                    <a:cs typeface="Arial"/>
                  </a:rPr>
                  <a:t>C</a:t>
                </a:r>
              </a:p>
            </xdr:txBody>
          </xdr:sp>
          <xdr:sp macro="" textlink="">
            <xdr:nvSpPr>
              <xdr:cNvPr id="39205" name="Line 258"/>
              <xdr:cNvSpPr>
                <a:spLocks noChangeShapeType="1"/>
              </xdr:cNvSpPr>
            </xdr:nvSpPr>
            <xdr:spPr bwMode="auto">
              <a:xfrm flipH="1">
                <a:off x="922" y="802"/>
                <a:ext cx="15" cy="0"/>
              </a:xfrm>
              <a:prstGeom prst="line">
                <a:avLst/>
              </a:prstGeom>
              <a:noFill/>
              <a:ln w="9525">
                <a:solidFill>
                  <a:srgbClr val="FF6600"/>
                </a:solidFill>
                <a:round/>
                <a:headEnd/>
                <a:tailEnd type="triangle" w="med" len="med"/>
              </a:ln>
            </xdr:spPr>
          </xdr:sp>
        </xdr:grpSp>
      </xdr:grpSp>
      <xdr:grpSp>
        <xdr:nvGrpSpPr>
          <xdr:cNvPr id="39190" name="Group 263"/>
          <xdr:cNvGrpSpPr>
            <a:grpSpLocks/>
          </xdr:cNvGrpSpPr>
        </xdr:nvGrpSpPr>
        <xdr:grpSpPr bwMode="auto">
          <a:xfrm>
            <a:off x="761" y="804"/>
            <a:ext cx="109" cy="108"/>
            <a:chOff x="761" y="804"/>
            <a:chExt cx="109" cy="108"/>
          </a:xfrm>
        </xdr:grpSpPr>
        <xdr:grpSp>
          <xdr:nvGrpSpPr>
            <xdr:cNvPr id="39191" name="Group 251"/>
            <xdr:cNvGrpSpPr>
              <a:grpSpLocks/>
            </xdr:cNvGrpSpPr>
          </xdr:nvGrpSpPr>
          <xdr:grpSpPr bwMode="auto">
            <a:xfrm>
              <a:off x="761" y="804"/>
              <a:ext cx="54" cy="40"/>
              <a:chOff x="761" y="804"/>
              <a:chExt cx="54" cy="40"/>
            </a:xfrm>
          </xdr:grpSpPr>
          <xdr:sp macro="" textlink="">
            <xdr:nvSpPr>
              <xdr:cNvPr id="39196" name="Line 238"/>
              <xdr:cNvSpPr>
                <a:spLocks noChangeShapeType="1"/>
              </xdr:cNvSpPr>
            </xdr:nvSpPr>
            <xdr:spPr bwMode="auto">
              <a:xfrm flipH="1">
                <a:off x="772" y="804"/>
                <a:ext cx="31" cy="0"/>
              </a:xfrm>
              <a:prstGeom prst="line">
                <a:avLst/>
              </a:prstGeom>
              <a:noFill/>
              <a:ln w="9525">
                <a:solidFill>
                  <a:srgbClr val="FFFF99"/>
                </a:solidFill>
                <a:round/>
                <a:headEnd/>
                <a:tailEnd/>
              </a:ln>
            </xdr:spPr>
          </xdr:sp>
          <xdr:sp macro="" textlink="">
            <xdr:nvSpPr>
              <xdr:cNvPr id="39197" name="Line 239"/>
              <xdr:cNvSpPr>
                <a:spLocks noChangeShapeType="1"/>
              </xdr:cNvSpPr>
            </xdr:nvSpPr>
            <xdr:spPr bwMode="auto">
              <a:xfrm rot="17259008" flipH="1">
                <a:off x="752" y="819"/>
                <a:ext cx="31" cy="1"/>
              </a:xfrm>
              <a:prstGeom prst="line">
                <a:avLst/>
              </a:prstGeom>
              <a:noFill/>
              <a:ln w="9525">
                <a:solidFill>
                  <a:srgbClr val="FFFF99"/>
                </a:solidFill>
                <a:round/>
                <a:headEnd/>
                <a:tailEnd/>
              </a:ln>
            </xdr:spPr>
          </xdr:sp>
          <xdr:sp macro="" textlink="">
            <xdr:nvSpPr>
              <xdr:cNvPr id="39198" name="Line 246"/>
              <xdr:cNvSpPr>
                <a:spLocks noChangeShapeType="1"/>
              </xdr:cNvSpPr>
            </xdr:nvSpPr>
            <xdr:spPr bwMode="auto">
              <a:xfrm rot="4340992">
                <a:off x="793" y="819"/>
                <a:ext cx="31" cy="1"/>
              </a:xfrm>
              <a:prstGeom prst="line">
                <a:avLst/>
              </a:prstGeom>
              <a:noFill/>
              <a:ln w="9525">
                <a:solidFill>
                  <a:srgbClr val="FFFF99"/>
                </a:solidFill>
                <a:round/>
                <a:headEnd/>
                <a:tailEnd/>
              </a:ln>
            </xdr:spPr>
          </xdr:sp>
          <xdr:sp macro="" textlink="">
            <xdr:nvSpPr>
              <xdr:cNvPr id="39199" name="Line 248"/>
              <xdr:cNvSpPr>
                <a:spLocks noChangeShapeType="1"/>
              </xdr:cNvSpPr>
            </xdr:nvSpPr>
            <xdr:spPr bwMode="auto">
              <a:xfrm rot="1917262" flipH="1" flipV="1">
                <a:off x="761" y="842"/>
                <a:ext cx="29" cy="1"/>
              </a:xfrm>
              <a:prstGeom prst="line">
                <a:avLst/>
              </a:prstGeom>
              <a:noFill/>
              <a:ln w="9525">
                <a:solidFill>
                  <a:srgbClr val="FFFF99"/>
                </a:solidFill>
                <a:round/>
                <a:headEnd/>
                <a:tailEnd/>
              </a:ln>
            </xdr:spPr>
          </xdr:sp>
          <xdr:sp macro="" textlink="">
            <xdr:nvSpPr>
              <xdr:cNvPr id="39200" name="Line 249"/>
              <xdr:cNvSpPr>
                <a:spLocks noChangeShapeType="1"/>
              </xdr:cNvSpPr>
            </xdr:nvSpPr>
            <xdr:spPr bwMode="auto">
              <a:xfrm rot="19682738">
                <a:off x="785" y="843"/>
                <a:ext cx="30" cy="1"/>
              </a:xfrm>
              <a:prstGeom prst="line">
                <a:avLst/>
              </a:prstGeom>
              <a:noFill/>
              <a:ln w="9525">
                <a:solidFill>
                  <a:srgbClr val="FFFF99"/>
                </a:solidFill>
                <a:round/>
                <a:headEnd/>
                <a:tailEnd/>
              </a:ln>
            </xdr:spPr>
          </xdr:sp>
        </xdr:grpSp>
        <xdr:sp macro="" textlink="">
          <xdr:nvSpPr>
            <xdr:cNvPr id="4355" name="Text Box 259"/>
            <xdr:cNvSpPr txBox="1">
              <a:spLocks noChangeArrowheads="1"/>
            </xdr:cNvSpPr>
          </xdr:nvSpPr>
          <xdr:spPr bwMode="auto">
            <a:xfrm>
              <a:off x="787" y="873"/>
              <a:ext cx="83" cy="39"/>
            </a:xfrm>
            <a:prstGeom prst="rect">
              <a:avLst/>
            </a:prstGeom>
            <a:solidFill>
              <a:srgbClr val="000000"/>
            </a:solidFill>
            <a:ln w="9525">
              <a:solidFill>
                <a:srgbClr val="FF66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δευτεροταγή άτομα </a:t>
              </a:r>
              <a:r>
                <a:rPr lang="en-US" sz="1000" b="0" i="0" strike="noStrike">
                  <a:solidFill>
                    <a:srgbClr val="800000"/>
                  </a:solidFill>
                  <a:latin typeface="Arial"/>
                  <a:cs typeface="Arial"/>
                </a:rPr>
                <a:t>C</a:t>
              </a:r>
            </a:p>
          </xdr:txBody>
        </xdr:sp>
        <xdr:sp macro="" textlink="">
          <xdr:nvSpPr>
            <xdr:cNvPr id="39193" name="Line 260"/>
            <xdr:cNvSpPr>
              <a:spLocks noChangeShapeType="1"/>
            </xdr:cNvSpPr>
          </xdr:nvSpPr>
          <xdr:spPr bwMode="auto">
            <a:xfrm flipH="1" flipV="1">
              <a:off x="814" y="840"/>
              <a:ext cx="10" cy="33"/>
            </a:xfrm>
            <a:prstGeom prst="line">
              <a:avLst/>
            </a:prstGeom>
            <a:noFill/>
            <a:ln w="9525">
              <a:solidFill>
                <a:srgbClr val="FF6600"/>
              </a:solidFill>
              <a:round/>
              <a:headEnd/>
              <a:tailEnd type="triangle" w="med" len="med"/>
            </a:ln>
          </xdr:spPr>
        </xdr:sp>
        <xdr:sp macro="" textlink="">
          <xdr:nvSpPr>
            <xdr:cNvPr id="39194" name="Line 261"/>
            <xdr:cNvSpPr>
              <a:spLocks noChangeShapeType="1"/>
            </xdr:cNvSpPr>
          </xdr:nvSpPr>
          <xdr:spPr bwMode="auto">
            <a:xfrm flipV="1">
              <a:off x="824" y="856"/>
              <a:ext cx="35" cy="17"/>
            </a:xfrm>
            <a:prstGeom prst="line">
              <a:avLst/>
            </a:prstGeom>
            <a:noFill/>
            <a:ln w="9525">
              <a:solidFill>
                <a:srgbClr val="FF6600"/>
              </a:solidFill>
              <a:round/>
              <a:headEnd/>
              <a:tailEnd type="triangle" w="med" len="med"/>
            </a:ln>
          </xdr:spPr>
        </xdr:sp>
        <xdr:sp macro="" textlink="">
          <xdr:nvSpPr>
            <xdr:cNvPr id="39195" name="Line 262"/>
            <xdr:cNvSpPr>
              <a:spLocks noChangeShapeType="1"/>
            </xdr:cNvSpPr>
          </xdr:nvSpPr>
          <xdr:spPr bwMode="auto">
            <a:xfrm flipH="1" flipV="1">
              <a:off x="791" y="854"/>
              <a:ext cx="33" cy="19"/>
            </a:xfrm>
            <a:prstGeom prst="line">
              <a:avLst/>
            </a:prstGeom>
            <a:noFill/>
            <a:ln w="9525">
              <a:solidFill>
                <a:srgbClr val="FF6600"/>
              </a:solidFill>
              <a:round/>
              <a:headEnd/>
              <a:tailEnd type="triangle" w="med" len="med"/>
            </a:ln>
          </xdr:spPr>
        </xdr:sp>
      </xdr:grpSp>
    </xdr:grpSp>
    <xdr:clientData/>
  </xdr:twoCellAnchor>
  <xdr:twoCellAnchor>
    <xdr:from>
      <xdr:col>5</xdr:col>
      <xdr:colOff>266700</xdr:colOff>
      <xdr:row>50</xdr:row>
      <xdr:rowOff>66373</xdr:rowOff>
    </xdr:from>
    <xdr:to>
      <xdr:col>9</xdr:col>
      <xdr:colOff>334706</xdr:colOff>
      <xdr:row>56</xdr:row>
      <xdr:rowOff>70471</xdr:rowOff>
    </xdr:to>
    <xdr:grpSp>
      <xdr:nvGrpSpPr>
        <xdr:cNvPr id="545" name="544 - Ομάδα"/>
        <xdr:cNvGrpSpPr/>
      </xdr:nvGrpSpPr>
      <xdr:grpSpPr>
        <a:xfrm>
          <a:off x="3339281" y="10308308"/>
          <a:ext cx="2526070" cy="1233131"/>
          <a:chOff x="3380248" y="9382432"/>
          <a:chExt cx="2558845" cy="1134807"/>
        </a:xfrm>
      </xdr:grpSpPr>
      <xdr:sp macro="" textlink="">
        <xdr:nvSpPr>
          <xdr:cNvPr id="4453" name="Text Box 357"/>
          <xdr:cNvSpPr txBox="1">
            <a:spLocks noChangeArrowheads="1"/>
          </xdr:cNvSpPr>
        </xdr:nvSpPr>
        <xdr:spPr bwMode="auto">
          <a:xfrm>
            <a:off x="3380248" y="10159031"/>
            <a:ext cx="1594676" cy="35820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άκυκλη ένωση με </a:t>
            </a:r>
            <a:r>
              <a:rPr lang="el-GR" sz="1000" b="1" i="0" strike="noStrike">
                <a:solidFill>
                  <a:srgbClr val="800000"/>
                </a:solidFill>
                <a:latin typeface="Arial"/>
                <a:cs typeface="Arial"/>
              </a:rPr>
              <a:t>διακλαδισμένη</a:t>
            </a:r>
            <a:r>
              <a:rPr lang="el-GR" sz="1000" b="0" i="0" strike="noStrike">
                <a:solidFill>
                  <a:srgbClr val="800000"/>
                </a:solidFill>
                <a:latin typeface="Arial"/>
                <a:cs typeface="Arial"/>
              </a:rPr>
              <a:t> αλυσίδα</a:t>
            </a:r>
          </a:p>
        </xdr:txBody>
      </xdr:sp>
      <xdr:grpSp>
        <xdr:nvGrpSpPr>
          <xdr:cNvPr id="39175" name="Group 343"/>
          <xdr:cNvGrpSpPr>
            <a:grpSpLocks/>
          </xdr:cNvGrpSpPr>
        </xdr:nvGrpSpPr>
        <xdr:grpSpPr bwMode="auto">
          <a:xfrm>
            <a:off x="4237457" y="9382432"/>
            <a:ext cx="1701636" cy="1093485"/>
            <a:chOff x="423" y="973"/>
            <a:chExt cx="175" cy="116"/>
          </a:xfrm>
        </xdr:grpSpPr>
        <xdr:sp macro="" textlink="">
          <xdr:nvSpPr>
            <xdr:cNvPr id="4436" name="Text Box 340"/>
            <xdr:cNvSpPr txBox="1">
              <a:spLocks noChangeArrowheads="1"/>
            </xdr:cNvSpPr>
          </xdr:nvSpPr>
          <xdr:spPr bwMode="auto">
            <a:xfrm>
              <a:off x="423" y="973"/>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4437" name="Text Box 341"/>
            <xdr:cNvSpPr txBox="1">
              <a:spLocks noChangeArrowheads="1"/>
            </xdr:cNvSpPr>
          </xdr:nvSpPr>
          <xdr:spPr bwMode="auto">
            <a:xfrm>
              <a:off x="579" y="1012"/>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39179" name="Line 329"/>
            <xdr:cNvSpPr>
              <a:spLocks noChangeShapeType="1"/>
            </xdr:cNvSpPr>
          </xdr:nvSpPr>
          <xdr:spPr bwMode="auto">
            <a:xfrm>
              <a:off x="439" y="992"/>
              <a:ext cx="19" cy="29"/>
            </a:xfrm>
            <a:prstGeom prst="line">
              <a:avLst/>
            </a:prstGeom>
            <a:noFill/>
            <a:ln w="9525">
              <a:solidFill>
                <a:srgbClr val="FFFF99"/>
              </a:solidFill>
              <a:round/>
              <a:headEnd/>
              <a:tailEnd/>
            </a:ln>
          </xdr:spPr>
        </xdr:sp>
        <xdr:sp macro="" textlink="">
          <xdr:nvSpPr>
            <xdr:cNvPr id="39180" name="Line 330"/>
            <xdr:cNvSpPr>
              <a:spLocks noChangeShapeType="1"/>
            </xdr:cNvSpPr>
          </xdr:nvSpPr>
          <xdr:spPr bwMode="auto">
            <a:xfrm>
              <a:off x="458" y="1021"/>
              <a:ext cx="42" cy="0"/>
            </a:xfrm>
            <a:prstGeom prst="line">
              <a:avLst/>
            </a:prstGeom>
            <a:noFill/>
            <a:ln w="9525">
              <a:solidFill>
                <a:srgbClr val="FFFF99"/>
              </a:solidFill>
              <a:round/>
              <a:headEnd/>
              <a:tailEnd/>
            </a:ln>
          </xdr:spPr>
        </xdr:sp>
        <xdr:sp macro="" textlink="">
          <xdr:nvSpPr>
            <xdr:cNvPr id="39182" name="Line 332"/>
            <xdr:cNvSpPr>
              <a:spLocks noChangeShapeType="1"/>
            </xdr:cNvSpPr>
          </xdr:nvSpPr>
          <xdr:spPr bwMode="auto">
            <a:xfrm flipH="1">
              <a:off x="501" y="992"/>
              <a:ext cx="18" cy="28"/>
            </a:xfrm>
            <a:prstGeom prst="line">
              <a:avLst/>
            </a:prstGeom>
            <a:noFill/>
            <a:ln w="9525">
              <a:solidFill>
                <a:srgbClr val="FFFF99"/>
              </a:solidFill>
              <a:round/>
              <a:headEnd/>
              <a:tailEnd/>
            </a:ln>
          </xdr:spPr>
        </xdr:sp>
        <xdr:sp macro="" textlink="">
          <xdr:nvSpPr>
            <xdr:cNvPr id="39183" name="Line 334"/>
            <xdr:cNvSpPr>
              <a:spLocks noChangeShapeType="1"/>
            </xdr:cNvSpPr>
          </xdr:nvSpPr>
          <xdr:spPr bwMode="auto">
            <a:xfrm>
              <a:off x="500" y="1021"/>
              <a:ext cx="18" cy="28"/>
            </a:xfrm>
            <a:prstGeom prst="line">
              <a:avLst/>
            </a:prstGeom>
            <a:noFill/>
            <a:ln w="9525">
              <a:solidFill>
                <a:srgbClr val="FFFF99"/>
              </a:solidFill>
              <a:round/>
              <a:headEnd/>
              <a:tailEnd/>
            </a:ln>
          </xdr:spPr>
        </xdr:sp>
        <xdr:sp macro="" textlink="">
          <xdr:nvSpPr>
            <xdr:cNvPr id="39184" name="Line 335"/>
            <xdr:cNvSpPr>
              <a:spLocks noChangeShapeType="1"/>
            </xdr:cNvSpPr>
          </xdr:nvSpPr>
          <xdr:spPr bwMode="auto">
            <a:xfrm flipH="1">
              <a:off x="500" y="1049"/>
              <a:ext cx="18" cy="29"/>
            </a:xfrm>
            <a:prstGeom prst="line">
              <a:avLst/>
            </a:prstGeom>
            <a:noFill/>
            <a:ln w="9525">
              <a:solidFill>
                <a:srgbClr val="FFFF99"/>
              </a:solidFill>
              <a:round/>
              <a:headEnd/>
              <a:tailEnd/>
            </a:ln>
          </xdr:spPr>
        </xdr:sp>
        <xdr:sp macro="" textlink="">
          <xdr:nvSpPr>
            <xdr:cNvPr id="39185" name="Line 336"/>
            <xdr:cNvSpPr>
              <a:spLocks noChangeShapeType="1"/>
            </xdr:cNvSpPr>
          </xdr:nvSpPr>
          <xdr:spPr bwMode="auto">
            <a:xfrm>
              <a:off x="518" y="1049"/>
              <a:ext cx="40" cy="8"/>
            </a:xfrm>
            <a:prstGeom prst="line">
              <a:avLst/>
            </a:prstGeom>
            <a:noFill/>
            <a:ln w="9525">
              <a:solidFill>
                <a:srgbClr val="FFFF99"/>
              </a:solidFill>
              <a:round/>
              <a:headEnd/>
              <a:tailEnd/>
            </a:ln>
          </xdr:spPr>
        </xdr:sp>
        <xdr:sp macro="" textlink="">
          <xdr:nvSpPr>
            <xdr:cNvPr id="39186" name="Line 337"/>
            <xdr:cNvSpPr>
              <a:spLocks noChangeShapeType="1"/>
            </xdr:cNvSpPr>
          </xdr:nvSpPr>
          <xdr:spPr bwMode="auto">
            <a:xfrm flipV="1">
              <a:off x="558" y="1032"/>
              <a:ext cx="26" cy="25"/>
            </a:xfrm>
            <a:prstGeom prst="line">
              <a:avLst/>
            </a:prstGeom>
            <a:noFill/>
            <a:ln w="9525">
              <a:solidFill>
                <a:srgbClr val="FFFF99"/>
              </a:solidFill>
              <a:round/>
              <a:headEnd/>
              <a:tailEnd/>
            </a:ln>
          </xdr:spPr>
        </xdr:sp>
        <xdr:sp macro="" textlink="">
          <xdr:nvSpPr>
            <xdr:cNvPr id="39187" name="Line 338"/>
            <xdr:cNvSpPr>
              <a:spLocks noChangeShapeType="1"/>
            </xdr:cNvSpPr>
          </xdr:nvSpPr>
          <xdr:spPr bwMode="auto">
            <a:xfrm flipV="1">
              <a:off x="556" y="1029"/>
              <a:ext cx="24" cy="23"/>
            </a:xfrm>
            <a:prstGeom prst="line">
              <a:avLst/>
            </a:prstGeom>
            <a:noFill/>
            <a:ln w="9525">
              <a:solidFill>
                <a:srgbClr val="FF6600"/>
              </a:solidFill>
              <a:round/>
              <a:headEnd/>
              <a:tailEnd/>
            </a:ln>
          </xdr:spPr>
        </xdr:sp>
        <xdr:sp macro="" textlink="">
          <xdr:nvSpPr>
            <xdr:cNvPr id="39188" name="Line 339"/>
            <xdr:cNvSpPr>
              <a:spLocks noChangeShapeType="1"/>
            </xdr:cNvSpPr>
          </xdr:nvSpPr>
          <xdr:spPr bwMode="auto">
            <a:xfrm>
              <a:off x="518" y="1050"/>
              <a:ext cx="12" cy="39"/>
            </a:xfrm>
            <a:prstGeom prst="line">
              <a:avLst/>
            </a:prstGeom>
            <a:noFill/>
            <a:ln w="9525">
              <a:solidFill>
                <a:srgbClr val="FFFF99"/>
              </a:solidFill>
              <a:round/>
              <a:headEnd/>
              <a:tailEnd/>
            </a:ln>
          </xdr:spPr>
        </xdr:sp>
      </xdr:grpSp>
    </xdr:grpSp>
    <xdr:clientData/>
  </xdr:twoCellAnchor>
  <xdr:twoCellAnchor>
    <xdr:from>
      <xdr:col>2</xdr:col>
      <xdr:colOff>180975</xdr:colOff>
      <xdr:row>51</xdr:row>
      <xdr:rowOff>116047</xdr:rowOff>
    </xdr:from>
    <xdr:to>
      <xdr:col>5</xdr:col>
      <xdr:colOff>28575</xdr:colOff>
      <xdr:row>56</xdr:row>
      <xdr:rowOff>22846</xdr:rowOff>
    </xdr:to>
    <xdr:grpSp>
      <xdr:nvGrpSpPr>
        <xdr:cNvPr id="28459" name="Group 359"/>
        <xdr:cNvGrpSpPr>
          <a:grpSpLocks/>
        </xdr:cNvGrpSpPr>
      </xdr:nvGrpSpPr>
      <xdr:grpSpPr bwMode="auto">
        <a:xfrm>
          <a:off x="1410007" y="10562821"/>
          <a:ext cx="1691149" cy="930993"/>
          <a:chOff x="140" y="979"/>
          <a:chExt cx="176" cy="90"/>
        </a:xfrm>
      </xdr:grpSpPr>
      <xdr:grpSp>
        <xdr:nvGrpSpPr>
          <xdr:cNvPr id="39163" name="Group 342"/>
          <xdr:cNvGrpSpPr>
            <a:grpSpLocks/>
          </xdr:cNvGrpSpPr>
        </xdr:nvGrpSpPr>
        <xdr:grpSpPr bwMode="auto">
          <a:xfrm>
            <a:off x="169" y="979"/>
            <a:ext cx="147" cy="66"/>
            <a:chOff x="175" y="999"/>
            <a:chExt cx="147" cy="66"/>
          </a:xfrm>
        </xdr:grpSpPr>
        <xdr:sp macro="" textlink="">
          <xdr:nvSpPr>
            <xdr:cNvPr id="4423" name="Text Box 327"/>
            <xdr:cNvSpPr txBox="1">
              <a:spLocks noChangeArrowheads="1"/>
            </xdr:cNvSpPr>
          </xdr:nvSpPr>
          <xdr:spPr bwMode="auto">
            <a:xfrm>
              <a:off x="175" y="1016"/>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4422" name="Text Box 326"/>
            <xdr:cNvSpPr txBox="1">
              <a:spLocks noChangeArrowheads="1"/>
            </xdr:cNvSpPr>
          </xdr:nvSpPr>
          <xdr:spPr bwMode="auto">
            <a:xfrm>
              <a:off x="303" y="1046"/>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39167" name="Line 319"/>
            <xdr:cNvSpPr>
              <a:spLocks noChangeShapeType="1"/>
            </xdr:cNvSpPr>
          </xdr:nvSpPr>
          <xdr:spPr bwMode="auto">
            <a:xfrm flipH="1">
              <a:off x="191" y="999"/>
              <a:ext cx="20" cy="20"/>
            </a:xfrm>
            <a:prstGeom prst="line">
              <a:avLst/>
            </a:prstGeom>
            <a:noFill/>
            <a:ln w="9525">
              <a:solidFill>
                <a:srgbClr val="FFFF99"/>
              </a:solidFill>
              <a:round/>
              <a:headEnd/>
              <a:tailEnd/>
            </a:ln>
          </xdr:spPr>
        </xdr:sp>
        <xdr:sp macro="" textlink="">
          <xdr:nvSpPr>
            <xdr:cNvPr id="39168" name="Line 320"/>
            <xdr:cNvSpPr>
              <a:spLocks noChangeShapeType="1"/>
            </xdr:cNvSpPr>
          </xdr:nvSpPr>
          <xdr:spPr bwMode="auto">
            <a:xfrm>
              <a:off x="212" y="999"/>
              <a:ext cx="32" cy="16"/>
            </a:xfrm>
            <a:prstGeom prst="line">
              <a:avLst/>
            </a:prstGeom>
            <a:noFill/>
            <a:ln w="9525">
              <a:solidFill>
                <a:srgbClr val="FFFF99"/>
              </a:solidFill>
              <a:round/>
              <a:headEnd/>
              <a:tailEnd/>
            </a:ln>
          </xdr:spPr>
        </xdr:sp>
        <xdr:sp macro="" textlink="">
          <xdr:nvSpPr>
            <xdr:cNvPr id="39169" name="Line 321"/>
            <xdr:cNvSpPr>
              <a:spLocks noChangeShapeType="1"/>
            </xdr:cNvSpPr>
          </xdr:nvSpPr>
          <xdr:spPr bwMode="auto">
            <a:xfrm flipV="1">
              <a:off x="243" y="1004"/>
              <a:ext cx="31" cy="11"/>
            </a:xfrm>
            <a:prstGeom prst="line">
              <a:avLst/>
            </a:prstGeom>
            <a:noFill/>
            <a:ln w="9525">
              <a:solidFill>
                <a:srgbClr val="FFFF99"/>
              </a:solidFill>
              <a:round/>
              <a:headEnd/>
              <a:tailEnd/>
            </a:ln>
          </xdr:spPr>
        </xdr:sp>
        <xdr:sp macro="" textlink="">
          <xdr:nvSpPr>
            <xdr:cNvPr id="39170" name="Line 322"/>
            <xdr:cNvSpPr>
              <a:spLocks noChangeShapeType="1"/>
            </xdr:cNvSpPr>
          </xdr:nvSpPr>
          <xdr:spPr bwMode="auto">
            <a:xfrm flipV="1">
              <a:off x="246" y="1008"/>
              <a:ext cx="29" cy="11"/>
            </a:xfrm>
            <a:prstGeom prst="line">
              <a:avLst/>
            </a:prstGeom>
            <a:noFill/>
            <a:ln w="9525">
              <a:solidFill>
                <a:srgbClr val="FF6600"/>
              </a:solidFill>
              <a:round/>
              <a:headEnd/>
              <a:tailEnd/>
            </a:ln>
          </xdr:spPr>
        </xdr:sp>
        <xdr:sp macro="" textlink="">
          <xdr:nvSpPr>
            <xdr:cNvPr id="39171" name="Line 323"/>
            <xdr:cNvSpPr>
              <a:spLocks noChangeShapeType="1"/>
            </xdr:cNvSpPr>
          </xdr:nvSpPr>
          <xdr:spPr bwMode="auto">
            <a:xfrm>
              <a:off x="275" y="1004"/>
              <a:ext cx="35" cy="14"/>
            </a:xfrm>
            <a:prstGeom prst="line">
              <a:avLst/>
            </a:prstGeom>
            <a:noFill/>
            <a:ln w="9525">
              <a:solidFill>
                <a:srgbClr val="FFFF99"/>
              </a:solidFill>
              <a:round/>
              <a:headEnd/>
              <a:tailEnd/>
            </a:ln>
          </xdr:spPr>
        </xdr:sp>
        <xdr:sp macro="" textlink="">
          <xdr:nvSpPr>
            <xdr:cNvPr id="39172" name="Line 324"/>
            <xdr:cNvSpPr>
              <a:spLocks noChangeShapeType="1"/>
            </xdr:cNvSpPr>
          </xdr:nvSpPr>
          <xdr:spPr bwMode="auto">
            <a:xfrm>
              <a:off x="310" y="1019"/>
              <a:ext cx="0" cy="27"/>
            </a:xfrm>
            <a:prstGeom prst="line">
              <a:avLst/>
            </a:prstGeom>
            <a:noFill/>
            <a:ln w="9525">
              <a:solidFill>
                <a:srgbClr val="FFFF99"/>
              </a:solidFill>
              <a:round/>
              <a:headEnd/>
              <a:tailEnd/>
            </a:ln>
          </xdr:spPr>
        </xdr:sp>
        <xdr:sp macro="" textlink="">
          <xdr:nvSpPr>
            <xdr:cNvPr id="39173" name="Line 325"/>
            <xdr:cNvSpPr>
              <a:spLocks noChangeShapeType="1"/>
            </xdr:cNvSpPr>
          </xdr:nvSpPr>
          <xdr:spPr bwMode="auto">
            <a:xfrm>
              <a:off x="315" y="1019"/>
              <a:ext cx="0" cy="27"/>
            </a:xfrm>
            <a:prstGeom prst="line">
              <a:avLst/>
            </a:prstGeom>
            <a:noFill/>
            <a:ln w="9525">
              <a:solidFill>
                <a:srgbClr val="FF6600"/>
              </a:solidFill>
              <a:round/>
              <a:headEnd/>
              <a:tailEnd/>
            </a:ln>
          </xdr:spPr>
        </xdr:sp>
      </xdr:grpSp>
      <xdr:sp macro="" textlink="">
        <xdr:nvSpPr>
          <xdr:cNvPr id="4452" name="Text Box 356"/>
          <xdr:cNvSpPr txBox="1">
            <a:spLocks noChangeArrowheads="1"/>
          </xdr:cNvSpPr>
        </xdr:nvSpPr>
        <xdr:spPr bwMode="auto">
          <a:xfrm>
            <a:off x="140" y="1031"/>
            <a:ext cx="157" cy="3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άκυκλη ένωση με </a:t>
            </a:r>
            <a:r>
              <a:rPr lang="el-GR" sz="1000" b="1" i="0" strike="noStrike">
                <a:solidFill>
                  <a:srgbClr val="800000"/>
                </a:solidFill>
                <a:latin typeface="Arial"/>
                <a:cs typeface="Arial"/>
              </a:rPr>
              <a:t>ευθύγραμμη</a:t>
            </a:r>
            <a:r>
              <a:rPr lang="el-GR" sz="1000" b="0" i="0" strike="noStrike">
                <a:solidFill>
                  <a:srgbClr val="800000"/>
                </a:solidFill>
                <a:latin typeface="Arial"/>
                <a:cs typeface="Arial"/>
              </a:rPr>
              <a:t> αλυσίδα</a:t>
            </a:r>
          </a:p>
        </xdr:txBody>
      </xdr:sp>
    </xdr:grpSp>
    <xdr:clientData/>
  </xdr:twoCellAnchor>
  <xdr:twoCellAnchor>
    <xdr:from>
      <xdr:col>2</xdr:col>
      <xdr:colOff>371475</xdr:colOff>
      <xdr:row>72</xdr:row>
      <xdr:rowOff>0</xdr:rowOff>
    </xdr:from>
    <xdr:to>
      <xdr:col>4</xdr:col>
      <xdr:colOff>400050</xdr:colOff>
      <xdr:row>76</xdr:row>
      <xdr:rowOff>123825</xdr:rowOff>
    </xdr:to>
    <xdr:grpSp>
      <xdr:nvGrpSpPr>
        <xdr:cNvPr id="28460" name="Group 1182"/>
        <xdr:cNvGrpSpPr>
          <a:grpSpLocks/>
        </xdr:cNvGrpSpPr>
      </xdr:nvGrpSpPr>
      <xdr:grpSpPr bwMode="auto">
        <a:xfrm>
          <a:off x="1600507" y="14748387"/>
          <a:ext cx="1257608" cy="943180"/>
          <a:chOff x="167" y="1375"/>
          <a:chExt cx="131" cy="93"/>
        </a:xfrm>
      </xdr:grpSpPr>
      <xdr:sp macro="" textlink="">
        <xdr:nvSpPr>
          <xdr:cNvPr id="4498" name="Text Box 402"/>
          <xdr:cNvSpPr txBox="1">
            <a:spLocks noChangeArrowheads="1"/>
          </xdr:cNvSpPr>
        </xdr:nvSpPr>
        <xdr:spPr bwMode="auto">
          <a:xfrm>
            <a:off x="167" y="1431"/>
            <a:ext cx="131" cy="37"/>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ισοκυκλική ένωση ΜΤ: </a:t>
            </a:r>
            <a:r>
              <a:rPr lang="en-US" sz="1000" b="1" i="0" strike="noStrike">
                <a:solidFill>
                  <a:srgbClr val="800000"/>
                </a:solidFill>
                <a:latin typeface="Arial"/>
                <a:cs typeface="Arial"/>
              </a:rPr>
              <a:t>C</a:t>
            </a:r>
            <a:r>
              <a:rPr lang="en-US" sz="1000" b="1" i="0" strike="noStrike" baseline="-25000">
                <a:solidFill>
                  <a:srgbClr val="800000"/>
                </a:solidFill>
                <a:latin typeface="Arial"/>
                <a:cs typeface="Arial"/>
              </a:rPr>
              <a:t>5</a:t>
            </a:r>
            <a:r>
              <a:rPr lang="en-US" sz="1000" b="1" i="0" strike="noStrike">
                <a:solidFill>
                  <a:srgbClr val="800000"/>
                </a:solidFill>
                <a:latin typeface="Arial"/>
                <a:cs typeface="Arial"/>
              </a:rPr>
              <a:t>H</a:t>
            </a:r>
            <a:r>
              <a:rPr lang="en-US" sz="1000" b="1" i="0" strike="noStrike" baseline="-25000">
                <a:solidFill>
                  <a:srgbClr val="800000"/>
                </a:solidFill>
                <a:latin typeface="Arial"/>
                <a:cs typeface="Arial"/>
              </a:rPr>
              <a:t>8</a:t>
            </a:r>
            <a:r>
              <a:rPr lang="en-US" sz="1000" b="1" i="0" strike="noStrike">
                <a:solidFill>
                  <a:srgbClr val="800000"/>
                </a:solidFill>
                <a:latin typeface="Arial"/>
                <a:cs typeface="Arial"/>
              </a:rPr>
              <a:t>O</a:t>
            </a:r>
          </a:p>
        </xdr:txBody>
      </xdr:sp>
      <xdr:grpSp>
        <xdr:nvGrpSpPr>
          <xdr:cNvPr id="39154" name="Group 400"/>
          <xdr:cNvGrpSpPr>
            <a:grpSpLocks/>
          </xdr:cNvGrpSpPr>
        </xdr:nvGrpSpPr>
        <xdr:grpSpPr bwMode="auto">
          <a:xfrm>
            <a:off x="202" y="1375"/>
            <a:ext cx="93" cy="58"/>
            <a:chOff x="194" y="1372"/>
            <a:chExt cx="93" cy="58"/>
          </a:xfrm>
        </xdr:grpSpPr>
        <xdr:sp macro="" textlink="">
          <xdr:nvSpPr>
            <xdr:cNvPr id="4484" name="Text Box 388"/>
            <xdr:cNvSpPr txBox="1">
              <a:spLocks noChangeArrowheads="1"/>
            </xdr:cNvSpPr>
          </xdr:nvSpPr>
          <xdr:spPr bwMode="auto">
            <a:xfrm>
              <a:off x="269" y="1409"/>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39156" name="Line 376"/>
            <xdr:cNvSpPr>
              <a:spLocks noChangeShapeType="1"/>
            </xdr:cNvSpPr>
          </xdr:nvSpPr>
          <xdr:spPr bwMode="auto">
            <a:xfrm flipH="1">
              <a:off x="205" y="1372"/>
              <a:ext cx="31" cy="0"/>
            </a:xfrm>
            <a:prstGeom prst="line">
              <a:avLst/>
            </a:prstGeom>
            <a:noFill/>
            <a:ln w="9525">
              <a:solidFill>
                <a:srgbClr val="FFFF99"/>
              </a:solidFill>
              <a:round/>
              <a:headEnd/>
              <a:tailEnd/>
            </a:ln>
          </xdr:spPr>
        </xdr:sp>
        <xdr:sp macro="" textlink="">
          <xdr:nvSpPr>
            <xdr:cNvPr id="39157" name="Line 377"/>
            <xdr:cNvSpPr>
              <a:spLocks noChangeShapeType="1"/>
            </xdr:cNvSpPr>
          </xdr:nvSpPr>
          <xdr:spPr bwMode="auto">
            <a:xfrm rot="17259008" flipH="1">
              <a:off x="185" y="1387"/>
              <a:ext cx="31" cy="1"/>
            </a:xfrm>
            <a:prstGeom prst="line">
              <a:avLst/>
            </a:prstGeom>
            <a:noFill/>
            <a:ln w="9525">
              <a:solidFill>
                <a:srgbClr val="FFFF99"/>
              </a:solidFill>
              <a:round/>
              <a:headEnd/>
              <a:tailEnd/>
            </a:ln>
          </xdr:spPr>
        </xdr:sp>
        <xdr:sp macro="" textlink="">
          <xdr:nvSpPr>
            <xdr:cNvPr id="39158" name="Line 378"/>
            <xdr:cNvSpPr>
              <a:spLocks noChangeShapeType="1"/>
            </xdr:cNvSpPr>
          </xdr:nvSpPr>
          <xdr:spPr bwMode="auto">
            <a:xfrm rot="4340992">
              <a:off x="226" y="1387"/>
              <a:ext cx="31" cy="1"/>
            </a:xfrm>
            <a:prstGeom prst="line">
              <a:avLst/>
            </a:prstGeom>
            <a:noFill/>
            <a:ln w="9525">
              <a:solidFill>
                <a:srgbClr val="FFFF99"/>
              </a:solidFill>
              <a:round/>
              <a:headEnd/>
              <a:tailEnd/>
            </a:ln>
          </xdr:spPr>
        </xdr:sp>
        <xdr:sp macro="" textlink="">
          <xdr:nvSpPr>
            <xdr:cNvPr id="39159" name="Line 379"/>
            <xdr:cNvSpPr>
              <a:spLocks noChangeShapeType="1"/>
            </xdr:cNvSpPr>
          </xdr:nvSpPr>
          <xdr:spPr bwMode="auto">
            <a:xfrm rot="1917262" flipH="1" flipV="1">
              <a:off x="194" y="1410"/>
              <a:ext cx="29" cy="1"/>
            </a:xfrm>
            <a:prstGeom prst="line">
              <a:avLst/>
            </a:prstGeom>
            <a:noFill/>
            <a:ln w="9525">
              <a:solidFill>
                <a:srgbClr val="FFFF99"/>
              </a:solidFill>
              <a:round/>
              <a:headEnd/>
              <a:tailEnd/>
            </a:ln>
          </xdr:spPr>
        </xdr:sp>
        <xdr:sp macro="" textlink="">
          <xdr:nvSpPr>
            <xdr:cNvPr id="39160" name="Line 380"/>
            <xdr:cNvSpPr>
              <a:spLocks noChangeShapeType="1"/>
            </xdr:cNvSpPr>
          </xdr:nvSpPr>
          <xdr:spPr bwMode="auto">
            <a:xfrm rot="-1917262">
              <a:off x="218" y="1410"/>
              <a:ext cx="30" cy="1"/>
            </a:xfrm>
            <a:prstGeom prst="line">
              <a:avLst/>
            </a:prstGeom>
            <a:noFill/>
            <a:ln w="9525">
              <a:solidFill>
                <a:srgbClr val="FFFF99"/>
              </a:solidFill>
              <a:round/>
              <a:headEnd/>
              <a:tailEnd/>
            </a:ln>
          </xdr:spPr>
        </xdr:sp>
        <xdr:sp macro="" textlink="">
          <xdr:nvSpPr>
            <xdr:cNvPr id="39161" name="Line 386"/>
            <xdr:cNvSpPr>
              <a:spLocks noChangeShapeType="1"/>
            </xdr:cNvSpPr>
          </xdr:nvSpPr>
          <xdr:spPr bwMode="auto">
            <a:xfrm rot="17259008" flipH="1">
              <a:off x="189" y="1388"/>
              <a:ext cx="31" cy="1"/>
            </a:xfrm>
            <a:prstGeom prst="line">
              <a:avLst/>
            </a:prstGeom>
            <a:noFill/>
            <a:ln w="9525">
              <a:solidFill>
                <a:srgbClr val="FF6600"/>
              </a:solidFill>
              <a:round/>
              <a:headEnd/>
              <a:tailEnd/>
            </a:ln>
          </xdr:spPr>
        </xdr:sp>
        <xdr:sp macro="" textlink="">
          <xdr:nvSpPr>
            <xdr:cNvPr id="39162" name="Line 387"/>
            <xdr:cNvSpPr>
              <a:spLocks noChangeShapeType="1"/>
            </xdr:cNvSpPr>
          </xdr:nvSpPr>
          <xdr:spPr bwMode="auto">
            <a:xfrm>
              <a:off x="245" y="1403"/>
              <a:ext cx="27" cy="13"/>
            </a:xfrm>
            <a:prstGeom prst="line">
              <a:avLst/>
            </a:prstGeom>
            <a:noFill/>
            <a:ln w="9525">
              <a:solidFill>
                <a:srgbClr val="FFFF99"/>
              </a:solidFill>
              <a:round/>
              <a:headEnd/>
              <a:tailEnd/>
            </a:ln>
          </xdr:spPr>
        </xdr:sp>
      </xdr:grpSp>
    </xdr:grpSp>
    <xdr:clientData/>
  </xdr:twoCellAnchor>
  <xdr:twoCellAnchor>
    <xdr:from>
      <xdr:col>11</xdr:col>
      <xdr:colOff>200025</xdr:colOff>
      <xdr:row>96</xdr:row>
      <xdr:rowOff>57150</xdr:rowOff>
    </xdr:from>
    <xdr:to>
      <xdr:col>15</xdr:col>
      <xdr:colOff>428625</xdr:colOff>
      <xdr:row>101</xdr:row>
      <xdr:rowOff>123825</xdr:rowOff>
    </xdr:to>
    <xdr:sp macro="" textlink="">
      <xdr:nvSpPr>
        <xdr:cNvPr id="4533" name="Text Box 437"/>
        <xdr:cNvSpPr txBox="1">
          <a:spLocks noChangeArrowheads="1"/>
        </xdr:cNvSpPr>
      </xdr:nvSpPr>
      <xdr:spPr bwMode="auto">
        <a:xfrm>
          <a:off x="6905625" y="17964150"/>
          <a:ext cx="2667000" cy="1019175"/>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Το βενζόλιο παριστάνεται απλουστευμένα ως ένας εξαμελής δακτύλιος στον οποίο εναλλάσσονται τρεις απλοί με τρεις διπλούς δεσμούς, ενώ περισσότερο σωστό είναι να παριστάνεται ως ένας εξαμελής δακτύλιος με ένα κύκλο στο εσωτερικό του.</a:t>
          </a:r>
        </a:p>
      </xdr:txBody>
    </xdr:sp>
    <xdr:clientData/>
  </xdr:twoCellAnchor>
  <xdr:twoCellAnchor>
    <xdr:from>
      <xdr:col>2</xdr:col>
      <xdr:colOff>352425</xdr:colOff>
      <xdr:row>77</xdr:row>
      <xdr:rowOff>57150</xdr:rowOff>
    </xdr:from>
    <xdr:to>
      <xdr:col>2</xdr:col>
      <xdr:colOff>438150</xdr:colOff>
      <xdr:row>77</xdr:row>
      <xdr:rowOff>142875</xdr:rowOff>
    </xdr:to>
    <xdr:sp macro="" textlink="">
      <xdr:nvSpPr>
        <xdr:cNvPr id="28462" name="Oval 440"/>
        <xdr:cNvSpPr>
          <a:spLocks noChangeArrowheads="1"/>
        </xdr:cNvSpPr>
      </xdr:nvSpPr>
      <xdr:spPr bwMode="auto">
        <a:xfrm>
          <a:off x="1571625" y="14344650"/>
          <a:ext cx="85725" cy="85725"/>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4</xdr:col>
      <xdr:colOff>419100</xdr:colOff>
      <xdr:row>86</xdr:row>
      <xdr:rowOff>28575</xdr:rowOff>
    </xdr:from>
    <xdr:to>
      <xdr:col>6</xdr:col>
      <xdr:colOff>209550</xdr:colOff>
      <xdr:row>90</xdr:row>
      <xdr:rowOff>152400</xdr:rowOff>
    </xdr:to>
    <xdr:grpSp>
      <xdr:nvGrpSpPr>
        <xdr:cNvPr id="28463" name="Group 478"/>
        <xdr:cNvGrpSpPr>
          <a:grpSpLocks/>
        </xdr:cNvGrpSpPr>
      </xdr:nvGrpSpPr>
      <xdr:grpSpPr bwMode="auto">
        <a:xfrm>
          <a:off x="2877165" y="17644704"/>
          <a:ext cx="1019482" cy="943180"/>
          <a:chOff x="237" y="1662"/>
          <a:chExt cx="106" cy="93"/>
        </a:xfrm>
      </xdr:grpSpPr>
      <xdr:sp macro="" textlink="">
        <xdr:nvSpPr>
          <xdr:cNvPr id="4549" name="Text Box 453"/>
          <xdr:cNvSpPr txBox="1">
            <a:spLocks noChangeArrowheads="1"/>
          </xdr:cNvSpPr>
        </xdr:nvSpPr>
        <xdr:spPr bwMode="auto">
          <a:xfrm>
            <a:off x="251" y="1735"/>
            <a:ext cx="17"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Ν</a:t>
            </a:r>
          </a:p>
        </xdr:txBody>
      </xdr:sp>
      <xdr:sp macro="" textlink="">
        <xdr:nvSpPr>
          <xdr:cNvPr id="39143" name="Line 443"/>
          <xdr:cNvSpPr>
            <a:spLocks noChangeShapeType="1"/>
          </xdr:cNvSpPr>
        </xdr:nvSpPr>
        <xdr:spPr bwMode="auto">
          <a:xfrm flipH="1">
            <a:off x="248" y="1662"/>
            <a:ext cx="31" cy="0"/>
          </a:xfrm>
          <a:prstGeom prst="line">
            <a:avLst/>
          </a:prstGeom>
          <a:noFill/>
          <a:ln w="9525">
            <a:solidFill>
              <a:srgbClr val="FFFF99"/>
            </a:solidFill>
            <a:round/>
            <a:headEnd/>
            <a:tailEnd/>
          </a:ln>
        </xdr:spPr>
      </xdr:sp>
      <xdr:sp macro="" textlink="">
        <xdr:nvSpPr>
          <xdr:cNvPr id="39144" name="Line 444"/>
          <xdr:cNvSpPr>
            <a:spLocks noChangeShapeType="1"/>
          </xdr:cNvSpPr>
        </xdr:nvSpPr>
        <xdr:spPr bwMode="auto">
          <a:xfrm rot="17259008" flipH="1">
            <a:off x="228" y="1677"/>
            <a:ext cx="31" cy="1"/>
          </a:xfrm>
          <a:prstGeom prst="line">
            <a:avLst/>
          </a:prstGeom>
          <a:noFill/>
          <a:ln w="9525">
            <a:solidFill>
              <a:srgbClr val="FFFF99"/>
            </a:solidFill>
            <a:round/>
            <a:headEnd/>
            <a:tailEnd/>
          </a:ln>
        </xdr:spPr>
      </xdr:sp>
      <xdr:sp macro="" textlink="">
        <xdr:nvSpPr>
          <xdr:cNvPr id="39145" name="Line 445"/>
          <xdr:cNvSpPr>
            <a:spLocks noChangeShapeType="1"/>
          </xdr:cNvSpPr>
        </xdr:nvSpPr>
        <xdr:spPr bwMode="auto">
          <a:xfrm rot="4340992">
            <a:off x="269" y="1677"/>
            <a:ext cx="31" cy="1"/>
          </a:xfrm>
          <a:prstGeom prst="line">
            <a:avLst/>
          </a:prstGeom>
          <a:noFill/>
          <a:ln w="9525">
            <a:solidFill>
              <a:srgbClr val="FFFF99"/>
            </a:solidFill>
            <a:round/>
            <a:headEnd/>
            <a:tailEnd/>
          </a:ln>
        </xdr:spPr>
      </xdr:sp>
      <xdr:sp macro="" textlink="">
        <xdr:nvSpPr>
          <xdr:cNvPr id="39146" name="Line 446"/>
          <xdr:cNvSpPr>
            <a:spLocks noChangeShapeType="1"/>
          </xdr:cNvSpPr>
        </xdr:nvSpPr>
        <xdr:spPr bwMode="auto">
          <a:xfrm rot="1917262" flipH="1" flipV="1">
            <a:off x="237" y="1700"/>
            <a:ext cx="29" cy="1"/>
          </a:xfrm>
          <a:prstGeom prst="line">
            <a:avLst/>
          </a:prstGeom>
          <a:noFill/>
          <a:ln w="9525">
            <a:solidFill>
              <a:srgbClr val="FFFF99"/>
            </a:solidFill>
            <a:round/>
            <a:headEnd/>
            <a:tailEnd/>
          </a:ln>
        </xdr:spPr>
      </xdr:sp>
      <xdr:sp macro="" textlink="">
        <xdr:nvSpPr>
          <xdr:cNvPr id="39147" name="Line 447"/>
          <xdr:cNvSpPr>
            <a:spLocks noChangeShapeType="1"/>
          </xdr:cNvSpPr>
        </xdr:nvSpPr>
        <xdr:spPr bwMode="auto">
          <a:xfrm rot="-1917262">
            <a:off x="261" y="1700"/>
            <a:ext cx="30" cy="1"/>
          </a:xfrm>
          <a:prstGeom prst="line">
            <a:avLst/>
          </a:prstGeom>
          <a:noFill/>
          <a:ln w="9525">
            <a:solidFill>
              <a:srgbClr val="FFFF99"/>
            </a:solidFill>
            <a:round/>
            <a:headEnd/>
            <a:tailEnd/>
          </a:ln>
        </xdr:spPr>
      </xdr:sp>
      <xdr:sp macro="" textlink="">
        <xdr:nvSpPr>
          <xdr:cNvPr id="39148" name="Line 448"/>
          <xdr:cNvSpPr>
            <a:spLocks noChangeShapeType="1"/>
          </xdr:cNvSpPr>
        </xdr:nvSpPr>
        <xdr:spPr bwMode="auto">
          <a:xfrm rot="17259008" flipH="1">
            <a:off x="232" y="1678"/>
            <a:ext cx="31" cy="1"/>
          </a:xfrm>
          <a:prstGeom prst="line">
            <a:avLst/>
          </a:prstGeom>
          <a:noFill/>
          <a:ln w="9525">
            <a:solidFill>
              <a:srgbClr val="FF6600"/>
            </a:solidFill>
            <a:round/>
            <a:headEnd/>
            <a:tailEnd/>
          </a:ln>
        </xdr:spPr>
      </xdr:sp>
      <xdr:sp macro="" textlink="">
        <xdr:nvSpPr>
          <xdr:cNvPr id="39149" name="Line 449"/>
          <xdr:cNvSpPr>
            <a:spLocks noChangeShapeType="1"/>
          </xdr:cNvSpPr>
        </xdr:nvSpPr>
        <xdr:spPr bwMode="auto">
          <a:xfrm>
            <a:off x="288" y="1693"/>
            <a:ext cx="27" cy="13"/>
          </a:xfrm>
          <a:prstGeom prst="line">
            <a:avLst/>
          </a:prstGeom>
          <a:noFill/>
          <a:ln w="9525">
            <a:solidFill>
              <a:srgbClr val="FFFF99"/>
            </a:solidFill>
            <a:round/>
            <a:headEnd/>
            <a:tailEnd/>
          </a:ln>
        </xdr:spPr>
      </xdr:sp>
      <xdr:sp macro="" textlink="">
        <xdr:nvSpPr>
          <xdr:cNvPr id="39150" name="Line 450"/>
          <xdr:cNvSpPr>
            <a:spLocks noChangeShapeType="1"/>
          </xdr:cNvSpPr>
        </xdr:nvSpPr>
        <xdr:spPr bwMode="auto">
          <a:xfrm rot="4340992">
            <a:off x="265" y="1678"/>
            <a:ext cx="31" cy="1"/>
          </a:xfrm>
          <a:prstGeom prst="line">
            <a:avLst/>
          </a:prstGeom>
          <a:noFill/>
          <a:ln w="9525">
            <a:solidFill>
              <a:srgbClr val="FF6600"/>
            </a:solidFill>
            <a:round/>
            <a:headEnd/>
            <a:tailEnd/>
          </a:ln>
        </xdr:spPr>
      </xdr:sp>
      <xdr:sp macro="" textlink="">
        <xdr:nvSpPr>
          <xdr:cNvPr id="39151" name="Line 451"/>
          <xdr:cNvSpPr>
            <a:spLocks noChangeShapeType="1"/>
          </xdr:cNvSpPr>
        </xdr:nvSpPr>
        <xdr:spPr bwMode="auto">
          <a:xfrm rot="-1917262">
            <a:off x="313" y="1698"/>
            <a:ext cx="30" cy="1"/>
          </a:xfrm>
          <a:prstGeom prst="line">
            <a:avLst/>
          </a:prstGeom>
          <a:noFill/>
          <a:ln w="9525">
            <a:solidFill>
              <a:srgbClr val="FFFF99"/>
            </a:solidFill>
            <a:round/>
            <a:headEnd/>
            <a:tailEnd/>
          </a:ln>
        </xdr:spPr>
      </xdr:sp>
      <xdr:sp macro="" textlink="">
        <xdr:nvSpPr>
          <xdr:cNvPr id="39152" name="Line 452"/>
          <xdr:cNvSpPr>
            <a:spLocks noChangeShapeType="1"/>
          </xdr:cNvSpPr>
        </xdr:nvSpPr>
        <xdr:spPr bwMode="auto">
          <a:xfrm>
            <a:off x="262" y="1708"/>
            <a:ext cx="0" cy="28"/>
          </a:xfrm>
          <a:prstGeom prst="line">
            <a:avLst/>
          </a:prstGeom>
          <a:noFill/>
          <a:ln w="9525">
            <a:solidFill>
              <a:srgbClr val="FFFF99"/>
            </a:solidFill>
            <a:round/>
            <a:headEnd/>
            <a:tailEnd/>
          </a:ln>
        </xdr:spPr>
      </xdr:sp>
    </xdr:grpSp>
    <xdr:clientData/>
  </xdr:twoCellAnchor>
  <xdr:twoCellAnchor>
    <xdr:from>
      <xdr:col>2</xdr:col>
      <xdr:colOff>190500</xdr:colOff>
      <xdr:row>94</xdr:row>
      <xdr:rowOff>180975</xdr:rowOff>
    </xdr:from>
    <xdr:to>
      <xdr:col>9</xdr:col>
      <xdr:colOff>38100</xdr:colOff>
      <xdr:row>107</xdr:row>
      <xdr:rowOff>95250</xdr:rowOff>
    </xdr:to>
    <xdr:grpSp>
      <xdr:nvGrpSpPr>
        <xdr:cNvPr id="28464" name="Group 509"/>
        <xdr:cNvGrpSpPr>
          <a:grpSpLocks/>
        </xdr:cNvGrpSpPr>
      </xdr:nvGrpSpPr>
      <xdr:grpSpPr bwMode="auto">
        <a:xfrm>
          <a:off x="1419532" y="19435814"/>
          <a:ext cx="4149213" cy="2577178"/>
          <a:chOff x="182" y="1841"/>
          <a:chExt cx="432" cy="251"/>
        </a:xfrm>
      </xdr:grpSpPr>
      <xdr:sp macro="" textlink="">
        <xdr:nvSpPr>
          <xdr:cNvPr id="4577" name="Text Box 481"/>
          <xdr:cNvSpPr txBox="1">
            <a:spLocks noChangeArrowheads="1"/>
          </xdr:cNvSpPr>
        </xdr:nvSpPr>
        <xdr:spPr bwMode="auto">
          <a:xfrm>
            <a:off x="269" y="1841"/>
            <a:ext cx="175" cy="29"/>
          </a:xfrm>
          <a:prstGeom prst="rect">
            <a:avLst/>
          </a:prstGeom>
          <a:solidFill>
            <a:srgbClr val="8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FF99"/>
                </a:solidFill>
                <a:latin typeface="Arial"/>
                <a:cs typeface="Arial"/>
              </a:rPr>
              <a:t>ΟΡΓΑΝΙΚΕΣ ΕΝΩΣΕΙΣ</a:t>
            </a:r>
          </a:p>
        </xdr:txBody>
      </xdr:sp>
      <xdr:grpSp>
        <xdr:nvGrpSpPr>
          <xdr:cNvPr id="39118" name="Group 508"/>
          <xdr:cNvGrpSpPr>
            <a:grpSpLocks/>
          </xdr:cNvGrpSpPr>
        </xdr:nvGrpSpPr>
        <xdr:grpSpPr bwMode="auto">
          <a:xfrm>
            <a:off x="182" y="1869"/>
            <a:ext cx="432" cy="223"/>
            <a:chOff x="182" y="1869"/>
            <a:chExt cx="432" cy="223"/>
          </a:xfrm>
        </xdr:grpSpPr>
        <xdr:sp macro="" textlink="">
          <xdr:nvSpPr>
            <xdr:cNvPr id="4578" name="Text Box 482"/>
            <xdr:cNvSpPr txBox="1">
              <a:spLocks noChangeArrowheads="1"/>
            </xdr:cNvSpPr>
          </xdr:nvSpPr>
          <xdr:spPr bwMode="auto">
            <a:xfrm>
              <a:off x="182" y="1925"/>
              <a:ext cx="96" cy="29"/>
            </a:xfrm>
            <a:prstGeom prst="rect">
              <a:avLst/>
            </a:prstGeom>
            <a:solidFill>
              <a:srgbClr val="3366FF"/>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FF99"/>
                  </a:solidFill>
                  <a:latin typeface="Arial"/>
                  <a:cs typeface="Arial"/>
                </a:rPr>
                <a:t>άκυκλες</a:t>
              </a:r>
            </a:p>
          </xdr:txBody>
        </xdr:sp>
        <xdr:grpSp>
          <xdr:nvGrpSpPr>
            <xdr:cNvPr id="39120" name="Group 507"/>
            <xdr:cNvGrpSpPr>
              <a:grpSpLocks/>
            </xdr:cNvGrpSpPr>
          </xdr:nvGrpSpPr>
          <xdr:grpSpPr bwMode="auto">
            <a:xfrm>
              <a:off x="230" y="1869"/>
              <a:ext cx="238" cy="56"/>
              <a:chOff x="230" y="1869"/>
              <a:chExt cx="238" cy="56"/>
            </a:xfrm>
          </xdr:grpSpPr>
          <xdr:sp macro="" textlink="">
            <xdr:nvSpPr>
              <xdr:cNvPr id="39138" name="Line 490"/>
              <xdr:cNvSpPr>
                <a:spLocks noChangeShapeType="1"/>
              </xdr:cNvSpPr>
            </xdr:nvSpPr>
            <xdr:spPr bwMode="auto">
              <a:xfrm>
                <a:off x="357" y="1869"/>
                <a:ext cx="0" cy="19"/>
              </a:xfrm>
              <a:prstGeom prst="line">
                <a:avLst/>
              </a:prstGeom>
              <a:noFill/>
              <a:ln w="9525">
                <a:solidFill>
                  <a:srgbClr val="FF6600"/>
                </a:solidFill>
                <a:round/>
                <a:headEnd/>
                <a:tailEnd/>
              </a:ln>
            </xdr:spPr>
          </xdr:sp>
          <xdr:sp macro="" textlink="">
            <xdr:nvSpPr>
              <xdr:cNvPr id="39139" name="Line 491"/>
              <xdr:cNvSpPr>
                <a:spLocks noChangeShapeType="1"/>
              </xdr:cNvSpPr>
            </xdr:nvSpPr>
            <xdr:spPr bwMode="auto">
              <a:xfrm flipH="1">
                <a:off x="230" y="1889"/>
                <a:ext cx="237" cy="0"/>
              </a:xfrm>
              <a:prstGeom prst="line">
                <a:avLst/>
              </a:prstGeom>
              <a:noFill/>
              <a:ln w="9525">
                <a:solidFill>
                  <a:srgbClr val="FF6600"/>
                </a:solidFill>
                <a:round/>
                <a:headEnd/>
                <a:tailEnd/>
              </a:ln>
            </xdr:spPr>
          </xdr:sp>
          <xdr:sp macro="" textlink="">
            <xdr:nvSpPr>
              <xdr:cNvPr id="39140" name="Line 492"/>
              <xdr:cNvSpPr>
                <a:spLocks noChangeShapeType="1"/>
              </xdr:cNvSpPr>
            </xdr:nvSpPr>
            <xdr:spPr bwMode="auto">
              <a:xfrm>
                <a:off x="468" y="1889"/>
                <a:ext cx="0" cy="20"/>
              </a:xfrm>
              <a:prstGeom prst="line">
                <a:avLst/>
              </a:prstGeom>
              <a:noFill/>
              <a:ln w="9525">
                <a:solidFill>
                  <a:srgbClr val="FF6600"/>
                </a:solidFill>
                <a:round/>
                <a:headEnd/>
                <a:tailEnd type="triangle" w="med" len="med"/>
              </a:ln>
            </xdr:spPr>
          </xdr:sp>
          <xdr:sp macro="" textlink="">
            <xdr:nvSpPr>
              <xdr:cNvPr id="39141" name="Line 493"/>
              <xdr:cNvSpPr>
                <a:spLocks noChangeShapeType="1"/>
              </xdr:cNvSpPr>
            </xdr:nvSpPr>
            <xdr:spPr bwMode="auto">
              <a:xfrm>
                <a:off x="230" y="1889"/>
                <a:ext cx="0" cy="36"/>
              </a:xfrm>
              <a:prstGeom prst="line">
                <a:avLst/>
              </a:prstGeom>
              <a:noFill/>
              <a:ln w="9525">
                <a:solidFill>
                  <a:srgbClr val="FF6600"/>
                </a:solidFill>
                <a:round/>
                <a:headEnd/>
                <a:tailEnd type="triangle" w="med" len="med"/>
              </a:ln>
            </xdr:spPr>
          </xdr:sp>
        </xdr:grpSp>
        <xdr:grpSp>
          <xdr:nvGrpSpPr>
            <xdr:cNvPr id="39121" name="Group 506"/>
            <xdr:cNvGrpSpPr>
              <a:grpSpLocks/>
            </xdr:cNvGrpSpPr>
          </xdr:nvGrpSpPr>
          <xdr:grpSpPr bwMode="auto">
            <a:xfrm>
              <a:off x="268" y="1909"/>
              <a:ext cx="346" cy="183"/>
              <a:chOff x="268" y="1910"/>
              <a:chExt cx="346" cy="183"/>
            </a:xfrm>
          </xdr:grpSpPr>
          <xdr:sp macro="" textlink="">
            <xdr:nvSpPr>
              <xdr:cNvPr id="4580" name="Text Box 484"/>
              <xdr:cNvSpPr txBox="1">
                <a:spLocks noChangeArrowheads="1"/>
              </xdr:cNvSpPr>
            </xdr:nvSpPr>
            <xdr:spPr bwMode="auto">
              <a:xfrm>
                <a:off x="420" y="1910"/>
                <a:ext cx="96" cy="29"/>
              </a:xfrm>
              <a:prstGeom prst="rect">
                <a:avLst/>
              </a:prstGeom>
              <a:solidFill>
                <a:srgbClr val="3333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FF99"/>
                    </a:solidFill>
                    <a:latin typeface="Arial"/>
                    <a:cs typeface="Arial"/>
                  </a:rPr>
                  <a:t>κυκλικές</a:t>
                </a:r>
              </a:p>
            </xdr:txBody>
          </xdr:sp>
          <xdr:grpSp>
            <xdr:nvGrpSpPr>
              <xdr:cNvPr id="39123" name="Group 505"/>
              <xdr:cNvGrpSpPr>
                <a:grpSpLocks/>
              </xdr:cNvGrpSpPr>
            </xdr:nvGrpSpPr>
            <xdr:grpSpPr bwMode="auto">
              <a:xfrm>
                <a:off x="268" y="1939"/>
                <a:ext cx="346" cy="154"/>
                <a:chOff x="268" y="1939"/>
                <a:chExt cx="346" cy="154"/>
              </a:xfrm>
            </xdr:grpSpPr>
            <xdr:sp macro="" textlink="">
              <xdr:nvSpPr>
                <xdr:cNvPr id="4583" name="Text Box 487"/>
                <xdr:cNvSpPr txBox="1">
                  <a:spLocks noChangeArrowheads="1"/>
                </xdr:cNvSpPr>
              </xdr:nvSpPr>
              <xdr:spPr bwMode="auto">
                <a:xfrm>
                  <a:off x="496" y="1986"/>
                  <a:ext cx="118" cy="29"/>
                </a:xfrm>
                <a:prstGeom prst="rect">
                  <a:avLst/>
                </a:prstGeom>
                <a:solidFill>
                  <a:srgbClr val="808000"/>
                </a:solidFill>
                <a:ln w="9525">
                  <a:noFill/>
                  <a:miter lim="800000"/>
                  <a:headEnd/>
                  <a:tailEnd/>
                </a:ln>
              </xdr:spPr>
              <xdr:txBody>
                <a:bodyPr vertOverflow="clip" wrap="square" lIns="27432" tIns="27432" rIns="27432" bIns="27432" anchor="ctr" upright="1"/>
                <a:lstStyle/>
                <a:p>
                  <a:pPr algn="ctr" rtl="1">
                    <a:defRPr sz="1000"/>
                  </a:pPr>
                  <a:r>
                    <a:rPr lang="el-GR" sz="1100" b="1" i="0" strike="noStrike">
                      <a:solidFill>
                        <a:srgbClr val="FFFF99"/>
                      </a:solidFill>
                      <a:latin typeface="Arial"/>
                      <a:cs typeface="Arial"/>
                    </a:rPr>
                    <a:t>ετεροκυκλικές</a:t>
                  </a:r>
                </a:p>
              </xdr:txBody>
            </xdr:sp>
            <xdr:sp macro="" textlink="">
              <xdr:nvSpPr>
                <xdr:cNvPr id="39125" name="Line 494"/>
                <xdr:cNvSpPr>
                  <a:spLocks noChangeShapeType="1"/>
                </xdr:cNvSpPr>
              </xdr:nvSpPr>
              <xdr:spPr bwMode="auto">
                <a:xfrm>
                  <a:off x="468" y="1939"/>
                  <a:ext cx="0" cy="19"/>
                </a:xfrm>
                <a:prstGeom prst="line">
                  <a:avLst/>
                </a:prstGeom>
                <a:noFill/>
                <a:ln w="9525">
                  <a:solidFill>
                    <a:srgbClr val="FF6600"/>
                  </a:solidFill>
                  <a:round/>
                  <a:headEnd/>
                  <a:tailEnd/>
                </a:ln>
              </xdr:spPr>
            </xdr:sp>
            <xdr:sp macro="" textlink="">
              <xdr:nvSpPr>
                <xdr:cNvPr id="39126" name="Line 495"/>
                <xdr:cNvSpPr>
                  <a:spLocks noChangeShapeType="1"/>
                </xdr:cNvSpPr>
              </xdr:nvSpPr>
              <xdr:spPr bwMode="auto">
                <a:xfrm flipH="1">
                  <a:off x="392" y="1958"/>
                  <a:ext cx="163" cy="0"/>
                </a:xfrm>
                <a:prstGeom prst="line">
                  <a:avLst/>
                </a:prstGeom>
                <a:noFill/>
                <a:ln w="9525">
                  <a:solidFill>
                    <a:srgbClr val="FF6600"/>
                  </a:solidFill>
                  <a:round/>
                  <a:headEnd/>
                  <a:tailEnd/>
                </a:ln>
              </xdr:spPr>
            </xdr:sp>
            <xdr:sp macro="" textlink="">
              <xdr:nvSpPr>
                <xdr:cNvPr id="39127" name="Line 496"/>
                <xdr:cNvSpPr>
                  <a:spLocks noChangeShapeType="1"/>
                </xdr:cNvSpPr>
              </xdr:nvSpPr>
              <xdr:spPr bwMode="auto">
                <a:xfrm>
                  <a:off x="555" y="1959"/>
                  <a:ext cx="0" cy="25"/>
                </a:xfrm>
                <a:prstGeom prst="line">
                  <a:avLst/>
                </a:prstGeom>
                <a:noFill/>
                <a:ln w="9525">
                  <a:solidFill>
                    <a:srgbClr val="FF6600"/>
                  </a:solidFill>
                  <a:round/>
                  <a:headEnd/>
                  <a:tailEnd type="triangle" w="med" len="med"/>
                </a:ln>
              </xdr:spPr>
            </xdr:sp>
            <xdr:sp macro="" textlink="">
              <xdr:nvSpPr>
                <xdr:cNvPr id="39128" name="Line 497"/>
                <xdr:cNvSpPr>
                  <a:spLocks noChangeShapeType="1"/>
                </xdr:cNvSpPr>
              </xdr:nvSpPr>
              <xdr:spPr bwMode="auto">
                <a:xfrm>
                  <a:off x="392" y="1958"/>
                  <a:ext cx="0" cy="28"/>
                </a:xfrm>
                <a:prstGeom prst="line">
                  <a:avLst/>
                </a:prstGeom>
                <a:noFill/>
                <a:ln w="9525">
                  <a:solidFill>
                    <a:srgbClr val="FF6600"/>
                  </a:solidFill>
                  <a:round/>
                  <a:headEnd/>
                  <a:tailEnd type="triangle" w="med" len="med"/>
                </a:ln>
              </xdr:spPr>
            </xdr:sp>
            <xdr:grpSp>
              <xdr:nvGrpSpPr>
                <xdr:cNvPr id="39129" name="Group 504"/>
                <xdr:cNvGrpSpPr>
                  <a:grpSpLocks/>
                </xdr:cNvGrpSpPr>
              </xdr:nvGrpSpPr>
              <xdr:grpSpPr bwMode="auto">
                <a:xfrm>
                  <a:off x="268" y="1987"/>
                  <a:ext cx="247" cy="106"/>
                  <a:chOff x="274" y="1998"/>
                  <a:chExt cx="247" cy="106"/>
                </a:xfrm>
              </xdr:grpSpPr>
              <xdr:sp macro="" textlink="">
                <xdr:nvSpPr>
                  <xdr:cNvPr id="4581" name="Text Box 485"/>
                  <xdr:cNvSpPr txBox="1">
                    <a:spLocks noChangeArrowheads="1"/>
                  </xdr:cNvSpPr>
                </xdr:nvSpPr>
                <xdr:spPr bwMode="auto">
                  <a:xfrm>
                    <a:off x="344" y="1998"/>
                    <a:ext cx="96" cy="29"/>
                  </a:xfrm>
                  <a:prstGeom prst="rect">
                    <a:avLst/>
                  </a:prstGeom>
                  <a:solidFill>
                    <a:srgbClr val="0033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FF99"/>
                        </a:solidFill>
                        <a:latin typeface="Arial"/>
                        <a:cs typeface="Arial"/>
                      </a:rPr>
                      <a:t>ισοκυκλικές</a:t>
                    </a:r>
                  </a:p>
                </xdr:txBody>
              </xdr:sp>
              <xdr:sp macro="" textlink="">
                <xdr:nvSpPr>
                  <xdr:cNvPr id="4584" name="Text Box 488"/>
                  <xdr:cNvSpPr txBox="1">
                    <a:spLocks noChangeArrowheads="1"/>
                  </xdr:cNvSpPr>
                </xdr:nvSpPr>
                <xdr:spPr bwMode="auto">
                  <a:xfrm>
                    <a:off x="274" y="2075"/>
                    <a:ext cx="96" cy="29"/>
                  </a:xfrm>
                  <a:prstGeom prst="rect">
                    <a:avLst/>
                  </a:prstGeom>
                  <a:solidFill>
                    <a:srgbClr val="99CC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000000"/>
                        </a:solidFill>
                        <a:latin typeface="Arial"/>
                        <a:cs typeface="Arial"/>
                      </a:rPr>
                      <a:t>αρωματικές</a:t>
                    </a:r>
                  </a:p>
                </xdr:txBody>
              </xdr:sp>
              <xdr:sp macro="" textlink="">
                <xdr:nvSpPr>
                  <xdr:cNvPr id="4585" name="Text Box 489"/>
                  <xdr:cNvSpPr txBox="1">
                    <a:spLocks noChangeArrowheads="1"/>
                  </xdr:cNvSpPr>
                </xdr:nvSpPr>
                <xdr:spPr bwMode="auto">
                  <a:xfrm>
                    <a:off x="415" y="2075"/>
                    <a:ext cx="106" cy="29"/>
                  </a:xfrm>
                  <a:prstGeom prst="rect">
                    <a:avLst/>
                  </a:prstGeom>
                  <a:solidFill>
                    <a:srgbClr val="FF99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000000"/>
                        </a:solidFill>
                        <a:latin typeface="Arial"/>
                        <a:cs typeface="Arial"/>
                      </a:rPr>
                      <a:t>αλεικυκλικές</a:t>
                    </a:r>
                  </a:p>
                </xdr:txBody>
              </xdr:sp>
              <xdr:grpSp>
                <xdr:nvGrpSpPr>
                  <xdr:cNvPr id="39133" name="Group 502"/>
                  <xdr:cNvGrpSpPr>
                    <a:grpSpLocks/>
                  </xdr:cNvGrpSpPr>
                </xdr:nvGrpSpPr>
                <xdr:grpSpPr bwMode="auto">
                  <a:xfrm>
                    <a:off x="322" y="2027"/>
                    <a:ext cx="146" cy="47"/>
                    <a:chOff x="322" y="2027"/>
                    <a:chExt cx="146" cy="47"/>
                  </a:xfrm>
                </xdr:grpSpPr>
                <xdr:sp macro="" textlink="">
                  <xdr:nvSpPr>
                    <xdr:cNvPr id="39134" name="Line 498"/>
                    <xdr:cNvSpPr>
                      <a:spLocks noChangeShapeType="1"/>
                    </xdr:cNvSpPr>
                  </xdr:nvSpPr>
                  <xdr:spPr bwMode="auto">
                    <a:xfrm>
                      <a:off x="392" y="2027"/>
                      <a:ext cx="0" cy="19"/>
                    </a:xfrm>
                    <a:prstGeom prst="line">
                      <a:avLst/>
                    </a:prstGeom>
                    <a:noFill/>
                    <a:ln w="9525">
                      <a:solidFill>
                        <a:srgbClr val="FF6600"/>
                      </a:solidFill>
                      <a:round/>
                      <a:headEnd/>
                      <a:tailEnd/>
                    </a:ln>
                  </xdr:spPr>
                </xdr:sp>
                <xdr:sp macro="" textlink="">
                  <xdr:nvSpPr>
                    <xdr:cNvPr id="39135" name="Line 499"/>
                    <xdr:cNvSpPr>
                      <a:spLocks noChangeShapeType="1"/>
                    </xdr:cNvSpPr>
                  </xdr:nvSpPr>
                  <xdr:spPr bwMode="auto">
                    <a:xfrm flipH="1">
                      <a:off x="322" y="2046"/>
                      <a:ext cx="146" cy="0"/>
                    </a:xfrm>
                    <a:prstGeom prst="line">
                      <a:avLst/>
                    </a:prstGeom>
                    <a:noFill/>
                    <a:ln w="9525">
                      <a:solidFill>
                        <a:srgbClr val="FF6600"/>
                      </a:solidFill>
                      <a:round/>
                      <a:headEnd/>
                      <a:tailEnd/>
                    </a:ln>
                  </xdr:spPr>
                </xdr:sp>
                <xdr:sp macro="" textlink="">
                  <xdr:nvSpPr>
                    <xdr:cNvPr id="39136" name="Line 500"/>
                    <xdr:cNvSpPr>
                      <a:spLocks noChangeShapeType="1"/>
                    </xdr:cNvSpPr>
                  </xdr:nvSpPr>
                  <xdr:spPr bwMode="auto">
                    <a:xfrm>
                      <a:off x="322" y="2047"/>
                      <a:ext cx="0" cy="27"/>
                    </a:xfrm>
                    <a:prstGeom prst="line">
                      <a:avLst/>
                    </a:prstGeom>
                    <a:noFill/>
                    <a:ln w="9525">
                      <a:solidFill>
                        <a:srgbClr val="FF6600"/>
                      </a:solidFill>
                      <a:round/>
                      <a:headEnd/>
                      <a:tailEnd type="triangle" w="med" len="med"/>
                    </a:ln>
                  </xdr:spPr>
                </xdr:sp>
                <xdr:sp macro="" textlink="">
                  <xdr:nvSpPr>
                    <xdr:cNvPr id="39137" name="Line 501"/>
                    <xdr:cNvSpPr>
                      <a:spLocks noChangeShapeType="1"/>
                    </xdr:cNvSpPr>
                  </xdr:nvSpPr>
                  <xdr:spPr bwMode="auto">
                    <a:xfrm>
                      <a:off x="468" y="2047"/>
                      <a:ext cx="0" cy="26"/>
                    </a:xfrm>
                    <a:prstGeom prst="line">
                      <a:avLst/>
                    </a:prstGeom>
                    <a:noFill/>
                    <a:ln w="9525">
                      <a:solidFill>
                        <a:srgbClr val="FF6600"/>
                      </a:solidFill>
                      <a:round/>
                      <a:headEnd/>
                      <a:tailEnd type="triangle" w="med" len="med"/>
                    </a:ln>
                  </xdr:spPr>
                </xdr:sp>
              </xdr:grpSp>
            </xdr:grpSp>
          </xdr:grpSp>
        </xdr:grpSp>
      </xdr:grpSp>
    </xdr:grpSp>
    <xdr:clientData/>
  </xdr:twoCellAnchor>
  <xdr:twoCellAnchor>
    <xdr:from>
      <xdr:col>4</xdr:col>
      <xdr:colOff>200025</xdr:colOff>
      <xdr:row>124</xdr:row>
      <xdr:rowOff>104775</xdr:rowOff>
    </xdr:from>
    <xdr:to>
      <xdr:col>5</xdr:col>
      <xdr:colOff>428625</xdr:colOff>
      <xdr:row>127</xdr:row>
      <xdr:rowOff>85725</xdr:rowOff>
    </xdr:to>
    <xdr:grpSp>
      <xdr:nvGrpSpPr>
        <xdr:cNvPr id="28465" name="Group 538"/>
        <xdr:cNvGrpSpPr>
          <a:grpSpLocks/>
        </xdr:cNvGrpSpPr>
      </xdr:nvGrpSpPr>
      <xdr:grpSpPr bwMode="auto">
        <a:xfrm>
          <a:off x="2658090" y="25504775"/>
          <a:ext cx="843116" cy="595466"/>
          <a:chOff x="338" y="2566"/>
          <a:chExt cx="88" cy="58"/>
        </a:xfrm>
      </xdr:grpSpPr>
      <xdr:sp macro="" textlink="">
        <xdr:nvSpPr>
          <xdr:cNvPr id="4624" name="Text Box 528"/>
          <xdr:cNvSpPr txBox="1">
            <a:spLocks noChangeArrowheads="1"/>
          </xdr:cNvSpPr>
        </xdr:nvSpPr>
        <xdr:spPr bwMode="auto">
          <a:xfrm>
            <a:off x="347" y="2575"/>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625" name="Text Box 529"/>
          <xdr:cNvSpPr txBox="1">
            <a:spLocks noChangeArrowheads="1"/>
          </xdr:cNvSpPr>
        </xdr:nvSpPr>
        <xdr:spPr bwMode="auto">
          <a:xfrm>
            <a:off x="399" y="2575"/>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622" name="Text Box 526"/>
          <xdr:cNvSpPr txBox="1">
            <a:spLocks noChangeArrowheads="1"/>
          </xdr:cNvSpPr>
        </xdr:nvSpPr>
        <xdr:spPr bwMode="auto">
          <a:xfrm>
            <a:off x="373" y="2575"/>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9104" name="Group 527"/>
          <xdr:cNvGrpSpPr>
            <a:grpSpLocks/>
          </xdr:cNvGrpSpPr>
        </xdr:nvGrpSpPr>
        <xdr:grpSpPr bwMode="auto">
          <a:xfrm>
            <a:off x="372" y="2594"/>
            <a:ext cx="18" cy="30"/>
            <a:chOff x="270" y="2572"/>
            <a:chExt cx="18" cy="30"/>
          </a:xfrm>
        </xdr:grpSpPr>
        <xdr:sp macro="" textlink="">
          <xdr:nvSpPr>
            <xdr:cNvPr id="4607" name="Text Box 511"/>
            <xdr:cNvSpPr txBox="1">
              <a:spLocks noChangeArrowheads="1"/>
            </xdr:cNvSpPr>
          </xdr:nvSpPr>
          <xdr:spPr bwMode="auto">
            <a:xfrm>
              <a:off x="270" y="2581"/>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9114" name="Group 514"/>
            <xdr:cNvGrpSpPr>
              <a:grpSpLocks/>
            </xdr:cNvGrpSpPr>
          </xdr:nvGrpSpPr>
          <xdr:grpSpPr bwMode="auto">
            <a:xfrm>
              <a:off x="279" y="2572"/>
              <a:ext cx="4" cy="11"/>
              <a:chOff x="279" y="2572"/>
              <a:chExt cx="4" cy="11"/>
            </a:xfrm>
          </xdr:grpSpPr>
          <xdr:sp macro="" textlink="">
            <xdr:nvSpPr>
              <xdr:cNvPr id="39115" name="Line 512"/>
              <xdr:cNvSpPr>
                <a:spLocks noChangeShapeType="1"/>
              </xdr:cNvSpPr>
            </xdr:nvSpPr>
            <xdr:spPr bwMode="auto">
              <a:xfrm>
                <a:off x="279" y="2572"/>
                <a:ext cx="0" cy="11"/>
              </a:xfrm>
              <a:prstGeom prst="line">
                <a:avLst/>
              </a:prstGeom>
              <a:noFill/>
              <a:ln w="9525">
                <a:solidFill>
                  <a:srgbClr val="FFFF99"/>
                </a:solidFill>
                <a:round/>
                <a:headEnd/>
                <a:tailEnd/>
              </a:ln>
            </xdr:spPr>
          </xdr:sp>
          <xdr:sp macro="" textlink="">
            <xdr:nvSpPr>
              <xdr:cNvPr id="39116" name="Line 513"/>
              <xdr:cNvSpPr>
                <a:spLocks noChangeShapeType="1"/>
              </xdr:cNvSpPr>
            </xdr:nvSpPr>
            <xdr:spPr bwMode="auto">
              <a:xfrm>
                <a:off x="283" y="2572"/>
                <a:ext cx="0" cy="11"/>
              </a:xfrm>
              <a:prstGeom prst="line">
                <a:avLst/>
              </a:prstGeom>
              <a:noFill/>
              <a:ln w="9525">
                <a:solidFill>
                  <a:srgbClr val="FF6600"/>
                </a:solidFill>
                <a:round/>
                <a:headEnd/>
                <a:tailEnd/>
              </a:ln>
            </xdr:spPr>
          </xdr:sp>
        </xdr:grpSp>
      </xdr:grpSp>
      <xdr:sp macro="" textlink="">
        <xdr:nvSpPr>
          <xdr:cNvPr id="39105" name="Line 519"/>
          <xdr:cNvSpPr>
            <a:spLocks noChangeShapeType="1"/>
          </xdr:cNvSpPr>
        </xdr:nvSpPr>
        <xdr:spPr bwMode="auto">
          <a:xfrm>
            <a:off x="357" y="2594"/>
            <a:ext cx="0" cy="11"/>
          </a:xfrm>
          <a:prstGeom prst="line">
            <a:avLst/>
          </a:prstGeom>
          <a:noFill/>
          <a:ln w="9525">
            <a:solidFill>
              <a:srgbClr val="FFFF99"/>
            </a:solidFill>
            <a:round/>
            <a:headEnd/>
            <a:tailEnd/>
          </a:ln>
        </xdr:spPr>
      </xdr:sp>
      <xdr:sp macro="" textlink="">
        <xdr:nvSpPr>
          <xdr:cNvPr id="39106" name="Line 520"/>
          <xdr:cNvSpPr>
            <a:spLocks noChangeShapeType="1"/>
          </xdr:cNvSpPr>
        </xdr:nvSpPr>
        <xdr:spPr bwMode="auto">
          <a:xfrm>
            <a:off x="357" y="2566"/>
            <a:ext cx="0" cy="11"/>
          </a:xfrm>
          <a:prstGeom prst="line">
            <a:avLst/>
          </a:prstGeom>
          <a:noFill/>
          <a:ln w="9525">
            <a:solidFill>
              <a:srgbClr val="FFFF99"/>
            </a:solidFill>
            <a:round/>
            <a:headEnd/>
            <a:tailEnd/>
          </a:ln>
        </xdr:spPr>
      </xdr:sp>
      <xdr:sp macro="" textlink="">
        <xdr:nvSpPr>
          <xdr:cNvPr id="39107" name="Line 522"/>
          <xdr:cNvSpPr>
            <a:spLocks noChangeShapeType="1"/>
          </xdr:cNvSpPr>
        </xdr:nvSpPr>
        <xdr:spPr bwMode="auto">
          <a:xfrm rot="5400000">
            <a:off x="370" y="2580"/>
            <a:ext cx="0" cy="11"/>
          </a:xfrm>
          <a:prstGeom prst="line">
            <a:avLst/>
          </a:prstGeom>
          <a:noFill/>
          <a:ln w="9525">
            <a:solidFill>
              <a:srgbClr val="FFFF99"/>
            </a:solidFill>
            <a:round/>
            <a:headEnd/>
            <a:tailEnd/>
          </a:ln>
        </xdr:spPr>
      </xdr:sp>
      <xdr:sp macro="" textlink="">
        <xdr:nvSpPr>
          <xdr:cNvPr id="39108" name="Line 523"/>
          <xdr:cNvSpPr>
            <a:spLocks noChangeShapeType="1"/>
          </xdr:cNvSpPr>
        </xdr:nvSpPr>
        <xdr:spPr bwMode="auto">
          <a:xfrm rot="5400000">
            <a:off x="396" y="2580"/>
            <a:ext cx="0" cy="11"/>
          </a:xfrm>
          <a:prstGeom prst="line">
            <a:avLst/>
          </a:prstGeom>
          <a:noFill/>
          <a:ln w="9525">
            <a:solidFill>
              <a:srgbClr val="FFFF99"/>
            </a:solidFill>
            <a:round/>
            <a:headEnd/>
            <a:tailEnd/>
          </a:ln>
        </xdr:spPr>
      </xdr:sp>
      <xdr:sp macro="" textlink="">
        <xdr:nvSpPr>
          <xdr:cNvPr id="39109" name="Line 532"/>
          <xdr:cNvSpPr>
            <a:spLocks noChangeShapeType="1"/>
          </xdr:cNvSpPr>
        </xdr:nvSpPr>
        <xdr:spPr bwMode="auto">
          <a:xfrm rot="5400000">
            <a:off x="421" y="2580"/>
            <a:ext cx="0" cy="11"/>
          </a:xfrm>
          <a:prstGeom prst="line">
            <a:avLst/>
          </a:prstGeom>
          <a:noFill/>
          <a:ln w="9525">
            <a:solidFill>
              <a:srgbClr val="FFFF99"/>
            </a:solidFill>
            <a:round/>
            <a:headEnd/>
            <a:tailEnd/>
          </a:ln>
        </xdr:spPr>
      </xdr:sp>
      <xdr:sp macro="" textlink="">
        <xdr:nvSpPr>
          <xdr:cNvPr id="39110" name="Line 533"/>
          <xdr:cNvSpPr>
            <a:spLocks noChangeShapeType="1"/>
          </xdr:cNvSpPr>
        </xdr:nvSpPr>
        <xdr:spPr bwMode="auto">
          <a:xfrm rot="5400000">
            <a:off x="344" y="2580"/>
            <a:ext cx="0" cy="11"/>
          </a:xfrm>
          <a:prstGeom prst="line">
            <a:avLst/>
          </a:prstGeom>
          <a:noFill/>
          <a:ln w="9525">
            <a:solidFill>
              <a:srgbClr val="FFFF99"/>
            </a:solidFill>
            <a:round/>
            <a:headEnd/>
            <a:tailEnd/>
          </a:ln>
        </xdr:spPr>
      </xdr:sp>
      <xdr:sp macro="" textlink="">
        <xdr:nvSpPr>
          <xdr:cNvPr id="39111" name="Line 535"/>
          <xdr:cNvSpPr>
            <a:spLocks noChangeShapeType="1"/>
          </xdr:cNvSpPr>
        </xdr:nvSpPr>
        <xdr:spPr bwMode="auto">
          <a:xfrm>
            <a:off x="409" y="2594"/>
            <a:ext cx="0" cy="11"/>
          </a:xfrm>
          <a:prstGeom prst="line">
            <a:avLst/>
          </a:prstGeom>
          <a:noFill/>
          <a:ln w="9525">
            <a:solidFill>
              <a:srgbClr val="FFFF99"/>
            </a:solidFill>
            <a:round/>
            <a:headEnd/>
            <a:tailEnd/>
          </a:ln>
        </xdr:spPr>
      </xdr:sp>
      <xdr:sp macro="" textlink="">
        <xdr:nvSpPr>
          <xdr:cNvPr id="39112" name="Line 536"/>
          <xdr:cNvSpPr>
            <a:spLocks noChangeShapeType="1"/>
          </xdr:cNvSpPr>
        </xdr:nvSpPr>
        <xdr:spPr bwMode="auto">
          <a:xfrm>
            <a:off x="409" y="2566"/>
            <a:ext cx="0" cy="11"/>
          </a:xfrm>
          <a:prstGeom prst="line">
            <a:avLst/>
          </a:prstGeom>
          <a:noFill/>
          <a:ln w="9525">
            <a:solidFill>
              <a:srgbClr val="FFFF99"/>
            </a:solidFill>
            <a:round/>
            <a:headEnd/>
            <a:tailEnd/>
          </a:ln>
        </xdr:spPr>
      </xdr:sp>
    </xdr:grpSp>
    <xdr:clientData/>
  </xdr:twoCellAnchor>
  <xdr:twoCellAnchor>
    <xdr:from>
      <xdr:col>8</xdr:col>
      <xdr:colOff>76200</xdr:colOff>
      <xdr:row>124</xdr:row>
      <xdr:rowOff>133350</xdr:rowOff>
    </xdr:from>
    <xdr:to>
      <xdr:col>9</xdr:col>
      <xdr:colOff>542925</xdr:colOff>
      <xdr:row>127</xdr:row>
      <xdr:rowOff>47625</xdr:rowOff>
    </xdr:to>
    <xdr:grpSp>
      <xdr:nvGrpSpPr>
        <xdr:cNvPr id="28466" name="Group 558"/>
        <xdr:cNvGrpSpPr>
          <a:grpSpLocks/>
        </xdr:cNvGrpSpPr>
      </xdr:nvGrpSpPr>
      <xdr:grpSpPr bwMode="auto">
        <a:xfrm>
          <a:off x="4992329" y="25533350"/>
          <a:ext cx="1081241" cy="528791"/>
          <a:chOff x="516" y="2504"/>
          <a:chExt cx="113" cy="51"/>
        </a:xfrm>
      </xdr:grpSpPr>
      <xdr:sp macro="" textlink="">
        <xdr:nvSpPr>
          <xdr:cNvPr id="4652" name="Text Box 556"/>
          <xdr:cNvSpPr txBox="1">
            <a:spLocks noChangeArrowheads="1"/>
          </xdr:cNvSpPr>
        </xdr:nvSpPr>
        <xdr:spPr bwMode="auto">
          <a:xfrm>
            <a:off x="516" y="2504"/>
            <a:ext cx="44"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637" name="Text Box 541"/>
          <xdr:cNvSpPr txBox="1">
            <a:spLocks noChangeArrowheads="1"/>
          </xdr:cNvSpPr>
        </xdr:nvSpPr>
        <xdr:spPr bwMode="auto">
          <a:xfrm>
            <a:off x="585" y="2504"/>
            <a:ext cx="44"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638" name="Text Box 542"/>
          <xdr:cNvSpPr txBox="1">
            <a:spLocks noChangeArrowheads="1"/>
          </xdr:cNvSpPr>
        </xdr:nvSpPr>
        <xdr:spPr bwMode="auto">
          <a:xfrm>
            <a:off x="559" y="2504"/>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9094" name="Group 543"/>
          <xdr:cNvGrpSpPr>
            <a:grpSpLocks/>
          </xdr:cNvGrpSpPr>
        </xdr:nvGrpSpPr>
        <xdr:grpSpPr bwMode="auto">
          <a:xfrm>
            <a:off x="559" y="2524"/>
            <a:ext cx="18" cy="31"/>
            <a:chOff x="271" y="2577"/>
            <a:chExt cx="18" cy="31"/>
          </a:xfrm>
        </xdr:grpSpPr>
        <xdr:sp macro="" textlink="">
          <xdr:nvSpPr>
            <xdr:cNvPr id="4640" name="Text Box 544"/>
            <xdr:cNvSpPr txBox="1">
              <a:spLocks noChangeArrowheads="1"/>
            </xdr:cNvSpPr>
          </xdr:nvSpPr>
          <xdr:spPr bwMode="auto">
            <a:xfrm>
              <a:off x="271" y="2587"/>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9098" name="Group 545"/>
            <xdr:cNvGrpSpPr>
              <a:grpSpLocks/>
            </xdr:cNvGrpSpPr>
          </xdr:nvGrpSpPr>
          <xdr:grpSpPr bwMode="auto">
            <a:xfrm>
              <a:off x="279" y="2577"/>
              <a:ext cx="4" cy="11"/>
              <a:chOff x="279" y="2577"/>
              <a:chExt cx="4" cy="11"/>
            </a:xfrm>
          </xdr:grpSpPr>
          <xdr:sp macro="" textlink="">
            <xdr:nvSpPr>
              <xdr:cNvPr id="39099" name="Line 546"/>
              <xdr:cNvSpPr>
                <a:spLocks noChangeShapeType="1"/>
              </xdr:cNvSpPr>
            </xdr:nvSpPr>
            <xdr:spPr bwMode="auto">
              <a:xfrm>
                <a:off x="279" y="2577"/>
                <a:ext cx="0" cy="11"/>
              </a:xfrm>
              <a:prstGeom prst="line">
                <a:avLst/>
              </a:prstGeom>
              <a:noFill/>
              <a:ln w="9525">
                <a:solidFill>
                  <a:srgbClr val="FFFF99"/>
                </a:solidFill>
                <a:round/>
                <a:headEnd/>
                <a:tailEnd/>
              </a:ln>
            </xdr:spPr>
          </xdr:sp>
          <xdr:sp macro="" textlink="">
            <xdr:nvSpPr>
              <xdr:cNvPr id="39100" name="Line 547"/>
              <xdr:cNvSpPr>
                <a:spLocks noChangeShapeType="1"/>
              </xdr:cNvSpPr>
            </xdr:nvSpPr>
            <xdr:spPr bwMode="auto">
              <a:xfrm>
                <a:off x="283" y="2577"/>
                <a:ext cx="0" cy="11"/>
              </a:xfrm>
              <a:prstGeom prst="line">
                <a:avLst/>
              </a:prstGeom>
              <a:noFill/>
              <a:ln w="9525">
                <a:solidFill>
                  <a:srgbClr val="FF6600"/>
                </a:solidFill>
                <a:round/>
                <a:headEnd/>
                <a:tailEnd/>
              </a:ln>
            </xdr:spPr>
          </xdr:sp>
        </xdr:grpSp>
      </xdr:grpSp>
      <xdr:sp macro="" textlink="">
        <xdr:nvSpPr>
          <xdr:cNvPr id="39095" name="Line 550"/>
          <xdr:cNvSpPr>
            <a:spLocks noChangeShapeType="1"/>
          </xdr:cNvSpPr>
        </xdr:nvSpPr>
        <xdr:spPr bwMode="auto">
          <a:xfrm rot="5400000">
            <a:off x="556" y="2509"/>
            <a:ext cx="0" cy="11"/>
          </a:xfrm>
          <a:prstGeom prst="line">
            <a:avLst/>
          </a:prstGeom>
          <a:noFill/>
          <a:ln w="9525">
            <a:solidFill>
              <a:srgbClr val="FFFF99"/>
            </a:solidFill>
            <a:round/>
            <a:headEnd/>
            <a:tailEnd/>
          </a:ln>
        </xdr:spPr>
      </xdr:sp>
      <xdr:sp macro="" textlink="">
        <xdr:nvSpPr>
          <xdr:cNvPr id="39096" name="Line 551"/>
          <xdr:cNvSpPr>
            <a:spLocks noChangeShapeType="1"/>
          </xdr:cNvSpPr>
        </xdr:nvSpPr>
        <xdr:spPr bwMode="auto">
          <a:xfrm rot="5400000">
            <a:off x="582" y="2509"/>
            <a:ext cx="0" cy="11"/>
          </a:xfrm>
          <a:prstGeom prst="line">
            <a:avLst/>
          </a:prstGeom>
          <a:noFill/>
          <a:ln w="9525">
            <a:solidFill>
              <a:srgbClr val="FFFF99"/>
            </a:solidFill>
            <a:round/>
            <a:headEnd/>
            <a:tailEnd/>
          </a:ln>
        </xdr:spPr>
      </xdr:sp>
    </xdr:grpSp>
    <xdr:clientData/>
  </xdr:twoCellAnchor>
  <xdr:twoCellAnchor>
    <xdr:from>
      <xdr:col>0</xdr:col>
      <xdr:colOff>190500</xdr:colOff>
      <xdr:row>15</xdr:row>
      <xdr:rowOff>47625</xdr:rowOff>
    </xdr:from>
    <xdr:to>
      <xdr:col>0</xdr:col>
      <xdr:colOff>495300</xdr:colOff>
      <xdr:row>16</xdr:row>
      <xdr:rowOff>0</xdr:rowOff>
    </xdr:to>
    <xdr:sp macro="" textlink="">
      <xdr:nvSpPr>
        <xdr:cNvPr id="28467" name="AutoShape 573"/>
        <xdr:cNvSpPr>
          <a:spLocks noChangeArrowheads="1"/>
        </xdr:cNvSpPr>
      </xdr:nvSpPr>
      <xdr:spPr bwMode="auto">
        <a:xfrm>
          <a:off x="190500" y="2905125"/>
          <a:ext cx="304800" cy="142875"/>
        </a:xfrm>
        <a:prstGeom prst="rightArrow">
          <a:avLst>
            <a:gd name="adj1" fmla="val 50000"/>
            <a:gd name="adj2" fmla="val 53333"/>
          </a:avLst>
        </a:prstGeom>
        <a:gradFill rotWithShape="1">
          <a:gsLst>
            <a:gs pos="0">
              <a:srgbClr val="314200"/>
            </a:gs>
            <a:gs pos="100000">
              <a:srgbClr val="99CC00"/>
            </a:gs>
          </a:gsLst>
          <a:lin ang="18900000" scaled="1"/>
        </a:gradFill>
        <a:ln w="9525">
          <a:solidFill>
            <a:srgbClr val="000000"/>
          </a:solidFill>
          <a:miter lim="800000"/>
          <a:headEnd/>
          <a:tailEnd/>
        </a:ln>
      </xdr:spPr>
    </xdr:sp>
    <xdr:clientData/>
  </xdr:twoCellAnchor>
  <xdr:twoCellAnchor>
    <xdr:from>
      <xdr:col>0</xdr:col>
      <xdr:colOff>190500</xdr:colOff>
      <xdr:row>108</xdr:row>
      <xdr:rowOff>38100</xdr:rowOff>
    </xdr:from>
    <xdr:to>
      <xdr:col>0</xdr:col>
      <xdr:colOff>495300</xdr:colOff>
      <xdr:row>108</xdr:row>
      <xdr:rowOff>180975</xdr:rowOff>
    </xdr:to>
    <xdr:sp macro="" textlink="">
      <xdr:nvSpPr>
        <xdr:cNvPr id="28468" name="AutoShape 574"/>
        <xdr:cNvSpPr>
          <a:spLocks noChangeArrowheads="1"/>
        </xdr:cNvSpPr>
      </xdr:nvSpPr>
      <xdr:spPr bwMode="auto">
        <a:xfrm>
          <a:off x="190500" y="20231100"/>
          <a:ext cx="304800" cy="142875"/>
        </a:xfrm>
        <a:prstGeom prst="rightArrow">
          <a:avLst>
            <a:gd name="adj1" fmla="val 50000"/>
            <a:gd name="adj2" fmla="val 53333"/>
          </a:avLst>
        </a:prstGeom>
        <a:gradFill rotWithShape="1">
          <a:gsLst>
            <a:gs pos="0">
              <a:srgbClr val="314200"/>
            </a:gs>
            <a:gs pos="100000">
              <a:srgbClr val="99CC00"/>
            </a:gs>
          </a:gsLst>
          <a:lin ang="18900000" scaled="1"/>
        </a:gradFill>
        <a:ln w="9525">
          <a:solidFill>
            <a:srgbClr val="000000"/>
          </a:solidFill>
          <a:miter lim="800000"/>
          <a:headEnd/>
          <a:tailEnd/>
        </a:ln>
      </xdr:spPr>
    </xdr:sp>
    <xdr:clientData/>
  </xdr:twoCellAnchor>
  <xdr:twoCellAnchor>
    <xdr:from>
      <xdr:col>0</xdr:col>
      <xdr:colOff>190500</xdr:colOff>
      <xdr:row>23</xdr:row>
      <xdr:rowOff>47625</xdr:rowOff>
    </xdr:from>
    <xdr:to>
      <xdr:col>0</xdr:col>
      <xdr:colOff>495300</xdr:colOff>
      <xdr:row>24</xdr:row>
      <xdr:rowOff>0</xdr:rowOff>
    </xdr:to>
    <xdr:sp macro="" textlink="">
      <xdr:nvSpPr>
        <xdr:cNvPr id="28469" name="AutoShape 575"/>
        <xdr:cNvSpPr>
          <a:spLocks noChangeArrowheads="1"/>
        </xdr:cNvSpPr>
      </xdr:nvSpPr>
      <xdr:spPr bwMode="auto">
        <a:xfrm>
          <a:off x="190500" y="4238625"/>
          <a:ext cx="304800" cy="142875"/>
        </a:xfrm>
        <a:prstGeom prst="rightArrow">
          <a:avLst>
            <a:gd name="adj1" fmla="val 50000"/>
            <a:gd name="adj2" fmla="val 53333"/>
          </a:avLst>
        </a:prstGeom>
        <a:gradFill rotWithShape="1">
          <a:gsLst>
            <a:gs pos="0">
              <a:srgbClr val="314200"/>
            </a:gs>
            <a:gs pos="100000">
              <a:srgbClr val="99CC00"/>
            </a:gs>
          </a:gsLst>
          <a:lin ang="18900000" scaled="1"/>
        </a:gradFill>
        <a:ln w="9525">
          <a:solidFill>
            <a:srgbClr val="000000"/>
          </a:solidFill>
          <a:miter lim="800000"/>
          <a:headEnd/>
          <a:tailEnd/>
        </a:ln>
      </xdr:spPr>
    </xdr:sp>
    <xdr:clientData/>
  </xdr:twoCellAnchor>
  <xdr:twoCellAnchor>
    <xdr:from>
      <xdr:col>13</xdr:col>
      <xdr:colOff>152400</xdr:colOff>
      <xdr:row>125</xdr:row>
      <xdr:rowOff>85211</xdr:rowOff>
    </xdr:from>
    <xdr:to>
      <xdr:col>14</xdr:col>
      <xdr:colOff>38100</xdr:colOff>
      <xdr:row>126</xdr:row>
      <xdr:rowOff>94737</xdr:rowOff>
    </xdr:to>
    <xdr:grpSp>
      <xdr:nvGrpSpPr>
        <xdr:cNvPr id="28470" name="Group 584"/>
        <xdr:cNvGrpSpPr>
          <a:grpSpLocks/>
        </xdr:cNvGrpSpPr>
      </xdr:nvGrpSpPr>
      <xdr:grpSpPr bwMode="auto">
        <a:xfrm>
          <a:off x="8141110" y="25690050"/>
          <a:ext cx="500216" cy="214364"/>
          <a:chOff x="248" y="2605"/>
          <a:chExt cx="52" cy="21"/>
        </a:xfrm>
      </xdr:grpSpPr>
      <xdr:sp macro="" textlink="">
        <xdr:nvSpPr>
          <xdr:cNvPr id="4621" name="Text Box 525"/>
          <xdr:cNvSpPr txBox="1">
            <a:spLocks noChangeArrowheads="1"/>
          </xdr:cNvSpPr>
        </xdr:nvSpPr>
        <xdr:spPr bwMode="auto">
          <a:xfrm>
            <a:off x="282" y="2605"/>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4626" name="Text Box 530"/>
          <xdr:cNvSpPr txBox="1">
            <a:spLocks noChangeArrowheads="1"/>
          </xdr:cNvSpPr>
        </xdr:nvSpPr>
        <xdr:spPr bwMode="auto">
          <a:xfrm>
            <a:off x="255" y="2605"/>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 </a:t>
            </a:r>
          </a:p>
        </xdr:txBody>
      </xdr:sp>
      <xdr:sp macro="" textlink="">
        <xdr:nvSpPr>
          <xdr:cNvPr id="39086" name="Line 577"/>
          <xdr:cNvSpPr>
            <a:spLocks noChangeShapeType="1"/>
          </xdr:cNvSpPr>
        </xdr:nvSpPr>
        <xdr:spPr bwMode="auto">
          <a:xfrm rot="3080412">
            <a:off x="254" y="2619"/>
            <a:ext cx="0" cy="11"/>
          </a:xfrm>
          <a:prstGeom prst="line">
            <a:avLst/>
          </a:prstGeom>
          <a:noFill/>
          <a:ln w="9525">
            <a:solidFill>
              <a:srgbClr val="FFFF99"/>
            </a:solidFill>
            <a:round/>
            <a:headEnd/>
            <a:tailEnd/>
          </a:ln>
        </xdr:spPr>
      </xdr:sp>
      <xdr:sp macro="" textlink="">
        <xdr:nvSpPr>
          <xdr:cNvPr id="39087" name="Line 578"/>
          <xdr:cNvSpPr>
            <a:spLocks noChangeShapeType="1"/>
          </xdr:cNvSpPr>
        </xdr:nvSpPr>
        <xdr:spPr bwMode="auto">
          <a:xfrm rot="18519588" flipV="1">
            <a:off x="254" y="2601"/>
            <a:ext cx="0" cy="11"/>
          </a:xfrm>
          <a:prstGeom prst="line">
            <a:avLst/>
          </a:prstGeom>
          <a:noFill/>
          <a:ln w="9525">
            <a:solidFill>
              <a:srgbClr val="FFFF99"/>
            </a:solidFill>
            <a:round/>
            <a:headEnd/>
            <a:tailEnd/>
          </a:ln>
        </xdr:spPr>
      </xdr:sp>
      <xdr:grpSp>
        <xdr:nvGrpSpPr>
          <xdr:cNvPr id="39088" name="Group 583"/>
          <xdr:cNvGrpSpPr>
            <a:grpSpLocks/>
          </xdr:cNvGrpSpPr>
        </xdr:nvGrpSpPr>
        <xdr:grpSpPr bwMode="auto">
          <a:xfrm>
            <a:off x="272" y="2614"/>
            <a:ext cx="11" cy="4"/>
            <a:chOff x="345" y="2640"/>
            <a:chExt cx="11" cy="4"/>
          </a:xfrm>
        </xdr:grpSpPr>
        <xdr:sp macro="" textlink="">
          <xdr:nvSpPr>
            <xdr:cNvPr id="39089" name="Line 581"/>
            <xdr:cNvSpPr>
              <a:spLocks noChangeShapeType="1"/>
            </xdr:cNvSpPr>
          </xdr:nvSpPr>
          <xdr:spPr bwMode="auto">
            <a:xfrm rot="5400000">
              <a:off x="351" y="2634"/>
              <a:ext cx="0" cy="11"/>
            </a:xfrm>
            <a:prstGeom prst="line">
              <a:avLst/>
            </a:prstGeom>
            <a:noFill/>
            <a:ln w="9525">
              <a:solidFill>
                <a:srgbClr val="FF6600"/>
              </a:solidFill>
              <a:round/>
              <a:headEnd/>
              <a:tailEnd/>
            </a:ln>
          </xdr:spPr>
        </xdr:sp>
        <xdr:sp macro="" textlink="">
          <xdr:nvSpPr>
            <xdr:cNvPr id="39090" name="Line 582"/>
            <xdr:cNvSpPr>
              <a:spLocks noChangeShapeType="1"/>
            </xdr:cNvSpPr>
          </xdr:nvSpPr>
          <xdr:spPr bwMode="auto">
            <a:xfrm rot="5400000">
              <a:off x="351" y="2638"/>
              <a:ext cx="0" cy="11"/>
            </a:xfrm>
            <a:prstGeom prst="line">
              <a:avLst/>
            </a:prstGeom>
            <a:noFill/>
            <a:ln w="9525">
              <a:solidFill>
                <a:srgbClr val="FFFF99"/>
              </a:solidFill>
              <a:round/>
              <a:headEnd/>
              <a:tailEnd/>
            </a:ln>
          </xdr:spPr>
        </xdr:sp>
      </xdr:grpSp>
    </xdr:grpSp>
    <xdr:clientData/>
  </xdr:twoCellAnchor>
  <xdr:twoCellAnchor>
    <xdr:from>
      <xdr:col>11</xdr:col>
      <xdr:colOff>57150</xdr:colOff>
      <xdr:row>137</xdr:row>
      <xdr:rowOff>9525</xdr:rowOff>
    </xdr:from>
    <xdr:to>
      <xdr:col>13</xdr:col>
      <xdr:colOff>142875</xdr:colOff>
      <xdr:row>140</xdr:row>
      <xdr:rowOff>161925</xdr:rowOff>
    </xdr:to>
    <xdr:grpSp>
      <xdr:nvGrpSpPr>
        <xdr:cNvPr id="28471" name="Group 621"/>
        <xdr:cNvGrpSpPr>
          <a:grpSpLocks/>
        </xdr:cNvGrpSpPr>
      </xdr:nvGrpSpPr>
      <xdr:grpSpPr bwMode="auto">
        <a:xfrm>
          <a:off x="6816827" y="28072428"/>
          <a:ext cx="1314758" cy="766916"/>
          <a:chOff x="711" y="2658"/>
          <a:chExt cx="137" cy="76"/>
        </a:xfrm>
      </xdr:grpSpPr>
      <xdr:grpSp>
        <xdr:nvGrpSpPr>
          <xdr:cNvPr id="39071" name="Group 608"/>
          <xdr:cNvGrpSpPr>
            <a:grpSpLocks/>
          </xdr:cNvGrpSpPr>
        </xdr:nvGrpSpPr>
        <xdr:grpSpPr bwMode="auto">
          <a:xfrm>
            <a:off x="711" y="2658"/>
            <a:ext cx="137" cy="56"/>
            <a:chOff x="466" y="2754"/>
            <a:chExt cx="137" cy="56"/>
          </a:xfrm>
        </xdr:grpSpPr>
        <xdr:sp macro="" textlink="">
          <xdr:nvSpPr>
            <xdr:cNvPr id="4703" name="Text Box 607"/>
            <xdr:cNvSpPr txBox="1">
              <a:spLocks noChangeArrowheads="1"/>
            </xdr:cNvSpPr>
          </xdr:nvSpPr>
          <xdr:spPr bwMode="auto">
            <a:xfrm>
              <a:off x="509" y="2784"/>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689" name="Text Box 593"/>
            <xdr:cNvSpPr txBox="1">
              <a:spLocks noChangeArrowheads="1"/>
            </xdr:cNvSpPr>
          </xdr:nvSpPr>
          <xdr:spPr bwMode="auto">
            <a:xfrm>
              <a:off x="547" y="2754"/>
              <a:ext cx="30" cy="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C</a:t>
              </a:r>
              <a:r>
                <a:rPr lang="en-US" sz="1200" b="0" i="0" strike="noStrike">
                  <a:solidFill>
                    <a:srgbClr val="FFFF99"/>
                  </a:solidFill>
                  <a:latin typeface="Arial"/>
                  <a:cs typeface="Arial"/>
                </a:rPr>
                <a:t>H</a:t>
              </a:r>
            </a:p>
          </xdr:txBody>
        </xdr:sp>
        <xdr:sp macro="" textlink="">
          <xdr:nvSpPr>
            <xdr:cNvPr id="4691" name="Text Box 595"/>
            <xdr:cNvSpPr txBox="1">
              <a:spLocks noChangeArrowheads="1"/>
            </xdr:cNvSpPr>
          </xdr:nvSpPr>
          <xdr:spPr bwMode="auto">
            <a:xfrm>
              <a:off x="466" y="2755"/>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692" name="Text Box 596"/>
            <xdr:cNvSpPr txBox="1">
              <a:spLocks noChangeArrowheads="1"/>
            </xdr:cNvSpPr>
          </xdr:nvSpPr>
          <xdr:spPr bwMode="auto">
            <a:xfrm>
              <a:off x="509" y="2755"/>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9077" name="Line 534"/>
            <xdr:cNvSpPr>
              <a:spLocks noChangeShapeType="1"/>
            </xdr:cNvSpPr>
          </xdr:nvSpPr>
          <xdr:spPr bwMode="auto">
            <a:xfrm rot="5400000">
              <a:off x="544" y="2760"/>
              <a:ext cx="0" cy="11"/>
            </a:xfrm>
            <a:prstGeom prst="line">
              <a:avLst/>
            </a:prstGeom>
            <a:noFill/>
            <a:ln w="9525">
              <a:solidFill>
                <a:srgbClr val="FFFF99"/>
              </a:solidFill>
              <a:round/>
              <a:headEnd/>
              <a:tailEnd/>
            </a:ln>
          </xdr:spPr>
        </xdr:sp>
        <xdr:sp macro="" textlink="">
          <xdr:nvSpPr>
            <xdr:cNvPr id="39078" name="Line 567"/>
            <xdr:cNvSpPr>
              <a:spLocks noChangeShapeType="1"/>
            </xdr:cNvSpPr>
          </xdr:nvSpPr>
          <xdr:spPr bwMode="auto">
            <a:xfrm>
              <a:off x="519" y="2775"/>
              <a:ext cx="0" cy="11"/>
            </a:xfrm>
            <a:prstGeom prst="line">
              <a:avLst/>
            </a:prstGeom>
            <a:noFill/>
            <a:ln w="9525">
              <a:solidFill>
                <a:srgbClr val="FFFF99"/>
              </a:solidFill>
              <a:round/>
              <a:headEnd/>
              <a:tailEnd/>
            </a:ln>
          </xdr:spPr>
        </xdr:sp>
        <xdr:sp macro="" textlink="">
          <xdr:nvSpPr>
            <xdr:cNvPr id="39079" name="Line 576"/>
            <xdr:cNvSpPr>
              <a:spLocks noChangeShapeType="1"/>
            </xdr:cNvSpPr>
          </xdr:nvSpPr>
          <xdr:spPr bwMode="auto">
            <a:xfrm rot="5400000">
              <a:off x="506" y="2760"/>
              <a:ext cx="0" cy="11"/>
            </a:xfrm>
            <a:prstGeom prst="line">
              <a:avLst/>
            </a:prstGeom>
            <a:noFill/>
            <a:ln w="9525">
              <a:solidFill>
                <a:srgbClr val="FFFF99"/>
              </a:solidFill>
              <a:round/>
              <a:headEnd/>
              <a:tailEnd/>
            </a:ln>
          </xdr:spPr>
        </xdr:sp>
        <xdr:sp macro="" textlink="">
          <xdr:nvSpPr>
            <xdr:cNvPr id="4685" name="Text Box 589"/>
            <xdr:cNvSpPr txBox="1">
              <a:spLocks noChangeArrowheads="1"/>
            </xdr:cNvSpPr>
          </xdr:nvSpPr>
          <xdr:spPr bwMode="auto">
            <a:xfrm>
              <a:off x="585" y="2755"/>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9081" name="Group 600"/>
            <xdr:cNvGrpSpPr>
              <a:grpSpLocks/>
            </xdr:cNvGrpSpPr>
          </xdr:nvGrpSpPr>
          <xdr:grpSpPr bwMode="auto">
            <a:xfrm rot="5400000">
              <a:off x="580" y="2761"/>
              <a:ext cx="4" cy="11"/>
              <a:chOff x="280" y="2572"/>
              <a:chExt cx="4" cy="11"/>
            </a:xfrm>
          </xdr:grpSpPr>
          <xdr:sp macro="" textlink="">
            <xdr:nvSpPr>
              <xdr:cNvPr id="39082" name="Line 601"/>
              <xdr:cNvSpPr>
                <a:spLocks noChangeShapeType="1"/>
              </xdr:cNvSpPr>
            </xdr:nvSpPr>
            <xdr:spPr bwMode="auto">
              <a:xfrm>
                <a:off x="280" y="2572"/>
                <a:ext cx="0" cy="11"/>
              </a:xfrm>
              <a:prstGeom prst="line">
                <a:avLst/>
              </a:prstGeom>
              <a:noFill/>
              <a:ln w="9525">
                <a:solidFill>
                  <a:srgbClr val="FF6600"/>
                </a:solidFill>
                <a:round/>
                <a:headEnd/>
                <a:tailEnd/>
              </a:ln>
            </xdr:spPr>
          </xdr:sp>
          <xdr:sp macro="" textlink="">
            <xdr:nvSpPr>
              <xdr:cNvPr id="39083" name="Line 602"/>
              <xdr:cNvSpPr>
                <a:spLocks noChangeShapeType="1"/>
              </xdr:cNvSpPr>
            </xdr:nvSpPr>
            <xdr:spPr bwMode="auto">
              <a:xfrm>
                <a:off x="284" y="2572"/>
                <a:ext cx="0" cy="11"/>
              </a:xfrm>
              <a:prstGeom prst="line">
                <a:avLst/>
              </a:prstGeom>
              <a:noFill/>
              <a:ln w="9525">
                <a:solidFill>
                  <a:srgbClr val="FFFF99"/>
                </a:solidFill>
                <a:round/>
                <a:headEnd/>
                <a:tailEnd/>
              </a:ln>
            </xdr:spPr>
          </xdr:sp>
        </xdr:grpSp>
      </xdr:grpSp>
      <xdr:sp macro="" textlink="">
        <xdr:nvSpPr>
          <xdr:cNvPr id="4715" name="Text Box 619"/>
          <xdr:cNvSpPr txBox="1">
            <a:spLocks noChangeArrowheads="1"/>
          </xdr:cNvSpPr>
        </xdr:nvSpPr>
        <xdr:spPr bwMode="auto">
          <a:xfrm>
            <a:off x="743" y="2712"/>
            <a:ext cx="59" cy="22"/>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αλδεΰδη</a:t>
            </a:r>
          </a:p>
        </xdr:txBody>
      </xdr:sp>
    </xdr:grpSp>
    <xdr:clientData/>
  </xdr:twoCellAnchor>
  <xdr:twoCellAnchor>
    <xdr:from>
      <xdr:col>13</xdr:col>
      <xdr:colOff>371475</xdr:colOff>
      <xdr:row>137</xdr:row>
      <xdr:rowOff>9525</xdr:rowOff>
    </xdr:from>
    <xdr:to>
      <xdr:col>15</xdr:col>
      <xdr:colOff>581025</xdr:colOff>
      <xdr:row>140</xdr:row>
      <xdr:rowOff>142875</xdr:rowOff>
    </xdr:to>
    <xdr:grpSp>
      <xdr:nvGrpSpPr>
        <xdr:cNvPr id="28472" name="Group 622"/>
        <xdr:cNvGrpSpPr>
          <a:grpSpLocks/>
        </xdr:cNvGrpSpPr>
      </xdr:nvGrpSpPr>
      <xdr:grpSpPr bwMode="auto">
        <a:xfrm>
          <a:off x="8360185" y="28072428"/>
          <a:ext cx="1438582" cy="747866"/>
          <a:chOff x="872" y="2659"/>
          <a:chExt cx="150" cy="74"/>
        </a:xfrm>
      </xdr:grpSpPr>
      <xdr:grpSp>
        <xdr:nvGrpSpPr>
          <xdr:cNvPr id="39058" name="Group 618"/>
          <xdr:cNvGrpSpPr>
            <a:grpSpLocks/>
          </xdr:cNvGrpSpPr>
        </xdr:nvGrpSpPr>
        <xdr:grpSpPr bwMode="auto">
          <a:xfrm>
            <a:off x="872" y="2659"/>
            <a:ext cx="150" cy="49"/>
            <a:chOff x="446" y="2825"/>
            <a:chExt cx="150" cy="49"/>
          </a:xfrm>
        </xdr:grpSpPr>
        <xdr:sp macro="" textlink="">
          <xdr:nvSpPr>
            <xdr:cNvPr id="4713" name="Text Box 617"/>
            <xdr:cNvSpPr txBox="1">
              <a:spLocks noChangeArrowheads="1"/>
            </xdr:cNvSpPr>
          </xdr:nvSpPr>
          <xdr:spPr bwMode="auto">
            <a:xfrm>
              <a:off x="559" y="2826"/>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684" name="Text Box 588"/>
            <xdr:cNvSpPr txBox="1">
              <a:spLocks noChangeArrowheads="1"/>
            </xdr:cNvSpPr>
          </xdr:nvSpPr>
          <xdr:spPr bwMode="auto">
            <a:xfrm>
              <a:off x="490" y="2853"/>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4688" name="Text Box 592"/>
            <xdr:cNvSpPr txBox="1">
              <a:spLocks noChangeArrowheads="1"/>
            </xdr:cNvSpPr>
          </xdr:nvSpPr>
          <xdr:spPr bwMode="auto">
            <a:xfrm>
              <a:off x="489" y="2825"/>
              <a:ext cx="18" cy="21"/>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n-US" sz="1200" b="1" i="0" strike="noStrike">
                  <a:solidFill>
                    <a:srgbClr val="800000"/>
                  </a:solidFill>
                  <a:latin typeface="Arial"/>
                  <a:cs typeface="Arial"/>
                </a:rPr>
                <a:t>C</a:t>
              </a:r>
            </a:p>
          </xdr:txBody>
        </xdr:sp>
        <xdr:sp macro="" textlink="">
          <xdr:nvSpPr>
            <xdr:cNvPr id="4701" name="Text Box 605"/>
            <xdr:cNvSpPr txBox="1">
              <a:spLocks noChangeArrowheads="1"/>
            </xdr:cNvSpPr>
          </xdr:nvSpPr>
          <xdr:spPr bwMode="auto">
            <a:xfrm>
              <a:off x="515" y="2826"/>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4702" name="Text Box 606"/>
            <xdr:cNvSpPr txBox="1">
              <a:spLocks noChangeArrowheads="1"/>
            </xdr:cNvSpPr>
          </xdr:nvSpPr>
          <xdr:spPr bwMode="auto">
            <a:xfrm>
              <a:off x="446" y="2826"/>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39065" name="Group 597"/>
            <xdr:cNvGrpSpPr>
              <a:grpSpLocks/>
            </xdr:cNvGrpSpPr>
          </xdr:nvGrpSpPr>
          <xdr:grpSpPr bwMode="auto">
            <a:xfrm>
              <a:off x="497" y="2844"/>
              <a:ext cx="4" cy="11"/>
              <a:chOff x="280" y="2572"/>
              <a:chExt cx="4" cy="11"/>
            </a:xfrm>
          </xdr:grpSpPr>
          <xdr:sp macro="" textlink="">
            <xdr:nvSpPr>
              <xdr:cNvPr id="39069" name="Line 598"/>
              <xdr:cNvSpPr>
                <a:spLocks noChangeShapeType="1"/>
              </xdr:cNvSpPr>
            </xdr:nvSpPr>
            <xdr:spPr bwMode="auto">
              <a:xfrm>
                <a:off x="280" y="2572"/>
                <a:ext cx="0" cy="11"/>
              </a:xfrm>
              <a:prstGeom prst="line">
                <a:avLst/>
              </a:prstGeom>
              <a:noFill/>
              <a:ln w="9525">
                <a:solidFill>
                  <a:srgbClr val="FFFF99"/>
                </a:solidFill>
                <a:round/>
                <a:headEnd/>
                <a:tailEnd/>
              </a:ln>
            </xdr:spPr>
          </xdr:sp>
          <xdr:sp macro="" textlink="">
            <xdr:nvSpPr>
              <xdr:cNvPr id="39070" name="Line 599"/>
              <xdr:cNvSpPr>
                <a:spLocks noChangeShapeType="1"/>
              </xdr:cNvSpPr>
            </xdr:nvSpPr>
            <xdr:spPr bwMode="auto">
              <a:xfrm>
                <a:off x="284" y="2572"/>
                <a:ext cx="0" cy="11"/>
              </a:xfrm>
              <a:prstGeom prst="line">
                <a:avLst/>
              </a:prstGeom>
              <a:noFill/>
              <a:ln w="9525">
                <a:solidFill>
                  <a:srgbClr val="FF6600"/>
                </a:solidFill>
                <a:round/>
                <a:headEnd/>
                <a:tailEnd/>
              </a:ln>
            </xdr:spPr>
          </xdr:sp>
        </xdr:grpSp>
        <xdr:sp macro="" textlink="">
          <xdr:nvSpPr>
            <xdr:cNvPr id="39066" name="Line 612"/>
            <xdr:cNvSpPr>
              <a:spLocks noChangeShapeType="1"/>
            </xdr:cNvSpPr>
          </xdr:nvSpPr>
          <xdr:spPr bwMode="auto">
            <a:xfrm rot="5400000">
              <a:off x="555" y="2831"/>
              <a:ext cx="0" cy="11"/>
            </a:xfrm>
            <a:prstGeom prst="line">
              <a:avLst/>
            </a:prstGeom>
            <a:noFill/>
            <a:ln w="9525">
              <a:solidFill>
                <a:srgbClr val="FFFF99"/>
              </a:solidFill>
              <a:round/>
              <a:headEnd/>
              <a:tailEnd/>
            </a:ln>
          </xdr:spPr>
        </xdr:sp>
        <xdr:sp macro="" textlink="">
          <xdr:nvSpPr>
            <xdr:cNvPr id="39067" name="Line 613"/>
            <xdr:cNvSpPr>
              <a:spLocks noChangeShapeType="1"/>
            </xdr:cNvSpPr>
          </xdr:nvSpPr>
          <xdr:spPr bwMode="auto">
            <a:xfrm rot="5400000">
              <a:off x="512" y="2831"/>
              <a:ext cx="0" cy="11"/>
            </a:xfrm>
            <a:prstGeom prst="line">
              <a:avLst/>
            </a:prstGeom>
            <a:noFill/>
            <a:ln w="9525">
              <a:solidFill>
                <a:srgbClr val="FFFF99"/>
              </a:solidFill>
              <a:round/>
              <a:headEnd/>
              <a:tailEnd/>
            </a:ln>
          </xdr:spPr>
        </xdr:sp>
        <xdr:sp macro="" textlink="">
          <xdr:nvSpPr>
            <xdr:cNvPr id="39068" name="Line 614"/>
            <xdr:cNvSpPr>
              <a:spLocks noChangeShapeType="1"/>
            </xdr:cNvSpPr>
          </xdr:nvSpPr>
          <xdr:spPr bwMode="auto">
            <a:xfrm rot="5400000">
              <a:off x="485" y="2831"/>
              <a:ext cx="0" cy="11"/>
            </a:xfrm>
            <a:prstGeom prst="line">
              <a:avLst/>
            </a:prstGeom>
            <a:noFill/>
            <a:ln w="9525">
              <a:solidFill>
                <a:srgbClr val="FFFF99"/>
              </a:solidFill>
              <a:round/>
              <a:headEnd/>
              <a:tailEnd/>
            </a:ln>
          </xdr:spPr>
        </xdr:sp>
      </xdr:grpSp>
      <xdr:sp macro="" textlink="">
        <xdr:nvSpPr>
          <xdr:cNvPr id="4716" name="Text Box 620"/>
          <xdr:cNvSpPr txBox="1">
            <a:spLocks noChangeArrowheads="1"/>
          </xdr:cNvSpPr>
        </xdr:nvSpPr>
        <xdr:spPr bwMode="auto">
          <a:xfrm>
            <a:off x="922" y="2712"/>
            <a:ext cx="48"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κετόνη</a:t>
            </a:r>
          </a:p>
        </xdr:txBody>
      </xdr:sp>
    </xdr:grpSp>
    <xdr:clientData/>
  </xdr:twoCellAnchor>
  <xdr:twoCellAnchor>
    <xdr:from>
      <xdr:col>4</xdr:col>
      <xdr:colOff>285750</xdr:colOff>
      <xdr:row>128</xdr:row>
      <xdr:rowOff>180975</xdr:rowOff>
    </xdr:from>
    <xdr:to>
      <xdr:col>5</xdr:col>
      <xdr:colOff>333375</xdr:colOff>
      <xdr:row>131</xdr:row>
      <xdr:rowOff>76200</xdr:rowOff>
    </xdr:to>
    <xdr:grpSp>
      <xdr:nvGrpSpPr>
        <xdr:cNvPr id="28473" name="Group 671"/>
        <xdr:cNvGrpSpPr>
          <a:grpSpLocks/>
        </xdr:cNvGrpSpPr>
      </xdr:nvGrpSpPr>
      <xdr:grpSpPr bwMode="auto">
        <a:xfrm>
          <a:off x="2743815" y="26400330"/>
          <a:ext cx="662141" cy="509741"/>
          <a:chOff x="303" y="2520"/>
          <a:chExt cx="69" cy="49"/>
        </a:xfrm>
      </xdr:grpSpPr>
      <xdr:sp macro="" textlink="">
        <xdr:nvSpPr>
          <xdr:cNvPr id="4721" name="Text Box 625"/>
          <xdr:cNvSpPr txBox="1">
            <a:spLocks noChangeArrowheads="1"/>
          </xdr:cNvSpPr>
        </xdr:nvSpPr>
        <xdr:spPr bwMode="auto">
          <a:xfrm>
            <a:off x="338" y="2520"/>
            <a:ext cx="34"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4722" name="Text Box 626"/>
          <xdr:cNvSpPr txBox="1">
            <a:spLocks noChangeArrowheads="1"/>
          </xdr:cNvSpPr>
        </xdr:nvSpPr>
        <xdr:spPr bwMode="auto">
          <a:xfrm>
            <a:off x="312" y="2520"/>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9051" name="Group 627"/>
          <xdr:cNvGrpSpPr>
            <a:grpSpLocks/>
          </xdr:cNvGrpSpPr>
        </xdr:nvGrpSpPr>
        <xdr:grpSpPr bwMode="auto">
          <a:xfrm>
            <a:off x="313" y="2539"/>
            <a:ext cx="18" cy="30"/>
            <a:chOff x="272" y="2572"/>
            <a:chExt cx="18" cy="30"/>
          </a:xfrm>
        </xdr:grpSpPr>
        <xdr:sp macro="" textlink="">
          <xdr:nvSpPr>
            <xdr:cNvPr id="4724" name="Text Box 628"/>
            <xdr:cNvSpPr txBox="1">
              <a:spLocks noChangeArrowheads="1"/>
            </xdr:cNvSpPr>
          </xdr:nvSpPr>
          <xdr:spPr bwMode="auto">
            <a:xfrm>
              <a:off x="272" y="2581"/>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9055" name="Group 629"/>
            <xdr:cNvGrpSpPr>
              <a:grpSpLocks/>
            </xdr:cNvGrpSpPr>
          </xdr:nvGrpSpPr>
          <xdr:grpSpPr bwMode="auto">
            <a:xfrm>
              <a:off x="279" y="2572"/>
              <a:ext cx="4" cy="11"/>
              <a:chOff x="279" y="2572"/>
              <a:chExt cx="4" cy="11"/>
            </a:xfrm>
          </xdr:grpSpPr>
          <xdr:sp macro="" textlink="">
            <xdr:nvSpPr>
              <xdr:cNvPr id="39056" name="Line 630"/>
              <xdr:cNvSpPr>
                <a:spLocks noChangeShapeType="1"/>
              </xdr:cNvSpPr>
            </xdr:nvSpPr>
            <xdr:spPr bwMode="auto">
              <a:xfrm>
                <a:off x="279" y="2572"/>
                <a:ext cx="0" cy="11"/>
              </a:xfrm>
              <a:prstGeom prst="line">
                <a:avLst/>
              </a:prstGeom>
              <a:noFill/>
              <a:ln w="9525">
                <a:solidFill>
                  <a:srgbClr val="FFFF99"/>
                </a:solidFill>
                <a:round/>
                <a:headEnd/>
                <a:tailEnd/>
              </a:ln>
            </xdr:spPr>
          </xdr:sp>
          <xdr:sp macro="" textlink="">
            <xdr:nvSpPr>
              <xdr:cNvPr id="39057" name="Line 631"/>
              <xdr:cNvSpPr>
                <a:spLocks noChangeShapeType="1"/>
              </xdr:cNvSpPr>
            </xdr:nvSpPr>
            <xdr:spPr bwMode="auto">
              <a:xfrm>
                <a:off x="283" y="2572"/>
                <a:ext cx="0" cy="11"/>
              </a:xfrm>
              <a:prstGeom prst="line">
                <a:avLst/>
              </a:prstGeom>
              <a:noFill/>
              <a:ln w="9525">
                <a:solidFill>
                  <a:srgbClr val="FF6600"/>
                </a:solidFill>
                <a:round/>
                <a:headEnd/>
                <a:tailEnd/>
              </a:ln>
            </xdr:spPr>
          </xdr:sp>
        </xdr:grpSp>
      </xdr:grpSp>
      <xdr:sp macro="" textlink="">
        <xdr:nvSpPr>
          <xdr:cNvPr id="39052" name="Line 634"/>
          <xdr:cNvSpPr>
            <a:spLocks noChangeShapeType="1"/>
          </xdr:cNvSpPr>
        </xdr:nvSpPr>
        <xdr:spPr bwMode="auto">
          <a:xfrm rot="5400000">
            <a:off x="309" y="2525"/>
            <a:ext cx="0" cy="11"/>
          </a:xfrm>
          <a:prstGeom prst="line">
            <a:avLst/>
          </a:prstGeom>
          <a:noFill/>
          <a:ln w="9525">
            <a:solidFill>
              <a:srgbClr val="FFFF99"/>
            </a:solidFill>
            <a:round/>
            <a:headEnd/>
            <a:tailEnd/>
          </a:ln>
        </xdr:spPr>
      </xdr:sp>
      <xdr:sp macro="" textlink="">
        <xdr:nvSpPr>
          <xdr:cNvPr id="39053" name="Line 635"/>
          <xdr:cNvSpPr>
            <a:spLocks noChangeShapeType="1"/>
          </xdr:cNvSpPr>
        </xdr:nvSpPr>
        <xdr:spPr bwMode="auto">
          <a:xfrm rot="5400000">
            <a:off x="335" y="2525"/>
            <a:ext cx="0" cy="11"/>
          </a:xfrm>
          <a:prstGeom prst="line">
            <a:avLst/>
          </a:prstGeom>
          <a:noFill/>
          <a:ln w="9525">
            <a:solidFill>
              <a:srgbClr val="FFFF99"/>
            </a:solidFill>
            <a:round/>
            <a:headEnd/>
            <a:tailEnd/>
          </a:ln>
        </xdr:spPr>
      </xdr:sp>
    </xdr:grpSp>
    <xdr:clientData/>
  </xdr:twoCellAnchor>
  <xdr:twoCellAnchor>
    <xdr:from>
      <xdr:col>4</xdr:col>
      <xdr:colOff>304800</xdr:colOff>
      <xdr:row>121</xdr:row>
      <xdr:rowOff>180975</xdr:rowOff>
    </xdr:from>
    <xdr:to>
      <xdr:col>5</xdr:col>
      <xdr:colOff>323850</xdr:colOff>
      <xdr:row>123</xdr:row>
      <xdr:rowOff>0</xdr:rowOff>
    </xdr:to>
    <xdr:grpSp>
      <xdr:nvGrpSpPr>
        <xdr:cNvPr id="28474" name="Group 661"/>
        <xdr:cNvGrpSpPr>
          <a:grpSpLocks/>
        </xdr:cNvGrpSpPr>
      </xdr:nvGrpSpPr>
      <xdr:grpSpPr bwMode="auto">
        <a:xfrm>
          <a:off x="2762865" y="24966459"/>
          <a:ext cx="633566" cy="228702"/>
          <a:chOff x="174" y="2617"/>
          <a:chExt cx="66" cy="21"/>
        </a:xfrm>
      </xdr:grpSpPr>
      <xdr:sp macro="" textlink="">
        <xdr:nvSpPr>
          <xdr:cNvPr id="4683" name="Text Box 587"/>
          <xdr:cNvSpPr txBox="1">
            <a:spLocks noChangeArrowheads="1"/>
          </xdr:cNvSpPr>
        </xdr:nvSpPr>
        <xdr:spPr bwMode="auto">
          <a:xfrm>
            <a:off x="222" y="2617"/>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4700" name="Text Box 604"/>
          <xdr:cNvSpPr txBox="1">
            <a:spLocks noChangeArrowheads="1"/>
          </xdr:cNvSpPr>
        </xdr:nvSpPr>
        <xdr:spPr bwMode="auto">
          <a:xfrm>
            <a:off x="183" y="2617"/>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9045" name="Line 611"/>
          <xdr:cNvSpPr>
            <a:spLocks noChangeShapeType="1"/>
          </xdr:cNvSpPr>
        </xdr:nvSpPr>
        <xdr:spPr bwMode="auto">
          <a:xfrm rot="5400000">
            <a:off x="180" y="2622"/>
            <a:ext cx="0" cy="11"/>
          </a:xfrm>
          <a:prstGeom prst="line">
            <a:avLst/>
          </a:prstGeom>
          <a:noFill/>
          <a:ln w="9525">
            <a:solidFill>
              <a:srgbClr val="FFFF99"/>
            </a:solidFill>
            <a:round/>
            <a:headEnd/>
            <a:tailEnd/>
          </a:ln>
        </xdr:spPr>
      </xdr:sp>
      <xdr:grpSp>
        <xdr:nvGrpSpPr>
          <xdr:cNvPr id="39046" name="Group 657"/>
          <xdr:cNvGrpSpPr>
            <a:grpSpLocks/>
          </xdr:cNvGrpSpPr>
        </xdr:nvGrpSpPr>
        <xdr:grpSpPr bwMode="auto">
          <a:xfrm rot="5400000">
            <a:off x="216" y="2622"/>
            <a:ext cx="4" cy="11"/>
            <a:chOff x="279" y="2572"/>
            <a:chExt cx="4" cy="11"/>
          </a:xfrm>
        </xdr:grpSpPr>
        <xdr:sp macro="" textlink="">
          <xdr:nvSpPr>
            <xdr:cNvPr id="39047" name="Line 658"/>
            <xdr:cNvSpPr>
              <a:spLocks noChangeShapeType="1"/>
            </xdr:cNvSpPr>
          </xdr:nvSpPr>
          <xdr:spPr bwMode="auto">
            <a:xfrm>
              <a:off x="279" y="2572"/>
              <a:ext cx="0" cy="11"/>
            </a:xfrm>
            <a:prstGeom prst="line">
              <a:avLst/>
            </a:prstGeom>
            <a:noFill/>
            <a:ln w="9525">
              <a:solidFill>
                <a:srgbClr val="FF6600"/>
              </a:solidFill>
              <a:round/>
              <a:headEnd/>
              <a:tailEnd/>
            </a:ln>
          </xdr:spPr>
        </xdr:sp>
        <xdr:sp macro="" textlink="">
          <xdr:nvSpPr>
            <xdr:cNvPr id="39048" name="Line 659"/>
            <xdr:cNvSpPr>
              <a:spLocks noChangeShapeType="1"/>
            </xdr:cNvSpPr>
          </xdr:nvSpPr>
          <xdr:spPr bwMode="auto">
            <a:xfrm>
              <a:off x="283" y="2572"/>
              <a:ext cx="0" cy="11"/>
            </a:xfrm>
            <a:prstGeom prst="line">
              <a:avLst/>
            </a:prstGeom>
            <a:noFill/>
            <a:ln w="9525">
              <a:solidFill>
                <a:srgbClr val="FFFF99"/>
              </a:solidFill>
              <a:round/>
              <a:headEnd/>
              <a:tailEnd/>
            </a:ln>
          </xdr:spPr>
        </xdr:sp>
      </xdr:grpSp>
    </xdr:grpSp>
    <xdr:clientData/>
  </xdr:twoCellAnchor>
  <xdr:twoCellAnchor>
    <xdr:from>
      <xdr:col>8</xdr:col>
      <xdr:colOff>95250</xdr:colOff>
      <xdr:row>121</xdr:row>
      <xdr:rowOff>180975</xdr:rowOff>
    </xdr:from>
    <xdr:to>
      <xdr:col>9</xdr:col>
      <xdr:colOff>447675</xdr:colOff>
      <xdr:row>123</xdr:row>
      <xdr:rowOff>47625</xdr:rowOff>
    </xdr:to>
    <xdr:grpSp>
      <xdr:nvGrpSpPr>
        <xdr:cNvPr id="28475" name="Group 669"/>
        <xdr:cNvGrpSpPr>
          <a:grpSpLocks/>
        </xdr:cNvGrpSpPr>
      </xdr:nvGrpSpPr>
      <xdr:grpSpPr bwMode="auto">
        <a:xfrm>
          <a:off x="5011379" y="24966459"/>
          <a:ext cx="966941" cy="276327"/>
          <a:chOff x="340" y="2637"/>
          <a:chExt cx="101" cy="26"/>
        </a:xfrm>
      </xdr:grpSpPr>
      <xdr:sp macro="" textlink="">
        <xdr:nvSpPr>
          <xdr:cNvPr id="4690" name="Text Box 594"/>
          <xdr:cNvSpPr txBox="1">
            <a:spLocks noChangeArrowheads="1"/>
          </xdr:cNvSpPr>
        </xdr:nvSpPr>
        <xdr:spPr bwMode="auto">
          <a:xfrm>
            <a:off x="340" y="263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39036" name="Group 662"/>
          <xdr:cNvGrpSpPr>
            <a:grpSpLocks/>
          </xdr:cNvGrpSpPr>
        </xdr:nvGrpSpPr>
        <xdr:grpSpPr bwMode="auto">
          <a:xfrm>
            <a:off x="374" y="2637"/>
            <a:ext cx="67" cy="21"/>
            <a:chOff x="173" y="2618"/>
            <a:chExt cx="67" cy="21"/>
          </a:xfrm>
        </xdr:grpSpPr>
        <xdr:sp macro="" textlink="">
          <xdr:nvSpPr>
            <xdr:cNvPr id="4759" name="Text Box 663"/>
            <xdr:cNvSpPr txBox="1">
              <a:spLocks noChangeArrowheads="1"/>
            </xdr:cNvSpPr>
          </xdr:nvSpPr>
          <xdr:spPr bwMode="auto">
            <a:xfrm>
              <a:off x="222" y="2618"/>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4760" name="Text Box 664"/>
            <xdr:cNvSpPr txBox="1">
              <a:spLocks noChangeArrowheads="1"/>
            </xdr:cNvSpPr>
          </xdr:nvSpPr>
          <xdr:spPr bwMode="auto">
            <a:xfrm>
              <a:off x="183" y="2618"/>
              <a:ext cx="3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9039" name="Line 665"/>
            <xdr:cNvSpPr>
              <a:spLocks noChangeShapeType="1"/>
            </xdr:cNvSpPr>
          </xdr:nvSpPr>
          <xdr:spPr bwMode="auto">
            <a:xfrm rot="5400000">
              <a:off x="179" y="2623"/>
              <a:ext cx="0" cy="11"/>
            </a:xfrm>
            <a:prstGeom prst="line">
              <a:avLst/>
            </a:prstGeom>
            <a:noFill/>
            <a:ln w="9525">
              <a:solidFill>
                <a:srgbClr val="FFFF99"/>
              </a:solidFill>
              <a:round/>
              <a:headEnd/>
              <a:tailEnd/>
            </a:ln>
          </xdr:spPr>
        </xdr:sp>
        <xdr:grpSp>
          <xdr:nvGrpSpPr>
            <xdr:cNvPr id="39040" name="Group 666"/>
            <xdr:cNvGrpSpPr>
              <a:grpSpLocks/>
            </xdr:cNvGrpSpPr>
          </xdr:nvGrpSpPr>
          <xdr:grpSpPr bwMode="auto">
            <a:xfrm rot="5400000">
              <a:off x="217" y="2624"/>
              <a:ext cx="4" cy="11"/>
              <a:chOff x="280" y="2572"/>
              <a:chExt cx="4" cy="11"/>
            </a:xfrm>
          </xdr:grpSpPr>
          <xdr:sp macro="" textlink="">
            <xdr:nvSpPr>
              <xdr:cNvPr id="39041" name="Line 667"/>
              <xdr:cNvSpPr>
                <a:spLocks noChangeShapeType="1"/>
              </xdr:cNvSpPr>
            </xdr:nvSpPr>
            <xdr:spPr bwMode="auto">
              <a:xfrm>
                <a:off x="280" y="2572"/>
                <a:ext cx="0" cy="11"/>
              </a:xfrm>
              <a:prstGeom prst="line">
                <a:avLst/>
              </a:prstGeom>
              <a:noFill/>
              <a:ln w="9525">
                <a:solidFill>
                  <a:srgbClr val="FF6600"/>
                </a:solidFill>
                <a:round/>
                <a:headEnd/>
                <a:tailEnd/>
              </a:ln>
            </xdr:spPr>
          </xdr:sp>
          <xdr:sp macro="" textlink="">
            <xdr:nvSpPr>
              <xdr:cNvPr id="39042" name="Line 668"/>
              <xdr:cNvSpPr>
                <a:spLocks noChangeShapeType="1"/>
              </xdr:cNvSpPr>
            </xdr:nvSpPr>
            <xdr:spPr bwMode="auto">
              <a:xfrm>
                <a:off x="284" y="2572"/>
                <a:ext cx="0" cy="11"/>
              </a:xfrm>
              <a:prstGeom prst="line">
                <a:avLst/>
              </a:prstGeom>
              <a:noFill/>
              <a:ln w="9525">
                <a:solidFill>
                  <a:srgbClr val="FFFF99"/>
                </a:solidFill>
                <a:round/>
                <a:headEnd/>
                <a:tailEnd/>
              </a:ln>
            </xdr:spPr>
          </xdr:sp>
        </xdr:grpSp>
      </xdr:grpSp>
    </xdr:grpSp>
    <xdr:clientData/>
  </xdr:twoCellAnchor>
  <xdr:twoCellAnchor>
    <xdr:from>
      <xdr:col>8</xdr:col>
      <xdr:colOff>104775</xdr:colOff>
      <xdr:row>128</xdr:row>
      <xdr:rowOff>161925</xdr:rowOff>
    </xdr:from>
    <xdr:to>
      <xdr:col>9</xdr:col>
      <xdr:colOff>476250</xdr:colOff>
      <xdr:row>131</xdr:row>
      <xdr:rowOff>57150</xdr:rowOff>
    </xdr:to>
    <xdr:grpSp>
      <xdr:nvGrpSpPr>
        <xdr:cNvPr id="28476" name="Group 683"/>
        <xdr:cNvGrpSpPr>
          <a:grpSpLocks/>
        </xdr:cNvGrpSpPr>
      </xdr:nvGrpSpPr>
      <xdr:grpSpPr bwMode="auto">
        <a:xfrm>
          <a:off x="5020904" y="26381280"/>
          <a:ext cx="985991" cy="509741"/>
          <a:chOff x="522" y="2516"/>
          <a:chExt cx="103" cy="49"/>
        </a:xfrm>
      </xdr:grpSpPr>
      <xdr:sp macro="" textlink="">
        <xdr:nvSpPr>
          <xdr:cNvPr id="4737" name="Text Box 641"/>
          <xdr:cNvSpPr txBox="1">
            <a:spLocks noChangeArrowheads="1"/>
          </xdr:cNvSpPr>
        </xdr:nvSpPr>
        <xdr:spPr bwMode="auto">
          <a:xfrm>
            <a:off x="522" y="2516"/>
            <a:ext cx="44"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grpSp>
        <xdr:nvGrpSpPr>
          <xdr:cNvPr id="39025" name="Group 672"/>
          <xdr:cNvGrpSpPr>
            <a:grpSpLocks/>
          </xdr:cNvGrpSpPr>
        </xdr:nvGrpSpPr>
        <xdr:grpSpPr bwMode="auto">
          <a:xfrm>
            <a:off x="556" y="2516"/>
            <a:ext cx="69" cy="49"/>
            <a:chOff x="303" y="2520"/>
            <a:chExt cx="69" cy="49"/>
          </a:xfrm>
        </xdr:grpSpPr>
        <xdr:sp macro="" textlink="">
          <xdr:nvSpPr>
            <xdr:cNvPr id="4769" name="Text Box 673"/>
            <xdr:cNvSpPr txBox="1">
              <a:spLocks noChangeArrowheads="1"/>
            </xdr:cNvSpPr>
          </xdr:nvSpPr>
          <xdr:spPr bwMode="auto">
            <a:xfrm>
              <a:off x="338" y="2520"/>
              <a:ext cx="34"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4770" name="Text Box 674"/>
            <xdr:cNvSpPr txBox="1">
              <a:spLocks noChangeArrowheads="1"/>
            </xdr:cNvSpPr>
          </xdr:nvSpPr>
          <xdr:spPr bwMode="auto">
            <a:xfrm>
              <a:off x="312" y="2520"/>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9028" name="Group 675"/>
            <xdr:cNvGrpSpPr>
              <a:grpSpLocks/>
            </xdr:cNvGrpSpPr>
          </xdr:nvGrpSpPr>
          <xdr:grpSpPr bwMode="auto">
            <a:xfrm>
              <a:off x="313" y="2539"/>
              <a:ext cx="18" cy="30"/>
              <a:chOff x="272" y="2572"/>
              <a:chExt cx="18" cy="30"/>
            </a:xfrm>
          </xdr:grpSpPr>
          <xdr:sp macro="" textlink="">
            <xdr:nvSpPr>
              <xdr:cNvPr id="4772" name="Text Box 676"/>
              <xdr:cNvSpPr txBox="1">
                <a:spLocks noChangeArrowheads="1"/>
              </xdr:cNvSpPr>
            </xdr:nvSpPr>
            <xdr:spPr bwMode="auto">
              <a:xfrm>
                <a:off x="272" y="2581"/>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9032" name="Group 677"/>
              <xdr:cNvGrpSpPr>
                <a:grpSpLocks/>
              </xdr:cNvGrpSpPr>
            </xdr:nvGrpSpPr>
            <xdr:grpSpPr bwMode="auto">
              <a:xfrm>
                <a:off x="279" y="2572"/>
                <a:ext cx="4" cy="11"/>
                <a:chOff x="279" y="2572"/>
                <a:chExt cx="4" cy="11"/>
              </a:xfrm>
            </xdr:grpSpPr>
            <xdr:sp macro="" textlink="">
              <xdr:nvSpPr>
                <xdr:cNvPr id="39033" name="Line 678"/>
                <xdr:cNvSpPr>
                  <a:spLocks noChangeShapeType="1"/>
                </xdr:cNvSpPr>
              </xdr:nvSpPr>
              <xdr:spPr bwMode="auto">
                <a:xfrm>
                  <a:off x="279" y="2572"/>
                  <a:ext cx="0" cy="11"/>
                </a:xfrm>
                <a:prstGeom prst="line">
                  <a:avLst/>
                </a:prstGeom>
                <a:noFill/>
                <a:ln w="9525">
                  <a:solidFill>
                    <a:srgbClr val="FFFF99"/>
                  </a:solidFill>
                  <a:round/>
                  <a:headEnd/>
                  <a:tailEnd/>
                </a:ln>
              </xdr:spPr>
            </xdr:sp>
            <xdr:sp macro="" textlink="">
              <xdr:nvSpPr>
                <xdr:cNvPr id="39034" name="Line 679"/>
                <xdr:cNvSpPr>
                  <a:spLocks noChangeShapeType="1"/>
                </xdr:cNvSpPr>
              </xdr:nvSpPr>
              <xdr:spPr bwMode="auto">
                <a:xfrm>
                  <a:off x="283" y="2572"/>
                  <a:ext cx="0" cy="11"/>
                </a:xfrm>
                <a:prstGeom prst="line">
                  <a:avLst/>
                </a:prstGeom>
                <a:noFill/>
                <a:ln w="9525">
                  <a:solidFill>
                    <a:srgbClr val="FF6600"/>
                  </a:solidFill>
                  <a:round/>
                  <a:headEnd/>
                  <a:tailEnd/>
                </a:ln>
              </xdr:spPr>
            </xdr:sp>
          </xdr:grpSp>
        </xdr:grpSp>
        <xdr:sp macro="" textlink="">
          <xdr:nvSpPr>
            <xdr:cNvPr id="39029" name="Line 680"/>
            <xdr:cNvSpPr>
              <a:spLocks noChangeShapeType="1"/>
            </xdr:cNvSpPr>
          </xdr:nvSpPr>
          <xdr:spPr bwMode="auto">
            <a:xfrm rot="5400000">
              <a:off x="309" y="2525"/>
              <a:ext cx="0" cy="11"/>
            </a:xfrm>
            <a:prstGeom prst="line">
              <a:avLst/>
            </a:prstGeom>
            <a:noFill/>
            <a:ln w="9525">
              <a:solidFill>
                <a:srgbClr val="FFFF99"/>
              </a:solidFill>
              <a:round/>
              <a:headEnd/>
              <a:tailEnd/>
            </a:ln>
          </xdr:spPr>
        </xdr:sp>
        <xdr:sp macro="" textlink="">
          <xdr:nvSpPr>
            <xdr:cNvPr id="39030" name="Line 681"/>
            <xdr:cNvSpPr>
              <a:spLocks noChangeShapeType="1"/>
            </xdr:cNvSpPr>
          </xdr:nvSpPr>
          <xdr:spPr bwMode="auto">
            <a:xfrm rot="5400000">
              <a:off x="335" y="2525"/>
              <a:ext cx="0" cy="11"/>
            </a:xfrm>
            <a:prstGeom prst="line">
              <a:avLst/>
            </a:prstGeom>
            <a:noFill/>
            <a:ln w="9525">
              <a:solidFill>
                <a:srgbClr val="FFFF99"/>
              </a:solidFill>
              <a:round/>
              <a:headEnd/>
              <a:tailEnd/>
            </a:ln>
          </xdr:spPr>
        </xdr:sp>
      </xdr:grpSp>
    </xdr:grpSp>
    <xdr:clientData/>
  </xdr:twoCellAnchor>
  <xdr:twoCellAnchor>
    <xdr:from>
      <xdr:col>11</xdr:col>
      <xdr:colOff>342900</xdr:colOff>
      <xdr:row>147</xdr:row>
      <xdr:rowOff>76200</xdr:rowOff>
    </xdr:from>
    <xdr:to>
      <xdr:col>15</xdr:col>
      <xdr:colOff>66675</xdr:colOff>
      <xdr:row>149</xdr:row>
      <xdr:rowOff>180975</xdr:rowOff>
    </xdr:to>
    <xdr:grpSp>
      <xdr:nvGrpSpPr>
        <xdr:cNvPr id="28477" name="Group 710"/>
        <xdr:cNvGrpSpPr>
          <a:grpSpLocks/>
        </xdr:cNvGrpSpPr>
      </xdr:nvGrpSpPr>
      <xdr:grpSpPr bwMode="auto">
        <a:xfrm>
          <a:off x="7102577" y="30187490"/>
          <a:ext cx="2181840" cy="514453"/>
          <a:chOff x="728" y="2879"/>
          <a:chExt cx="227" cy="51"/>
        </a:xfrm>
      </xdr:grpSpPr>
      <xdr:sp macro="" textlink="">
        <xdr:nvSpPr>
          <xdr:cNvPr id="4802" name="Text Box 706"/>
          <xdr:cNvSpPr txBox="1">
            <a:spLocks noChangeArrowheads="1"/>
          </xdr:cNvSpPr>
        </xdr:nvSpPr>
        <xdr:spPr bwMode="auto">
          <a:xfrm>
            <a:off x="876" y="2910"/>
            <a:ext cx="79" cy="20"/>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υδροξύλιο</a:t>
            </a:r>
          </a:p>
        </xdr:txBody>
      </xdr:sp>
      <xdr:sp macro="" textlink="">
        <xdr:nvSpPr>
          <xdr:cNvPr id="4801" name="Text Box 705"/>
          <xdr:cNvSpPr txBox="1">
            <a:spLocks noChangeArrowheads="1"/>
          </xdr:cNvSpPr>
        </xdr:nvSpPr>
        <xdr:spPr bwMode="auto">
          <a:xfrm>
            <a:off x="728" y="2902"/>
            <a:ext cx="85" cy="19"/>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καρβονύλιο</a:t>
            </a:r>
          </a:p>
        </xdr:txBody>
      </xdr:sp>
      <xdr:grpSp>
        <xdr:nvGrpSpPr>
          <xdr:cNvPr id="39002" name="Group 684"/>
          <xdr:cNvGrpSpPr>
            <a:grpSpLocks/>
          </xdr:cNvGrpSpPr>
        </xdr:nvGrpSpPr>
        <xdr:grpSpPr bwMode="auto">
          <a:xfrm>
            <a:off x="819" y="2879"/>
            <a:ext cx="70" cy="49"/>
            <a:chOff x="302" y="2520"/>
            <a:chExt cx="70" cy="49"/>
          </a:xfrm>
        </xdr:grpSpPr>
        <xdr:sp macro="" textlink="">
          <xdr:nvSpPr>
            <xdr:cNvPr id="4781" name="Text Box 685"/>
            <xdr:cNvSpPr txBox="1">
              <a:spLocks noChangeArrowheads="1"/>
            </xdr:cNvSpPr>
          </xdr:nvSpPr>
          <xdr:spPr bwMode="auto">
            <a:xfrm>
              <a:off x="338" y="2520"/>
              <a:ext cx="34"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4782" name="Text Box 686"/>
            <xdr:cNvSpPr txBox="1">
              <a:spLocks noChangeArrowheads="1"/>
            </xdr:cNvSpPr>
          </xdr:nvSpPr>
          <xdr:spPr bwMode="auto">
            <a:xfrm>
              <a:off x="312" y="2520"/>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9017" name="Group 687"/>
            <xdr:cNvGrpSpPr>
              <a:grpSpLocks/>
            </xdr:cNvGrpSpPr>
          </xdr:nvGrpSpPr>
          <xdr:grpSpPr bwMode="auto">
            <a:xfrm>
              <a:off x="311" y="2539"/>
              <a:ext cx="18" cy="30"/>
              <a:chOff x="270" y="2572"/>
              <a:chExt cx="18" cy="30"/>
            </a:xfrm>
          </xdr:grpSpPr>
          <xdr:sp macro="" textlink="">
            <xdr:nvSpPr>
              <xdr:cNvPr id="4784" name="Text Box 688"/>
              <xdr:cNvSpPr txBox="1">
                <a:spLocks noChangeArrowheads="1"/>
              </xdr:cNvSpPr>
            </xdr:nvSpPr>
            <xdr:spPr bwMode="auto">
              <a:xfrm>
                <a:off x="270" y="2581"/>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9021" name="Group 689"/>
              <xdr:cNvGrpSpPr>
                <a:grpSpLocks/>
              </xdr:cNvGrpSpPr>
            </xdr:nvGrpSpPr>
            <xdr:grpSpPr bwMode="auto">
              <a:xfrm>
                <a:off x="279" y="2572"/>
                <a:ext cx="4" cy="11"/>
                <a:chOff x="279" y="2572"/>
                <a:chExt cx="4" cy="11"/>
              </a:xfrm>
            </xdr:grpSpPr>
            <xdr:sp macro="" textlink="">
              <xdr:nvSpPr>
                <xdr:cNvPr id="39022" name="Line 690"/>
                <xdr:cNvSpPr>
                  <a:spLocks noChangeShapeType="1"/>
                </xdr:cNvSpPr>
              </xdr:nvSpPr>
              <xdr:spPr bwMode="auto">
                <a:xfrm>
                  <a:off x="279" y="2572"/>
                  <a:ext cx="0" cy="11"/>
                </a:xfrm>
                <a:prstGeom prst="line">
                  <a:avLst/>
                </a:prstGeom>
                <a:noFill/>
                <a:ln w="9525">
                  <a:solidFill>
                    <a:srgbClr val="FFFF99"/>
                  </a:solidFill>
                  <a:round/>
                  <a:headEnd/>
                  <a:tailEnd/>
                </a:ln>
              </xdr:spPr>
            </xdr:sp>
            <xdr:sp macro="" textlink="">
              <xdr:nvSpPr>
                <xdr:cNvPr id="39023" name="Line 691"/>
                <xdr:cNvSpPr>
                  <a:spLocks noChangeShapeType="1"/>
                </xdr:cNvSpPr>
              </xdr:nvSpPr>
              <xdr:spPr bwMode="auto">
                <a:xfrm>
                  <a:off x="283" y="2572"/>
                  <a:ext cx="0" cy="11"/>
                </a:xfrm>
                <a:prstGeom prst="line">
                  <a:avLst/>
                </a:prstGeom>
                <a:noFill/>
                <a:ln w="9525">
                  <a:solidFill>
                    <a:srgbClr val="FF6600"/>
                  </a:solidFill>
                  <a:round/>
                  <a:headEnd/>
                  <a:tailEnd/>
                </a:ln>
              </xdr:spPr>
            </xdr:sp>
          </xdr:grpSp>
        </xdr:grpSp>
        <xdr:sp macro="" textlink="">
          <xdr:nvSpPr>
            <xdr:cNvPr id="39018" name="Line 692"/>
            <xdr:cNvSpPr>
              <a:spLocks noChangeShapeType="1"/>
            </xdr:cNvSpPr>
          </xdr:nvSpPr>
          <xdr:spPr bwMode="auto">
            <a:xfrm rot="5400000">
              <a:off x="308" y="2525"/>
              <a:ext cx="0" cy="11"/>
            </a:xfrm>
            <a:prstGeom prst="line">
              <a:avLst/>
            </a:prstGeom>
            <a:noFill/>
            <a:ln w="9525">
              <a:solidFill>
                <a:srgbClr val="FFFF99"/>
              </a:solidFill>
              <a:round/>
              <a:headEnd/>
              <a:tailEnd/>
            </a:ln>
          </xdr:spPr>
        </xdr:sp>
        <xdr:sp macro="" textlink="">
          <xdr:nvSpPr>
            <xdr:cNvPr id="39019" name="Line 693"/>
            <xdr:cNvSpPr>
              <a:spLocks noChangeShapeType="1"/>
            </xdr:cNvSpPr>
          </xdr:nvSpPr>
          <xdr:spPr bwMode="auto">
            <a:xfrm rot="5400000">
              <a:off x="335" y="2525"/>
              <a:ext cx="0" cy="11"/>
            </a:xfrm>
            <a:prstGeom prst="line">
              <a:avLst/>
            </a:prstGeom>
            <a:noFill/>
            <a:ln w="9525">
              <a:solidFill>
                <a:srgbClr val="FFFF99"/>
              </a:solidFill>
              <a:round/>
              <a:headEnd/>
              <a:tailEnd/>
            </a:ln>
          </xdr:spPr>
        </xdr:sp>
      </xdr:grpSp>
      <xdr:grpSp>
        <xdr:nvGrpSpPr>
          <xdr:cNvPr id="39003" name="Group 699"/>
          <xdr:cNvGrpSpPr>
            <a:grpSpLocks/>
          </xdr:cNvGrpSpPr>
        </xdr:nvGrpSpPr>
        <xdr:grpSpPr bwMode="auto">
          <a:xfrm>
            <a:off x="826" y="2879"/>
            <a:ext cx="24" cy="50"/>
            <a:chOff x="826" y="2879"/>
            <a:chExt cx="24" cy="50"/>
          </a:xfrm>
        </xdr:grpSpPr>
        <xdr:sp macro="" textlink="">
          <xdr:nvSpPr>
            <xdr:cNvPr id="39011" name="Line 695"/>
            <xdr:cNvSpPr>
              <a:spLocks noChangeShapeType="1"/>
            </xdr:cNvSpPr>
          </xdr:nvSpPr>
          <xdr:spPr bwMode="auto">
            <a:xfrm>
              <a:off x="826" y="2879"/>
              <a:ext cx="0" cy="49"/>
            </a:xfrm>
            <a:prstGeom prst="line">
              <a:avLst/>
            </a:prstGeom>
            <a:noFill/>
            <a:ln w="9525">
              <a:solidFill>
                <a:srgbClr val="800000"/>
              </a:solidFill>
              <a:round/>
              <a:headEnd/>
              <a:tailEnd/>
            </a:ln>
          </xdr:spPr>
        </xdr:sp>
        <xdr:sp macro="" textlink="">
          <xdr:nvSpPr>
            <xdr:cNvPr id="39012" name="Line 696"/>
            <xdr:cNvSpPr>
              <a:spLocks noChangeShapeType="1"/>
            </xdr:cNvSpPr>
          </xdr:nvSpPr>
          <xdr:spPr bwMode="auto">
            <a:xfrm>
              <a:off x="826" y="2879"/>
              <a:ext cx="24" cy="0"/>
            </a:xfrm>
            <a:prstGeom prst="line">
              <a:avLst/>
            </a:prstGeom>
            <a:noFill/>
            <a:ln w="9525">
              <a:solidFill>
                <a:srgbClr val="800000"/>
              </a:solidFill>
              <a:round/>
              <a:headEnd/>
              <a:tailEnd/>
            </a:ln>
          </xdr:spPr>
        </xdr:sp>
        <xdr:sp macro="" textlink="">
          <xdr:nvSpPr>
            <xdr:cNvPr id="39013" name="Line 697"/>
            <xdr:cNvSpPr>
              <a:spLocks noChangeShapeType="1"/>
            </xdr:cNvSpPr>
          </xdr:nvSpPr>
          <xdr:spPr bwMode="auto">
            <a:xfrm>
              <a:off x="826" y="2929"/>
              <a:ext cx="24" cy="0"/>
            </a:xfrm>
            <a:prstGeom prst="line">
              <a:avLst/>
            </a:prstGeom>
            <a:noFill/>
            <a:ln w="9525">
              <a:solidFill>
                <a:srgbClr val="800000"/>
              </a:solidFill>
              <a:round/>
              <a:headEnd/>
              <a:tailEnd/>
            </a:ln>
          </xdr:spPr>
        </xdr:sp>
        <xdr:sp macro="" textlink="">
          <xdr:nvSpPr>
            <xdr:cNvPr id="39014" name="Line 698"/>
            <xdr:cNvSpPr>
              <a:spLocks noChangeShapeType="1"/>
            </xdr:cNvSpPr>
          </xdr:nvSpPr>
          <xdr:spPr bwMode="auto">
            <a:xfrm>
              <a:off x="850" y="2879"/>
              <a:ext cx="0" cy="49"/>
            </a:xfrm>
            <a:prstGeom prst="line">
              <a:avLst/>
            </a:prstGeom>
            <a:noFill/>
            <a:ln w="9525">
              <a:solidFill>
                <a:srgbClr val="800000"/>
              </a:solidFill>
              <a:round/>
              <a:headEnd/>
              <a:tailEnd/>
            </a:ln>
          </xdr:spPr>
        </xdr:sp>
      </xdr:grpSp>
      <xdr:grpSp>
        <xdr:nvGrpSpPr>
          <xdr:cNvPr id="39004" name="Group 700"/>
          <xdr:cNvGrpSpPr>
            <a:grpSpLocks/>
          </xdr:cNvGrpSpPr>
        </xdr:nvGrpSpPr>
        <xdr:grpSpPr bwMode="auto">
          <a:xfrm>
            <a:off x="855" y="2879"/>
            <a:ext cx="31" cy="23"/>
            <a:chOff x="826" y="2879"/>
            <a:chExt cx="24" cy="50"/>
          </a:xfrm>
        </xdr:grpSpPr>
        <xdr:sp macro="" textlink="">
          <xdr:nvSpPr>
            <xdr:cNvPr id="39007" name="Line 701"/>
            <xdr:cNvSpPr>
              <a:spLocks noChangeShapeType="1"/>
            </xdr:cNvSpPr>
          </xdr:nvSpPr>
          <xdr:spPr bwMode="auto">
            <a:xfrm>
              <a:off x="826" y="2879"/>
              <a:ext cx="0" cy="49"/>
            </a:xfrm>
            <a:prstGeom prst="line">
              <a:avLst/>
            </a:prstGeom>
            <a:noFill/>
            <a:ln w="9525">
              <a:solidFill>
                <a:srgbClr val="800000"/>
              </a:solidFill>
              <a:round/>
              <a:headEnd/>
              <a:tailEnd/>
            </a:ln>
          </xdr:spPr>
        </xdr:sp>
        <xdr:sp macro="" textlink="">
          <xdr:nvSpPr>
            <xdr:cNvPr id="39008" name="Line 702"/>
            <xdr:cNvSpPr>
              <a:spLocks noChangeShapeType="1"/>
            </xdr:cNvSpPr>
          </xdr:nvSpPr>
          <xdr:spPr bwMode="auto">
            <a:xfrm>
              <a:off x="826" y="2879"/>
              <a:ext cx="24" cy="0"/>
            </a:xfrm>
            <a:prstGeom prst="line">
              <a:avLst/>
            </a:prstGeom>
            <a:noFill/>
            <a:ln w="9525">
              <a:solidFill>
                <a:srgbClr val="800000"/>
              </a:solidFill>
              <a:round/>
              <a:headEnd/>
              <a:tailEnd/>
            </a:ln>
          </xdr:spPr>
        </xdr:sp>
        <xdr:sp macro="" textlink="">
          <xdr:nvSpPr>
            <xdr:cNvPr id="39009" name="Line 703"/>
            <xdr:cNvSpPr>
              <a:spLocks noChangeShapeType="1"/>
            </xdr:cNvSpPr>
          </xdr:nvSpPr>
          <xdr:spPr bwMode="auto">
            <a:xfrm>
              <a:off x="826" y="2929"/>
              <a:ext cx="24" cy="0"/>
            </a:xfrm>
            <a:prstGeom prst="line">
              <a:avLst/>
            </a:prstGeom>
            <a:noFill/>
            <a:ln w="9525">
              <a:solidFill>
                <a:srgbClr val="800000"/>
              </a:solidFill>
              <a:round/>
              <a:headEnd/>
              <a:tailEnd/>
            </a:ln>
          </xdr:spPr>
        </xdr:sp>
        <xdr:sp macro="" textlink="">
          <xdr:nvSpPr>
            <xdr:cNvPr id="39010" name="Line 704"/>
            <xdr:cNvSpPr>
              <a:spLocks noChangeShapeType="1"/>
            </xdr:cNvSpPr>
          </xdr:nvSpPr>
          <xdr:spPr bwMode="auto">
            <a:xfrm>
              <a:off x="850" y="2879"/>
              <a:ext cx="0" cy="49"/>
            </a:xfrm>
            <a:prstGeom prst="line">
              <a:avLst/>
            </a:prstGeom>
            <a:noFill/>
            <a:ln w="9525">
              <a:solidFill>
                <a:srgbClr val="800000"/>
              </a:solidFill>
              <a:round/>
              <a:headEnd/>
              <a:tailEnd/>
            </a:ln>
          </xdr:spPr>
        </xdr:sp>
      </xdr:grpSp>
      <xdr:sp macro="" textlink="">
        <xdr:nvSpPr>
          <xdr:cNvPr id="39005" name="Line 708"/>
          <xdr:cNvSpPr>
            <a:spLocks noChangeShapeType="1"/>
          </xdr:cNvSpPr>
        </xdr:nvSpPr>
        <xdr:spPr bwMode="auto">
          <a:xfrm>
            <a:off x="791" y="2921"/>
            <a:ext cx="33" cy="0"/>
          </a:xfrm>
          <a:prstGeom prst="line">
            <a:avLst/>
          </a:prstGeom>
          <a:noFill/>
          <a:ln w="9525">
            <a:solidFill>
              <a:srgbClr val="FF6600"/>
            </a:solidFill>
            <a:round/>
            <a:headEnd/>
            <a:tailEnd type="triangle" w="med" len="med"/>
          </a:ln>
        </xdr:spPr>
      </xdr:sp>
      <xdr:sp macro="" textlink="">
        <xdr:nvSpPr>
          <xdr:cNvPr id="39006" name="Line 709"/>
          <xdr:cNvSpPr>
            <a:spLocks noChangeShapeType="1"/>
          </xdr:cNvSpPr>
        </xdr:nvSpPr>
        <xdr:spPr bwMode="auto">
          <a:xfrm flipV="1">
            <a:off x="879" y="2905"/>
            <a:ext cx="0" cy="20"/>
          </a:xfrm>
          <a:prstGeom prst="line">
            <a:avLst/>
          </a:prstGeom>
          <a:noFill/>
          <a:ln w="9525">
            <a:solidFill>
              <a:srgbClr val="FF6600"/>
            </a:solidFill>
            <a:round/>
            <a:headEnd/>
            <a:tailEnd type="triangle" w="med" len="med"/>
          </a:ln>
        </xdr:spPr>
      </xdr:sp>
    </xdr:grpSp>
    <xdr:clientData/>
  </xdr:twoCellAnchor>
  <xdr:twoCellAnchor>
    <xdr:from>
      <xdr:col>8</xdr:col>
      <xdr:colOff>9525</xdr:colOff>
      <xdr:row>132</xdr:row>
      <xdr:rowOff>161925</xdr:rowOff>
    </xdr:from>
    <xdr:to>
      <xdr:col>9</xdr:col>
      <xdr:colOff>590550</xdr:colOff>
      <xdr:row>135</xdr:row>
      <xdr:rowOff>57150</xdr:rowOff>
    </xdr:to>
    <xdr:grpSp>
      <xdr:nvGrpSpPr>
        <xdr:cNvPr id="28478" name="Group 740"/>
        <xdr:cNvGrpSpPr>
          <a:grpSpLocks/>
        </xdr:cNvGrpSpPr>
      </xdr:nvGrpSpPr>
      <xdr:grpSpPr bwMode="auto">
        <a:xfrm>
          <a:off x="4925654" y="27200635"/>
          <a:ext cx="1195541" cy="509741"/>
          <a:chOff x="513" y="2596"/>
          <a:chExt cx="125" cy="49"/>
        </a:xfrm>
      </xdr:grpSpPr>
      <xdr:sp macro="" textlink="">
        <xdr:nvSpPr>
          <xdr:cNvPr id="4821" name="Text Box 725"/>
          <xdr:cNvSpPr txBox="1">
            <a:spLocks noChangeArrowheads="1"/>
          </xdr:cNvSpPr>
        </xdr:nvSpPr>
        <xdr:spPr bwMode="auto">
          <a:xfrm>
            <a:off x="553" y="2597"/>
            <a:ext cx="18"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FF99"/>
                </a:solidFill>
                <a:latin typeface="Arial"/>
                <a:cs typeface="Arial"/>
              </a:rPr>
              <a:t>C</a:t>
            </a:r>
          </a:p>
        </xdr:txBody>
      </xdr:sp>
      <xdr:sp macro="" textlink="">
        <xdr:nvSpPr>
          <xdr:cNvPr id="4818" name="Text Box 722"/>
          <xdr:cNvSpPr txBox="1">
            <a:spLocks noChangeArrowheads="1"/>
          </xdr:cNvSpPr>
        </xdr:nvSpPr>
        <xdr:spPr bwMode="auto">
          <a:xfrm>
            <a:off x="513" y="2597"/>
            <a:ext cx="32" cy="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FF99"/>
                </a:solidFill>
                <a:latin typeface="Arial"/>
                <a:cs typeface="Arial"/>
              </a:rPr>
              <a:t>CH</a:t>
            </a:r>
            <a:r>
              <a:rPr lang="en-US" sz="1100" b="0" i="0" strike="noStrike" baseline="-25000">
                <a:solidFill>
                  <a:srgbClr val="FFFF99"/>
                </a:solidFill>
                <a:latin typeface="Arial"/>
                <a:cs typeface="Arial"/>
              </a:rPr>
              <a:t>3</a:t>
            </a:r>
          </a:p>
        </xdr:txBody>
      </xdr:sp>
      <xdr:sp macro="" textlink="">
        <xdr:nvSpPr>
          <xdr:cNvPr id="4620" name="Text Box 524"/>
          <xdr:cNvSpPr txBox="1">
            <a:spLocks noChangeArrowheads="1"/>
          </xdr:cNvSpPr>
        </xdr:nvSpPr>
        <xdr:spPr bwMode="auto">
          <a:xfrm>
            <a:off x="577" y="2596"/>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4738" name="Text Box 642"/>
          <xdr:cNvSpPr txBox="1">
            <a:spLocks noChangeArrowheads="1"/>
          </xdr:cNvSpPr>
        </xdr:nvSpPr>
        <xdr:spPr bwMode="auto">
          <a:xfrm>
            <a:off x="605" y="2597"/>
            <a:ext cx="33" cy="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FF99"/>
                </a:solidFill>
                <a:latin typeface="Arial"/>
                <a:cs typeface="Arial"/>
              </a:rPr>
              <a:t>CH</a:t>
            </a:r>
            <a:r>
              <a:rPr lang="en-US" sz="1100" b="0" i="0" strike="noStrike" baseline="-25000">
                <a:solidFill>
                  <a:srgbClr val="FFFF99"/>
                </a:solidFill>
                <a:latin typeface="Arial"/>
                <a:cs typeface="Arial"/>
              </a:rPr>
              <a:t>3</a:t>
            </a:r>
          </a:p>
        </xdr:txBody>
      </xdr:sp>
      <xdr:sp macro="" textlink="">
        <xdr:nvSpPr>
          <xdr:cNvPr id="38992" name="Line 650"/>
          <xdr:cNvSpPr>
            <a:spLocks noChangeShapeType="1"/>
          </xdr:cNvSpPr>
        </xdr:nvSpPr>
        <xdr:spPr bwMode="auto">
          <a:xfrm rot="5400000">
            <a:off x="600" y="2601"/>
            <a:ext cx="0" cy="11"/>
          </a:xfrm>
          <a:prstGeom prst="line">
            <a:avLst/>
          </a:prstGeom>
          <a:noFill/>
          <a:ln w="9525">
            <a:solidFill>
              <a:srgbClr val="FFFF99"/>
            </a:solidFill>
            <a:round/>
            <a:headEnd/>
            <a:tailEnd/>
          </a:ln>
        </xdr:spPr>
      </xdr:sp>
      <xdr:grpSp>
        <xdr:nvGrpSpPr>
          <xdr:cNvPr id="38993" name="Group 738"/>
          <xdr:cNvGrpSpPr>
            <a:grpSpLocks/>
          </xdr:cNvGrpSpPr>
        </xdr:nvGrpSpPr>
        <xdr:grpSpPr bwMode="auto">
          <a:xfrm>
            <a:off x="553" y="2615"/>
            <a:ext cx="18" cy="30"/>
            <a:chOff x="556" y="2616"/>
            <a:chExt cx="18" cy="30"/>
          </a:xfrm>
        </xdr:grpSpPr>
        <xdr:sp macro="" textlink="">
          <xdr:nvSpPr>
            <xdr:cNvPr id="4823" name="Text Box 727"/>
            <xdr:cNvSpPr txBox="1">
              <a:spLocks noChangeArrowheads="1"/>
            </xdr:cNvSpPr>
          </xdr:nvSpPr>
          <xdr:spPr bwMode="auto">
            <a:xfrm>
              <a:off x="556" y="2625"/>
              <a:ext cx="18"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FF99"/>
                  </a:solidFill>
                  <a:latin typeface="Arial"/>
                  <a:cs typeface="Arial"/>
                </a:rPr>
                <a:t>O</a:t>
              </a:r>
            </a:p>
          </xdr:txBody>
        </xdr:sp>
        <xdr:grpSp>
          <xdr:nvGrpSpPr>
            <xdr:cNvPr id="38997" name="Group 728"/>
            <xdr:cNvGrpSpPr>
              <a:grpSpLocks/>
            </xdr:cNvGrpSpPr>
          </xdr:nvGrpSpPr>
          <xdr:grpSpPr bwMode="auto">
            <a:xfrm>
              <a:off x="562" y="2616"/>
              <a:ext cx="4" cy="11"/>
              <a:chOff x="279" y="2572"/>
              <a:chExt cx="4" cy="11"/>
            </a:xfrm>
          </xdr:grpSpPr>
          <xdr:sp macro="" textlink="">
            <xdr:nvSpPr>
              <xdr:cNvPr id="38998" name="Line 729"/>
              <xdr:cNvSpPr>
                <a:spLocks noChangeShapeType="1"/>
              </xdr:cNvSpPr>
            </xdr:nvSpPr>
            <xdr:spPr bwMode="auto">
              <a:xfrm>
                <a:off x="279" y="2572"/>
                <a:ext cx="0" cy="11"/>
              </a:xfrm>
              <a:prstGeom prst="line">
                <a:avLst/>
              </a:prstGeom>
              <a:noFill/>
              <a:ln w="9525">
                <a:solidFill>
                  <a:srgbClr val="FFFF99"/>
                </a:solidFill>
                <a:round/>
                <a:headEnd/>
                <a:tailEnd/>
              </a:ln>
            </xdr:spPr>
          </xdr:sp>
          <xdr:sp macro="" textlink="">
            <xdr:nvSpPr>
              <xdr:cNvPr id="38999" name="Line 730"/>
              <xdr:cNvSpPr>
                <a:spLocks noChangeShapeType="1"/>
              </xdr:cNvSpPr>
            </xdr:nvSpPr>
            <xdr:spPr bwMode="auto">
              <a:xfrm>
                <a:off x="283" y="2572"/>
                <a:ext cx="0" cy="11"/>
              </a:xfrm>
              <a:prstGeom prst="line">
                <a:avLst/>
              </a:prstGeom>
              <a:noFill/>
              <a:ln w="9525">
                <a:solidFill>
                  <a:srgbClr val="FF6600"/>
                </a:solidFill>
                <a:round/>
                <a:headEnd/>
                <a:tailEnd/>
              </a:ln>
            </xdr:spPr>
          </xdr:sp>
        </xdr:grpSp>
      </xdr:grpSp>
      <xdr:sp macro="" textlink="">
        <xdr:nvSpPr>
          <xdr:cNvPr id="38994" name="Line 731"/>
          <xdr:cNvSpPr>
            <a:spLocks noChangeShapeType="1"/>
          </xdr:cNvSpPr>
        </xdr:nvSpPr>
        <xdr:spPr bwMode="auto">
          <a:xfrm rot="5400000">
            <a:off x="549" y="2601"/>
            <a:ext cx="0" cy="11"/>
          </a:xfrm>
          <a:prstGeom prst="line">
            <a:avLst/>
          </a:prstGeom>
          <a:noFill/>
          <a:ln w="9525">
            <a:solidFill>
              <a:srgbClr val="FFFF99"/>
            </a:solidFill>
            <a:round/>
            <a:headEnd/>
            <a:tailEnd/>
          </a:ln>
        </xdr:spPr>
      </xdr:sp>
      <xdr:sp macro="" textlink="">
        <xdr:nvSpPr>
          <xdr:cNvPr id="38995" name="Line 732"/>
          <xdr:cNvSpPr>
            <a:spLocks noChangeShapeType="1"/>
          </xdr:cNvSpPr>
        </xdr:nvSpPr>
        <xdr:spPr bwMode="auto">
          <a:xfrm rot="5400000">
            <a:off x="574" y="2601"/>
            <a:ext cx="0" cy="11"/>
          </a:xfrm>
          <a:prstGeom prst="line">
            <a:avLst/>
          </a:prstGeom>
          <a:noFill/>
          <a:ln w="9525">
            <a:solidFill>
              <a:srgbClr val="FFFF99"/>
            </a:solidFill>
            <a:round/>
            <a:headEnd/>
            <a:tailEnd/>
          </a:ln>
        </xdr:spPr>
      </xdr:sp>
    </xdr:grpSp>
    <xdr:clientData/>
  </xdr:twoCellAnchor>
  <xdr:twoCellAnchor>
    <xdr:from>
      <xdr:col>4</xdr:col>
      <xdr:colOff>180975</xdr:colOff>
      <xdr:row>132</xdr:row>
      <xdr:rowOff>114300</xdr:rowOff>
    </xdr:from>
    <xdr:to>
      <xdr:col>5</xdr:col>
      <xdr:colOff>428625</xdr:colOff>
      <xdr:row>135</xdr:row>
      <xdr:rowOff>95250</xdr:rowOff>
    </xdr:to>
    <xdr:grpSp>
      <xdr:nvGrpSpPr>
        <xdr:cNvPr id="28479" name="Group 735"/>
        <xdr:cNvGrpSpPr>
          <a:grpSpLocks/>
        </xdr:cNvGrpSpPr>
      </xdr:nvGrpSpPr>
      <xdr:grpSpPr bwMode="auto">
        <a:xfrm>
          <a:off x="2639040" y="27153010"/>
          <a:ext cx="862166" cy="595466"/>
          <a:chOff x="286" y="2588"/>
          <a:chExt cx="90" cy="58"/>
        </a:xfrm>
      </xdr:grpSpPr>
      <xdr:sp macro="" textlink="">
        <xdr:nvSpPr>
          <xdr:cNvPr id="4681" name="Text Box 585"/>
          <xdr:cNvSpPr txBox="1">
            <a:spLocks noChangeArrowheads="1"/>
          </xdr:cNvSpPr>
        </xdr:nvSpPr>
        <xdr:spPr bwMode="auto">
          <a:xfrm>
            <a:off x="348" y="2597"/>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8975" name="Line 537"/>
          <xdr:cNvSpPr>
            <a:spLocks noChangeShapeType="1"/>
          </xdr:cNvSpPr>
        </xdr:nvSpPr>
        <xdr:spPr bwMode="auto">
          <a:xfrm>
            <a:off x="358" y="2588"/>
            <a:ext cx="0" cy="11"/>
          </a:xfrm>
          <a:prstGeom prst="line">
            <a:avLst/>
          </a:prstGeom>
          <a:noFill/>
          <a:ln w="9525">
            <a:solidFill>
              <a:srgbClr val="FFFF99"/>
            </a:solidFill>
            <a:round/>
            <a:headEnd/>
            <a:tailEnd/>
          </a:ln>
        </xdr:spPr>
      </xdr:sp>
      <xdr:sp macro="" textlink="">
        <xdr:nvSpPr>
          <xdr:cNvPr id="4808" name="Text Box 712"/>
          <xdr:cNvSpPr txBox="1">
            <a:spLocks noChangeArrowheads="1"/>
          </xdr:cNvSpPr>
        </xdr:nvSpPr>
        <xdr:spPr bwMode="auto">
          <a:xfrm>
            <a:off x="321" y="2597"/>
            <a:ext cx="2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4809" name="Text Box 713"/>
          <xdr:cNvSpPr txBox="1">
            <a:spLocks noChangeArrowheads="1"/>
          </xdr:cNvSpPr>
        </xdr:nvSpPr>
        <xdr:spPr bwMode="auto">
          <a:xfrm>
            <a:off x="295" y="2597"/>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38978" name="Group 714"/>
          <xdr:cNvGrpSpPr>
            <a:grpSpLocks/>
          </xdr:cNvGrpSpPr>
        </xdr:nvGrpSpPr>
        <xdr:grpSpPr bwMode="auto">
          <a:xfrm>
            <a:off x="296" y="2616"/>
            <a:ext cx="18" cy="30"/>
            <a:chOff x="272" y="2572"/>
            <a:chExt cx="18" cy="30"/>
          </a:xfrm>
        </xdr:grpSpPr>
        <xdr:sp macro="" textlink="">
          <xdr:nvSpPr>
            <xdr:cNvPr id="4811" name="Text Box 715"/>
            <xdr:cNvSpPr txBox="1">
              <a:spLocks noChangeArrowheads="1"/>
            </xdr:cNvSpPr>
          </xdr:nvSpPr>
          <xdr:spPr bwMode="auto">
            <a:xfrm>
              <a:off x="272" y="2581"/>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8985" name="Group 716"/>
            <xdr:cNvGrpSpPr>
              <a:grpSpLocks/>
            </xdr:cNvGrpSpPr>
          </xdr:nvGrpSpPr>
          <xdr:grpSpPr bwMode="auto">
            <a:xfrm>
              <a:off x="279" y="2572"/>
              <a:ext cx="4" cy="11"/>
              <a:chOff x="279" y="2572"/>
              <a:chExt cx="4" cy="11"/>
            </a:xfrm>
          </xdr:grpSpPr>
          <xdr:sp macro="" textlink="">
            <xdr:nvSpPr>
              <xdr:cNvPr id="38986" name="Line 717"/>
              <xdr:cNvSpPr>
                <a:spLocks noChangeShapeType="1"/>
              </xdr:cNvSpPr>
            </xdr:nvSpPr>
            <xdr:spPr bwMode="auto">
              <a:xfrm>
                <a:off x="279" y="2572"/>
                <a:ext cx="0" cy="11"/>
              </a:xfrm>
              <a:prstGeom prst="line">
                <a:avLst/>
              </a:prstGeom>
              <a:noFill/>
              <a:ln w="9525">
                <a:solidFill>
                  <a:srgbClr val="FFFF99"/>
                </a:solidFill>
                <a:round/>
                <a:headEnd/>
                <a:tailEnd/>
              </a:ln>
            </xdr:spPr>
          </xdr:sp>
          <xdr:sp macro="" textlink="">
            <xdr:nvSpPr>
              <xdr:cNvPr id="38987" name="Line 718"/>
              <xdr:cNvSpPr>
                <a:spLocks noChangeShapeType="1"/>
              </xdr:cNvSpPr>
            </xdr:nvSpPr>
            <xdr:spPr bwMode="auto">
              <a:xfrm>
                <a:off x="283" y="2572"/>
                <a:ext cx="0" cy="11"/>
              </a:xfrm>
              <a:prstGeom prst="line">
                <a:avLst/>
              </a:prstGeom>
              <a:noFill/>
              <a:ln w="9525">
                <a:solidFill>
                  <a:srgbClr val="FF6600"/>
                </a:solidFill>
                <a:round/>
                <a:headEnd/>
                <a:tailEnd/>
              </a:ln>
            </xdr:spPr>
          </xdr:sp>
        </xdr:grpSp>
      </xdr:grpSp>
      <xdr:sp macro="" textlink="">
        <xdr:nvSpPr>
          <xdr:cNvPr id="38979" name="Line 719"/>
          <xdr:cNvSpPr>
            <a:spLocks noChangeShapeType="1"/>
          </xdr:cNvSpPr>
        </xdr:nvSpPr>
        <xdr:spPr bwMode="auto">
          <a:xfrm rot="5400000">
            <a:off x="292" y="2602"/>
            <a:ext cx="0" cy="11"/>
          </a:xfrm>
          <a:prstGeom prst="line">
            <a:avLst/>
          </a:prstGeom>
          <a:noFill/>
          <a:ln w="9525">
            <a:solidFill>
              <a:srgbClr val="FFFF99"/>
            </a:solidFill>
            <a:round/>
            <a:headEnd/>
            <a:tailEnd/>
          </a:ln>
        </xdr:spPr>
      </xdr:sp>
      <xdr:sp macro="" textlink="">
        <xdr:nvSpPr>
          <xdr:cNvPr id="38980" name="Line 720"/>
          <xdr:cNvSpPr>
            <a:spLocks noChangeShapeType="1"/>
          </xdr:cNvSpPr>
        </xdr:nvSpPr>
        <xdr:spPr bwMode="auto">
          <a:xfrm rot="5400000">
            <a:off x="318" y="2602"/>
            <a:ext cx="0" cy="11"/>
          </a:xfrm>
          <a:prstGeom prst="line">
            <a:avLst/>
          </a:prstGeom>
          <a:noFill/>
          <a:ln w="9525">
            <a:solidFill>
              <a:srgbClr val="FFFF99"/>
            </a:solidFill>
            <a:round/>
            <a:headEnd/>
            <a:tailEnd/>
          </a:ln>
        </xdr:spPr>
      </xdr:sp>
      <xdr:sp macro="" textlink="">
        <xdr:nvSpPr>
          <xdr:cNvPr id="38981" name="Line 649"/>
          <xdr:cNvSpPr>
            <a:spLocks noChangeShapeType="1"/>
          </xdr:cNvSpPr>
        </xdr:nvSpPr>
        <xdr:spPr bwMode="auto">
          <a:xfrm rot="5400000">
            <a:off x="344" y="2602"/>
            <a:ext cx="0" cy="11"/>
          </a:xfrm>
          <a:prstGeom prst="line">
            <a:avLst/>
          </a:prstGeom>
          <a:noFill/>
          <a:ln w="9525">
            <a:solidFill>
              <a:srgbClr val="FFFF99"/>
            </a:solidFill>
            <a:round/>
            <a:headEnd/>
            <a:tailEnd/>
          </a:ln>
        </xdr:spPr>
      </xdr:sp>
      <xdr:sp macro="" textlink="">
        <xdr:nvSpPr>
          <xdr:cNvPr id="38982" name="Line 733"/>
          <xdr:cNvSpPr>
            <a:spLocks noChangeShapeType="1"/>
          </xdr:cNvSpPr>
        </xdr:nvSpPr>
        <xdr:spPr bwMode="auto">
          <a:xfrm rot="5400000">
            <a:off x="371" y="2602"/>
            <a:ext cx="0" cy="11"/>
          </a:xfrm>
          <a:prstGeom prst="line">
            <a:avLst/>
          </a:prstGeom>
          <a:noFill/>
          <a:ln w="9525">
            <a:solidFill>
              <a:srgbClr val="FFFF99"/>
            </a:solidFill>
            <a:round/>
            <a:headEnd/>
            <a:tailEnd/>
          </a:ln>
        </xdr:spPr>
      </xdr:sp>
      <xdr:sp macro="" textlink="">
        <xdr:nvSpPr>
          <xdr:cNvPr id="38983" name="Line 734"/>
          <xdr:cNvSpPr>
            <a:spLocks noChangeShapeType="1"/>
          </xdr:cNvSpPr>
        </xdr:nvSpPr>
        <xdr:spPr bwMode="auto">
          <a:xfrm>
            <a:off x="358" y="2616"/>
            <a:ext cx="0" cy="11"/>
          </a:xfrm>
          <a:prstGeom prst="line">
            <a:avLst/>
          </a:prstGeom>
          <a:noFill/>
          <a:ln w="9525">
            <a:solidFill>
              <a:srgbClr val="FFFF99"/>
            </a:solidFill>
            <a:round/>
            <a:headEnd/>
            <a:tailEnd/>
          </a:ln>
        </xdr:spPr>
      </xdr:sp>
    </xdr:grpSp>
    <xdr:clientData/>
  </xdr:twoCellAnchor>
  <xdr:twoCellAnchor>
    <xdr:from>
      <xdr:col>4</xdr:col>
      <xdr:colOff>180975</xdr:colOff>
      <xdr:row>137</xdr:row>
      <xdr:rowOff>0</xdr:rowOff>
    </xdr:from>
    <xdr:to>
      <xdr:col>5</xdr:col>
      <xdr:colOff>428625</xdr:colOff>
      <xdr:row>139</xdr:row>
      <xdr:rowOff>0</xdr:rowOff>
    </xdr:to>
    <xdr:grpSp>
      <xdr:nvGrpSpPr>
        <xdr:cNvPr id="28480" name="Group 771"/>
        <xdr:cNvGrpSpPr>
          <a:grpSpLocks/>
        </xdr:cNvGrpSpPr>
      </xdr:nvGrpSpPr>
      <xdr:grpSpPr bwMode="auto">
        <a:xfrm>
          <a:off x="2639040" y="28062903"/>
          <a:ext cx="862166" cy="409678"/>
          <a:chOff x="275" y="2668"/>
          <a:chExt cx="90" cy="40"/>
        </a:xfrm>
      </xdr:grpSpPr>
      <xdr:sp macro="" textlink="">
        <xdr:nvSpPr>
          <xdr:cNvPr id="4851" name="Text Box 755"/>
          <xdr:cNvSpPr txBox="1">
            <a:spLocks noChangeArrowheads="1"/>
          </xdr:cNvSpPr>
        </xdr:nvSpPr>
        <xdr:spPr bwMode="auto">
          <a:xfrm>
            <a:off x="337" y="2677"/>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8964" name="Line 756"/>
          <xdr:cNvSpPr>
            <a:spLocks noChangeShapeType="1"/>
          </xdr:cNvSpPr>
        </xdr:nvSpPr>
        <xdr:spPr bwMode="auto">
          <a:xfrm>
            <a:off x="347" y="2668"/>
            <a:ext cx="0" cy="11"/>
          </a:xfrm>
          <a:prstGeom prst="line">
            <a:avLst/>
          </a:prstGeom>
          <a:noFill/>
          <a:ln w="9525">
            <a:solidFill>
              <a:srgbClr val="FFFF99"/>
            </a:solidFill>
            <a:round/>
            <a:headEnd/>
            <a:tailEnd/>
          </a:ln>
        </xdr:spPr>
      </xdr:sp>
      <xdr:sp macro="" textlink="">
        <xdr:nvSpPr>
          <xdr:cNvPr id="4853" name="Text Box 757"/>
          <xdr:cNvSpPr txBox="1">
            <a:spLocks noChangeArrowheads="1"/>
          </xdr:cNvSpPr>
        </xdr:nvSpPr>
        <xdr:spPr bwMode="auto">
          <a:xfrm>
            <a:off x="310" y="2677"/>
            <a:ext cx="2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4854" name="Text Box 758"/>
          <xdr:cNvSpPr txBox="1">
            <a:spLocks noChangeArrowheads="1"/>
          </xdr:cNvSpPr>
        </xdr:nvSpPr>
        <xdr:spPr bwMode="auto">
          <a:xfrm>
            <a:off x="284" y="2677"/>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8967" name="Line 764"/>
          <xdr:cNvSpPr>
            <a:spLocks noChangeShapeType="1"/>
          </xdr:cNvSpPr>
        </xdr:nvSpPr>
        <xdr:spPr bwMode="auto">
          <a:xfrm rot="5400000">
            <a:off x="281" y="2682"/>
            <a:ext cx="0" cy="11"/>
          </a:xfrm>
          <a:prstGeom prst="line">
            <a:avLst/>
          </a:prstGeom>
          <a:noFill/>
          <a:ln w="9525">
            <a:solidFill>
              <a:srgbClr val="FFFF99"/>
            </a:solidFill>
            <a:round/>
            <a:headEnd/>
            <a:tailEnd/>
          </a:ln>
        </xdr:spPr>
      </xdr:sp>
      <xdr:sp macro="" textlink="">
        <xdr:nvSpPr>
          <xdr:cNvPr id="38968" name="Line 765"/>
          <xdr:cNvSpPr>
            <a:spLocks noChangeShapeType="1"/>
          </xdr:cNvSpPr>
        </xdr:nvSpPr>
        <xdr:spPr bwMode="auto">
          <a:xfrm rot="5400000">
            <a:off x="307" y="2682"/>
            <a:ext cx="0" cy="11"/>
          </a:xfrm>
          <a:prstGeom prst="line">
            <a:avLst/>
          </a:prstGeom>
          <a:noFill/>
          <a:ln w="9525">
            <a:solidFill>
              <a:srgbClr val="FFFF99"/>
            </a:solidFill>
            <a:round/>
            <a:headEnd/>
            <a:tailEnd/>
          </a:ln>
        </xdr:spPr>
      </xdr:sp>
      <xdr:sp macro="" textlink="">
        <xdr:nvSpPr>
          <xdr:cNvPr id="38969" name="Line 766"/>
          <xdr:cNvSpPr>
            <a:spLocks noChangeShapeType="1"/>
          </xdr:cNvSpPr>
        </xdr:nvSpPr>
        <xdr:spPr bwMode="auto">
          <a:xfrm rot="5400000">
            <a:off x="333" y="2682"/>
            <a:ext cx="0" cy="11"/>
          </a:xfrm>
          <a:prstGeom prst="line">
            <a:avLst/>
          </a:prstGeom>
          <a:noFill/>
          <a:ln w="9525">
            <a:solidFill>
              <a:srgbClr val="FFFF99"/>
            </a:solidFill>
            <a:round/>
            <a:headEnd/>
            <a:tailEnd/>
          </a:ln>
        </xdr:spPr>
      </xdr:sp>
      <xdr:sp macro="" textlink="">
        <xdr:nvSpPr>
          <xdr:cNvPr id="38970" name="Line 767"/>
          <xdr:cNvSpPr>
            <a:spLocks noChangeShapeType="1"/>
          </xdr:cNvSpPr>
        </xdr:nvSpPr>
        <xdr:spPr bwMode="auto">
          <a:xfrm rot="5400000">
            <a:off x="360" y="2682"/>
            <a:ext cx="0" cy="11"/>
          </a:xfrm>
          <a:prstGeom prst="line">
            <a:avLst/>
          </a:prstGeom>
          <a:noFill/>
          <a:ln w="9525">
            <a:solidFill>
              <a:srgbClr val="FFFF99"/>
            </a:solidFill>
            <a:round/>
            <a:headEnd/>
            <a:tailEnd/>
          </a:ln>
        </xdr:spPr>
      </xdr:sp>
      <xdr:sp macro="" textlink="">
        <xdr:nvSpPr>
          <xdr:cNvPr id="38971" name="Line 768"/>
          <xdr:cNvSpPr>
            <a:spLocks noChangeShapeType="1"/>
          </xdr:cNvSpPr>
        </xdr:nvSpPr>
        <xdr:spPr bwMode="auto">
          <a:xfrm>
            <a:off x="347" y="2696"/>
            <a:ext cx="0" cy="11"/>
          </a:xfrm>
          <a:prstGeom prst="line">
            <a:avLst/>
          </a:prstGeom>
          <a:noFill/>
          <a:ln w="9525">
            <a:solidFill>
              <a:srgbClr val="FFFF99"/>
            </a:solidFill>
            <a:round/>
            <a:headEnd/>
            <a:tailEnd/>
          </a:ln>
        </xdr:spPr>
      </xdr:sp>
      <xdr:sp macro="" textlink="">
        <xdr:nvSpPr>
          <xdr:cNvPr id="38972" name="Line 769"/>
          <xdr:cNvSpPr>
            <a:spLocks noChangeShapeType="1"/>
          </xdr:cNvSpPr>
        </xdr:nvSpPr>
        <xdr:spPr bwMode="auto">
          <a:xfrm>
            <a:off x="294" y="2668"/>
            <a:ext cx="0" cy="11"/>
          </a:xfrm>
          <a:prstGeom prst="line">
            <a:avLst/>
          </a:prstGeom>
          <a:noFill/>
          <a:ln w="9525">
            <a:solidFill>
              <a:srgbClr val="FFFF99"/>
            </a:solidFill>
            <a:round/>
            <a:headEnd/>
            <a:tailEnd/>
          </a:ln>
        </xdr:spPr>
      </xdr:sp>
      <xdr:sp macro="" textlink="">
        <xdr:nvSpPr>
          <xdr:cNvPr id="38973" name="Line 770"/>
          <xdr:cNvSpPr>
            <a:spLocks noChangeShapeType="1"/>
          </xdr:cNvSpPr>
        </xdr:nvSpPr>
        <xdr:spPr bwMode="auto">
          <a:xfrm>
            <a:off x="294" y="2697"/>
            <a:ext cx="0" cy="11"/>
          </a:xfrm>
          <a:prstGeom prst="line">
            <a:avLst/>
          </a:prstGeom>
          <a:noFill/>
          <a:ln w="9525">
            <a:solidFill>
              <a:srgbClr val="FFFF99"/>
            </a:solidFill>
            <a:round/>
            <a:headEnd/>
            <a:tailEnd/>
          </a:ln>
        </xdr:spPr>
      </xdr:sp>
    </xdr:grpSp>
    <xdr:clientData/>
  </xdr:twoCellAnchor>
  <xdr:twoCellAnchor>
    <xdr:from>
      <xdr:col>8</xdr:col>
      <xdr:colOff>9525</xdr:colOff>
      <xdr:row>137</xdr:row>
      <xdr:rowOff>19050</xdr:rowOff>
    </xdr:from>
    <xdr:to>
      <xdr:col>9</xdr:col>
      <xdr:colOff>590550</xdr:colOff>
      <xdr:row>139</xdr:row>
      <xdr:rowOff>114300</xdr:rowOff>
    </xdr:to>
    <xdr:grpSp>
      <xdr:nvGrpSpPr>
        <xdr:cNvPr id="28481" name="Group 800"/>
        <xdr:cNvGrpSpPr>
          <a:grpSpLocks/>
        </xdr:cNvGrpSpPr>
      </xdr:nvGrpSpPr>
      <xdr:grpSpPr bwMode="auto">
        <a:xfrm>
          <a:off x="4925654" y="28081953"/>
          <a:ext cx="1195541" cy="504928"/>
          <a:chOff x="512" y="2677"/>
          <a:chExt cx="125" cy="50"/>
        </a:xfrm>
      </xdr:grpSpPr>
      <xdr:sp macro="" textlink="">
        <xdr:nvSpPr>
          <xdr:cNvPr id="4712" name="Text Box 616"/>
          <xdr:cNvSpPr txBox="1">
            <a:spLocks noChangeArrowheads="1"/>
          </xdr:cNvSpPr>
        </xdr:nvSpPr>
        <xdr:spPr bwMode="auto">
          <a:xfrm>
            <a:off x="571" y="2701"/>
            <a:ext cx="35" cy="26"/>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FF99"/>
                </a:solidFill>
                <a:latin typeface="Arial"/>
                <a:cs typeface="Arial"/>
              </a:rPr>
              <a:t>CH</a:t>
            </a:r>
            <a:r>
              <a:rPr lang="en-US" sz="1100" b="0" i="0" strike="noStrike" baseline="-25000">
                <a:solidFill>
                  <a:srgbClr val="FFFF99"/>
                </a:solidFill>
                <a:latin typeface="Arial"/>
                <a:cs typeface="Arial"/>
              </a:rPr>
              <a:t>3</a:t>
            </a:r>
          </a:p>
        </xdr:txBody>
      </xdr:sp>
      <xdr:sp macro="" textlink="">
        <xdr:nvSpPr>
          <xdr:cNvPr id="4881" name="Text Box 785"/>
          <xdr:cNvSpPr txBox="1">
            <a:spLocks noChangeArrowheads="1"/>
          </xdr:cNvSpPr>
        </xdr:nvSpPr>
        <xdr:spPr bwMode="auto">
          <a:xfrm>
            <a:off x="549" y="2677"/>
            <a:ext cx="18"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100" b="0" i="0" strike="noStrike">
                <a:solidFill>
                  <a:srgbClr val="FFFF99"/>
                </a:solidFill>
                <a:latin typeface="Arial"/>
                <a:cs typeface="Arial"/>
              </a:rPr>
              <a:t>Ο</a:t>
            </a:r>
          </a:p>
        </xdr:txBody>
      </xdr:sp>
      <xdr:sp macro="" textlink="">
        <xdr:nvSpPr>
          <xdr:cNvPr id="4882" name="Text Box 786"/>
          <xdr:cNvSpPr txBox="1">
            <a:spLocks noChangeArrowheads="1"/>
          </xdr:cNvSpPr>
        </xdr:nvSpPr>
        <xdr:spPr bwMode="auto">
          <a:xfrm>
            <a:off x="512" y="2677"/>
            <a:ext cx="32" cy="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FF99"/>
                </a:solidFill>
                <a:latin typeface="Arial"/>
                <a:cs typeface="Arial"/>
              </a:rPr>
              <a:t>CH</a:t>
            </a:r>
            <a:r>
              <a:rPr lang="en-US" sz="1100" b="0" i="0" strike="noStrike" baseline="-25000">
                <a:solidFill>
                  <a:srgbClr val="FFFF99"/>
                </a:solidFill>
                <a:latin typeface="Arial"/>
                <a:cs typeface="Arial"/>
              </a:rPr>
              <a:t>3</a:t>
            </a:r>
          </a:p>
        </xdr:txBody>
      </xdr:sp>
      <xdr:sp macro="" textlink="">
        <xdr:nvSpPr>
          <xdr:cNvPr id="4883" name="Text Box 787"/>
          <xdr:cNvSpPr txBox="1">
            <a:spLocks noChangeArrowheads="1"/>
          </xdr:cNvSpPr>
        </xdr:nvSpPr>
        <xdr:spPr bwMode="auto">
          <a:xfrm>
            <a:off x="571" y="2677"/>
            <a:ext cx="28" cy="23"/>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FF99"/>
                </a:solidFill>
                <a:latin typeface="Arial"/>
                <a:cs typeface="Arial"/>
              </a:rPr>
              <a:t>CH</a:t>
            </a:r>
          </a:p>
        </xdr:txBody>
      </xdr:sp>
      <xdr:sp macro="" textlink="">
        <xdr:nvSpPr>
          <xdr:cNvPr id="4884" name="Text Box 788"/>
          <xdr:cNvSpPr txBox="1">
            <a:spLocks noChangeArrowheads="1"/>
          </xdr:cNvSpPr>
        </xdr:nvSpPr>
        <xdr:spPr bwMode="auto">
          <a:xfrm>
            <a:off x="604" y="2677"/>
            <a:ext cx="33" cy="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FF99"/>
                </a:solidFill>
                <a:latin typeface="Arial"/>
                <a:cs typeface="Arial"/>
              </a:rPr>
              <a:t>CH</a:t>
            </a:r>
            <a:r>
              <a:rPr lang="en-US" sz="1100" b="0" i="0" strike="noStrike" baseline="-25000">
                <a:solidFill>
                  <a:srgbClr val="FFFF99"/>
                </a:solidFill>
                <a:latin typeface="Arial"/>
                <a:cs typeface="Arial"/>
              </a:rPr>
              <a:t>3</a:t>
            </a:r>
          </a:p>
        </xdr:txBody>
      </xdr:sp>
      <xdr:sp macro="" textlink="">
        <xdr:nvSpPr>
          <xdr:cNvPr id="38959" name="Line 796"/>
          <xdr:cNvSpPr>
            <a:spLocks noChangeShapeType="1"/>
          </xdr:cNvSpPr>
        </xdr:nvSpPr>
        <xdr:spPr bwMode="auto">
          <a:xfrm rot="5400000">
            <a:off x="547" y="2683"/>
            <a:ext cx="0" cy="8"/>
          </a:xfrm>
          <a:prstGeom prst="line">
            <a:avLst/>
          </a:prstGeom>
          <a:noFill/>
          <a:ln w="9525">
            <a:solidFill>
              <a:srgbClr val="FFFF99"/>
            </a:solidFill>
            <a:round/>
            <a:headEnd/>
            <a:tailEnd/>
          </a:ln>
        </xdr:spPr>
      </xdr:sp>
      <xdr:sp macro="" textlink="">
        <xdr:nvSpPr>
          <xdr:cNvPr id="38960" name="Line 797"/>
          <xdr:cNvSpPr>
            <a:spLocks noChangeShapeType="1"/>
          </xdr:cNvSpPr>
        </xdr:nvSpPr>
        <xdr:spPr bwMode="auto">
          <a:xfrm rot="5400000">
            <a:off x="569" y="2683"/>
            <a:ext cx="0" cy="8"/>
          </a:xfrm>
          <a:prstGeom prst="line">
            <a:avLst/>
          </a:prstGeom>
          <a:noFill/>
          <a:ln w="9525">
            <a:solidFill>
              <a:srgbClr val="FFFF99"/>
            </a:solidFill>
            <a:round/>
            <a:headEnd/>
            <a:tailEnd/>
          </a:ln>
        </xdr:spPr>
      </xdr:sp>
      <xdr:sp macro="" textlink="">
        <xdr:nvSpPr>
          <xdr:cNvPr id="38961" name="Line 798"/>
          <xdr:cNvSpPr>
            <a:spLocks noChangeShapeType="1"/>
          </xdr:cNvSpPr>
        </xdr:nvSpPr>
        <xdr:spPr bwMode="auto">
          <a:xfrm rot="5400000">
            <a:off x="602" y="2683"/>
            <a:ext cx="0" cy="8"/>
          </a:xfrm>
          <a:prstGeom prst="line">
            <a:avLst/>
          </a:prstGeom>
          <a:noFill/>
          <a:ln w="9525">
            <a:solidFill>
              <a:srgbClr val="FFFF99"/>
            </a:solidFill>
            <a:round/>
            <a:headEnd/>
            <a:tailEnd/>
          </a:ln>
        </xdr:spPr>
      </xdr:sp>
      <xdr:sp macro="" textlink="">
        <xdr:nvSpPr>
          <xdr:cNvPr id="38962" name="Line 799"/>
          <xdr:cNvSpPr>
            <a:spLocks noChangeShapeType="1"/>
          </xdr:cNvSpPr>
        </xdr:nvSpPr>
        <xdr:spPr bwMode="auto">
          <a:xfrm rot="10800000">
            <a:off x="580" y="2695"/>
            <a:ext cx="0" cy="8"/>
          </a:xfrm>
          <a:prstGeom prst="line">
            <a:avLst/>
          </a:prstGeom>
          <a:noFill/>
          <a:ln w="9525">
            <a:solidFill>
              <a:srgbClr val="FFFF99"/>
            </a:solidFill>
            <a:round/>
            <a:headEnd/>
            <a:tailEnd/>
          </a:ln>
        </xdr:spPr>
      </xdr:sp>
    </xdr:grpSp>
    <xdr:clientData/>
  </xdr:twoCellAnchor>
  <xdr:twoCellAnchor>
    <xdr:from>
      <xdr:col>8</xdr:col>
      <xdr:colOff>47625</xdr:colOff>
      <xdr:row>140</xdr:row>
      <xdr:rowOff>152400</xdr:rowOff>
    </xdr:from>
    <xdr:to>
      <xdr:col>9</xdr:col>
      <xdr:colOff>561975</xdr:colOff>
      <xdr:row>143</xdr:row>
      <xdr:rowOff>85725</xdr:rowOff>
    </xdr:to>
    <xdr:grpSp>
      <xdr:nvGrpSpPr>
        <xdr:cNvPr id="28482" name="Group 831"/>
        <xdr:cNvGrpSpPr>
          <a:grpSpLocks/>
        </xdr:cNvGrpSpPr>
      </xdr:nvGrpSpPr>
      <xdr:grpSpPr bwMode="auto">
        <a:xfrm>
          <a:off x="4963754" y="28829819"/>
          <a:ext cx="1128866" cy="547841"/>
          <a:chOff x="518" y="2751"/>
          <a:chExt cx="118" cy="53"/>
        </a:xfrm>
      </xdr:grpSpPr>
      <xdr:sp macro="" textlink="">
        <xdr:nvSpPr>
          <xdr:cNvPr id="4869" name="Text Box 773"/>
          <xdr:cNvSpPr txBox="1">
            <a:spLocks noChangeArrowheads="1"/>
          </xdr:cNvSpPr>
        </xdr:nvSpPr>
        <xdr:spPr bwMode="auto">
          <a:xfrm>
            <a:off x="561" y="2779"/>
            <a:ext cx="44"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920" name="Text Box 824"/>
          <xdr:cNvSpPr txBox="1">
            <a:spLocks noChangeArrowheads="1"/>
          </xdr:cNvSpPr>
        </xdr:nvSpPr>
        <xdr:spPr bwMode="auto">
          <a:xfrm>
            <a:off x="598" y="2751"/>
            <a:ext cx="38"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921" name="Text Box 825"/>
          <xdr:cNvSpPr txBox="1">
            <a:spLocks noChangeArrowheads="1"/>
          </xdr:cNvSpPr>
        </xdr:nvSpPr>
        <xdr:spPr bwMode="auto">
          <a:xfrm>
            <a:off x="518" y="2751"/>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922" name="Text Box 826"/>
          <xdr:cNvSpPr txBox="1">
            <a:spLocks noChangeArrowheads="1"/>
          </xdr:cNvSpPr>
        </xdr:nvSpPr>
        <xdr:spPr bwMode="auto">
          <a:xfrm>
            <a:off x="561" y="2751"/>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8951" name="Line 828"/>
          <xdr:cNvSpPr>
            <a:spLocks noChangeShapeType="1"/>
          </xdr:cNvSpPr>
        </xdr:nvSpPr>
        <xdr:spPr bwMode="auto">
          <a:xfrm>
            <a:off x="571" y="2771"/>
            <a:ext cx="0" cy="11"/>
          </a:xfrm>
          <a:prstGeom prst="line">
            <a:avLst/>
          </a:prstGeom>
          <a:noFill/>
          <a:ln w="9525">
            <a:solidFill>
              <a:srgbClr val="FFFF99"/>
            </a:solidFill>
            <a:round/>
            <a:headEnd/>
            <a:tailEnd/>
          </a:ln>
        </xdr:spPr>
      </xdr:sp>
      <xdr:sp macro="" textlink="">
        <xdr:nvSpPr>
          <xdr:cNvPr id="38952" name="Line 829"/>
          <xdr:cNvSpPr>
            <a:spLocks noChangeShapeType="1"/>
          </xdr:cNvSpPr>
        </xdr:nvSpPr>
        <xdr:spPr bwMode="auto">
          <a:xfrm rot="5400000">
            <a:off x="558" y="2756"/>
            <a:ext cx="0" cy="11"/>
          </a:xfrm>
          <a:prstGeom prst="line">
            <a:avLst/>
          </a:prstGeom>
          <a:noFill/>
          <a:ln w="9525">
            <a:solidFill>
              <a:srgbClr val="FFFF99"/>
            </a:solidFill>
            <a:round/>
            <a:headEnd/>
            <a:tailEnd/>
          </a:ln>
        </xdr:spPr>
      </xdr:sp>
      <xdr:sp macro="" textlink="">
        <xdr:nvSpPr>
          <xdr:cNvPr id="38953" name="Line 830"/>
          <xdr:cNvSpPr>
            <a:spLocks noChangeShapeType="1"/>
          </xdr:cNvSpPr>
        </xdr:nvSpPr>
        <xdr:spPr bwMode="auto">
          <a:xfrm rot="5400000">
            <a:off x="595" y="2756"/>
            <a:ext cx="0" cy="11"/>
          </a:xfrm>
          <a:prstGeom prst="line">
            <a:avLst/>
          </a:prstGeom>
          <a:noFill/>
          <a:ln w="9525">
            <a:solidFill>
              <a:srgbClr val="FFFF99"/>
            </a:solidFill>
            <a:round/>
            <a:headEnd/>
            <a:tailEnd/>
          </a:ln>
        </xdr:spPr>
      </xdr:sp>
    </xdr:grpSp>
    <xdr:clientData/>
  </xdr:twoCellAnchor>
  <xdr:twoCellAnchor>
    <xdr:from>
      <xdr:col>2</xdr:col>
      <xdr:colOff>190500</xdr:colOff>
      <xdr:row>35</xdr:row>
      <xdr:rowOff>85725</xdr:rowOff>
    </xdr:from>
    <xdr:to>
      <xdr:col>5</xdr:col>
      <xdr:colOff>361950</xdr:colOff>
      <xdr:row>44</xdr:row>
      <xdr:rowOff>95250</xdr:rowOff>
    </xdr:to>
    <xdr:grpSp>
      <xdr:nvGrpSpPr>
        <xdr:cNvPr id="28485" name="Group 914"/>
        <xdr:cNvGrpSpPr>
          <a:grpSpLocks/>
        </xdr:cNvGrpSpPr>
      </xdr:nvGrpSpPr>
      <xdr:grpSpPr bwMode="auto">
        <a:xfrm>
          <a:off x="1419532" y="7255080"/>
          <a:ext cx="2014999" cy="1853073"/>
          <a:chOff x="148" y="689"/>
          <a:chExt cx="210" cy="181"/>
        </a:xfrm>
      </xdr:grpSpPr>
      <xdr:sp macro="" textlink="">
        <xdr:nvSpPr>
          <xdr:cNvPr id="4409" name="Text Box 313"/>
          <xdr:cNvSpPr txBox="1">
            <a:spLocks noChangeArrowheads="1"/>
          </xdr:cNvSpPr>
        </xdr:nvSpPr>
        <xdr:spPr bwMode="auto">
          <a:xfrm>
            <a:off x="172" y="832"/>
            <a:ext cx="153" cy="3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άκυκλη ένωση με </a:t>
            </a:r>
            <a:r>
              <a:rPr lang="el-GR" sz="1000" b="1" i="0" strike="noStrike">
                <a:solidFill>
                  <a:srgbClr val="800000"/>
                </a:solidFill>
                <a:latin typeface="Arial"/>
                <a:cs typeface="Arial"/>
              </a:rPr>
              <a:t>ευθύγραμμη</a:t>
            </a:r>
            <a:r>
              <a:rPr lang="el-GR" sz="1000" b="0" i="0" strike="noStrike">
                <a:solidFill>
                  <a:srgbClr val="800000"/>
                </a:solidFill>
                <a:latin typeface="Arial"/>
                <a:cs typeface="Arial"/>
              </a:rPr>
              <a:t> αλυσίδα</a:t>
            </a:r>
          </a:p>
        </xdr:txBody>
      </xdr:sp>
      <xdr:grpSp>
        <xdr:nvGrpSpPr>
          <xdr:cNvPr id="28655" name="Group 892"/>
          <xdr:cNvGrpSpPr>
            <a:grpSpLocks/>
          </xdr:cNvGrpSpPr>
        </xdr:nvGrpSpPr>
        <xdr:grpSpPr bwMode="auto">
          <a:xfrm>
            <a:off x="148" y="746"/>
            <a:ext cx="210" cy="27"/>
            <a:chOff x="666" y="1030"/>
            <a:chExt cx="210" cy="27"/>
          </a:xfrm>
        </xdr:grpSpPr>
        <xdr:sp macro="" textlink="">
          <xdr:nvSpPr>
            <xdr:cNvPr id="4980" name="Text Box 884"/>
            <xdr:cNvSpPr txBox="1">
              <a:spLocks noChangeArrowheads="1"/>
            </xdr:cNvSpPr>
          </xdr:nvSpPr>
          <xdr:spPr bwMode="auto">
            <a:xfrm>
              <a:off x="666" y="1030"/>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a:t>
              </a:r>
            </a:p>
          </xdr:txBody>
        </xdr:sp>
        <xdr:sp macro="" textlink="">
          <xdr:nvSpPr>
            <xdr:cNvPr id="4979" name="Text Box 883"/>
            <xdr:cNvSpPr txBox="1">
              <a:spLocks noChangeArrowheads="1"/>
            </xdr:cNvSpPr>
          </xdr:nvSpPr>
          <xdr:spPr bwMode="auto">
            <a:xfrm>
              <a:off x="704" y="1030"/>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28668" name="Group 866"/>
            <xdr:cNvGrpSpPr>
              <a:grpSpLocks/>
            </xdr:cNvGrpSpPr>
          </xdr:nvGrpSpPr>
          <xdr:grpSpPr bwMode="auto">
            <a:xfrm>
              <a:off x="821" y="1030"/>
              <a:ext cx="55" cy="21"/>
              <a:chOff x="819" y="354"/>
              <a:chExt cx="55" cy="21"/>
            </a:xfrm>
          </xdr:grpSpPr>
          <xdr:sp macro="" textlink="">
            <xdr:nvSpPr>
              <xdr:cNvPr id="4963" name="Text Box 867"/>
              <xdr:cNvSpPr txBox="1">
                <a:spLocks noChangeArrowheads="1"/>
              </xdr:cNvSpPr>
            </xdr:nvSpPr>
            <xdr:spPr bwMode="auto">
              <a:xfrm>
                <a:off x="819" y="354"/>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964" name="Text Box 868"/>
              <xdr:cNvSpPr txBox="1">
                <a:spLocks noChangeArrowheads="1"/>
              </xdr:cNvSpPr>
            </xdr:nvSpPr>
            <xdr:spPr bwMode="auto">
              <a:xfrm>
                <a:off x="856" y="354"/>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8919" name="Group 869"/>
              <xdr:cNvGrpSpPr>
                <a:grpSpLocks/>
              </xdr:cNvGrpSpPr>
            </xdr:nvGrpSpPr>
            <xdr:grpSpPr bwMode="auto">
              <a:xfrm rot="5400000">
                <a:off x="851" y="359"/>
                <a:ext cx="4" cy="12"/>
                <a:chOff x="279" y="2571"/>
                <a:chExt cx="4" cy="12"/>
              </a:xfrm>
            </xdr:grpSpPr>
            <xdr:sp macro="" textlink="">
              <xdr:nvSpPr>
                <xdr:cNvPr id="38920" name="Line 870"/>
                <xdr:cNvSpPr>
                  <a:spLocks noChangeShapeType="1"/>
                </xdr:cNvSpPr>
              </xdr:nvSpPr>
              <xdr:spPr bwMode="auto">
                <a:xfrm>
                  <a:off x="279" y="2572"/>
                  <a:ext cx="0" cy="11"/>
                </a:xfrm>
                <a:prstGeom prst="line">
                  <a:avLst/>
                </a:prstGeom>
                <a:noFill/>
                <a:ln w="9525">
                  <a:solidFill>
                    <a:srgbClr val="FF6600"/>
                  </a:solidFill>
                  <a:round/>
                  <a:headEnd/>
                  <a:tailEnd/>
                </a:ln>
              </xdr:spPr>
            </xdr:sp>
            <xdr:sp macro="" textlink="">
              <xdr:nvSpPr>
                <xdr:cNvPr id="38921" name="Line 871"/>
                <xdr:cNvSpPr>
                  <a:spLocks noChangeShapeType="1"/>
                </xdr:cNvSpPr>
              </xdr:nvSpPr>
              <xdr:spPr bwMode="auto">
                <a:xfrm>
                  <a:off x="283" y="2571"/>
                  <a:ext cx="0" cy="11"/>
                </a:xfrm>
                <a:prstGeom prst="line">
                  <a:avLst/>
                </a:prstGeom>
                <a:noFill/>
                <a:ln w="9525">
                  <a:solidFill>
                    <a:srgbClr val="FFFF99"/>
                  </a:solidFill>
                  <a:round/>
                  <a:headEnd/>
                  <a:tailEnd/>
                </a:ln>
              </xdr:spPr>
            </xdr:sp>
          </xdr:grpSp>
        </xdr:grpSp>
        <xdr:sp macro="" textlink="">
          <xdr:nvSpPr>
            <xdr:cNvPr id="4968" name="Text Box 872"/>
            <xdr:cNvSpPr txBox="1">
              <a:spLocks noChangeArrowheads="1"/>
            </xdr:cNvSpPr>
          </xdr:nvSpPr>
          <xdr:spPr bwMode="auto">
            <a:xfrm>
              <a:off x="784" y="1030"/>
              <a:ext cx="33"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969" name="Text Box 873"/>
            <xdr:cNvSpPr txBox="1">
              <a:spLocks noChangeArrowheads="1"/>
            </xdr:cNvSpPr>
          </xdr:nvSpPr>
          <xdr:spPr bwMode="auto">
            <a:xfrm>
              <a:off x="746" y="1030"/>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8671" name="Line 874"/>
            <xdr:cNvSpPr>
              <a:spLocks noChangeShapeType="1"/>
            </xdr:cNvSpPr>
          </xdr:nvSpPr>
          <xdr:spPr bwMode="auto">
            <a:xfrm rot="5400000">
              <a:off x="818" y="1035"/>
              <a:ext cx="0" cy="11"/>
            </a:xfrm>
            <a:prstGeom prst="line">
              <a:avLst/>
            </a:prstGeom>
            <a:noFill/>
            <a:ln w="9525">
              <a:solidFill>
                <a:srgbClr val="FFFF99"/>
              </a:solidFill>
              <a:round/>
              <a:headEnd/>
              <a:tailEnd/>
            </a:ln>
          </xdr:spPr>
        </xdr:sp>
        <xdr:grpSp>
          <xdr:nvGrpSpPr>
            <xdr:cNvPr id="38912" name="Group 875"/>
            <xdr:cNvGrpSpPr>
              <a:grpSpLocks/>
            </xdr:cNvGrpSpPr>
          </xdr:nvGrpSpPr>
          <xdr:grpSpPr bwMode="auto">
            <a:xfrm rot="5400000">
              <a:off x="778" y="1035"/>
              <a:ext cx="4" cy="11"/>
              <a:chOff x="279" y="2572"/>
              <a:chExt cx="4" cy="11"/>
            </a:xfrm>
          </xdr:grpSpPr>
          <xdr:sp macro="" textlink="">
            <xdr:nvSpPr>
              <xdr:cNvPr id="38915" name="Line 876"/>
              <xdr:cNvSpPr>
                <a:spLocks noChangeShapeType="1"/>
              </xdr:cNvSpPr>
            </xdr:nvSpPr>
            <xdr:spPr bwMode="auto">
              <a:xfrm>
                <a:off x="279" y="2572"/>
                <a:ext cx="0" cy="11"/>
              </a:xfrm>
              <a:prstGeom prst="line">
                <a:avLst/>
              </a:prstGeom>
              <a:noFill/>
              <a:ln w="9525">
                <a:solidFill>
                  <a:srgbClr val="FF6600"/>
                </a:solidFill>
                <a:round/>
                <a:headEnd/>
                <a:tailEnd/>
              </a:ln>
            </xdr:spPr>
          </xdr:sp>
          <xdr:sp macro="" textlink="">
            <xdr:nvSpPr>
              <xdr:cNvPr id="38916" name="Line 877"/>
              <xdr:cNvSpPr>
                <a:spLocks noChangeShapeType="1"/>
              </xdr:cNvSpPr>
            </xdr:nvSpPr>
            <xdr:spPr bwMode="auto">
              <a:xfrm>
                <a:off x="283" y="2572"/>
                <a:ext cx="0" cy="11"/>
              </a:xfrm>
              <a:prstGeom prst="line">
                <a:avLst/>
              </a:prstGeom>
              <a:noFill/>
              <a:ln w="9525">
                <a:solidFill>
                  <a:srgbClr val="FFFF99"/>
                </a:solidFill>
                <a:round/>
                <a:headEnd/>
                <a:tailEnd/>
              </a:ln>
            </xdr:spPr>
          </xdr:sp>
        </xdr:grpSp>
        <xdr:sp macro="" textlink="">
          <xdr:nvSpPr>
            <xdr:cNvPr id="38913" name="Line 879"/>
            <xdr:cNvSpPr>
              <a:spLocks noChangeShapeType="1"/>
            </xdr:cNvSpPr>
          </xdr:nvSpPr>
          <xdr:spPr bwMode="auto">
            <a:xfrm rot="5400000">
              <a:off x="743" y="1035"/>
              <a:ext cx="0" cy="11"/>
            </a:xfrm>
            <a:prstGeom prst="line">
              <a:avLst/>
            </a:prstGeom>
            <a:noFill/>
            <a:ln w="9525">
              <a:solidFill>
                <a:srgbClr val="FFFF99"/>
              </a:solidFill>
              <a:round/>
              <a:headEnd/>
              <a:tailEnd/>
            </a:ln>
          </xdr:spPr>
        </xdr:sp>
        <xdr:sp macro="" textlink="">
          <xdr:nvSpPr>
            <xdr:cNvPr id="38914" name="Line 886"/>
            <xdr:cNvSpPr>
              <a:spLocks noChangeShapeType="1"/>
            </xdr:cNvSpPr>
          </xdr:nvSpPr>
          <xdr:spPr bwMode="auto">
            <a:xfrm rot="5400000">
              <a:off x="701" y="1035"/>
              <a:ext cx="0" cy="11"/>
            </a:xfrm>
            <a:prstGeom prst="line">
              <a:avLst/>
            </a:prstGeom>
            <a:noFill/>
            <a:ln w="9525">
              <a:solidFill>
                <a:srgbClr val="FFFF99"/>
              </a:solidFill>
              <a:round/>
              <a:headEnd/>
              <a:tailEnd/>
            </a:ln>
          </xdr:spPr>
        </xdr:sp>
      </xdr:grpSp>
      <xdr:grpSp>
        <xdr:nvGrpSpPr>
          <xdr:cNvPr id="28656" name="Group 893"/>
          <xdr:cNvGrpSpPr>
            <a:grpSpLocks/>
          </xdr:cNvGrpSpPr>
        </xdr:nvGrpSpPr>
        <xdr:grpSpPr bwMode="auto">
          <a:xfrm>
            <a:off x="198" y="689"/>
            <a:ext cx="116" cy="58"/>
            <a:chOff x="198" y="690"/>
            <a:chExt cx="116" cy="58"/>
          </a:xfrm>
        </xdr:grpSpPr>
        <xdr:sp macro="" textlink="">
          <xdr:nvSpPr>
            <xdr:cNvPr id="4363" name="Text Box 267"/>
            <xdr:cNvSpPr txBox="1">
              <a:spLocks noChangeArrowheads="1"/>
            </xdr:cNvSpPr>
          </xdr:nvSpPr>
          <xdr:spPr bwMode="auto">
            <a:xfrm>
              <a:off x="214" y="690"/>
              <a:ext cx="75" cy="37"/>
            </a:xfrm>
            <a:prstGeom prst="rect">
              <a:avLst/>
            </a:prstGeom>
            <a:solidFill>
              <a:srgbClr val="000000"/>
            </a:solidFill>
            <a:ln w="9525">
              <a:solidFill>
                <a:srgbClr val="FF66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πρωτοταγή άτομα </a:t>
              </a:r>
              <a:r>
                <a:rPr lang="en-US" sz="1000" b="0" i="0" strike="noStrike">
                  <a:solidFill>
                    <a:srgbClr val="800000"/>
                  </a:solidFill>
                  <a:latin typeface="Arial"/>
                  <a:cs typeface="Arial"/>
                </a:rPr>
                <a:t>C</a:t>
              </a:r>
            </a:p>
          </xdr:txBody>
        </xdr:sp>
        <xdr:sp macro="" textlink="">
          <xdr:nvSpPr>
            <xdr:cNvPr id="28662" name="Line 269"/>
            <xdr:cNvSpPr>
              <a:spLocks noChangeShapeType="1"/>
            </xdr:cNvSpPr>
          </xdr:nvSpPr>
          <xdr:spPr bwMode="auto">
            <a:xfrm>
              <a:off x="198" y="715"/>
              <a:ext cx="0" cy="33"/>
            </a:xfrm>
            <a:prstGeom prst="line">
              <a:avLst/>
            </a:prstGeom>
            <a:noFill/>
            <a:ln w="9525">
              <a:solidFill>
                <a:srgbClr val="FF6600"/>
              </a:solidFill>
              <a:round/>
              <a:headEnd/>
              <a:tailEnd type="triangle" w="med" len="med"/>
            </a:ln>
          </xdr:spPr>
        </xdr:sp>
        <xdr:sp macro="" textlink="">
          <xdr:nvSpPr>
            <xdr:cNvPr id="28663" name="Line 271"/>
            <xdr:cNvSpPr>
              <a:spLocks noChangeShapeType="1"/>
            </xdr:cNvSpPr>
          </xdr:nvSpPr>
          <xdr:spPr bwMode="auto">
            <a:xfrm>
              <a:off x="314" y="715"/>
              <a:ext cx="0" cy="33"/>
            </a:xfrm>
            <a:prstGeom prst="line">
              <a:avLst/>
            </a:prstGeom>
            <a:noFill/>
            <a:ln w="9525">
              <a:solidFill>
                <a:srgbClr val="FF6600"/>
              </a:solidFill>
              <a:round/>
              <a:headEnd/>
              <a:tailEnd type="triangle" w="med" len="med"/>
            </a:ln>
          </xdr:spPr>
        </xdr:sp>
        <xdr:sp macro="" textlink="">
          <xdr:nvSpPr>
            <xdr:cNvPr id="28664" name="Line 272"/>
            <xdr:cNvSpPr>
              <a:spLocks noChangeShapeType="1"/>
            </xdr:cNvSpPr>
          </xdr:nvSpPr>
          <xdr:spPr bwMode="auto">
            <a:xfrm flipH="1">
              <a:off x="289" y="715"/>
              <a:ext cx="25" cy="0"/>
            </a:xfrm>
            <a:prstGeom prst="line">
              <a:avLst/>
            </a:prstGeom>
            <a:noFill/>
            <a:ln w="9525">
              <a:solidFill>
                <a:srgbClr val="FF6600"/>
              </a:solidFill>
              <a:round/>
              <a:headEnd/>
              <a:tailEnd/>
            </a:ln>
          </xdr:spPr>
        </xdr:sp>
        <xdr:sp macro="" textlink="">
          <xdr:nvSpPr>
            <xdr:cNvPr id="28665" name="Line 273"/>
            <xdr:cNvSpPr>
              <a:spLocks noChangeShapeType="1"/>
            </xdr:cNvSpPr>
          </xdr:nvSpPr>
          <xdr:spPr bwMode="auto">
            <a:xfrm>
              <a:off x="198" y="715"/>
              <a:ext cx="15" cy="0"/>
            </a:xfrm>
            <a:prstGeom prst="line">
              <a:avLst/>
            </a:prstGeom>
            <a:noFill/>
            <a:ln w="9525">
              <a:solidFill>
                <a:srgbClr val="FF6600"/>
              </a:solidFill>
              <a:round/>
              <a:headEnd/>
              <a:tailEnd/>
            </a:ln>
          </xdr:spPr>
        </xdr:sp>
      </xdr:grpSp>
      <xdr:grpSp>
        <xdr:nvGrpSpPr>
          <xdr:cNvPr id="28657" name="Group 896"/>
          <xdr:cNvGrpSpPr>
            <a:grpSpLocks/>
          </xdr:cNvGrpSpPr>
        </xdr:nvGrpSpPr>
        <xdr:grpSpPr bwMode="auto">
          <a:xfrm>
            <a:off x="212" y="765"/>
            <a:ext cx="82" cy="62"/>
            <a:chOff x="212" y="765"/>
            <a:chExt cx="82" cy="62"/>
          </a:xfrm>
        </xdr:grpSpPr>
        <xdr:sp macro="" textlink="">
          <xdr:nvSpPr>
            <xdr:cNvPr id="4372" name="Text Box 276"/>
            <xdr:cNvSpPr txBox="1">
              <a:spLocks noChangeArrowheads="1"/>
            </xdr:cNvSpPr>
          </xdr:nvSpPr>
          <xdr:spPr bwMode="auto">
            <a:xfrm>
              <a:off x="212" y="790"/>
              <a:ext cx="82" cy="37"/>
            </a:xfrm>
            <a:prstGeom prst="rect">
              <a:avLst/>
            </a:prstGeom>
            <a:solidFill>
              <a:srgbClr val="000000"/>
            </a:solidFill>
            <a:ln w="9525">
              <a:solidFill>
                <a:srgbClr val="FF66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δευτεροταγή άτομα </a:t>
              </a:r>
              <a:r>
                <a:rPr lang="en-US" sz="1000" b="0" i="0" strike="noStrike">
                  <a:solidFill>
                    <a:srgbClr val="800000"/>
                  </a:solidFill>
                  <a:latin typeface="Arial"/>
                  <a:cs typeface="Arial"/>
                </a:rPr>
                <a:t>C</a:t>
              </a:r>
            </a:p>
          </xdr:txBody>
        </xdr:sp>
        <xdr:sp macro="" textlink="">
          <xdr:nvSpPr>
            <xdr:cNvPr id="28659" name="Line 894"/>
            <xdr:cNvSpPr>
              <a:spLocks noChangeShapeType="1"/>
            </xdr:cNvSpPr>
          </xdr:nvSpPr>
          <xdr:spPr bwMode="auto">
            <a:xfrm flipH="1" flipV="1">
              <a:off x="239" y="765"/>
              <a:ext cx="14" cy="25"/>
            </a:xfrm>
            <a:prstGeom prst="line">
              <a:avLst/>
            </a:prstGeom>
            <a:noFill/>
            <a:ln w="9525">
              <a:solidFill>
                <a:srgbClr val="FF6600"/>
              </a:solidFill>
              <a:round/>
              <a:headEnd/>
              <a:tailEnd type="triangle" w="med" len="med"/>
            </a:ln>
          </xdr:spPr>
        </xdr:sp>
        <xdr:sp macro="" textlink="">
          <xdr:nvSpPr>
            <xdr:cNvPr id="28660" name="Line 895"/>
            <xdr:cNvSpPr>
              <a:spLocks noChangeShapeType="1"/>
            </xdr:cNvSpPr>
          </xdr:nvSpPr>
          <xdr:spPr bwMode="auto">
            <a:xfrm flipV="1">
              <a:off x="254" y="766"/>
              <a:ext cx="18" cy="24"/>
            </a:xfrm>
            <a:prstGeom prst="line">
              <a:avLst/>
            </a:prstGeom>
            <a:noFill/>
            <a:ln w="9525">
              <a:solidFill>
                <a:srgbClr val="FF6600"/>
              </a:solidFill>
              <a:round/>
              <a:headEnd/>
              <a:tailEnd type="triangle" w="med" len="med"/>
            </a:ln>
          </xdr:spPr>
        </xdr:sp>
      </xdr:grpSp>
    </xdr:grpSp>
    <xdr:clientData/>
  </xdr:twoCellAnchor>
  <xdr:twoCellAnchor>
    <xdr:from>
      <xdr:col>6</xdr:col>
      <xdr:colOff>142875</xdr:colOff>
      <xdr:row>35</xdr:row>
      <xdr:rowOff>104775</xdr:rowOff>
    </xdr:from>
    <xdr:to>
      <xdr:col>9</xdr:col>
      <xdr:colOff>314325</xdr:colOff>
      <xdr:row>44</xdr:row>
      <xdr:rowOff>85725</xdr:rowOff>
    </xdr:to>
    <xdr:grpSp>
      <xdr:nvGrpSpPr>
        <xdr:cNvPr id="28486" name="Group 918"/>
        <xdr:cNvGrpSpPr>
          <a:grpSpLocks/>
        </xdr:cNvGrpSpPr>
      </xdr:nvGrpSpPr>
      <xdr:grpSpPr bwMode="auto">
        <a:xfrm>
          <a:off x="3829972" y="7274130"/>
          <a:ext cx="2014998" cy="1824498"/>
          <a:chOff x="399" y="691"/>
          <a:chExt cx="210" cy="178"/>
        </a:xfrm>
      </xdr:grpSpPr>
      <xdr:sp macro="" textlink="">
        <xdr:nvSpPr>
          <xdr:cNvPr id="4410" name="Text Box 314"/>
          <xdr:cNvSpPr txBox="1">
            <a:spLocks noChangeArrowheads="1"/>
          </xdr:cNvSpPr>
        </xdr:nvSpPr>
        <xdr:spPr bwMode="auto">
          <a:xfrm>
            <a:off x="420" y="831"/>
            <a:ext cx="152" cy="3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άκυκλη ένωση με </a:t>
            </a:r>
            <a:r>
              <a:rPr lang="el-GR" sz="1000" b="1" i="0" strike="noStrike">
                <a:solidFill>
                  <a:srgbClr val="800000"/>
                </a:solidFill>
                <a:latin typeface="Arial"/>
                <a:cs typeface="Arial"/>
              </a:rPr>
              <a:t>διακλαδισμένη</a:t>
            </a:r>
            <a:r>
              <a:rPr lang="el-GR" sz="1000" b="0" i="0" strike="noStrike">
                <a:solidFill>
                  <a:srgbClr val="800000"/>
                </a:solidFill>
                <a:latin typeface="Arial"/>
                <a:cs typeface="Arial"/>
              </a:rPr>
              <a:t> αλυσίδα</a:t>
            </a:r>
          </a:p>
        </xdr:txBody>
      </xdr:sp>
      <xdr:grpSp>
        <xdr:nvGrpSpPr>
          <xdr:cNvPr id="28624" name="Group 917"/>
          <xdr:cNvGrpSpPr>
            <a:grpSpLocks/>
          </xdr:cNvGrpSpPr>
        </xdr:nvGrpSpPr>
        <xdr:grpSpPr bwMode="auto">
          <a:xfrm>
            <a:off x="399" y="691"/>
            <a:ext cx="210" cy="129"/>
            <a:chOff x="399" y="687"/>
            <a:chExt cx="210" cy="129"/>
          </a:xfrm>
        </xdr:grpSpPr>
        <xdr:grpSp>
          <xdr:nvGrpSpPr>
            <xdr:cNvPr id="28625" name="Group 916"/>
            <xdr:cNvGrpSpPr>
              <a:grpSpLocks/>
            </xdr:cNvGrpSpPr>
          </xdr:nvGrpSpPr>
          <xdr:grpSpPr bwMode="auto">
            <a:xfrm>
              <a:off x="411" y="712"/>
              <a:ext cx="198" cy="84"/>
              <a:chOff x="409" y="712"/>
              <a:chExt cx="198" cy="84"/>
            </a:xfrm>
          </xdr:grpSpPr>
          <xdr:sp macro="" textlink="">
            <xdr:nvSpPr>
              <xdr:cNvPr id="4994" name="Text Box 898"/>
              <xdr:cNvSpPr txBox="1">
                <a:spLocks noChangeArrowheads="1"/>
              </xdr:cNvSpPr>
            </xdr:nvSpPr>
            <xdr:spPr bwMode="auto">
              <a:xfrm>
                <a:off x="409" y="742"/>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HO</a:t>
                </a:r>
              </a:p>
            </xdr:txBody>
          </xdr:sp>
          <xdr:sp macro="" textlink="">
            <xdr:nvSpPr>
              <xdr:cNvPr id="4995" name="Text Box 899"/>
              <xdr:cNvSpPr txBox="1">
                <a:spLocks noChangeArrowheads="1"/>
              </xdr:cNvSpPr>
            </xdr:nvSpPr>
            <xdr:spPr bwMode="auto">
              <a:xfrm>
                <a:off x="445" y="742"/>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28634" name="Group 900"/>
              <xdr:cNvGrpSpPr>
                <a:grpSpLocks/>
              </xdr:cNvGrpSpPr>
            </xdr:nvGrpSpPr>
            <xdr:grpSpPr bwMode="auto">
              <a:xfrm>
                <a:off x="551" y="742"/>
                <a:ext cx="56" cy="21"/>
                <a:chOff x="818" y="354"/>
                <a:chExt cx="56" cy="21"/>
              </a:xfrm>
            </xdr:grpSpPr>
            <xdr:sp macro="" textlink="">
              <xdr:nvSpPr>
                <xdr:cNvPr id="4997" name="Text Box 901"/>
                <xdr:cNvSpPr txBox="1">
                  <a:spLocks noChangeArrowheads="1"/>
                </xdr:cNvSpPr>
              </xdr:nvSpPr>
              <xdr:spPr bwMode="auto">
                <a:xfrm>
                  <a:off x="818" y="354"/>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998" name="Text Box 902"/>
                <xdr:cNvSpPr txBox="1">
                  <a:spLocks noChangeArrowheads="1"/>
                </xdr:cNvSpPr>
              </xdr:nvSpPr>
              <xdr:spPr bwMode="auto">
                <a:xfrm>
                  <a:off x="856" y="354"/>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28651" name="Group 903"/>
                <xdr:cNvGrpSpPr>
                  <a:grpSpLocks/>
                </xdr:cNvGrpSpPr>
              </xdr:nvGrpSpPr>
              <xdr:grpSpPr bwMode="auto">
                <a:xfrm rot="5400000">
                  <a:off x="850" y="359"/>
                  <a:ext cx="4" cy="11"/>
                  <a:chOff x="279" y="2572"/>
                  <a:chExt cx="4" cy="11"/>
                </a:xfrm>
              </xdr:grpSpPr>
              <xdr:sp macro="" textlink="">
                <xdr:nvSpPr>
                  <xdr:cNvPr id="28652" name="Line 904"/>
                  <xdr:cNvSpPr>
                    <a:spLocks noChangeShapeType="1"/>
                  </xdr:cNvSpPr>
                </xdr:nvSpPr>
                <xdr:spPr bwMode="auto">
                  <a:xfrm>
                    <a:off x="279" y="2572"/>
                    <a:ext cx="0" cy="11"/>
                  </a:xfrm>
                  <a:prstGeom prst="line">
                    <a:avLst/>
                  </a:prstGeom>
                  <a:noFill/>
                  <a:ln w="9525">
                    <a:solidFill>
                      <a:srgbClr val="FF6600"/>
                    </a:solidFill>
                    <a:round/>
                    <a:headEnd/>
                    <a:tailEnd/>
                  </a:ln>
                </xdr:spPr>
              </xdr:sp>
              <xdr:sp macro="" textlink="">
                <xdr:nvSpPr>
                  <xdr:cNvPr id="28653" name="Line 905"/>
                  <xdr:cNvSpPr>
                    <a:spLocks noChangeShapeType="1"/>
                  </xdr:cNvSpPr>
                </xdr:nvSpPr>
                <xdr:spPr bwMode="auto">
                  <a:xfrm>
                    <a:off x="283" y="2572"/>
                    <a:ext cx="0" cy="11"/>
                  </a:xfrm>
                  <a:prstGeom prst="line">
                    <a:avLst/>
                  </a:prstGeom>
                  <a:noFill/>
                  <a:ln w="9525">
                    <a:solidFill>
                      <a:srgbClr val="FFFF99"/>
                    </a:solidFill>
                    <a:round/>
                    <a:headEnd/>
                    <a:tailEnd/>
                  </a:ln>
                </xdr:spPr>
              </xdr:sp>
            </xdr:grpSp>
          </xdr:grpSp>
          <xdr:sp macro="" textlink="">
            <xdr:nvSpPr>
              <xdr:cNvPr id="5002" name="Text Box 906"/>
              <xdr:cNvSpPr txBox="1">
                <a:spLocks noChangeArrowheads="1"/>
              </xdr:cNvSpPr>
            </xdr:nvSpPr>
            <xdr:spPr bwMode="auto">
              <a:xfrm>
                <a:off x="525" y="742"/>
                <a:ext cx="20"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5003" name="Text Box 907"/>
              <xdr:cNvSpPr txBox="1">
                <a:spLocks noChangeArrowheads="1"/>
              </xdr:cNvSpPr>
            </xdr:nvSpPr>
            <xdr:spPr bwMode="auto">
              <a:xfrm>
                <a:off x="487" y="742"/>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28637" name="Line 908"/>
              <xdr:cNvSpPr>
                <a:spLocks noChangeShapeType="1"/>
              </xdr:cNvSpPr>
            </xdr:nvSpPr>
            <xdr:spPr bwMode="auto">
              <a:xfrm rot="5400000">
                <a:off x="548" y="747"/>
                <a:ext cx="0" cy="11"/>
              </a:xfrm>
              <a:prstGeom prst="line">
                <a:avLst/>
              </a:prstGeom>
              <a:noFill/>
              <a:ln w="9525">
                <a:solidFill>
                  <a:srgbClr val="FFFF99"/>
                </a:solidFill>
                <a:round/>
                <a:headEnd/>
                <a:tailEnd/>
              </a:ln>
            </xdr:spPr>
          </xdr:sp>
          <xdr:sp macro="" textlink="">
            <xdr:nvSpPr>
              <xdr:cNvPr id="28638" name="Line 912"/>
              <xdr:cNvSpPr>
                <a:spLocks noChangeShapeType="1"/>
              </xdr:cNvSpPr>
            </xdr:nvSpPr>
            <xdr:spPr bwMode="auto">
              <a:xfrm rot="5400000">
                <a:off x="484" y="747"/>
                <a:ext cx="0" cy="11"/>
              </a:xfrm>
              <a:prstGeom prst="line">
                <a:avLst/>
              </a:prstGeom>
              <a:noFill/>
              <a:ln w="9525">
                <a:solidFill>
                  <a:srgbClr val="FFFF99"/>
                </a:solidFill>
                <a:round/>
                <a:headEnd/>
                <a:tailEnd/>
              </a:ln>
            </xdr:spPr>
          </xdr:sp>
          <xdr:sp macro="" textlink="">
            <xdr:nvSpPr>
              <xdr:cNvPr id="28639" name="Line 913"/>
              <xdr:cNvSpPr>
                <a:spLocks noChangeShapeType="1"/>
              </xdr:cNvSpPr>
            </xdr:nvSpPr>
            <xdr:spPr bwMode="auto">
              <a:xfrm rot="5400000">
                <a:off x="442" y="747"/>
                <a:ext cx="0" cy="11"/>
              </a:xfrm>
              <a:prstGeom prst="line">
                <a:avLst/>
              </a:prstGeom>
              <a:noFill/>
              <a:ln w="9525">
                <a:solidFill>
                  <a:srgbClr val="FFFF99"/>
                </a:solidFill>
                <a:round/>
                <a:headEnd/>
                <a:tailEnd/>
              </a:ln>
            </xdr:spPr>
          </xdr:sp>
          <xdr:grpSp>
            <xdr:nvGrpSpPr>
              <xdr:cNvPr id="28640" name="Group 299"/>
              <xdr:cNvGrpSpPr>
                <a:grpSpLocks/>
              </xdr:cNvGrpSpPr>
            </xdr:nvGrpSpPr>
            <xdr:grpSpPr bwMode="auto">
              <a:xfrm>
                <a:off x="487" y="761"/>
                <a:ext cx="37" cy="35"/>
                <a:chOff x="450" y="805"/>
                <a:chExt cx="37" cy="35"/>
              </a:xfrm>
            </xdr:grpSpPr>
            <xdr:sp macro="" textlink="">
              <xdr:nvSpPr>
                <xdr:cNvPr id="4393" name="Text Box 297"/>
                <xdr:cNvSpPr txBox="1">
                  <a:spLocks noChangeArrowheads="1"/>
                </xdr:cNvSpPr>
              </xdr:nvSpPr>
              <xdr:spPr bwMode="auto">
                <a:xfrm>
                  <a:off x="450" y="815"/>
                  <a:ext cx="37"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8648" name="Line 298"/>
                <xdr:cNvSpPr>
                  <a:spLocks noChangeShapeType="1"/>
                </xdr:cNvSpPr>
              </xdr:nvSpPr>
              <xdr:spPr bwMode="auto">
                <a:xfrm>
                  <a:off x="460" y="805"/>
                  <a:ext cx="0" cy="12"/>
                </a:xfrm>
                <a:prstGeom prst="line">
                  <a:avLst/>
                </a:prstGeom>
                <a:noFill/>
                <a:ln w="9525">
                  <a:solidFill>
                    <a:srgbClr val="FFFF99"/>
                  </a:solidFill>
                  <a:round/>
                  <a:headEnd/>
                  <a:tailEnd/>
                </a:ln>
              </xdr:spPr>
            </xdr:sp>
          </xdr:grpSp>
          <xdr:grpSp>
            <xdr:nvGrpSpPr>
              <xdr:cNvPr id="28641" name="Group 300"/>
              <xdr:cNvGrpSpPr>
                <a:grpSpLocks/>
              </xdr:cNvGrpSpPr>
            </xdr:nvGrpSpPr>
            <xdr:grpSpPr bwMode="auto">
              <a:xfrm>
                <a:off x="525" y="762"/>
                <a:ext cx="37" cy="34"/>
                <a:chOff x="450" y="805"/>
                <a:chExt cx="37" cy="34"/>
              </a:xfrm>
            </xdr:grpSpPr>
            <xdr:sp macro="" textlink="">
              <xdr:nvSpPr>
                <xdr:cNvPr id="4397" name="Text Box 301"/>
                <xdr:cNvSpPr txBox="1">
                  <a:spLocks noChangeArrowheads="1"/>
                </xdr:cNvSpPr>
              </xdr:nvSpPr>
              <xdr:spPr bwMode="auto">
                <a:xfrm>
                  <a:off x="450" y="814"/>
                  <a:ext cx="37"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8646" name="Line 302"/>
                <xdr:cNvSpPr>
                  <a:spLocks noChangeShapeType="1"/>
                </xdr:cNvSpPr>
              </xdr:nvSpPr>
              <xdr:spPr bwMode="auto">
                <a:xfrm>
                  <a:off x="460" y="805"/>
                  <a:ext cx="0" cy="12"/>
                </a:xfrm>
                <a:prstGeom prst="line">
                  <a:avLst/>
                </a:prstGeom>
                <a:noFill/>
                <a:ln w="9525">
                  <a:solidFill>
                    <a:srgbClr val="FFFF99"/>
                  </a:solidFill>
                  <a:round/>
                  <a:headEnd/>
                  <a:tailEnd/>
                </a:ln>
              </xdr:spPr>
            </xdr:sp>
          </xdr:grpSp>
          <xdr:sp macro="" textlink="">
            <xdr:nvSpPr>
              <xdr:cNvPr id="4400" name="Text Box 304"/>
              <xdr:cNvSpPr txBox="1">
                <a:spLocks noChangeArrowheads="1"/>
              </xdr:cNvSpPr>
            </xdr:nvSpPr>
            <xdr:spPr bwMode="auto">
              <a:xfrm>
                <a:off x="525" y="712"/>
                <a:ext cx="37"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28643" name="Line 305"/>
              <xdr:cNvSpPr>
                <a:spLocks noChangeShapeType="1"/>
              </xdr:cNvSpPr>
            </xdr:nvSpPr>
            <xdr:spPr bwMode="auto">
              <a:xfrm>
                <a:off x="535" y="732"/>
                <a:ext cx="0" cy="12"/>
              </a:xfrm>
              <a:prstGeom prst="line">
                <a:avLst/>
              </a:prstGeom>
              <a:noFill/>
              <a:ln w="9525">
                <a:solidFill>
                  <a:srgbClr val="FFFF99"/>
                </a:solidFill>
                <a:round/>
                <a:headEnd/>
                <a:tailEnd/>
              </a:ln>
            </xdr:spPr>
          </xdr:sp>
          <xdr:sp macro="" textlink="">
            <xdr:nvSpPr>
              <xdr:cNvPr id="28644" name="Line 915"/>
              <xdr:cNvSpPr>
                <a:spLocks noChangeShapeType="1"/>
              </xdr:cNvSpPr>
            </xdr:nvSpPr>
            <xdr:spPr bwMode="auto">
              <a:xfrm rot="5400000">
                <a:off x="521" y="747"/>
                <a:ext cx="0" cy="11"/>
              </a:xfrm>
              <a:prstGeom prst="line">
                <a:avLst/>
              </a:prstGeom>
              <a:noFill/>
              <a:ln w="9525">
                <a:solidFill>
                  <a:srgbClr val="FFFF99"/>
                </a:solidFill>
                <a:round/>
                <a:headEnd/>
                <a:tailEnd/>
              </a:ln>
            </xdr:spPr>
          </xdr:sp>
        </xdr:grpSp>
        <xdr:grpSp>
          <xdr:nvGrpSpPr>
            <xdr:cNvPr id="28626" name="Group 309"/>
            <xdr:cNvGrpSpPr>
              <a:grpSpLocks/>
            </xdr:cNvGrpSpPr>
          </xdr:nvGrpSpPr>
          <xdr:grpSpPr bwMode="auto">
            <a:xfrm>
              <a:off x="399" y="760"/>
              <a:ext cx="94" cy="56"/>
              <a:chOff x="360" y="782"/>
              <a:chExt cx="94" cy="56"/>
            </a:xfrm>
          </xdr:grpSpPr>
          <xdr:sp macro="" textlink="">
            <xdr:nvSpPr>
              <xdr:cNvPr id="4384" name="Text Box 288"/>
              <xdr:cNvSpPr txBox="1">
                <a:spLocks noChangeArrowheads="1"/>
              </xdr:cNvSpPr>
            </xdr:nvSpPr>
            <xdr:spPr bwMode="auto">
              <a:xfrm>
                <a:off x="360" y="801"/>
                <a:ext cx="75" cy="37"/>
              </a:xfrm>
              <a:prstGeom prst="rect">
                <a:avLst/>
              </a:prstGeom>
              <a:solidFill>
                <a:srgbClr val="000000"/>
              </a:solidFill>
              <a:ln w="9525">
                <a:solidFill>
                  <a:srgbClr val="FF66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τριτοταγές άτομο </a:t>
                </a:r>
                <a:r>
                  <a:rPr lang="en-US" sz="1000" b="0" i="0" strike="noStrike">
                    <a:solidFill>
                      <a:srgbClr val="800000"/>
                    </a:solidFill>
                    <a:latin typeface="Arial"/>
                    <a:cs typeface="Arial"/>
                  </a:rPr>
                  <a:t>C</a:t>
                </a:r>
              </a:p>
            </xdr:txBody>
          </xdr:sp>
          <xdr:sp macro="" textlink="">
            <xdr:nvSpPr>
              <xdr:cNvPr id="28631" name="Line 308"/>
              <xdr:cNvSpPr>
                <a:spLocks noChangeShapeType="1"/>
              </xdr:cNvSpPr>
            </xdr:nvSpPr>
            <xdr:spPr bwMode="auto">
              <a:xfrm flipV="1">
                <a:off x="435" y="782"/>
                <a:ext cx="19" cy="19"/>
              </a:xfrm>
              <a:prstGeom prst="line">
                <a:avLst/>
              </a:prstGeom>
              <a:noFill/>
              <a:ln w="9525">
                <a:solidFill>
                  <a:srgbClr val="FF6600"/>
                </a:solidFill>
                <a:round/>
                <a:headEnd/>
                <a:tailEnd type="triangle" w="med" len="med"/>
              </a:ln>
            </xdr:spPr>
          </xdr:sp>
        </xdr:grpSp>
        <xdr:grpSp>
          <xdr:nvGrpSpPr>
            <xdr:cNvPr id="28627" name="Group 311"/>
            <xdr:cNvGrpSpPr>
              <a:grpSpLocks/>
            </xdr:cNvGrpSpPr>
          </xdr:nvGrpSpPr>
          <xdr:grpSpPr bwMode="auto">
            <a:xfrm>
              <a:off x="424" y="687"/>
              <a:ext cx="106" cy="58"/>
              <a:chOff x="401" y="716"/>
              <a:chExt cx="106" cy="58"/>
            </a:xfrm>
          </xdr:grpSpPr>
          <xdr:sp macro="" textlink="">
            <xdr:nvSpPr>
              <xdr:cNvPr id="4390" name="Text Box 294"/>
              <xdr:cNvSpPr txBox="1">
                <a:spLocks noChangeArrowheads="1"/>
              </xdr:cNvSpPr>
            </xdr:nvSpPr>
            <xdr:spPr bwMode="auto">
              <a:xfrm>
                <a:off x="401" y="716"/>
                <a:ext cx="85" cy="37"/>
              </a:xfrm>
              <a:prstGeom prst="rect">
                <a:avLst/>
              </a:prstGeom>
              <a:solidFill>
                <a:srgbClr val="000000"/>
              </a:solidFill>
              <a:ln w="9525">
                <a:solidFill>
                  <a:srgbClr val="FF66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800000"/>
                    </a:solidFill>
                    <a:latin typeface="Arial"/>
                    <a:cs typeface="Arial"/>
                  </a:rPr>
                  <a:t>τεταρτοταγές άτομο </a:t>
                </a:r>
                <a:r>
                  <a:rPr lang="en-US" sz="1000" b="0" i="0" strike="noStrike">
                    <a:solidFill>
                      <a:srgbClr val="800000"/>
                    </a:solidFill>
                    <a:latin typeface="Arial"/>
                    <a:cs typeface="Arial"/>
                  </a:rPr>
                  <a:t>C</a:t>
                </a:r>
              </a:p>
            </xdr:txBody>
          </xdr:sp>
          <xdr:sp macro="" textlink="">
            <xdr:nvSpPr>
              <xdr:cNvPr id="28629" name="Line 310"/>
              <xdr:cNvSpPr>
                <a:spLocks noChangeShapeType="1"/>
              </xdr:cNvSpPr>
            </xdr:nvSpPr>
            <xdr:spPr bwMode="auto">
              <a:xfrm>
                <a:off x="486" y="753"/>
                <a:ext cx="21" cy="21"/>
              </a:xfrm>
              <a:prstGeom prst="line">
                <a:avLst/>
              </a:prstGeom>
              <a:noFill/>
              <a:ln w="9525">
                <a:solidFill>
                  <a:srgbClr val="FF6600"/>
                </a:solidFill>
                <a:round/>
                <a:headEnd/>
                <a:tailEnd type="triangle" w="med" len="med"/>
              </a:ln>
            </xdr:spPr>
          </xdr:sp>
        </xdr:grpSp>
      </xdr:grpSp>
    </xdr:grpSp>
    <xdr:clientData/>
  </xdr:twoCellAnchor>
  <xdr:twoCellAnchor>
    <xdr:from>
      <xdr:col>0</xdr:col>
      <xdr:colOff>190500</xdr:colOff>
      <xdr:row>146</xdr:row>
      <xdr:rowOff>28575</xdr:rowOff>
    </xdr:from>
    <xdr:to>
      <xdr:col>0</xdr:col>
      <xdr:colOff>495300</xdr:colOff>
      <xdr:row>146</xdr:row>
      <xdr:rowOff>171450</xdr:rowOff>
    </xdr:to>
    <xdr:sp macro="" textlink="">
      <xdr:nvSpPr>
        <xdr:cNvPr id="28487" name="AutoShape 919"/>
        <xdr:cNvSpPr>
          <a:spLocks noChangeArrowheads="1"/>
        </xdr:cNvSpPr>
      </xdr:nvSpPr>
      <xdr:spPr bwMode="auto">
        <a:xfrm>
          <a:off x="190500" y="27079575"/>
          <a:ext cx="304800" cy="142875"/>
        </a:xfrm>
        <a:prstGeom prst="rightArrow">
          <a:avLst>
            <a:gd name="adj1" fmla="val 50000"/>
            <a:gd name="adj2" fmla="val 53333"/>
          </a:avLst>
        </a:prstGeom>
        <a:gradFill rotWithShape="1">
          <a:gsLst>
            <a:gs pos="0">
              <a:srgbClr val="314200"/>
            </a:gs>
            <a:gs pos="100000">
              <a:srgbClr val="99CC00"/>
            </a:gs>
          </a:gsLst>
          <a:lin ang="18900000" scaled="1"/>
        </a:gradFill>
        <a:ln w="9525">
          <a:solidFill>
            <a:srgbClr val="000000"/>
          </a:solidFill>
          <a:miter lim="800000"/>
          <a:headEnd/>
          <a:tailEnd/>
        </a:ln>
      </xdr:spPr>
    </xdr:sp>
    <xdr:clientData/>
  </xdr:twoCellAnchor>
  <xdr:twoCellAnchor>
    <xdr:from>
      <xdr:col>1</xdr:col>
      <xdr:colOff>19050</xdr:colOff>
      <xdr:row>160</xdr:row>
      <xdr:rowOff>133350</xdr:rowOff>
    </xdr:from>
    <xdr:to>
      <xdr:col>2</xdr:col>
      <xdr:colOff>257175</xdr:colOff>
      <xdr:row>161</xdr:row>
      <xdr:rowOff>161925</xdr:rowOff>
    </xdr:to>
    <xdr:sp macro="" textlink="">
      <xdr:nvSpPr>
        <xdr:cNvPr id="5017" name="Text Box 921"/>
        <xdr:cNvSpPr txBox="1">
          <a:spLocks noChangeArrowheads="1"/>
        </xdr:cNvSpPr>
      </xdr:nvSpPr>
      <xdr:spPr bwMode="auto">
        <a:xfrm>
          <a:off x="628650" y="30232350"/>
          <a:ext cx="847725" cy="2190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Ασκήσεις</a:t>
          </a:r>
        </a:p>
      </xdr:txBody>
    </xdr:sp>
    <xdr:clientData/>
  </xdr:twoCellAnchor>
  <xdr:twoCellAnchor>
    <xdr:from>
      <xdr:col>2</xdr:col>
      <xdr:colOff>171450</xdr:colOff>
      <xdr:row>164</xdr:row>
      <xdr:rowOff>171450</xdr:rowOff>
    </xdr:from>
    <xdr:to>
      <xdr:col>3</xdr:col>
      <xdr:colOff>438150</xdr:colOff>
      <xdr:row>167</xdr:row>
      <xdr:rowOff>95250</xdr:rowOff>
    </xdr:to>
    <xdr:grpSp>
      <xdr:nvGrpSpPr>
        <xdr:cNvPr id="544" name="543 - Ομάδα"/>
        <xdr:cNvGrpSpPr/>
      </xdr:nvGrpSpPr>
      <xdr:grpSpPr>
        <a:xfrm>
          <a:off x="1400482" y="33764998"/>
          <a:ext cx="881216" cy="538317"/>
          <a:chOff x="1390650" y="31041975"/>
          <a:chExt cx="876300" cy="495300"/>
        </a:xfrm>
      </xdr:grpSpPr>
      <xdr:sp macro="" textlink="">
        <xdr:nvSpPr>
          <xdr:cNvPr id="5019" name="Text Box 923"/>
          <xdr:cNvSpPr txBox="1">
            <a:spLocks noChangeArrowheads="1"/>
          </xdr:cNvSpPr>
        </xdr:nvSpPr>
        <xdr:spPr bwMode="auto">
          <a:xfrm>
            <a:off x="1809750" y="31041975"/>
            <a:ext cx="200025"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543" name="542 - Ομάδα"/>
          <xdr:cNvGrpSpPr/>
        </xdr:nvGrpSpPr>
        <xdr:grpSpPr>
          <a:xfrm>
            <a:off x="1390650" y="31041975"/>
            <a:ext cx="876300" cy="495300"/>
            <a:chOff x="1390650" y="31041975"/>
            <a:chExt cx="876300" cy="495300"/>
          </a:xfrm>
        </xdr:grpSpPr>
        <xdr:sp macro="" textlink="">
          <xdr:nvSpPr>
            <xdr:cNvPr id="5018" name="Text Box 922"/>
            <xdr:cNvSpPr txBox="1">
              <a:spLocks noChangeArrowheads="1"/>
            </xdr:cNvSpPr>
          </xdr:nvSpPr>
          <xdr:spPr bwMode="auto">
            <a:xfrm>
              <a:off x="1390650" y="31041975"/>
              <a:ext cx="342900"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5028" name="Text Box 932"/>
            <xdr:cNvSpPr txBox="1">
              <a:spLocks noChangeArrowheads="1"/>
            </xdr:cNvSpPr>
          </xdr:nvSpPr>
          <xdr:spPr bwMode="auto">
            <a:xfrm>
              <a:off x="2066925" y="31041975"/>
              <a:ext cx="200025"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5029" name="Text Box 933"/>
            <xdr:cNvSpPr txBox="1">
              <a:spLocks noChangeArrowheads="1"/>
            </xdr:cNvSpPr>
          </xdr:nvSpPr>
          <xdr:spPr bwMode="auto">
            <a:xfrm>
              <a:off x="1800225" y="31337250"/>
              <a:ext cx="285750" cy="2000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grpSp>
          <xdr:nvGrpSpPr>
            <xdr:cNvPr id="28490" name="Group 952"/>
            <xdr:cNvGrpSpPr>
              <a:grpSpLocks/>
            </xdr:cNvGrpSpPr>
          </xdr:nvGrpSpPr>
          <xdr:grpSpPr bwMode="auto">
            <a:xfrm>
              <a:off x="1971675" y="31118175"/>
              <a:ext cx="114300" cy="38100"/>
              <a:chOff x="643" y="3313"/>
              <a:chExt cx="12" cy="4"/>
            </a:xfrm>
          </xdr:grpSpPr>
          <xdr:sp macro="" textlink="">
            <xdr:nvSpPr>
              <xdr:cNvPr id="28621" name="Line 941"/>
              <xdr:cNvSpPr>
                <a:spLocks noChangeShapeType="1"/>
              </xdr:cNvSpPr>
            </xdr:nvSpPr>
            <xdr:spPr bwMode="auto">
              <a:xfrm flipH="1">
                <a:off x="643" y="3313"/>
                <a:ext cx="12" cy="0"/>
              </a:xfrm>
              <a:prstGeom prst="line">
                <a:avLst/>
              </a:prstGeom>
              <a:noFill/>
              <a:ln w="9525">
                <a:solidFill>
                  <a:srgbClr val="FF6600"/>
                </a:solidFill>
                <a:round/>
                <a:headEnd/>
                <a:tailEnd/>
              </a:ln>
            </xdr:spPr>
          </xdr:sp>
          <xdr:sp macro="" textlink="">
            <xdr:nvSpPr>
              <xdr:cNvPr id="28622" name="Line 942"/>
              <xdr:cNvSpPr>
                <a:spLocks noChangeShapeType="1"/>
              </xdr:cNvSpPr>
            </xdr:nvSpPr>
            <xdr:spPr bwMode="auto">
              <a:xfrm flipH="1">
                <a:off x="643" y="3317"/>
                <a:ext cx="12" cy="0"/>
              </a:xfrm>
              <a:prstGeom prst="line">
                <a:avLst/>
              </a:prstGeom>
              <a:noFill/>
              <a:ln w="9525">
                <a:solidFill>
                  <a:srgbClr val="FFFF99"/>
                </a:solidFill>
                <a:round/>
                <a:headEnd/>
                <a:tailEnd/>
              </a:ln>
            </xdr:spPr>
          </xdr:sp>
        </xdr:grpSp>
        <xdr:sp macro="" textlink="">
          <xdr:nvSpPr>
            <xdr:cNvPr id="28491" name="Line 944"/>
            <xdr:cNvSpPr>
              <a:spLocks noChangeShapeType="1"/>
            </xdr:cNvSpPr>
          </xdr:nvSpPr>
          <xdr:spPr bwMode="auto">
            <a:xfrm flipH="1">
              <a:off x="1724025" y="31137225"/>
              <a:ext cx="114300" cy="0"/>
            </a:xfrm>
            <a:prstGeom prst="line">
              <a:avLst/>
            </a:prstGeom>
            <a:noFill/>
            <a:ln w="9525">
              <a:solidFill>
                <a:srgbClr val="FFFF99"/>
              </a:solidFill>
              <a:round/>
              <a:headEnd/>
              <a:tailEnd/>
            </a:ln>
          </xdr:spPr>
        </xdr:sp>
        <xdr:sp macro="" textlink="">
          <xdr:nvSpPr>
            <xdr:cNvPr id="28492" name="Line 947"/>
            <xdr:cNvSpPr>
              <a:spLocks noChangeShapeType="1"/>
            </xdr:cNvSpPr>
          </xdr:nvSpPr>
          <xdr:spPr bwMode="auto">
            <a:xfrm rot="5400000" flipH="1">
              <a:off x="1838325" y="31289625"/>
              <a:ext cx="114300" cy="0"/>
            </a:xfrm>
            <a:prstGeom prst="line">
              <a:avLst/>
            </a:prstGeom>
            <a:noFill/>
            <a:ln w="9525">
              <a:solidFill>
                <a:srgbClr val="FFFF99"/>
              </a:solidFill>
              <a:round/>
              <a:headEnd/>
              <a:tailEnd/>
            </a:ln>
          </xdr:spPr>
        </xdr:sp>
      </xdr:grpSp>
    </xdr:grpSp>
    <xdr:clientData/>
  </xdr:twoCellAnchor>
  <xdr:twoCellAnchor>
    <xdr:from>
      <xdr:col>2</xdr:col>
      <xdr:colOff>200025</xdr:colOff>
      <xdr:row>178</xdr:row>
      <xdr:rowOff>114300</xdr:rowOff>
    </xdr:from>
    <xdr:to>
      <xdr:col>4</xdr:col>
      <xdr:colOff>419100</xdr:colOff>
      <xdr:row>183</xdr:row>
      <xdr:rowOff>47625</xdr:rowOff>
    </xdr:to>
    <xdr:grpSp>
      <xdr:nvGrpSpPr>
        <xdr:cNvPr id="28493" name="Group 1001"/>
        <xdr:cNvGrpSpPr>
          <a:grpSpLocks/>
        </xdr:cNvGrpSpPr>
      </xdr:nvGrpSpPr>
      <xdr:grpSpPr bwMode="auto">
        <a:xfrm>
          <a:off x="1429057" y="36575590"/>
          <a:ext cx="1448108" cy="957519"/>
          <a:chOff x="517" y="3245"/>
          <a:chExt cx="151" cy="93"/>
        </a:xfrm>
      </xdr:grpSpPr>
      <xdr:sp macro="" textlink="">
        <xdr:nvSpPr>
          <xdr:cNvPr id="5027" name="Text Box 931"/>
          <xdr:cNvSpPr txBox="1">
            <a:spLocks noChangeArrowheads="1"/>
          </xdr:cNvSpPr>
        </xdr:nvSpPr>
        <xdr:spPr bwMode="auto">
          <a:xfrm>
            <a:off x="621" y="3280"/>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5085" name="Text Box 989"/>
          <xdr:cNvSpPr txBox="1">
            <a:spLocks noChangeArrowheads="1"/>
          </xdr:cNvSpPr>
        </xdr:nvSpPr>
        <xdr:spPr bwMode="auto">
          <a:xfrm>
            <a:off x="559" y="3318"/>
            <a:ext cx="17"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Ν</a:t>
            </a:r>
          </a:p>
        </xdr:txBody>
      </xdr:sp>
      <xdr:sp macro="" textlink="">
        <xdr:nvSpPr>
          <xdr:cNvPr id="28611" name="Line 990"/>
          <xdr:cNvSpPr>
            <a:spLocks noChangeShapeType="1"/>
          </xdr:cNvSpPr>
        </xdr:nvSpPr>
        <xdr:spPr bwMode="auto">
          <a:xfrm flipH="1">
            <a:off x="555" y="3245"/>
            <a:ext cx="31" cy="0"/>
          </a:xfrm>
          <a:prstGeom prst="line">
            <a:avLst/>
          </a:prstGeom>
          <a:noFill/>
          <a:ln w="9525">
            <a:solidFill>
              <a:srgbClr val="FFFF99"/>
            </a:solidFill>
            <a:round/>
            <a:headEnd/>
            <a:tailEnd/>
          </a:ln>
        </xdr:spPr>
      </xdr:sp>
      <xdr:sp macro="" textlink="">
        <xdr:nvSpPr>
          <xdr:cNvPr id="28612" name="Line 991"/>
          <xdr:cNvSpPr>
            <a:spLocks noChangeShapeType="1"/>
          </xdr:cNvSpPr>
        </xdr:nvSpPr>
        <xdr:spPr bwMode="auto">
          <a:xfrm rot="17259008" flipH="1">
            <a:off x="535" y="3260"/>
            <a:ext cx="31" cy="1"/>
          </a:xfrm>
          <a:prstGeom prst="line">
            <a:avLst/>
          </a:prstGeom>
          <a:noFill/>
          <a:ln w="9525">
            <a:solidFill>
              <a:srgbClr val="FFFF99"/>
            </a:solidFill>
            <a:round/>
            <a:headEnd/>
            <a:tailEnd/>
          </a:ln>
        </xdr:spPr>
      </xdr:sp>
      <xdr:sp macro="" textlink="">
        <xdr:nvSpPr>
          <xdr:cNvPr id="28613" name="Line 992"/>
          <xdr:cNvSpPr>
            <a:spLocks noChangeShapeType="1"/>
          </xdr:cNvSpPr>
        </xdr:nvSpPr>
        <xdr:spPr bwMode="auto">
          <a:xfrm rot="4340992">
            <a:off x="576" y="3260"/>
            <a:ext cx="31" cy="1"/>
          </a:xfrm>
          <a:prstGeom prst="line">
            <a:avLst/>
          </a:prstGeom>
          <a:noFill/>
          <a:ln w="9525">
            <a:solidFill>
              <a:srgbClr val="FFFF99"/>
            </a:solidFill>
            <a:round/>
            <a:headEnd/>
            <a:tailEnd/>
          </a:ln>
        </xdr:spPr>
      </xdr:sp>
      <xdr:sp macro="" textlink="">
        <xdr:nvSpPr>
          <xdr:cNvPr id="28614" name="Line 993"/>
          <xdr:cNvSpPr>
            <a:spLocks noChangeShapeType="1"/>
          </xdr:cNvSpPr>
        </xdr:nvSpPr>
        <xdr:spPr bwMode="auto">
          <a:xfrm rot="1917262" flipH="1" flipV="1">
            <a:off x="544" y="3283"/>
            <a:ext cx="29" cy="1"/>
          </a:xfrm>
          <a:prstGeom prst="line">
            <a:avLst/>
          </a:prstGeom>
          <a:noFill/>
          <a:ln w="9525">
            <a:solidFill>
              <a:srgbClr val="FFFF99"/>
            </a:solidFill>
            <a:round/>
            <a:headEnd/>
            <a:tailEnd/>
          </a:ln>
        </xdr:spPr>
      </xdr:sp>
      <xdr:sp macro="" textlink="">
        <xdr:nvSpPr>
          <xdr:cNvPr id="28615" name="Line 994"/>
          <xdr:cNvSpPr>
            <a:spLocks noChangeShapeType="1"/>
          </xdr:cNvSpPr>
        </xdr:nvSpPr>
        <xdr:spPr bwMode="auto">
          <a:xfrm rot="-1917262">
            <a:off x="568" y="3283"/>
            <a:ext cx="30" cy="1"/>
          </a:xfrm>
          <a:prstGeom prst="line">
            <a:avLst/>
          </a:prstGeom>
          <a:noFill/>
          <a:ln w="9525">
            <a:solidFill>
              <a:srgbClr val="FFFF99"/>
            </a:solidFill>
            <a:round/>
            <a:headEnd/>
            <a:tailEnd/>
          </a:ln>
        </xdr:spPr>
      </xdr:sp>
      <xdr:sp macro="" textlink="">
        <xdr:nvSpPr>
          <xdr:cNvPr id="28616" name="Line 996"/>
          <xdr:cNvSpPr>
            <a:spLocks noChangeShapeType="1"/>
          </xdr:cNvSpPr>
        </xdr:nvSpPr>
        <xdr:spPr bwMode="auto">
          <a:xfrm>
            <a:off x="595" y="3276"/>
            <a:ext cx="27" cy="13"/>
          </a:xfrm>
          <a:prstGeom prst="line">
            <a:avLst/>
          </a:prstGeom>
          <a:noFill/>
          <a:ln w="9525">
            <a:solidFill>
              <a:srgbClr val="FFFF99"/>
            </a:solidFill>
            <a:round/>
            <a:headEnd/>
            <a:tailEnd/>
          </a:ln>
        </xdr:spPr>
      </xdr:sp>
      <xdr:sp macro="" textlink="">
        <xdr:nvSpPr>
          <xdr:cNvPr id="28617" name="Line 997"/>
          <xdr:cNvSpPr>
            <a:spLocks noChangeShapeType="1"/>
          </xdr:cNvSpPr>
        </xdr:nvSpPr>
        <xdr:spPr bwMode="auto">
          <a:xfrm rot="4340992">
            <a:off x="572" y="3261"/>
            <a:ext cx="31" cy="1"/>
          </a:xfrm>
          <a:prstGeom prst="line">
            <a:avLst/>
          </a:prstGeom>
          <a:noFill/>
          <a:ln w="9525">
            <a:solidFill>
              <a:srgbClr val="FF6600"/>
            </a:solidFill>
            <a:round/>
            <a:headEnd/>
            <a:tailEnd/>
          </a:ln>
        </xdr:spPr>
      </xdr:sp>
      <xdr:sp macro="" textlink="">
        <xdr:nvSpPr>
          <xdr:cNvPr id="28618" name="Line 998"/>
          <xdr:cNvSpPr>
            <a:spLocks noChangeShapeType="1"/>
          </xdr:cNvSpPr>
        </xdr:nvSpPr>
        <xdr:spPr bwMode="auto">
          <a:xfrm rot="-1917262">
            <a:off x="638" y="3281"/>
            <a:ext cx="30" cy="1"/>
          </a:xfrm>
          <a:prstGeom prst="line">
            <a:avLst/>
          </a:prstGeom>
          <a:noFill/>
          <a:ln w="9525">
            <a:solidFill>
              <a:srgbClr val="FFFF99"/>
            </a:solidFill>
            <a:round/>
            <a:headEnd/>
            <a:tailEnd/>
          </a:ln>
        </xdr:spPr>
      </xdr:sp>
      <xdr:sp macro="" textlink="">
        <xdr:nvSpPr>
          <xdr:cNvPr id="28619" name="Line 999"/>
          <xdr:cNvSpPr>
            <a:spLocks noChangeShapeType="1"/>
          </xdr:cNvSpPr>
        </xdr:nvSpPr>
        <xdr:spPr bwMode="auto">
          <a:xfrm>
            <a:off x="569" y="3291"/>
            <a:ext cx="0" cy="28"/>
          </a:xfrm>
          <a:prstGeom prst="line">
            <a:avLst/>
          </a:prstGeom>
          <a:noFill/>
          <a:ln w="9525">
            <a:solidFill>
              <a:srgbClr val="FFFF99"/>
            </a:solidFill>
            <a:round/>
            <a:headEnd/>
            <a:tailEnd/>
          </a:ln>
        </xdr:spPr>
      </xdr:sp>
      <xdr:sp macro="" textlink="">
        <xdr:nvSpPr>
          <xdr:cNvPr id="28620" name="Line 1000"/>
          <xdr:cNvSpPr>
            <a:spLocks noChangeShapeType="1"/>
          </xdr:cNvSpPr>
        </xdr:nvSpPr>
        <xdr:spPr bwMode="auto">
          <a:xfrm rot="-1240675">
            <a:off x="517" y="3280"/>
            <a:ext cx="30" cy="1"/>
          </a:xfrm>
          <a:prstGeom prst="line">
            <a:avLst/>
          </a:prstGeom>
          <a:noFill/>
          <a:ln w="9525">
            <a:solidFill>
              <a:srgbClr val="FFFF99"/>
            </a:solidFill>
            <a:round/>
            <a:headEnd/>
            <a:tailEnd/>
          </a:ln>
        </xdr:spPr>
      </xdr:sp>
    </xdr:grpSp>
    <xdr:clientData/>
  </xdr:twoCellAnchor>
  <xdr:twoCellAnchor>
    <xdr:from>
      <xdr:col>7</xdr:col>
      <xdr:colOff>600075</xdr:colOff>
      <xdr:row>171</xdr:row>
      <xdr:rowOff>180975</xdr:rowOff>
    </xdr:from>
    <xdr:to>
      <xdr:col>10</xdr:col>
      <xdr:colOff>552450</xdr:colOff>
      <xdr:row>175</xdr:row>
      <xdr:rowOff>161925</xdr:rowOff>
    </xdr:to>
    <xdr:grpSp>
      <xdr:nvGrpSpPr>
        <xdr:cNvPr id="28494" name="Group 1017"/>
        <xdr:cNvGrpSpPr>
          <a:grpSpLocks/>
        </xdr:cNvGrpSpPr>
      </xdr:nvGrpSpPr>
      <xdr:grpSpPr bwMode="auto">
        <a:xfrm>
          <a:off x="4901688" y="35208394"/>
          <a:ext cx="1795923" cy="800305"/>
          <a:chOff x="151" y="3312"/>
          <a:chExt cx="187" cy="78"/>
        </a:xfrm>
      </xdr:grpSpPr>
      <xdr:sp macro="" textlink="">
        <xdr:nvSpPr>
          <xdr:cNvPr id="5030" name="Text Box 934"/>
          <xdr:cNvSpPr txBox="1">
            <a:spLocks noChangeArrowheads="1"/>
          </xdr:cNvSpPr>
        </xdr:nvSpPr>
        <xdr:spPr bwMode="auto">
          <a:xfrm>
            <a:off x="317" y="3312"/>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5100" name="Text Box 1004"/>
          <xdr:cNvSpPr txBox="1">
            <a:spLocks noChangeArrowheads="1"/>
          </xdr:cNvSpPr>
        </xdr:nvSpPr>
        <xdr:spPr bwMode="auto">
          <a:xfrm>
            <a:off x="151" y="3342"/>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Ν</a:t>
            </a:r>
          </a:p>
        </xdr:txBody>
      </xdr:sp>
      <xdr:sp macro="" textlink="">
        <xdr:nvSpPr>
          <xdr:cNvPr id="5101" name="Text Box 1005"/>
          <xdr:cNvSpPr txBox="1">
            <a:spLocks noChangeArrowheads="1"/>
          </xdr:cNvSpPr>
        </xdr:nvSpPr>
        <xdr:spPr bwMode="auto">
          <a:xfrm>
            <a:off x="281" y="3371"/>
            <a:ext cx="19"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28600" name="Line 1006"/>
          <xdr:cNvSpPr>
            <a:spLocks noChangeShapeType="1"/>
          </xdr:cNvSpPr>
        </xdr:nvSpPr>
        <xdr:spPr bwMode="auto">
          <a:xfrm flipH="1">
            <a:off x="169" y="3325"/>
            <a:ext cx="20" cy="20"/>
          </a:xfrm>
          <a:prstGeom prst="line">
            <a:avLst/>
          </a:prstGeom>
          <a:noFill/>
          <a:ln w="9525">
            <a:solidFill>
              <a:srgbClr val="FFFF99"/>
            </a:solidFill>
            <a:round/>
            <a:headEnd/>
            <a:tailEnd/>
          </a:ln>
        </xdr:spPr>
      </xdr:sp>
      <xdr:sp macro="" textlink="">
        <xdr:nvSpPr>
          <xdr:cNvPr id="28601" name="Line 1007"/>
          <xdr:cNvSpPr>
            <a:spLocks noChangeShapeType="1"/>
          </xdr:cNvSpPr>
        </xdr:nvSpPr>
        <xdr:spPr bwMode="auto">
          <a:xfrm>
            <a:off x="190" y="3324"/>
            <a:ext cx="32" cy="16"/>
          </a:xfrm>
          <a:prstGeom prst="line">
            <a:avLst/>
          </a:prstGeom>
          <a:noFill/>
          <a:ln w="9525">
            <a:solidFill>
              <a:srgbClr val="FFFF99"/>
            </a:solidFill>
            <a:round/>
            <a:headEnd/>
            <a:tailEnd/>
          </a:ln>
        </xdr:spPr>
      </xdr:sp>
      <xdr:sp macro="" textlink="">
        <xdr:nvSpPr>
          <xdr:cNvPr id="28602" name="Line 1008"/>
          <xdr:cNvSpPr>
            <a:spLocks noChangeShapeType="1"/>
          </xdr:cNvSpPr>
        </xdr:nvSpPr>
        <xdr:spPr bwMode="auto">
          <a:xfrm flipV="1">
            <a:off x="222" y="3329"/>
            <a:ext cx="31" cy="11"/>
          </a:xfrm>
          <a:prstGeom prst="line">
            <a:avLst/>
          </a:prstGeom>
          <a:noFill/>
          <a:ln w="9525">
            <a:solidFill>
              <a:srgbClr val="FFFF99"/>
            </a:solidFill>
            <a:round/>
            <a:headEnd/>
            <a:tailEnd/>
          </a:ln>
        </xdr:spPr>
      </xdr:sp>
      <xdr:sp macro="" textlink="">
        <xdr:nvSpPr>
          <xdr:cNvPr id="28603" name="Line 1010"/>
          <xdr:cNvSpPr>
            <a:spLocks noChangeShapeType="1"/>
          </xdr:cNvSpPr>
        </xdr:nvSpPr>
        <xdr:spPr bwMode="auto">
          <a:xfrm>
            <a:off x="253" y="3329"/>
            <a:ext cx="35" cy="14"/>
          </a:xfrm>
          <a:prstGeom prst="line">
            <a:avLst/>
          </a:prstGeom>
          <a:noFill/>
          <a:ln w="9525">
            <a:solidFill>
              <a:srgbClr val="FFFF99"/>
            </a:solidFill>
            <a:round/>
            <a:headEnd/>
            <a:tailEnd/>
          </a:ln>
        </xdr:spPr>
      </xdr:sp>
      <xdr:sp macro="" textlink="">
        <xdr:nvSpPr>
          <xdr:cNvPr id="28604" name="Line 1011"/>
          <xdr:cNvSpPr>
            <a:spLocks noChangeShapeType="1"/>
          </xdr:cNvSpPr>
        </xdr:nvSpPr>
        <xdr:spPr bwMode="auto">
          <a:xfrm>
            <a:off x="288" y="3344"/>
            <a:ext cx="0" cy="27"/>
          </a:xfrm>
          <a:prstGeom prst="line">
            <a:avLst/>
          </a:prstGeom>
          <a:noFill/>
          <a:ln w="9525">
            <a:solidFill>
              <a:srgbClr val="FFFF99"/>
            </a:solidFill>
            <a:round/>
            <a:headEnd/>
            <a:tailEnd/>
          </a:ln>
        </xdr:spPr>
      </xdr:sp>
      <xdr:sp macro="" textlink="">
        <xdr:nvSpPr>
          <xdr:cNvPr id="28605" name="Line 1012"/>
          <xdr:cNvSpPr>
            <a:spLocks noChangeShapeType="1"/>
          </xdr:cNvSpPr>
        </xdr:nvSpPr>
        <xdr:spPr bwMode="auto">
          <a:xfrm>
            <a:off x="293" y="3344"/>
            <a:ext cx="0" cy="27"/>
          </a:xfrm>
          <a:prstGeom prst="line">
            <a:avLst/>
          </a:prstGeom>
          <a:noFill/>
          <a:ln w="9525">
            <a:solidFill>
              <a:srgbClr val="FF6600"/>
            </a:solidFill>
            <a:round/>
            <a:headEnd/>
            <a:tailEnd/>
          </a:ln>
        </xdr:spPr>
      </xdr:sp>
      <xdr:sp macro="" textlink="">
        <xdr:nvSpPr>
          <xdr:cNvPr id="28606" name="Line 1014"/>
          <xdr:cNvSpPr>
            <a:spLocks noChangeShapeType="1"/>
          </xdr:cNvSpPr>
        </xdr:nvSpPr>
        <xdr:spPr bwMode="auto">
          <a:xfrm flipH="1">
            <a:off x="216" y="3341"/>
            <a:ext cx="6" cy="37"/>
          </a:xfrm>
          <a:prstGeom prst="line">
            <a:avLst/>
          </a:prstGeom>
          <a:noFill/>
          <a:ln w="9525">
            <a:solidFill>
              <a:srgbClr val="FFFF99"/>
            </a:solidFill>
            <a:round/>
            <a:headEnd/>
            <a:tailEnd/>
          </a:ln>
        </xdr:spPr>
      </xdr:sp>
      <xdr:sp macro="" textlink="">
        <xdr:nvSpPr>
          <xdr:cNvPr id="28607" name="Line 1015"/>
          <xdr:cNvSpPr>
            <a:spLocks noChangeShapeType="1"/>
          </xdr:cNvSpPr>
        </xdr:nvSpPr>
        <xdr:spPr bwMode="auto">
          <a:xfrm flipV="1">
            <a:off x="288" y="3326"/>
            <a:ext cx="31" cy="17"/>
          </a:xfrm>
          <a:prstGeom prst="line">
            <a:avLst/>
          </a:prstGeom>
          <a:noFill/>
          <a:ln w="9525">
            <a:solidFill>
              <a:srgbClr val="FFFF99"/>
            </a:solidFill>
            <a:round/>
            <a:headEnd/>
            <a:tailEnd/>
          </a:ln>
        </xdr:spPr>
      </xdr:sp>
      <xdr:sp macro="" textlink="">
        <xdr:nvSpPr>
          <xdr:cNvPr id="28608" name="Line 1016"/>
          <xdr:cNvSpPr>
            <a:spLocks noChangeShapeType="1"/>
          </xdr:cNvSpPr>
        </xdr:nvSpPr>
        <xdr:spPr bwMode="auto">
          <a:xfrm flipV="1">
            <a:off x="225" y="3334"/>
            <a:ext cx="31" cy="11"/>
          </a:xfrm>
          <a:prstGeom prst="line">
            <a:avLst/>
          </a:prstGeom>
          <a:noFill/>
          <a:ln w="9525">
            <a:solidFill>
              <a:srgbClr val="FF6600"/>
            </a:solidFill>
            <a:round/>
            <a:headEnd/>
            <a:tailEnd/>
          </a:ln>
        </xdr:spPr>
      </xdr:sp>
    </xdr:grpSp>
    <xdr:clientData/>
  </xdr:twoCellAnchor>
  <xdr:twoCellAnchor>
    <xdr:from>
      <xdr:col>8</xdr:col>
      <xdr:colOff>104775</xdr:colOff>
      <xdr:row>177</xdr:row>
      <xdr:rowOff>95250</xdr:rowOff>
    </xdr:from>
    <xdr:to>
      <xdr:col>10</xdr:col>
      <xdr:colOff>104775</xdr:colOff>
      <xdr:row>185</xdr:row>
      <xdr:rowOff>0</xdr:rowOff>
    </xdr:to>
    <xdr:grpSp>
      <xdr:nvGrpSpPr>
        <xdr:cNvPr id="28495" name="Group 1061"/>
        <xdr:cNvGrpSpPr>
          <a:grpSpLocks/>
        </xdr:cNvGrpSpPr>
      </xdr:nvGrpSpPr>
      <xdr:grpSpPr bwMode="auto">
        <a:xfrm>
          <a:off x="5020904" y="36351702"/>
          <a:ext cx="1229032" cy="1543459"/>
          <a:chOff x="518" y="3363"/>
          <a:chExt cx="128" cy="150"/>
        </a:xfrm>
      </xdr:grpSpPr>
      <xdr:sp macro="" textlink="">
        <xdr:nvSpPr>
          <xdr:cNvPr id="28581" name="Line 1050"/>
          <xdr:cNvSpPr>
            <a:spLocks noChangeShapeType="1"/>
          </xdr:cNvSpPr>
        </xdr:nvSpPr>
        <xdr:spPr bwMode="auto">
          <a:xfrm rot="19682738" flipV="1">
            <a:off x="578" y="3428"/>
            <a:ext cx="20" cy="1"/>
          </a:xfrm>
          <a:prstGeom prst="line">
            <a:avLst/>
          </a:prstGeom>
          <a:noFill/>
          <a:ln w="9525">
            <a:solidFill>
              <a:srgbClr val="FFFF99"/>
            </a:solidFill>
            <a:round/>
            <a:headEnd/>
            <a:tailEnd/>
          </a:ln>
        </xdr:spPr>
      </xdr:sp>
      <xdr:grpSp>
        <xdr:nvGrpSpPr>
          <xdr:cNvPr id="28582" name="Group 1060"/>
          <xdr:cNvGrpSpPr>
            <a:grpSpLocks/>
          </xdr:cNvGrpSpPr>
        </xdr:nvGrpSpPr>
        <xdr:grpSpPr bwMode="auto">
          <a:xfrm>
            <a:off x="518" y="3363"/>
            <a:ext cx="128" cy="150"/>
            <a:chOff x="526" y="3359"/>
            <a:chExt cx="128" cy="150"/>
          </a:xfrm>
        </xdr:grpSpPr>
        <xdr:sp macro="" textlink="">
          <xdr:nvSpPr>
            <xdr:cNvPr id="6158" name="Text Box 1038"/>
            <xdr:cNvSpPr txBox="1">
              <a:spLocks noChangeArrowheads="1"/>
            </xdr:cNvSpPr>
          </xdr:nvSpPr>
          <xdr:spPr bwMode="auto">
            <a:xfrm>
              <a:off x="633" y="3415"/>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6159" name="Text Box 1039"/>
            <xdr:cNvSpPr txBox="1">
              <a:spLocks noChangeArrowheads="1"/>
            </xdr:cNvSpPr>
          </xdr:nvSpPr>
          <xdr:spPr bwMode="auto">
            <a:xfrm>
              <a:off x="571" y="3421"/>
              <a:ext cx="17"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Ν</a:t>
              </a:r>
            </a:p>
          </xdr:txBody>
        </xdr:sp>
        <xdr:sp macro="" textlink="">
          <xdr:nvSpPr>
            <xdr:cNvPr id="28585" name="Line 1040"/>
            <xdr:cNvSpPr>
              <a:spLocks noChangeShapeType="1"/>
            </xdr:cNvSpPr>
          </xdr:nvSpPr>
          <xdr:spPr bwMode="auto">
            <a:xfrm flipH="1">
              <a:off x="564" y="3386"/>
              <a:ext cx="31" cy="0"/>
            </a:xfrm>
            <a:prstGeom prst="line">
              <a:avLst/>
            </a:prstGeom>
            <a:noFill/>
            <a:ln w="9525">
              <a:solidFill>
                <a:srgbClr val="FFFF99"/>
              </a:solidFill>
              <a:round/>
              <a:headEnd/>
              <a:tailEnd/>
            </a:ln>
          </xdr:spPr>
        </xdr:sp>
        <xdr:sp macro="" textlink="">
          <xdr:nvSpPr>
            <xdr:cNvPr id="28586" name="Line 1041"/>
            <xdr:cNvSpPr>
              <a:spLocks noChangeShapeType="1"/>
            </xdr:cNvSpPr>
          </xdr:nvSpPr>
          <xdr:spPr bwMode="auto">
            <a:xfrm rot="17259008" flipH="1">
              <a:off x="544" y="3401"/>
              <a:ext cx="31" cy="1"/>
            </a:xfrm>
            <a:prstGeom prst="line">
              <a:avLst/>
            </a:prstGeom>
            <a:noFill/>
            <a:ln w="9525">
              <a:solidFill>
                <a:srgbClr val="FFFF99"/>
              </a:solidFill>
              <a:round/>
              <a:headEnd/>
              <a:tailEnd/>
            </a:ln>
          </xdr:spPr>
        </xdr:sp>
        <xdr:sp macro="" textlink="">
          <xdr:nvSpPr>
            <xdr:cNvPr id="28587" name="Line 1042"/>
            <xdr:cNvSpPr>
              <a:spLocks noChangeShapeType="1"/>
            </xdr:cNvSpPr>
          </xdr:nvSpPr>
          <xdr:spPr bwMode="auto">
            <a:xfrm rot="4340992">
              <a:off x="585" y="3401"/>
              <a:ext cx="31" cy="1"/>
            </a:xfrm>
            <a:prstGeom prst="line">
              <a:avLst/>
            </a:prstGeom>
            <a:noFill/>
            <a:ln w="9525">
              <a:solidFill>
                <a:srgbClr val="FFFF99"/>
              </a:solidFill>
              <a:round/>
              <a:headEnd/>
              <a:tailEnd/>
            </a:ln>
          </xdr:spPr>
        </xdr:sp>
        <xdr:sp macro="" textlink="">
          <xdr:nvSpPr>
            <xdr:cNvPr id="28588" name="Line 1043"/>
            <xdr:cNvSpPr>
              <a:spLocks noChangeShapeType="1"/>
            </xdr:cNvSpPr>
          </xdr:nvSpPr>
          <xdr:spPr bwMode="auto">
            <a:xfrm rot="1917262" flipH="1" flipV="1">
              <a:off x="553" y="3422"/>
              <a:ext cx="20" cy="1"/>
            </a:xfrm>
            <a:prstGeom prst="line">
              <a:avLst/>
            </a:prstGeom>
            <a:noFill/>
            <a:ln w="9525">
              <a:solidFill>
                <a:srgbClr val="FFFF99"/>
              </a:solidFill>
              <a:round/>
              <a:headEnd/>
              <a:tailEnd/>
            </a:ln>
          </xdr:spPr>
        </xdr:sp>
        <xdr:sp macro="" textlink="">
          <xdr:nvSpPr>
            <xdr:cNvPr id="28589" name="Line 1048"/>
            <xdr:cNvSpPr>
              <a:spLocks noChangeShapeType="1"/>
            </xdr:cNvSpPr>
          </xdr:nvSpPr>
          <xdr:spPr bwMode="auto">
            <a:xfrm>
              <a:off x="580" y="3441"/>
              <a:ext cx="0" cy="26"/>
            </a:xfrm>
            <a:prstGeom prst="line">
              <a:avLst/>
            </a:prstGeom>
            <a:noFill/>
            <a:ln w="9525">
              <a:solidFill>
                <a:srgbClr val="FFFF99"/>
              </a:solidFill>
              <a:round/>
              <a:headEnd/>
              <a:tailEnd/>
            </a:ln>
          </xdr:spPr>
        </xdr:sp>
        <xdr:sp macro="" textlink="">
          <xdr:nvSpPr>
            <xdr:cNvPr id="28590" name="Line 1049"/>
            <xdr:cNvSpPr>
              <a:spLocks noChangeShapeType="1"/>
            </xdr:cNvSpPr>
          </xdr:nvSpPr>
          <xdr:spPr bwMode="auto">
            <a:xfrm rot="981714" flipH="1">
              <a:off x="604" y="3421"/>
              <a:ext cx="30" cy="1"/>
            </a:xfrm>
            <a:prstGeom prst="line">
              <a:avLst/>
            </a:prstGeom>
            <a:noFill/>
            <a:ln w="9525">
              <a:solidFill>
                <a:srgbClr val="FFFF99"/>
              </a:solidFill>
              <a:round/>
              <a:headEnd/>
              <a:tailEnd/>
            </a:ln>
          </xdr:spPr>
        </xdr:sp>
        <xdr:sp macro="" textlink="">
          <xdr:nvSpPr>
            <xdr:cNvPr id="28591" name="Line 1052"/>
            <xdr:cNvSpPr>
              <a:spLocks noChangeShapeType="1"/>
            </xdr:cNvSpPr>
          </xdr:nvSpPr>
          <xdr:spPr bwMode="auto">
            <a:xfrm rot="981714" flipH="1">
              <a:off x="606" y="3417"/>
              <a:ext cx="30" cy="1"/>
            </a:xfrm>
            <a:prstGeom prst="line">
              <a:avLst/>
            </a:prstGeom>
            <a:noFill/>
            <a:ln w="9525">
              <a:solidFill>
                <a:srgbClr val="FF6600"/>
              </a:solidFill>
              <a:round/>
              <a:headEnd/>
              <a:tailEnd/>
            </a:ln>
          </xdr:spPr>
        </xdr:sp>
        <xdr:sp macro="" textlink="">
          <xdr:nvSpPr>
            <xdr:cNvPr id="28592" name="Line 1053"/>
            <xdr:cNvSpPr>
              <a:spLocks noChangeShapeType="1"/>
            </xdr:cNvSpPr>
          </xdr:nvSpPr>
          <xdr:spPr bwMode="auto">
            <a:xfrm flipV="1">
              <a:off x="596" y="3359"/>
              <a:ext cx="20" cy="27"/>
            </a:xfrm>
            <a:prstGeom prst="line">
              <a:avLst/>
            </a:prstGeom>
            <a:noFill/>
            <a:ln w="9525">
              <a:solidFill>
                <a:srgbClr val="FFFF99"/>
              </a:solidFill>
              <a:round/>
              <a:headEnd/>
              <a:tailEnd/>
            </a:ln>
          </xdr:spPr>
        </xdr:sp>
        <xdr:sp macro="" textlink="">
          <xdr:nvSpPr>
            <xdr:cNvPr id="28593" name="Line 1054"/>
            <xdr:cNvSpPr>
              <a:spLocks noChangeShapeType="1"/>
            </xdr:cNvSpPr>
          </xdr:nvSpPr>
          <xdr:spPr bwMode="auto">
            <a:xfrm>
              <a:off x="580" y="3468"/>
              <a:ext cx="34" cy="15"/>
            </a:xfrm>
            <a:prstGeom prst="line">
              <a:avLst/>
            </a:prstGeom>
            <a:noFill/>
            <a:ln w="9525">
              <a:solidFill>
                <a:srgbClr val="FFFF99"/>
              </a:solidFill>
              <a:round/>
              <a:headEnd/>
              <a:tailEnd/>
            </a:ln>
          </xdr:spPr>
        </xdr:sp>
        <xdr:sp macro="" textlink="">
          <xdr:nvSpPr>
            <xdr:cNvPr id="28594" name="Line 1056"/>
            <xdr:cNvSpPr>
              <a:spLocks noChangeShapeType="1"/>
            </xdr:cNvSpPr>
          </xdr:nvSpPr>
          <xdr:spPr bwMode="auto">
            <a:xfrm>
              <a:off x="614" y="3483"/>
              <a:ext cx="0" cy="26"/>
            </a:xfrm>
            <a:prstGeom prst="line">
              <a:avLst/>
            </a:prstGeom>
            <a:noFill/>
            <a:ln w="9525">
              <a:solidFill>
                <a:srgbClr val="FFFF99"/>
              </a:solidFill>
              <a:round/>
              <a:headEnd/>
              <a:tailEnd/>
            </a:ln>
          </xdr:spPr>
        </xdr:sp>
        <xdr:sp macro="" textlink="">
          <xdr:nvSpPr>
            <xdr:cNvPr id="28595" name="Line 1057"/>
            <xdr:cNvSpPr>
              <a:spLocks noChangeShapeType="1"/>
            </xdr:cNvSpPr>
          </xdr:nvSpPr>
          <xdr:spPr bwMode="auto">
            <a:xfrm>
              <a:off x="618" y="3483"/>
              <a:ext cx="0" cy="26"/>
            </a:xfrm>
            <a:prstGeom prst="line">
              <a:avLst/>
            </a:prstGeom>
            <a:noFill/>
            <a:ln w="9525">
              <a:solidFill>
                <a:srgbClr val="FF6600"/>
              </a:solidFill>
              <a:round/>
              <a:headEnd/>
              <a:tailEnd/>
            </a:ln>
          </xdr:spPr>
        </xdr:sp>
        <xdr:sp macro="" textlink="">
          <xdr:nvSpPr>
            <xdr:cNvPr id="28596" name="Line 1059"/>
            <xdr:cNvSpPr>
              <a:spLocks noChangeShapeType="1"/>
            </xdr:cNvSpPr>
          </xdr:nvSpPr>
          <xdr:spPr bwMode="auto">
            <a:xfrm rot="-981714">
              <a:off x="526" y="3421"/>
              <a:ext cx="30" cy="1"/>
            </a:xfrm>
            <a:prstGeom prst="line">
              <a:avLst/>
            </a:prstGeom>
            <a:noFill/>
            <a:ln w="9525">
              <a:solidFill>
                <a:srgbClr val="FFFF99"/>
              </a:solidFill>
              <a:round/>
              <a:headEnd/>
              <a:tailEnd/>
            </a:ln>
          </xdr:spPr>
        </xdr:sp>
      </xdr:grpSp>
    </xdr:grpSp>
    <xdr:clientData/>
  </xdr:twoCellAnchor>
  <xdr:twoCellAnchor>
    <xdr:from>
      <xdr:col>2</xdr:col>
      <xdr:colOff>76200</xdr:colOff>
      <xdr:row>169</xdr:row>
      <xdr:rowOff>180975</xdr:rowOff>
    </xdr:from>
    <xdr:to>
      <xdr:col>4</xdr:col>
      <xdr:colOff>219075</xdr:colOff>
      <xdr:row>175</xdr:row>
      <xdr:rowOff>142875</xdr:rowOff>
    </xdr:to>
    <xdr:grpSp>
      <xdr:nvGrpSpPr>
        <xdr:cNvPr id="28496" name="Group 1083"/>
        <xdr:cNvGrpSpPr>
          <a:grpSpLocks/>
        </xdr:cNvGrpSpPr>
      </xdr:nvGrpSpPr>
      <xdr:grpSpPr bwMode="auto">
        <a:xfrm>
          <a:off x="1305232" y="34798717"/>
          <a:ext cx="1371908" cy="1190932"/>
          <a:chOff x="145" y="3439"/>
          <a:chExt cx="143" cy="116"/>
        </a:xfrm>
      </xdr:grpSpPr>
      <xdr:sp macro="" textlink="">
        <xdr:nvSpPr>
          <xdr:cNvPr id="6150" name="Text Box 1030"/>
          <xdr:cNvSpPr txBox="1">
            <a:spLocks noChangeArrowheads="1"/>
          </xdr:cNvSpPr>
        </xdr:nvSpPr>
        <xdr:spPr bwMode="auto">
          <a:xfrm>
            <a:off x="207" y="3535"/>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5033" name="Text Box 937"/>
          <xdr:cNvSpPr txBox="1">
            <a:spLocks noChangeArrowheads="1"/>
          </xdr:cNvSpPr>
        </xdr:nvSpPr>
        <xdr:spPr bwMode="auto">
          <a:xfrm>
            <a:off x="145" y="3439"/>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t>
            </a:r>
          </a:p>
        </xdr:txBody>
      </xdr:sp>
      <xdr:sp macro="" textlink="">
        <xdr:nvSpPr>
          <xdr:cNvPr id="28569" name="Line 1027"/>
          <xdr:cNvSpPr>
            <a:spLocks noChangeShapeType="1"/>
          </xdr:cNvSpPr>
        </xdr:nvSpPr>
        <xdr:spPr bwMode="auto">
          <a:xfrm>
            <a:off x="215" y="3512"/>
            <a:ext cx="0" cy="25"/>
          </a:xfrm>
          <a:prstGeom prst="line">
            <a:avLst/>
          </a:prstGeom>
          <a:noFill/>
          <a:ln w="9525">
            <a:solidFill>
              <a:srgbClr val="FFFF99"/>
            </a:solidFill>
            <a:round/>
            <a:headEnd/>
            <a:tailEnd/>
          </a:ln>
        </xdr:spPr>
      </xdr:sp>
      <xdr:sp macro="" textlink="">
        <xdr:nvSpPr>
          <xdr:cNvPr id="28570" name="Line 1028"/>
          <xdr:cNvSpPr>
            <a:spLocks noChangeShapeType="1"/>
          </xdr:cNvSpPr>
        </xdr:nvSpPr>
        <xdr:spPr bwMode="auto">
          <a:xfrm>
            <a:off x="219" y="3512"/>
            <a:ext cx="0" cy="25"/>
          </a:xfrm>
          <a:prstGeom prst="line">
            <a:avLst/>
          </a:prstGeom>
          <a:noFill/>
          <a:ln w="9525">
            <a:solidFill>
              <a:srgbClr val="FF6600"/>
            </a:solidFill>
            <a:round/>
            <a:headEnd/>
            <a:tailEnd/>
          </a:ln>
        </xdr:spPr>
      </xdr:sp>
      <xdr:sp macro="" textlink="">
        <xdr:nvSpPr>
          <xdr:cNvPr id="6152" name="Text Box 1032"/>
          <xdr:cNvSpPr txBox="1">
            <a:spLocks noChangeArrowheads="1"/>
          </xdr:cNvSpPr>
        </xdr:nvSpPr>
        <xdr:spPr bwMode="auto">
          <a:xfrm>
            <a:off x="267" y="3439"/>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t>
            </a:r>
          </a:p>
        </xdr:txBody>
      </xdr:sp>
      <xdr:sp macro="" textlink="">
        <xdr:nvSpPr>
          <xdr:cNvPr id="28572" name="Line 1033"/>
          <xdr:cNvSpPr>
            <a:spLocks noChangeShapeType="1"/>
          </xdr:cNvSpPr>
        </xdr:nvSpPr>
        <xdr:spPr bwMode="auto">
          <a:xfrm rot="21123391" flipV="1">
            <a:off x="240" y="3455"/>
            <a:ext cx="30" cy="11"/>
          </a:xfrm>
          <a:prstGeom prst="line">
            <a:avLst/>
          </a:prstGeom>
          <a:noFill/>
          <a:ln w="9525">
            <a:solidFill>
              <a:srgbClr val="FFFF99"/>
            </a:solidFill>
            <a:round/>
            <a:headEnd/>
            <a:tailEnd/>
          </a:ln>
        </xdr:spPr>
      </xdr:sp>
      <xdr:grpSp>
        <xdr:nvGrpSpPr>
          <xdr:cNvPr id="28573" name="Group 1073"/>
          <xdr:cNvGrpSpPr>
            <a:grpSpLocks/>
          </xdr:cNvGrpSpPr>
        </xdr:nvGrpSpPr>
        <xdr:grpSpPr bwMode="auto">
          <a:xfrm>
            <a:off x="190" y="3451"/>
            <a:ext cx="51" cy="62"/>
            <a:chOff x="269" y="3585"/>
            <a:chExt cx="72" cy="74"/>
          </a:xfrm>
        </xdr:grpSpPr>
        <xdr:sp macro="" textlink="">
          <xdr:nvSpPr>
            <xdr:cNvPr id="28575" name="Line 1074"/>
            <xdr:cNvSpPr>
              <a:spLocks noChangeShapeType="1"/>
            </xdr:cNvSpPr>
          </xdr:nvSpPr>
          <xdr:spPr bwMode="auto">
            <a:xfrm>
              <a:off x="269" y="3606"/>
              <a:ext cx="0" cy="31"/>
            </a:xfrm>
            <a:prstGeom prst="line">
              <a:avLst/>
            </a:prstGeom>
            <a:noFill/>
            <a:ln w="9525">
              <a:solidFill>
                <a:srgbClr val="FFFF99"/>
              </a:solidFill>
              <a:round/>
              <a:headEnd/>
              <a:tailEnd/>
            </a:ln>
          </xdr:spPr>
        </xdr:sp>
        <xdr:sp macro="" textlink="">
          <xdr:nvSpPr>
            <xdr:cNvPr id="28576" name="Line 1075"/>
            <xdr:cNvSpPr>
              <a:spLocks noChangeShapeType="1"/>
            </xdr:cNvSpPr>
          </xdr:nvSpPr>
          <xdr:spPr bwMode="auto">
            <a:xfrm rot="290002" flipV="1">
              <a:off x="271" y="3585"/>
              <a:ext cx="34" cy="22"/>
            </a:xfrm>
            <a:prstGeom prst="line">
              <a:avLst/>
            </a:prstGeom>
            <a:noFill/>
            <a:ln w="9525">
              <a:solidFill>
                <a:srgbClr val="FFFF99"/>
              </a:solidFill>
              <a:round/>
              <a:headEnd/>
              <a:tailEnd/>
            </a:ln>
          </xdr:spPr>
        </xdr:sp>
        <xdr:sp macro="" textlink="">
          <xdr:nvSpPr>
            <xdr:cNvPr id="28577" name="Line 1076"/>
            <xdr:cNvSpPr>
              <a:spLocks noChangeShapeType="1"/>
            </xdr:cNvSpPr>
          </xdr:nvSpPr>
          <xdr:spPr bwMode="auto">
            <a:xfrm rot="-290002" flipH="1" flipV="1">
              <a:off x="270" y="3637"/>
              <a:ext cx="34" cy="22"/>
            </a:xfrm>
            <a:prstGeom prst="line">
              <a:avLst/>
            </a:prstGeom>
            <a:noFill/>
            <a:ln w="9525">
              <a:solidFill>
                <a:srgbClr val="FFFF99"/>
              </a:solidFill>
              <a:round/>
              <a:headEnd/>
              <a:tailEnd/>
            </a:ln>
          </xdr:spPr>
        </xdr:sp>
        <xdr:sp macro="" textlink="">
          <xdr:nvSpPr>
            <xdr:cNvPr id="28578" name="Line 1077"/>
            <xdr:cNvSpPr>
              <a:spLocks noChangeShapeType="1"/>
            </xdr:cNvSpPr>
          </xdr:nvSpPr>
          <xdr:spPr bwMode="auto">
            <a:xfrm flipH="1">
              <a:off x="341" y="3606"/>
              <a:ext cx="0" cy="31"/>
            </a:xfrm>
            <a:prstGeom prst="line">
              <a:avLst/>
            </a:prstGeom>
            <a:noFill/>
            <a:ln w="9525">
              <a:solidFill>
                <a:srgbClr val="FFFF99"/>
              </a:solidFill>
              <a:round/>
              <a:headEnd/>
              <a:tailEnd/>
            </a:ln>
          </xdr:spPr>
        </xdr:sp>
        <xdr:sp macro="" textlink="">
          <xdr:nvSpPr>
            <xdr:cNvPr id="28579" name="Line 1078"/>
            <xdr:cNvSpPr>
              <a:spLocks noChangeShapeType="1"/>
            </xdr:cNvSpPr>
          </xdr:nvSpPr>
          <xdr:spPr bwMode="auto">
            <a:xfrm rot="-290002" flipH="1" flipV="1">
              <a:off x="307" y="3585"/>
              <a:ext cx="34" cy="22"/>
            </a:xfrm>
            <a:prstGeom prst="line">
              <a:avLst/>
            </a:prstGeom>
            <a:noFill/>
            <a:ln w="9525">
              <a:solidFill>
                <a:srgbClr val="FFFF99"/>
              </a:solidFill>
              <a:round/>
              <a:headEnd/>
              <a:tailEnd/>
            </a:ln>
          </xdr:spPr>
        </xdr:sp>
        <xdr:sp macro="" textlink="">
          <xdr:nvSpPr>
            <xdr:cNvPr id="28580" name="Line 1079"/>
            <xdr:cNvSpPr>
              <a:spLocks noChangeShapeType="1"/>
            </xdr:cNvSpPr>
          </xdr:nvSpPr>
          <xdr:spPr bwMode="auto">
            <a:xfrm rot="290002" flipV="1">
              <a:off x="306" y="3637"/>
              <a:ext cx="34" cy="22"/>
            </a:xfrm>
            <a:prstGeom prst="line">
              <a:avLst/>
            </a:prstGeom>
            <a:noFill/>
            <a:ln w="9525">
              <a:solidFill>
                <a:srgbClr val="FFFF99"/>
              </a:solidFill>
              <a:round/>
              <a:headEnd/>
              <a:tailEnd/>
            </a:ln>
          </xdr:spPr>
        </xdr:sp>
      </xdr:grpSp>
      <xdr:sp macro="" textlink="">
        <xdr:nvSpPr>
          <xdr:cNvPr id="28574" name="Line 1081"/>
          <xdr:cNvSpPr>
            <a:spLocks noChangeShapeType="1"/>
          </xdr:cNvSpPr>
        </xdr:nvSpPr>
        <xdr:spPr bwMode="auto">
          <a:xfrm rot="476609" flipH="1" flipV="1">
            <a:off x="161" y="3454"/>
            <a:ext cx="30" cy="11"/>
          </a:xfrm>
          <a:prstGeom prst="line">
            <a:avLst/>
          </a:prstGeom>
          <a:noFill/>
          <a:ln w="9525">
            <a:solidFill>
              <a:srgbClr val="FFFF99"/>
            </a:solidFill>
            <a:round/>
            <a:headEnd/>
            <a:tailEnd/>
          </a:ln>
        </xdr:spPr>
      </xdr:sp>
    </xdr:grpSp>
    <xdr:clientData/>
  </xdr:twoCellAnchor>
  <xdr:twoCellAnchor>
    <xdr:from>
      <xdr:col>8</xdr:col>
      <xdr:colOff>114300</xdr:colOff>
      <xdr:row>164</xdr:row>
      <xdr:rowOff>180975</xdr:rowOff>
    </xdr:from>
    <xdr:to>
      <xdr:col>9</xdr:col>
      <xdr:colOff>552450</xdr:colOff>
      <xdr:row>170</xdr:row>
      <xdr:rowOff>114300</xdr:rowOff>
    </xdr:to>
    <xdr:grpSp>
      <xdr:nvGrpSpPr>
        <xdr:cNvPr id="28497" name="Group 1153"/>
        <xdr:cNvGrpSpPr>
          <a:grpSpLocks/>
        </xdr:cNvGrpSpPr>
      </xdr:nvGrpSpPr>
      <xdr:grpSpPr bwMode="auto">
        <a:xfrm>
          <a:off x="5030429" y="33774523"/>
          <a:ext cx="1052666" cy="1162358"/>
          <a:chOff x="332" y="3573"/>
          <a:chExt cx="110" cy="113"/>
        </a:xfrm>
      </xdr:grpSpPr>
      <xdr:sp macro="" textlink="">
        <xdr:nvSpPr>
          <xdr:cNvPr id="5031" name="Text Box 935"/>
          <xdr:cNvSpPr txBox="1">
            <a:spLocks noChangeArrowheads="1"/>
          </xdr:cNvSpPr>
        </xdr:nvSpPr>
        <xdr:spPr bwMode="auto">
          <a:xfrm>
            <a:off x="332" y="3625"/>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5032" name="Text Box 936"/>
          <xdr:cNvSpPr txBox="1">
            <a:spLocks noChangeArrowheads="1"/>
          </xdr:cNvSpPr>
        </xdr:nvSpPr>
        <xdr:spPr bwMode="auto">
          <a:xfrm>
            <a:off x="409" y="3573"/>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5034" name="Text Box 938"/>
          <xdr:cNvSpPr txBox="1">
            <a:spLocks noChangeArrowheads="1"/>
          </xdr:cNvSpPr>
        </xdr:nvSpPr>
        <xdr:spPr bwMode="auto">
          <a:xfrm>
            <a:off x="357" y="3666"/>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N</a:t>
            </a:r>
          </a:p>
        </xdr:txBody>
      </xdr:sp>
      <xdr:sp macro="" textlink="">
        <xdr:nvSpPr>
          <xdr:cNvPr id="28557" name="Line 1062"/>
          <xdr:cNvSpPr>
            <a:spLocks noChangeShapeType="1"/>
          </xdr:cNvSpPr>
        </xdr:nvSpPr>
        <xdr:spPr bwMode="auto">
          <a:xfrm>
            <a:off x="340" y="3645"/>
            <a:ext cx="0" cy="16"/>
          </a:xfrm>
          <a:prstGeom prst="line">
            <a:avLst/>
          </a:prstGeom>
          <a:noFill/>
          <a:ln w="9525">
            <a:solidFill>
              <a:srgbClr val="FFFF99"/>
            </a:solidFill>
            <a:round/>
            <a:headEnd/>
            <a:tailEnd/>
          </a:ln>
        </xdr:spPr>
      </xdr:sp>
      <xdr:sp macro="" textlink="">
        <xdr:nvSpPr>
          <xdr:cNvPr id="28558" name="Line 1068"/>
          <xdr:cNvSpPr>
            <a:spLocks noChangeShapeType="1"/>
          </xdr:cNvSpPr>
        </xdr:nvSpPr>
        <xdr:spPr bwMode="auto">
          <a:xfrm rot="-290002" flipH="1" flipV="1">
            <a:off x="341" y="3661"/>
            <a:ext cx="17" cy="13"/>
          </a:xfrm>
          <a:prstGeom prst="line">
            <a:avLst/>
          </a:prstGeom>
          <a:noFill/>
          <a:ln w="9525">
            <a:solidFill>
              <a:srgbClr val="FFFF99"/>
            </a:solidFill>
            <a:round/>
            <a:headEnd/>
            <a:tailEnd/>
          </a:ln>
        </xdr:spPr>
      </xdr:sp>
      <xdr:sp macro="" textlink="">
        <xdr:nvSpPr>
          <xdr:cNvPr id="28559" name="Line 1069"/>
          <xdr:cNvSpPr>
            <a:spLocks noChangeShapeType="1"/>
          </xdr:cNvSpPr>
        </xdr:nvSpPr>
        <xdr:spPr bwMode="auto">
          <a:xfrm flipH="1">
            <a:off x="391" y="3635"/>
            <a:ext cx="0" cy="26"/>
          </a:xfrm>
          <a:prstGeom prst="line">
            <a:avLst/>
          </a:prstGeom>
          <a:noFill/>
          <a:ln w="9525">
            <a:solidFill>
              <a:srgbClr val="FFFF99"/>
            </a:solidFill>
            <a:round/>
            <a:headEnd/>
            <a:tailEnd/>
          </a:ln>
        </xdr:spPr>
      </xdr:sp>
      <xdr:sp macro="" textlink="">
        <xdr:nvSpPr>
          <xdr:cNvPr id="28560" name="Line 1070"/>
          <xdr:cNvSpPr>
            <a:spLocks noChangeShapeType="1"/>
          </xdr:cNvSpPr>
        </xdr:nvSpPr>
        <xdr:spPr bwMode="auto">
          <a:xfrm rot="-290002" flipH="1" flipV="1">
            <a:off x="367" y="3617"/>
            <a:ext cx="24" cy="18"/>
          </a:xfrm>
          <a:prstGeom prst="line">
            <a:avLst/>
          </a:prstGeom>
          <a:noFill/>
          <a:ln w="9525">
            <a:solidFill>
              <a:srgbClr val="FFFF99"/>
            </a:solidFill>
            <a:round/>
            <a:headEnd/>
            <a:tailEnd/>
          </a:ln>
        </xdr:spPr>
      </xdr:sp>
      <xdr:sp macro="" textlink="">
        <xdr:nvSpPr>
          <xdr:cNvPr id="28561" name="Line 1084"/>
          <xdr:cNvSpPr>
            <a:spLocks noChangeShapeType="1"/>
          </xdr:cNvSpPr>
        </xdr:nvSpPr>
        <xdr:spPr bwMode="auto">
          <a:xfrm rot="290002" flipV="1">
            <a:off x="392" y="3618"/>
            <a:ext cx="25" cy="18"/>
          </a:xfrm>
          <a:prstGeom prst="line">
            <a:avLst/>
          </a:prstGeom>
          <a:noFill/>
          <a:ln w="9525">
            <a:solidFill>
              <a:srgbClr val="FFFF99"/>
            </a:solidFill>
            <a:round/>
            <a:headEnd/>
            <a:tailEnd/>
          </a:ln>
        </xdr:spPr>
      </xdr:sp>
      <xdr:sp macro="" textlink="">
        <xdr:nvSpPr>
          <xdr:cNvPr id="28562" name="Line 1091"/>
          <xdr:cNvSpPr>
            <a:spLocks noChangeShapeType="1"/>
          </xdr:cNvSpPr>
        </xdr:nvSpPr>
        <xdr:spPr bwMode="auto">
          <a:xfrm rot="290002" flipV="1">
            <a:off x="374" y="3661"/>
            <a:ext cx="17" cy="13"/>
          </a:xfrm>
          <a:prstGeom prst="line">
            <a:avLst/>
          </a:prstGeom>
          <a:noFill/>
          <a:ln w="9525">
            <a:solidFill>
              <a:srgbClr val="FFFF99"/>
            </a:solidFill>
            <a:round/>
            <a:headEnd/>
            <a:tailEnd/>
          </a:ln>
        </xdr:spPr>
      </xdr:sp>
      <xdr:sp macro="" textlink="">
        <xdr:nvSpPr>
          <xdr:cNvPr id="28563" name="Line 1092"/>
          <xdr:cNvSpPr>
            <a:spLocks noChangeShapeType="1"/>
          </xdr:cNvSpPr>
        </xdr:nvSpPr>
        <xdr:spPr bwMode="auto">
          <a:xfrm rot="290002" flipV="1">
            <a:off x="349" y="3618"/>
            <a:ext cx="17" cy="13"/>
          </a:xfrm>
          <a:prstGeom prst="line">
            <a:avLst/>
          </a:prstGeom>
          <a:noFill/>
          <a:ln w="9525">
            <a:solidFill>
              <a:srgbClr val="FFFF99"/>
            </a:solidFill>
            <a:round/>
            <a:headEnd/>
            <a:tailEnd/>
          </a:ln>
        </xdr:spPr>
      </xdr:sp>
      <xdr:sp macro="" textlink="">
        <xdr:nvSpPr>
          <xdr:cNvPr id="28564" name="Line 1094"/>
          <xdr:cNvSpPr>
            <a:spLocks noChangeShapeType="1"/>
          </xdr:cNvSpPr>
        </xdr:nvSpPr>
        <xdr:spPr bwMode="auto">
          <a:xfrm flipH="1">
            <a:off x="417" y="3593"/>
            <a:ext cx="0" cy="26"/>
          </a:xfrm>
          <a:prstGeom prst="line">
            <a:avLst/>
          </a:prstGeom>
          <a:noFill/>
          <a:ln w="9525">
            <a:solidFill>
              <a:srgbClr val="FFFF99"/>
            </a:solidFill>
            <a:round/>
            <a:headEnd/>
            <a:tailEnd/>
          </a:ln>
        </xdr:spPr>
      </xdr:sp>
      <xdr:sp macro="" textlink="">
        <xdr:nvSpPr>
          <xdr:cNvPr id="28565" name="Line 1095"/>
          <xdr:cNvSpPr>
            <a:spLocks noChangeShapeType="1"/>
          </xdr:cNvSpPr>
        </xdr:nvSpPr>
        <xdr:spPr bwMode="auto">
          <a:xfrm flipH="1">
            <a:off x="421" y="3593"/>
            <a:ext cx="0" cy="26"/>
          </a:xfrm>
          <a:prstGeom prst="line">
            <a:avLst/>
          </a:prstGeom>
          <a:noFill/>
          <a:ln w="9525">
            <a:solidFill>
              <a:srgbClr val="FF6600"/>
            </a:solidFill>
            <a:round/>
            <a:headEnd/>
            <a:tailEnd/>
          </a:ln>
        </xdr:spPr>
      </xdr:sp>
      <xdr:sp macro="" textlink="">
        <xdr:nvSpPr>
          <xdr:cNvPr id="28566" name="Line 1097"/>
          <xdr:cNvSpPr>
            <a:spLocks noChangeShapeType="1"/>
          </xdr:cNvSpPr>
        </xdr:nvSpPr>
        <xdr:spPr bwMode="auto">
          <a:xfrm rot="-290002" flipH="1" flipV="1">
            <a:off x="417" y="3618"/>
            <a:ext cx="25" cy="18"/>
          </a:xfrm>
          <a:prstGeom prst="line">
            <a:avLst/>
          </a:prstGeom>
          <a:noFill/>
          <a:ln w="9525">
            <a:solidFill>
              <a:srgbClr val="FFFF99"/>
            </a:solidFill>
            <a:round/>
            <a:headEnd/>
            <a:tailEnd/>
          </a:ln>
        </xdr:spPr>
      </xdr:sp>
    </xdr:grpSp>
    <xdr:clientData/>
  </xdr:twoCellAnchor>
  <xdr:twoCellAnchor>
    <xdr:from>
      <xdr:col>12</xdr:col>
      <xdr:colOff>190500</xdr:colOff>
      <xdr:row>92</xdr:row>
      <xdr:rowOff>117884</xdr:rowOff>
    </xdr:from>
    <xdr:to>
      <xdr:col>13</xdr:col>
      <xdr:colOff>66675</xdr:colOff>
      <xdr:row>95</xdr:row>
      <xdr:rowOff>136934</xdr:rowOff>
    </xdr:to>
    <xdr:grpSp>
      <xdr:nvGrpSpPr>
        <xdr:cNvPr id="28498" name="Group 1124"/>
        <xdr:cNvGrpSpPr>
          <a:grpSpLocks/>
        </xdr:cNvGrpSpPr>
      </xdr:nvGrpSpPr>
      <xdr:grpSpPr bwMode="auto">
        <a:xfrm>
          <a:off x="7564694" y="18963045"/>
          <a:ext cx="490691" cy="633566"/>
          <a:chOff x="682" y="1999"/>
          <a:chExt cx="51" cy="62"/>
        </a:xfrm>
      </xdr:grpSpPr>
      <xdr:sp macro="" textlink="">
        <xdr:nvSpPr>
          <xdr:cNvPr id="28545" name="Line 1100"/>
          <xdr:cNvSpPr>
            <a:spLocks noChangeShapeType="1"/>
          </xdr:cNvSpPr>
        </xdr:nvSpPr>
        <xdr:spPr bwMode="auto">
          <a:xfrm>
            <a:off x="682" y="2017"/>
            <a:ext cx="0" cy="26"/>
          </a:xfrm>
          <a:prstGeom prst="line">
            <a:avLst/>
          </a:prstGeom>
          <a:noFill/>
          <a:ln w="9525">
            <a:solidFill>
              <a:srgbClr val="FFFF99"/>
            </a:solidFill>
            <a:round/>
            <a:headEnd/>
            <a:tailEnd/>
          </a:ln>
        </xdr:spPr>
      </xdr:sp>
      <xdr:sp macro="" textlink="">
        <xdr:nvSpPr>
          <xdr:cNvPr id="28546" name="Line 1101"/>
          <xdr:cNvSpPr>
            <a:spLocks noChangeShapeType="1"/>
          </xdr:cNvSpPr>
        </xdr:nvSpPr>
        <xdr:spPr bwMode="auto">
          <a:xfrm rot="290002" flipV="1">
            <a:off x="683" y="1999"/>
            <a:ext cx="25" cy="18"/>
          </a:xfrm>
          <a:prstGeom prst="line">
            <a:avLst/>
          </a:prstGeom>
          <a:noFill/>
          <a:ln w="9525">
            <a:solidFill>
              <a:srgbClr val="FFFF99"/>
            </a:solidFill>
            <a:round/>
            <a:headEnd/>
            <a:tailEnd/>
          </a:ln>
        </xdr:spPr>
      </xdr:sp>
      <xdr:sp macro="" textlink="">
        <xdr:nvSpPr>
          <xdr:cNvPr id="28547" name="Line 1102"/>
          <xdr:cNvSpPr>
            <a:spLocks noChangeShapeType="1"/>
          </xdr:cNvSpPr>
        </xdr:nvSpPr>
        <xdr:spPr bwMode="auto">
          <a:xfrm rot="-290002" flipH="1" flipV="1">
            <a:off x="683" y="2043"/>
            <a:ext cx="24" cy="18"/>
          </a:xfrm>
          <a:prstGeom prst="line">
            <a:avLst/>
          </a:prstGeom>
          <a:noFill/>
          <a:ln w="9525">
            <a:solidFill>
              <a:srgbClr val="FFFF99"/>
            </a:solidFill>
            <a:round/>
            <a:headEnd/>
            <a:tailEnd/>
          </a:ln>
        </xdr:spPr>
      </xdr:sp>
      <xdr:sp macro="" textlink="">
        <xdr:nvSpPr>
          <xdr:cNvPr id="28548" name="Line 1103"/>
          <xdr:cNvSpPr>
            <a:spLocks noChangeShapeType="1"/>
          </xdr:cNvSpPr>
        </xdr:nvSpPr>
        <xdr:spPr bwMode="auto">
          <a:xfrm flipH="1">
            <a:off x="733" y="2017"/>
            <a:ext cx="0" cy="26"/>
          </a:xfrm>
          <a:prstGeom prst="line">
            <a:avLst/>
          </a:prstGeom>
          <a:noFill/>
          <a:ln w="9525">
            <a:solidFill>
              <a:srgbClr val="FFFF99"/>
            </a:solidFill>
            <a:round/>
            <a:headEnd/>
            <a:tailEnd/>
          </a:ln>
        </xdr:spPr>
      </xdr:sp>
      <xdr:sp macro="" textlink="">
        <xdr:nvSpPr>
          <xdr:cNvPr id="28549" name="Line 1104"/>
          <xdr:cNvSpPr>
            <a:spLocks noChangeShapeType="1"/>
          </xdr:cNvSpPr>
        </xdr:nvSpPr>
        <xdr:spPr bwMode="auto">
          <a:xfrm rot="-290002" flipH="1" flipV="1">
            <a:off x="709" y="1999"/>
            <a:ext cx="24" cy="18"/>
          </a:xfrm>
          <a:prstGeom prst="line">
            <a:avLst/>
          </a:prstGeom>
          <a:noFill/>
          <a:ln w="9525">
            <a:solidFill>
              <a:srgbClr val="FFFF99"/>
            </a:solidFill>
            <a:round/>
            <a:headEnd/>
            <a:tailEnd/>
          </a:ln>
        </xdr:spPr>
      </xdr:sp>
      <xdr:sp macro="" textlink="">
        <xdr:nvSpPr>
          <xdr:cNvPr id="28550" name="Line 1105"/>
          <xdr:cNvSpPr>
            <a:spLocks noChangeShapeType="1"/>
          </xdr:cNvSpPr>
        </xdr:nvSpPr>
        <xdr:spPr bwMode="auto">
          <a:xfrm rot="290002" flipV="1">
            <a:off x="708" y="2043"/>
            <a:ext cx="24" cy="18"/>
          </a:xfrm>
          <a:prstGeom prst="line">
            <a:avLst/>
          </a:prstGeom>
          <a:noFill/>
          <a:ln w="9525">
            <a:solidFill>
              <a:srgbClr val="FFFF99"/>
            </a:solidFill>
            <a:round/>
            <a:headEnd/>
            <a:tailEnd/>
          </a:ln>
        </xdr:spPr>
      </xdr:sp>
      <xdr:sp macro="" textlink="">
        <xdr:nvSpPr>
          <xdr:cNvPr id="28551" name="Line 1121"/>
          <xdr:cNvSpPr>
            <a:spLocks noChangeShapeType="1"/>
          </xdr:cNvSpPr>
        </xdr:nvSpPr>
        <xdr:spPr bwMode="auto">
          <a:xfrm>
            <a:off x="686" y="2017"/>
            <a:ext cx="0" cy="26"/>
          </a:xfrm>
          <a:prstGeom prst="line">
            <a:avLst/>
          </a:prstGeom>
          <a:noFill/>
          <a:ln w="9525">
            <a:solidFill>
              <a:srgbClr val="FF6600"/>
            </a:solidFill>
            <a:round/>
            <a:headEnd/>
            <a:tailEnd/>
          </a:ln>
        </xdr:spPr>
      </xdr:sp>
      <xdr:sp macro="" textlink="">
        <xdr:nvSpPr>
          <xdr:cNvPr id="28552" name="Line 1122"/>
          <xdr:cNvSpPr>
            <a:spLocks noChangeShapeType="1"/>
          </xdr:cNvSpPr>
        </xdr:nvSpPr>
        <xdr:spPr bwMode="auto">
          <a:xfrm rot="-290002" flipH="1" flipV="1">
            <a:off x="707" y="2003"/>
            <a:ext cx="24" cy="18"/>
          </a:xfrm>
          <a:prstGeom prst="line">
            <a:avLst/>
          </a:prstGeom>
          <a:noFill/>
          <a:ln w="9525">
            <a:solidFill>
              <a:srgbClr val="FF6600"/>
            </a:solidFill>
            <a:round/>
            <a:headEnd/>
            <a:tailEnd/>
          </a:ln>
        </xdr:spPr>
      </xdr:sp>
      <xdr:sp macro="" textlink="">
        <xdr:nvSpPr>
          <xdr:cNvPr id="28553" name="Line 1123"/>
          <xdr:cNvSpPr>
            <a:spLocks noChangeShapeType="1"/>
          </xdr:cNvSpPr>
        </xdr:nvSpPr>
        <xdr:spPr bwMode="auto">
          <a:xfrm rot="290002" flipV="1">
            <a:off x="706" y="2039"/>
            <a:ext cx="24" cy="18"/>
          </a:xfrm>
          <a:prstGeom prst="line">
            <a:avLst/>
          </a:prstGeom>
          <a:noFill/>
          <a:ln w="9525">
            <a:solidFill>
              <a:srgbClr val="FF6600"/>
            </a:solidFill>
            <a:round/>
            <a:headEnd/>
            <a:tailEnd/>
          </a:ln>
        </xdr:spPr>
      </xdr:sp>
    </xdr:grpSp>
    <xdr:clientData/>
  </xdr:twoCellAnchor>
  <xdr:twoCellAnchor>
    <xdr:from>
      <xdr:col>13</xdr:col>
      <xdr:colOff>600075</xdr:colOff>
      <xdr:row>92</xdr:row>
      <xdr:rowOff>117884</xdr:rowOff>
    </xdr:from>
    <xdr:to>
      <xdr:col>14</xdr:col>
      <xdr:colOff>476250</xdr:colOff>
      <xdr:row>95</xdr:row>
      <xdr:rowOff>136934</xdr:rowOff>
    </xdr:to>
    <xdr:grpSp>
      <xdr:nvGrpSpPr>
        <xdr:cNvPr id="28499" name="Group 1126"/>
        <xdr:cNvGrpSpPr>
          <a:grpSpLocks/>
        </xdr:cNvGrpSpPr>
      </xdr:nvGrpSpPr>
      <xdr:grpSpPr bwMode="auto">
        <a:xfrm>
          <a:off x="8588785" y="18963045"/>
          <a:ext cx="490691" cy="633566"/>
          <a:chOff x="810" y="2019"/>
          <a:chExt cx="51" cy="62"/>
        </a:xfrm>
      </xdr:grpSpPr>
      <xdr:grpSp>
        <xdr:nvGrpSpPr>
          <xdr:cNvPr id="28537" name="Group 1113"/>
          <xdr:cNvGrpSpPr>
            <a:grpSpLocks/>
          </xdr:cNvGrpSpPr>
        </xdr:nvGrpSpPr>
        <xdr:grpSpPr bwMode="auto">
          <a:xfrm>
            <a:off x="810" y="2019"/>
            <a:ext cx="51" cy="62"/>
            <a:chOff x="198" y="3633"/>
            <a:chExt cx="51" cy="62"/>
          </a:xfrm>
        </xdr:grpSpPr>
        <xdr:sp macro="" textlink="">
          <xdr:nvSpPr>
            <xdr:cNvPr id="28539" name="Line 1114"/>
            <xdr:cNvSpPr>
              <a:spLocks noChangeShapeType="1"/>
            </xdr:cNvSpPr>
          </xdr:nvSpPr>
          <xdr:spPr bwMode="auto">
            <a:xfrm>
              <a:off x="198" y="3650"/>
              <a:ext cx="0" cy="27"/>
            </a:xfrm>
            <a:prstGeom prst="line">
              <a:avLst/>
            </a:prstGeom>
            <a:noFill/>
            <a:ln w="9525">
              <a:solidFill>
                <a:srgbClr val="FFFF99"/>
              </a:solidFill>
              <a:round/>
              <a:headEnd/>
              <a:tailEnd/>
            </a:ln>
          </xdr:spPr>
        </xdr:sp>
        <xdr:sp macro="" textlink="">
          <xdr:nvSpPr>
            <xdr:cNvPr id="28540" name="Line 1115"/>
            <xdr:cNvSpPr>
              <a:spLocks noChangeShapeType="1"/>
            </xdr:cNvSpPr>
          </xdr:nvSpPr>
          <xdr:spPr bwMode="auto">
            <a:xfrm rot="290002" flipV="1">
              <a:off x="199" y="3633"/>
              <a:ext cx="25" cy="18"/>
            </a:xfrm>
            <a:prstGeom prst="line">
              <a:avLst/>
            </a:prstGeom>
            <a:noFill/>
            <a:ln w="9525">
              <a:solidFill>
                <a:srgbClr val="FFFF99"/>
              </a:solidFill>
              <a:round/>
              <a:headEnd/>
              <a:tailEnd/>
            </a:ln>
          </xdr:spPr>
        </xdr:sp>
        <xdr:sp macro="" textlink="">
          <xdr:nvSpPr>
            <xdr:cNvPr id="28541" name="Line 1116"/>
            <xdr:cNvSpPr>
              <a:spLocks noChangeShapeType="1"/>
            </xdr:cNvSpPr>
          </xdr:nvSpPr>
          <xdr:spPr bwMode="auto">
            <a:xfrm rot="-290002" flipH="1" flipV="1">
              <a:off x="199" y="3677"/>
              <a:ext cx="24" cy="18"/>
            </a:xfrm>
            <a:prstGeom prst="line">
              <a:avLst/>
            </a:prstGeom>
            <a:noFill/>
            <a:ln w="9525">
              <a:solidFill>
                <a:srgbClr val="FFFF99"/>
              </a:solidFill>
              <a:round/>
              <a:headEnd/>
              <a:tailEnd/>
            </a:ln>
          </xdr:spPr>
        </xdr:sp>
        <xdr:sp macro="" textlink="">
          <xdr:nvSpPr>
            <xdr:cNvPr id="28542" name="Line 1117"/>
            <xdr:cNvSpPr>
              <a:spLocks noChangeShapeType="1"/>
            </xdr:cNvSpPr>
          </xdr:nvSpPr>
          <xdr:spPr bwMode="auto">
            <a:xfrm flipH="1">
              <a:off x="249" y="3650"/>
              <a:ext cx="0" cy="27"/>
            </a:xfrm>
            <a:prstGeom prst="line">
              <a:avLst/>
            </a:prstGeom>
            <a:noFill/>
            <a:ln w="9525">
              <a:solidFill>
                <a:srgbClr val="FFFF99"/>
              </a:solidFill>
              <a:round/>
              <a:headEnd/>
              <a:tailEnd/>
            </a:ln>
          </xdr:spPr>
        </xdr:sp>
        <xdr:sp macro="" textlink="">
          <xdr:nvSpPr>
            <xdr:cNvPr id="28543" name="Line 1118"/>
            <xdr:cNvSpPr>
              <a:spLocks noChangeShapeType="1"/>
            </xdr:cNvSpPr>
          </xdr:nvSpPr>
          <xdr:spPr bwMode="auto">
            <a:xfrm rot="-290002" flipH="1" flipV="1">
              <a:off x="225" y="3633"/>
              <a:ext cx="24" cy="18"/>
            </a:xfrm>
            <a:prstGeom prst="line">
              <a:avLst/>
            </a:prstGeom>
            <a:noFill/>
            <a:ln w="9525">
              <a:solidFill>
                <a:srgbClr val="FFFF99"/>
              </a:solidFill>
              <a:round/>
              <a:headEnd/>
              <a:tailEnd/>
            </a:ln>
          </xdr:spPr>
        </xdr:sp>
        <xdr:sp macro="" textlink="">
          <xdr:nvSpPr>
            <xdr:cNvPr id="28544" name="Line 1119"/>
            <xdr:cNvSpPr>
              <a:spLocks noChangeShapeType="1"/>
            </xdr:cNvSpPr>
          </xdr:nvSpPr>
          <xdr:spPr bwMode="auto">
            <a:xfrm rot="290002" flipV="1">
              <a:off x="224" y="3677"/>
              <a:ext cx="24" cy="18"/>
            </a:xfrm>
            <a:prstGeom prst="line">
              <a:avLst/>
            </a:prstGeom>
            <a:noFill/>
            <a:ln w="9525">
              <a:solidFill>
                <a:srgbClr val="FFFF99"/>
              </a:solidFill>
              <a:round/>
              <a:headEnd/>
              <a:tailEnd/>
            </a:ln>
          </xdr:spPr>
        </xdr:sp>
      </xdr:grpSp>
      <xdr:sp macro="" textlink="">
        <xdr:nvSpPr>
          <xdr:cNvPr id="28538" name="Oval 1125"/>
          <xdr:cNvSpPr>
            <a:spLocks noChangeArrowheads="1"/>
          </xdr:cNvSpPr>
        </xdr:nvSpPr>
        <xdr:spPr bwMode="auto">
          <a:xfrm>
            <a:off x="817" y="2032"/>
            <a:ext cx="37" cy="37"/>
          </a:xfrm>
          <a:prstGeom prst="ellipse">
            <a:avLst/>
          </a:prstGeom>
          <a:solidFill>
            <a:srgbClr val="000000"/>
          </a:solidFill>
          <a:ln w="9525">
            <a:solidFill>
              <a:srgbClr val="FF6600"/>
            </a:solidFill>
            <a:round/>
            <a:headEnd/>
            <a:tailEnd/>
          </a:ln>
        </xdr:spPr>
      </xdr:sp>
    </xdr:grpSp>
    <xdr:clientData/>
  </xdr:twoCellAnchor>
  <xdr:twoCellAnchor>
    <xdr:from>
      <xdr:col>6</xdr:col>
      <xdr:colOff>466725</xdr:colOff>
      <xdr:row>85</xdr:row>
      <xdr:rowOff>9525</xdr:rowOff>
    </xdr:from>
    <xdr:to>
      <xdr:col>8</xdr:col>
      <xdr:colOff>600075</xdr:colOff>
      <xdr:row>90</xdr:row>
      <xdr:rowOff>28575</xdr:rowOff>
    </xdr:to>
    <xdr:grpSp>
      <xdr:nvGrpSpPr>
        <xdr:cNvPr id="28500" name="Group 1152"/>
        <xdr:cNvGrpSpPr>
          <a:grpSpLocks/>
        </xdr:cNvGrpSpPr>
      </xdr:nvGrpSpPr>
      <xdr:grpSpPr bwMode="auto">
        <a:xfrm>
          <a:off x="4153822" y="17420815"/>
          <a:ext cx="1362382" cy="1043244"/>
          <a:chOff x="29" y="1629"/>
          <a:chExt cx="142" cy="102"/>
        </a:xfrm>
      </xdr:grpSpPr>
      <xdr:sp macro="" textlink="">
        <xdr:nvSpPr>
          <xdr:cNvPr id="4570" name="Text Box 474"/>
          <xdr:cNvSpPr txBox="1">
            <a:spLocks noChangeArrowheads="1"/>
          </xdr:cNvSpPr>
        </xdr:nvSpPr>
        <xdr:spPr bwMode="auto">
          <a:xfrm>
            <a:off x="153" y="1629"/>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grpSp>
        <xdr:nvGrpSpPr>
          <xdr:cNvPr id="28516" name="Group 1151"/>
          <xdr:cNvGrpSpPr>
            <a:grpSpLocks/>
          </xdr:cNvGrpSpPr>
        </xdr:nvGrpSpPr>
        <xdr:grpSpPr bwMode="auto">
          <a:xfrm>
            <a:off x="29" y="1644"/>
            <a:ext cx="127" cy="87"/>
            <a:chOff x="29" y="1644"/>
            <a:chExt cx="127" cy="87"/>
          </a:xfrm>
        </xdr:grpSpPr>
        <xdr:grpSp>
          <xdr:nvGrpSpPr>
            <xdr:cNvPr id="28517" name="Group 1128"/>
            <xdr:cNvGrpSpPr>
              <a:grpSpLocks/>
            </xdr:cNvGrpSpPr>
          </xdr:nvGrpSpPr>
          <xdr:grpSpPr bwMode="auto">
            <a:xfrm>
              <a:off x="29" y="1644"/>
              <a:ext cx="51" cy="62"/>
              <a:chOff x="810" y="2019"/>
              <a:chExt cx="51" cy="62"/>
            </a:xfrm>
          </xdr:grpSpPr>
          <xdr:grpSp>
            <xdr:nvGrpSpPr>
              <xdr:cNvPr id="28529" name="Group 1129"/>
              <xdr:cNvGrpSpPr>
                <a:grpSpLocks/>
              </xdr:cNvGrpSpPr>
            </xdr:nvGrpSpPr>
            <xdr:grpSpPr bwMode="auto">
              <a:xfrm>
                <a:off x="810" y="2019"/>
                <a:ext cx="51" cy="62"/>
                <a:chOff x="198" y="3633"/>
                <a:chExt cx="51" cy="62"/>
              </a:xfrm>
            </xdr:grpSpPr>
            <xdr:sp macro="" textlink="">
              <xdr:nvSpPr>
                <xdr:cNvPr id="28531" name="Line 1130"/>
                <xdr:cNvSpPr>
                  <a:spLocks noChangeShapeType="1"/>
                </xdr:cNvSpPr>
              </xdr:nvSpPr>
              <xdr:spPr bwMode="auto">
                <a:xfrm>
                  <a:off x="198" y="3651"/>
                  <a:ext cx="0" cy="26"/>
                </a:xfrm>
                <a:prstGeom prst="line">
                  <a:avLst/>
                </a:prstGeom>
                <a:noFill/>
                <a:ln w="9525">
                  <a:solidFill>
                    <a:srgbClr val="FFFF99"/>
                  </a:solidFill>
                  <a:round/>
                  <a:headEnd/>
                  <a:tailEnd/>
                </a:ln>
              </xdr:spPr>
            </xdr:sp>
            <xdr:sp macro="" textlink="">
              <xdr:nvSpPr>
                <xdr:cNvPr id="28532" name="Line 1131"/>
                <xdr:cNvSpPr>
                  <a:spLocks noChangeShapeType="1"/>
                </xdr:cNvSpPr>
              </xdr:nvSpPr>
              <xdr:spPr bwMode="auto">
                <a:xfrm rot="290002" flipV="1">
                  <a:off x="199" y="3633"/>
                  <a:ext cx="25" cy="18"/>
                </a:xfrm>
                <a:prstGeom prst="line">
                  <a:avLst/>
                </a:prstGeom>
                <a:noFill/>
                <a:ln w="9525">
                  <a:solidFill>
                    <a:srgbClr val="FFFF99"/>
                  </a:solidFill>
                  <a:round/>
                  <a:headEnd/>
                  <a:tailEnd/>
                </a:ln>
              </xdr:spPr>
            </xdr:sp>
            <xdr:sp macro="" textlink="">
              <xdr:nvSpPr>
                <xdr:cNvPr id="28533" name="Line 1132"/>
                <xdr:cNvSpPr>
                  <a:spLocks noChangeShapeType="1"/>
                </xdr:cNvSpPr>
              </xdr:nvSpPr>
              <xdr:spPr bwMode="auto">
                <a:xfrm rot="-290002" flipH="1" flipV="1">
                  <a:off x="199" y="3677"/>
                  <a:ext cx="24" cy="18"/>
                </a:xfrm>
                <a:prstGeom prst="line">
                  <a:avLst/>
                </a:prstGeom>
                <a:noFill/>
                <a:ln w="9525">
                  <a:solidFill>
                    <a:srgbClr val="FFFF99"/>
                  </a:solidFill>
                  <a:round/>
                  <a:headEnd/>
                  <a:tailEnd/>
                </a:ln>
              </xdr:spPr>
            </xdr:sp>
            <xdr:sp macro="" textlink="">
              <xdr:nvSpPr>
                <xdr:cNvPr id="28534" name="Line 1133"/>
                <xdr:cNvSpPr>
                  <a:spLocks noChangeShapeType="1"/>
                </xdr:cNvSpPr>
              </xdr:nvSpPr>
              <xdr:spPr bwMode="auto">
                <a:xfrm flipH="1">
                  <a:off x="249" y="3651"/>
                  <a:ext cx="0" cy="26"/>
                </a:xfrm>
                <a:prstGeom prst="line">
                  <a:avLst/>
                </a:prstGeom>
                <a:noFill/>
                <a:ln w="9525">
                  <a:solidFill>
                    <a:srgbClr val="FFFF99"/>
                  </a:solidFill>
                  <a:round/>
                  <a:headEnd/>
                  <a:tailEnd/>
                </a:ln>
              </xdr:spPr>
            </xdr:sp>
            <xdr:sp macro="" textlink="">
              <xdr:nvSpPr>
                <xdr:cNvPr id="28535" name="Line 1134"/>
                <xdr:cNvSpPr>
                  <a:spLocks noChangeShapeType="1"/>
                </xdr:cNvSpPr>
              </xdr:nvSpPr>
              <xdr:spPr bwMode="auto">
                <a:xfrm rot="-290002" flipH="1" flipV="1">
                  <a:off x="225" y="3633"/>
                  <a:ext cx="24" cy="18"/>
                </a:xfrm>
                <a:prstGeom prst="line">
                  <a:avLst/>
                </a:prstGeom>
                <a:noFill/>
                <a:ln w="9525">
                  <a:solidFill>
                    <a:srgbClr val="FFFF99"/>
                  </a:solidFill>
                  <a:round/>
                  <a:headEnd/>
                  <a:tailEnd/>
                </a:ln>
              </xdr:spPr>
            </xdr:sp>
            <xdr:sp macro="" textlink="">
              <xdr:nvSpPr>
                <xdr:cNvPr id="28536" name="Line 1135"/>
                <xdr:cNvSpPr>
                  <a:spLocks noChangeShapeType="1"/>
                </xdr:cNvSpPr>
              </xdr:nvSpPr>
              <xdr:spPr bwMode="auto">
                <a:xfrm rot="290002" flipV="1">
                  <a:off x="224" y="3677"/>
                  <a:ext cx="24" cy="18"/>
                </a:xfrm>
                <a:prstGeom prst="line">
                  <a:avLst/>
                </a:prstGeom>
                <a:noFill/>
                <a:ln w="9525">
                  <a:solidFill>
                    <a:srgbClr val="FFFF99"/>
                  </a:solidFill>
                  <a:round/>
                  <a:headEnd/>
                  <a:tailEnd/>
                </a:ln>
              </xdr:spPr>
            </xdr:sp>
          </xdr:grpSp>
          <xdr:sp macro="" textlink="">
            <xdr:nvSpPr>
              <xdr:cNvPr id="28530" name="Oval 1136"/>
              <xdr:cNvSpPr>
                <a:spLocks noChangeArrowheads="1"/>
              </xdr:cNvSpPr>
            </xdr:nvSpPr>
            <xdr:spPr bwMode="auto">
              <a:xfrm>
                <a:off x="817" y="2032"/>
                <a:ext cx="37" cy="37"/>
              </a:xfrm>
              <a:prstGeom prst="ellipse">
                <a:avLst/>
              </a:prstGeom>
              <a:solidFill>
                <a:srgbClr val="000000"/>
              </a:solidFill>
              <a:ln w="9525">
                <a:solidFill>
                  <a:srgbClr val="FF6600"/>
                </a:solidFill>
                <a:round/>
                <a:headEnd/>
                <a:tailEnd/>
              </a:ln>
            </xdr:spPr>
          </xdr:sp>
        </xdr:grpSp>
        <xdr:grpSp>
          <xdr:nvGrpSpPr>
            <xdr:cNvPr id="28518" name="Group 1150"/>
            <xdr:cNvGrpSpPr>
              <a:grpSpLocks/>
            </xdr:cNvGrpSpPr>
          </xdr:nvGrpSpPr>
          <xdr:grpSpPr bwMode="auto">
            <a:xfrm>
              <a:off x="80" y="1644"/>
              <a:ext cx="76" cy="87"/>
              <a:chOff x="80" y="1644"/>
              <a:chExt cx="76" cy="87"/>
            </a:xfrm>
          </xdr:grpSpPr>
          <xdr:sp macro="" textlink="">
            <xdr:nvSpPr>
              <xdr:cNvPr id="28519" name="Oval 1145"/>
              <xdr:cNvSpPr>
                <a:spLocks noChangeArrowheads="1"/>
              </xdr:cNvSpPr>
            </xdr:nvSpPr>
            <xdr:spPr bwMode="auto">
              <a:xfrm>
                <a:off x="87" y="1657"/>
                <a:ext cx="37" cy="37"/>
              </a:xfrm>
              <a:prstGeom prst="ellipse">
                <a:avLst/>
              </a:prstGeom>
              <a:solidFill>
                <a:srgbClr val="000000"/>
              </a:solidFill>
              <a:ln w="9525">
                <a:solidFill>
                  <a:srgbClr val="FF6600"/>
                </a:solidFill>
                <a:round/>
                <a:headEnd/>
                <a:tailEnd/>
              </a:ln>
            </xdr:spPr>
          </xdr:sp>
          <xdr:grpSp>
            <xdr:nvGrpSpPr>
              <xdr:cNvPr id="28520" name="Group 1149"/>
              <xdr:cNvGrpSpPr>
                <a:grpSpLocks/>
              </xdr:cNvGrpSpPr>
            </xdr:nvGrpSpPr>
            <xdr:grpSpPr bwMode="auto">
              <a:xfrm>
                <a:off x="80" y="1644"/>
                <a:ext cx="76" cy="87"/>
                <a:chOff x="80" y="1644"/>
                <a:chExt cx="76" cy="87"/>
              </a:xfrm>
            </xdr:grpSpPr>
            <xdr:sp macro="" textlink="">
              <xdr:nvSpPr>
                <xdr:cNvPr id="28521" name="Line 1139"/>
                <xdr:cNvSpPr>
                  <a:spLocks noChangeShapeType="1"/>
                </xdr:cNvSpPr>
              </xdr:nvSpPr>
              <xdr:spPr bwMode="auto">
                <a:xfrm>
                  <a:off x="80" y="1662"/>
                  <a:ext cx="0" cy="26"/>
                </a:xfrm>
                <a:prstGeom prst="line">
                  <a:avLst/>
                </a:prstGeom>
                <a:noFill/>
                <a:ln w="9525">
                  <a:solidFill>
                    <a:srgbClr val="FFFF99"/>
                  </a:solidFill>
                  <a:round/>
                  <a:headEnd/>
                  <a:tailEnd/>
                </a:ln>
              </xdr:spPr>
            </xdr:sp>
            <xdr:sp macro="" textlink="">
              <xdr:nvSpPr>
                <xdr:cNvPr id="28522" name="Line 1140"/>
                <xdr:cNvSpPr>
                  <a:spLocks noChangeShapeType="1"/>
                </xdr:cNvSpPr>
              </xdr:nvSpPr>
              <xdr:spPr bwMode="auto">
                <a:xfrm rot="290002" flipV="1">
                  <a:off x="81" y="1644"/>
                  <a:ext cx="25" cy="18"/>
                </a:xfrm>
                <a:prstGeom prst="line">
                  <a:avLst/>
                </a:prstGeom>
                <a:noFill/>
                <a:ln w="9525">
                  <a:solidFill>
                    <a:srgbClr val="FFFF99"/>
                  </a:solidFill>
                  <a:round/>
                  <a:headEnd/>
                  <a:tailEnd/>
                </a:ln>
              </xdr:spPr>
            </xdr:sp>
            <xdr:sp macro="" textlink="">
              <xdr:nvSpPr>
                <xdr:cNvPr id="28523" name="Line 1141"/>
                <xdr:cNvSpPr>
                  <a:spLocks noChangeShapeType="1"/>
                </xdr:cNvSpPr>
              </xdr:nvSpPr>
              <xdr:spPr bwMode="auto">
                <a:xfrm rot="-290002" flipH="1" flipV="1">
                  <a:off x="81" y="1688"/>
                  <a:ext cx="24" cy="18"/>
                </a:xfrm>
                <a:prstGeom prst="line">
                  <a:avLst/>
                </a:prstGeom>
                <a:noFill/>
                <a:ln w="9525">
                  <a:solidFill>
                    <a:srgbClr val="FFFF99"/>
                  </a:solidFill>
                  <a:round/>
                  <a:headEnd/>
                  <a:tailEnd/>
                </a:ln>
              </xdr:spPr>
            </xdr:sp>
            <xdr:sp macro="" textlink="">
              <xdr:nvSpPr>
                <xdr:cNvPr id="28524" name="Line 1142"/>
                <xdr:cNvSpPr>
                  <a:spLocks noChangeShapeType="1"/>
                </xdr:cNvSpPr>
              </xdr:nvSpPr>
              <xdr:spPr bwMode="auto">
                <a:xfrm flipH="1">
                  <a:off x="131" y="1662"/>
                  <a:ext cx="0" cy="26"/>
                </a:xfrm>
                <a:prstGeom prst="line">
                  <a:avLst/>
                </a:prstGeom>
                <a:noFill/>
                <a:ln w="9525">
                  <a:solidFill>
                    <a:srgbClr val="FFFF99"/>
                  </a:solidFill>
                  <a:round/>
                  <a:headEnd/>
                  <a:tailEnd/>
                </a:ln>
              </xdr:spPr>
            </xdr:sp>
            <xdr:sp macro="" textlink="">
              <xdr:nvSpPr>
                <xdr:cNvPr id="28525" name="Line 1143"/>
                <xdr:cNvSpPr>
                  <a:spLocks noChangeShapeType="1"/>
                </xdr:cNvSpPr>
              </xdr:nvSpPr>
              <xdr:spPr bwMode="auto">
                <a:xfrm rot="-290002" flipH="1" flipV="1">
                  <a:off x="107" y="1644"/>
                  <a:ext cx="24" cy="18"/>
                </a:xfrm>
                <a:prstGeom prst="line">
                  <a:avLst/>
                </a:prstGeom>
                <a:noFill/>
                <a:ln w="9525">
                  <a:solidFill>
                    <a:srgbClr val="FFFF99"/>
                  </a:solidFill>
                  <a:round/>
                  <a:headEnd/>
                  <a:tailEnd/>
                </a:ln>
              </xdr:spPr>
            </xdr:sp>
            <xdr:sp macro="" textlink="">
              <xdr:nvSpPr>
                <xdr:cNvPr id="28526" name="Line 1144"/>
                <xdr:cNvSpPr>
                  <a:spLocks noChangeShapeType="1"/>
                </xdr:cNvSpPr>
              </xdr:nvSpPr>
              <xdr:spPr bwMode="auto">
                <a:xfrm rot="290002" flipV="1">
                  <a:off x="106" y="1688"/>
                  <a:ext cx="24" cy="18"/>
                </a:xfrm>
                <a:prstGeom prst="line">
                  <a:avLst/>
                </a:prstGeom>
                <a:noFill/>
                <a:ln w="9525">
                  <a:solidFill>
                    <a:srgbClr val="FFFF99"/>
                  </a:solidFill>
                  <a:round/>
                  <a:headEnd/>
                  <a:tailEnd/>
                </a:ln>
              </xdr:spPr>
            </xdr:sp>
            <xdr:sp macro="" textlink="">
              <xdr:nvSpPr>
                <xdr:cNvPr id="28527" name="Line 1147"/>
                <xdr:cNvSpPr>
                  <a:spLocks noChangeShapeType="1"/>
                </xdr:cNvSpPr>
              </xdr:nvSpPr>
              <xdr:spPr bwMode="auto">
                <a:xfrm flipH="1">
                  <a:off x="105" y="1705"/>
                  <a:ext cx="0" cy="26"/>
                </a:xfrm>
                <a:prstGeom prst="line">
                  <a:avLst/>
                </a:prstGeom>
                <a:noFill/>
                <a:ln w="9525">
                  <a:solidFill>
                    <a:srgbClr val="FFFF99"/>
                  </a:solidFill>
                  <a:round/>
                  <a:headEnd/>
                  <a:tailEnd/>
                </a:ln>
              </xdr:spPr>
            </xdr:sp>
            <xdr:sp macro="" textlink="">
              <xdr:nvSpPr>
                <xdr:cNvPr id="28528" name="Line 1148"/>
                <xdr:cNvSpPr>
                  <a:spLocks noChangeShapeType="1"/>
                </xdr:cNvSpPr>
              </xdr:nvSpPr>
              <xdr:spPr bwMode="auto">
                <a:xfrm rot="290002" flipV="1">
                  <a:off x="132" y="1644"/>
                  <a:ext cx="24" cy="18"/>
                </a:xfrm>
                <a:prstGeom prst="line">
                  <a:avLst/>
                </a:prstGeom>
                <a:noFill/>
                <a:ln w="9525">
                  <a:solidFill>
                    <a:srgbClr val="FFFF99"/>
                  </a:solidFill>
                  <a:round/>
                  <a:headEnd/>
                  <a:tailEnd/>
                </a:ln>
              </xdr:spPr>
            </xdr:sp>
          </xdr:grpSp>
        </xdr:grpSp>
      </xdr:grpSp>
    </xdr:grpSp>
    <xdr:clientData/>
  </xdr:twoCellAnchor>
  <xdr:twoCellAnchor>
    <xdr:from>
      <xdr:col>5</xdr:col>
      <xdr:colOff>495300</xdr:colOff>
      <xdr:row>71</xdr:row>
      <xdr:rowOff>152400</xdr:rowOff>
    </xdr:from>
    <xdr:to>
      <xdr:col>9</xdr:col>
      <xdr:colOff>76200</xdr:colOff>
      <xdr:row>76</xdr:row>
      <xdr:rowOff>123825</xdr:rowOff>
    </xdr:to>
    <xdr:grpSp>
      <xdr:nvGrpSpPr>
        <xdr:cNvPr id="28501" name="Group 1183"/>
        <xdr:cNvGrpSpPr>
          <a:grpSpLocks/>
        </xdr:cNvGrpSpPr>
      </xdr:nvGrpSpPr>
      <xdr:grpSpPr bwMode="auto">
        <a:xfrm>
          <a:off x="3567881" y="14695948"/>
          <a:ext cx="2038964" cy="995619"/>
          <a:chOff x="372" y="1371"/>
          <a:chExt cx="212" cy="97"/>
        </a:xfrm>
      </xdr:grpSpPr>
      <xdr:sp macro="" textlink="">
        <xdr:nvSpPr>
          <xdr:cNvPr id="4499" name="Text Box 403"/>
          <xdr:cNvSpPr txBox="1">
            <a:spLocks noChangeArrowheads="1"/>
          </xdr:cNvSpPr>
        </xdr:nvSpPr>
        <xdr:spPr bwMode="auto">
          <a:xfrm>
            <a:off x="453" y="1405"/>
            <a:ext cx="131" cy="37"/>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ετεροκυκλική ένωση ΜΤ: </a:t>
            </a:r>
            <a:r>
              <a:rPr lang="en-US" sz="1000" b="1" i="0" strike="noStrike">
                <a:solidFill>
                  <a:srgbClr val="800000"/>
                </a:solidFill>
                <a:latin typeface="Arial"/>
                <a:cs typeface="Arial"/>
              </a:rPr>
              <a:t>C</a:t>
            </a:r>
            <a:r>
              <a:rPr lang="en-US" sz="1000" b="1" i="0" strike="noStrike" baseline="-25000">
                <a:solidFill>
                  <a:srgbClr val="800000"/>
                </a:solidFill>
                <a:latin typeface="Arial"/>
                <a:cs typeface="Arial"/>
              </a:rPr>
              <a:t>7</a:t>
            </a:r>
            <a:r>
              <a:rPr lang="en-US" sz="1000" b="1" i="0" strike="noStrike">
                <a:solidFill>
                  <a:srgbClr val="800000"/>
                </a:solidFill>
                <a:latin typeface="Arial"/>
                <a:cs typeface="Arial"/>
              </a:rPr>
              <a:t>H</a:t>
            </a:r>
            <a:r>
              <a:rPr lang="en-US" sz="1000" b="1" i="0" strike="noStrike" baseline="-25000">
                <a:solidFill>
                  <a:srgbClr val="800000"/>
                </a:solidFill>
                <a:latin typeface="Arial"/>
                <a:cs typeface="Arial"/>
              </a:rPr>
              <a:t>15</a:t>
            </a:r>
            <a:r>
              <a:rPr lang="el-GR" sz="1000" b="1" i="0" strike="noStrike">
                <a:solidFill>
                  <a:srgbClr val="800000"/>
                </a:solidFill>
                <a:latin typeface="Arial"/>
                <a:cs typeface="Arial"/>
              </a:rPr>
              <a:t>Ν</a:t>
            </a:r>
          </a:p>
        </xdr:txBody>
      </xdr:sp>
      <xdr:sp macro="" textlink="">
        <xdr:nvSpPr>
          <xdr:cNvPr id="4500" name="Text Box 404"/>
          <xdr:cNvSpPr txBox="1">
            <a:spLocks noChangeArrowheads="1"/>
          </xdr:cNvSpPr>
        </xdr:nvSpPr>
        <xdr:spPr bwMode="auto">
          <a:xfrm>
            <a:off x="429" y="1447"/>
            <a:ext cx="88" cy="21"/>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ετεροάτομο</a:t>
            </a:r>
          </a:p>
        </xdr:txBody>
      </xdr:sp>
      <xdr:grpSp>
        <xdr:nvGrpSpPr>
          <xdr:cNvPr id="28504" name="Group 1181"/>
          <xdr:cNvGrpSpPr>
            <a:grpSpLocks/>
          </xdr:cNvGrpSpPr>
        </xdr:nvGrpSpPr>
        <xdr:grpSpPr bwMode="auto">
          <a:xfrm>
            <a:off x="372" y="1371"/>
            <a:ext cx="102" cy="69"/>
            <a:chOff x="673" y="1277"/>
            <a:chExt cx="102" cy="69"/>
          </a:xfrm>
        </xdr:grpSpPr>
        <xdr:sp macro="" textlink="">
          <xdr:nvSpPr>
            <xdr:cNvPr id="6288" name="Text Box 1168"/>
            <xdr:cNvSpPr txBox="1">
              <a:spLocks noChangeArrowheads="1"/>
            </xdr:cNvSpPr>
          </xdr:nvSpPr>
          <xdr:spPr bwMode="auto">
            <a:xfrm>
              <a:off x="713" y="1326"/>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6600"/>
                  </a:solidFill>
                  <a:latin typeface="Arial"/>
                  <a:cs typeface="Arial"/>
                </a:rPr>
                <a:t>N</a:t>
              </a:r>
            </a:p>
          </xdr:txBody>
        </xdr:sp>
        <xdr:sp macro="" textlink="">
          <xdr:nvSpPr>
            <xdr:cNvPr id="28507" name="Line 1170"/>
            <xdr:cNvSpPr>
              <a:spLocks noChangeShapeType="1"/>
            </xdr:cNvSpPr>
          </xdr:nvSpPr>
          <xdr:spPr bwMode="auto">
            <a:xfrm rot="-290002" flipH="1" flipV="1">
              <a:off x="699" y="1321"/>
              <a:ext cx="17" cy="13"/>
            </a:xfrm>
            <a:prstGeom prst="line">
              <a:avLst/>
            </a:prstGeom>
            <a:noFill/>
            <a:ln w="9525">
              <a:solidFill>
                <a:srgbClr val="FFFF99"/>
              </a:solidFill>
              <a:round/>
              <a:headEnd/>
              <a:tailEnd/>
            </a:ln>
          </xdr:spPr>
        </xdr:sp>
        <xdr:sp macro="" textlink="">
          <xdr:nvSpPr>
            <xdr:cNvPr id="28508" name="Line 1171"/>
            <xdr:cNvSpPr>
              <a:spLocks noChangeShapeType="1"/>
            </xdr:cNvSpPr>
          </xdr:nvSpPr>
          <xdr:spPr bwMode="auto">
            <a:xfrm flipH="1">
              <a:off x="749" y="1295"/>
              <a:ext cx="0" cy="26"/>
            </a:xfrm>
            <a:prstGeom prst="line">
              <a:avLst/>
            </a:prstGeom>
            <a:noFill/>
            <a:ln w="9525">
              <a:solidFill>
                <a:srgbClr val="FFFF99"/>
              </a:solidFill>
              <a:round/>
              <a:headEnd/>
              <a:tailEnd/>
            </a:ln>
          </xdr:spPr>
        </xdr:sp>
        <xdr:sp macro="" textlink="">
          <xdr:nvSpPr>
            <xdr:cNvPr id="28509" name="Line 1172"/>
            <xdr:cNvSpPr>
              <a:spLocks noChangeShapeType="1"/>
            </xdr:cNvSpPr>
          </xdr:nvSpPr>
          <xdr:spPr bwMode="auto">
            <a:xfrm rot="-290002" flipH="1" flipV="1">
              <a:off x="725" y="1277"/>
              <a:ext cx="24" cy="18"/>
            </a:xfrm>
            <a:prstGeom prst="line">
              <a:avLst/>
            </a:prstGeom>
            <a:noFill/>
            <a:ln w="9525">
              <a:solidFill>
                <a:srgbClr val="FFFF99"/>
              </a:solidFill>
              <a:round/>
              <a:headEnd/>
              <a:tailEnd/>
            </a:ln>
          </xdr:spPr>
        </xdr:sp>
        <xdr:sp macro="" textlink="">
          <xdr:nvSpPr>
            <xdr:cNvPr id="28510" name="Line 1173"/>
            <xdr:cNvSpPr>
              <a:spLocks noChangeShapeType="1"/>
            </xdr:cNvSpPr>
          </xdr:nvSpPr>
          <xdr:spPr bwMode="auto">
            <a:xfrm rot="290002" flipV="1">
              <a:off x="750" y="1278"/>
              <a:ext cx="25" cy="18"/>
            </a:xfrm>
            <a:prstGeom prst="line">
              <a:avLst/>
            </a:prstGeom>
            <a:noFill/>
            <a:ln w="9525">
              <a:solidFill>
                <a:srgbClr val="FFFF99"/>
              </a:solidFill>
              <a:round/>
              <a:headEnd/>
              <a:tailEnd/>
            </a:ln>
          </xdr:spPr>
        </xdr:sp>
        <xdr:sp macro="" textlink="">
          <xdr:nvSpPr>
            <xdr:cNvPr id="28511" name="Line 1174"/>
            <xdr:cNvSpPr>
              <a:spLocks noChangeShapeType="1"/>
            </xdr:cNvSpPr>
          </xdr:nvSpPr>
          <xdr:spPr bwMode="auto">
            <a:xfrm rot="290002" flipV="1">
              <a:off x="732" y="1321"/>
              <a:ext cx="17" cy="13"/>
            </a:xfrm>
            <a:prstGeom prst="line">
              <a:avLst/>
            </a:prstGeom>
            <a:noFill/>
            <a:ln w="9525">
              <a:solidFill>
                <a:srgbClr val="FFFF99"/>
              </a:solidFill>
              <a:round/>
              <a:headEnd/>
              <a:tailEnd/>
            </a:ln>
          </xdr:spPr>
        </xdr:sp>
        <xdr:sp macro="" textlink="">
          <xdr:nvSpPr>
            <xdr:cNvPr id="28512" name="Line 1178"/>
            <xdr:cNvSpPr>
              <a:spLocks noChangeShapeType="1"/>
            </xdr:cNvSpPr>
          </xdr:nvSpPr>
          <xdr:spPr bwMode="auto">
            <a:xfrm rot="-290002" flipH="1" flipV="1">
              <a:off x="673" y="1278"/>
              <a:ext cx="25" cy="18"/>
            </a:xfrm>
            <a:prstGeom prst="line">
              <a:avLst/>
            </a:prstGeom>
            <a:noFill/>
            <a:ln w="9525">
              <a:solidFill>
                <a:srgbClr val="FFFF99"/>
              </a:solidFill>
              <a:round/>
              <a:headEnd/>
              <a:tailEnd/>
            </a:ln>
          </xdr:spPr>
        </xdr:sp>
        <xdr:sp macro="" textlink="">
          <xdr:nvSpPr>
            <xdr:cNvPr id="28513" name="Line 1179"/>
            <xdr:cNvSpPr>
              <a:spLocks noChangeShapeType="1"/>
            </xdr:cNvSpPr>
          </xdr:nvSpPr>
          <xdr:spPr bwMode="auto">
            <a:xfrm flipH="1">
              <a:off x="698" y="1295"/>
              <a:ext cx="0" cy="26"/>
            </a:xfrm>
            <a:prstGeom prst="line">
              <a:avLst/>
            </a:prstGeom>
            <a:noFill/>
            <a:ln w="9525">
              <a:solidFill>
                <a:srgbClr val="FFFF99"/>
              </a:solidFill>
              <a:round/>
              <a:headEnd/>
              <a:tailEnd/>
            </a:ln>
          </xdr:spPr>
        </xdr:sp>
        <xdr:sp macro="" textlink="">
          <xdr:nvSpPr>
            <xdr:cNvPr id="28514" name="Line 1180"/>
            <xdr:cNvSpPr>
              <a:spLocks noChangeShapeType="1"/>
            </xdr:cNvSpPr>
          </xdr:nvSpPr>
          <xdr:spPr bwMode="auto">
            <a:xfrm rot="290002" flipV="1">
              <a:off x="699" y="1277"/>
              <a:ext cx="25" cy="18"/>
            </a:xfrm>
            <a:prstGeom prst="line">
              <a:avLst/>
            </a:prstGeom>
            <a:noFill/>
            <a:ln w="9525">
              <a:solidFill>
                <a:srgbClr val="FFFF99"/>
              </a:solidFill>
              <a:round/>
              <a:headEnd/>
              <a:tailEnd/>
            </a:ln>
          </xdr:spPr>
        </xdr:sp>
      </xdr:grpSp>
      <xdr:sp macro="" textlink="">
        <xdr:nvSpPr>
          <xdr:cNvPr id="28505" name="Line 405"/>
          <xdr:cNvSpPr>
            <a:spLocks noChangeShapeType="1"/>
          </xdr:cNvSpPr>
        </xdr:nvSpPr>
        <xdr:spPr bwMode="auto">
          <a:xfrm flipH="1" flipV="1">
            <a:off x="430" y="1437"/>
            <a:ext cx="10" cy="16"/>
          </a:xfrm>
          <a:prstGeom prst="line">
            <a:avLst/>
          </a:prstGeom>
          <a:noFill/>
          <a:ln w="9525">
            <a:solidFill>
              <a:srgbClr val="800000"/>
            </a:solidFill>
            <a:round/>
            <a:headEnd/>
            <a:tailEnd type="triangle" w="med" len="med"/>
          </a:ln>
        </xdr:spPr>
      </xdr:sp>
    </xdr:grpSp>
    <xdr:clientData/>
  </xdr:twoCellAnchor>
  <xdr:twoCellAnchor>
    <xdr:from>
      <xdr:col>13</xdr:col>
      <xdr:colOff>152400</xdr:colOff>
      <xdr:row>118</xdr:row>
      <xdr:rowOff>85727</xdr:rowOff>
    </xdr:from>
    <xdr:to>
      <xdr:col>13</xdr:col>
      <xdr:colOff>152400</xdr:colOff>
      <xdr:row>119</xdr:row>
      <xdr:rowOff>2</xdr:rowOff>
    </xdr:to>
    <xdr:sp macro="" textlink="">
      <xdr:nvSpPr>
        <xdr:cNvPr id="540" name="Line 568"/>
        <xdr:cNvSpPr>
          <a:spLocks noChangeShapeType="1"/>
        </xdr:cNvSpPr>
      </xdr:nvSpPr>
      <xdr:spPr bwMode="auto">
        <a:xfrm rot="5400000">
          <a:off x="8024812" y="22236115"/>
          <a:ext cx="104775" cy="0"/>
        </a:xfrm>
        <a:prstGeom prst="line">
          <a:avLst/>
        </a:prstGeom>
        <a:noFill/>
        <a:ln w="9525">
          <a:solidFill>
            <a:srgbClr val="FFFF99"/>
          </a:solidFill>
          <a:round/>
          <a:headEnd/>
          <a:tailEnd/>
        </a:ln>
        <a:scene3d>
          <a:camera prst="orthographicFront">
            <a:rot lat="0" lon="0" rev="5400000"/>
          </a:camera>
          <a:lightRig rig="threePt" dir="t"/>
        </a:scene3d>
      </xdr:spPr>
    </xdr:sp>
    <xdr:clientData/>
  </xdr:twoCellAnchor>
  <xdr:twoCellAnchor>
    <xdr:from>
      <xdr:col>4</xdr:col>
      <xdr:colOff>438150</xdr:colOff>
      <xdr:row>119</xdr:row>
      <xdr:rowOff>47628</xdr:rowOff>
    </xdr:from>
    <xdr:to>
      <xdr:col>4</xdr:col>
      <xdr:colOff>438150</xdr:colOff>
      <xdr:row>119</xdr:row>
      <xdr:rowOff>152403</xdr:rowOff>
    </xdr:to>
    <xdr:sp macro="" textlink="">
      <xdr:nvSpPr>
        <xdr:cNvPr id="541" name="Line 568"/>
        <xdr:cNvSpPr>
          <a:spLocks noChangeShapeType="1"/>
        </xdr:cNvSpPr>
      </xdr:nvSpPr>
      <xdr:spPr bwMode="auto">
        <a:xfrm rot="5400000">
          <a:off x="2824162" y="22388516"/>
          <a:ext cx="104775" cy="0"/>
        </a:xfrm>
        <a:prstGeom prst="line">
          <a:avLst/>
        </a:prstGeom>
        <a:noFill/>
        <a:ln w="9525">
          <a:solidFill>
            <a:srgbClr val="FFFF99"/>
          </a:solidFill>
          <a:round/>
          <a:headEnd/>
          <a:tailEnd/>
        </a:ln>
        <a:scene3d>
          <a:camera prst="orthographicFront">
            <a:rot lat="0" lon="0" rev="5400000"/>
          </a:camera>
          <a:lightRig rig="threePt" dir="t"/>
        </a:scene3d>
      </xdr:spPr>
    </xdr:sp>
    <xdr:clientData/>
  </xdr:twoCellAnchor>
  <xdr:twoCellAnchor>
    <xdr:from>
      <xdr:col>1</xdr:col>
      <xdr:colOff>28574</xdr:colOff>
      <xdr:row>151</xdr:row>
      <xdr:rowOff>38100</xdr:rowOff>
    </xdr:from>
    <xdr:to>
      <xdr:col>3</xdr:col>
      <xdr:colOff>249374</xdr:colOff>
      <xdr:row>152</xdr:row>
      <xdr:rowOff>135600</xdr:rowOff>
    </xdr:to>
    <xdr:sp macro="" textlink="">
      <xdr:nvSpPr>
        <xdr:cNvPr id="542" name="Text Box 233"/>
        <xdr:cNvSpPr txBox="1">
          <a:spLocks noChangeArrowheads="1"/>
        </xdr:cNvSpPr>
      </xdr:nvSpPr>
      <xdr:spPr bwMode="auto">
        <a:xfrm>
          <a:off x="638174" y="28422600"/>
          <a:ext cx="1440000" cy="288000"/>
        </a:xfrm>
        <a:prstGeom prst="rect">
          <a:avLst/>
        </a:prstGeom>
        <a:solidFill>
          <a:srgbClr val="333300"/>
        </a:solidFill>
        <a:ln w="9525">
          <a:solidFill>
            <a:srgbClr val="FFFF99"/>
          </a:solidFill>
          <a:miter lim="800000"/>
          <a:headEnd/>
          <a:tailEnd/>
        </a:ln>
      </xdr:spPr>
      <xdr:txBody>
        <a:bodyPr vertOverflow="clip" wrap="square" lIns="27432" tIns="27432" rIns="27432" bIns="0" anchor="ctr" anchorCtr="1" upright="1"/>
        <a:lstStyle/>
        <a:p>
          <a:pPr algn="ctr" rtl="0">
            <a:defRPr sz="1000"/>
          </a:pPr>
          <a:r>
            <a:rPr lang="el-GR" sz="1100" b="1" i="0" strike="noStrike">
              <a:solidFill>
                <a:srgbClr val="FF6600"/>
              </a:solidFill>
              <a:latin typeface="Arial"/>
              <a:cs typeface="Arial"/>
            </a:rPr>
            <a:t>ΣΧΕΤΙΚΑ ΘΕΜΑΤΑ</a:t>
          </a:r>
        </a:p>
      </xdr:txBody>
    </xdr:sp>
    <xdr:clientData/>
  </xdr:twoCellAnchor>
  <xdr:twoCellAnchor>
    <xdr:from>
      <xdr:col>11</xdr:col>
      <xdr:colOff>209550</xdr:colOff>
      <xdr:row>17</xdr:row>
      <xdr:rowOff>161925</xdr:rowOff>
    </xdr:from>
    <xdr:to>
      <xdr:col>13</xdr:col>
      <xdr:colOff>514350</xdr:colOff>
      <xdr:row>20</xdr:row>
      <xdr:rowOff>28575</xdr:rowOff>
    </xdr:to>
    <xdr:grpSp>
      <xdr:nvGrpSpPr>
        <xdr:cNvPr id="2" name="Ομάδα 1"/>
        <xdr:cNvGrpSpPr/>
      </xdr:nvGrpSpPr>
      <xdr:grpSpPr>
        <a:xfrm>
          <a:off x="6969227" y="3644183"/>
          <a:ext cx="1533833" cy="481166"/>
          <a:chOff x="6969227" y="3644183"/>
          <a:chExt cx="1533833" cy="481166"/>
        </a:xfrm>
      </xdr:grpSpPr>
      <xdr:grpSp>
        <xdr:nvGrpSpPr>
          <xdr:cNvPr id="28484" name="Group 861"/>
          <xdr:cNvGrpSpPr>
            <a:grpSpLocks/>
          </xdr:cNvGrpSpPr>
        </xdr:nvGrpSpPr>
        <xdr:grpSpPr bwMode="auto">
          <a:xfrm>
            <a:off x="6969227" y="3644183"/>
            <a:ext cx="1533833" cy="481166"/>
            <a:chOff x="728" y="351"/>
            <a:chExt cx="160" cy="46"/>
          </a:xfrm>
        </xdr:grpSpPr>
        <xdr:sp macro="" textlink="">
          <xdr:nvSpPr>
            <xdr:cNvPr id="4941" name="Text Box 845"/>
            <xdr:cNvSpPr txBox="1">
              <a:spLocks noChangeArrowheads="1"/>
            </xdr:cNvSpPr>
          </xdr:nvSpPr>
          <xdr:spPr bwMode="auto">
            <a:xfrm>
              <a:off x="728" y="376"/>
              <a:ext cx="160"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ακόρεστη</a:t>
              </a:r>
              <a:r>
                <a:rPr lang="el-GR" sz="1000" b="0" i="0" strike="noStrike">
                  <a:solidFill>
                    <a:srgbClr val="800000"/>
                  </a:solidFill>
                  <a:latin typeface="Arial"/>
                  <a:cs typeface="Arial"/>
                </a:rPr>
                <a:t> ένωση με </a:t>
              </a:r>
              <a:r>
                <a:rPr lang="el-GR" sz="1000" b="1" i="0" strike="noStrike">
                  <a:solidFill>
                    <a:srgbClr val="800000"/>
                  </a:solidFill>
                  <a:latin typeface="Arial"/>
                  <a:cs typeface="Arial"/>
                </a:rPr>
                <a:t>1δδ</a:t>
              </a:r>
              <a:r>
                <a:rPr lang="el-GR" sz="1000" b="0" i="0" strike="noStrike">
                  <a:solidFill>
                    <a:srgbClr val="800000"/>
                  </a:solidFill>
                  <a:latin typeface="Arial"/>
                  <a:cs typeface="Arial"/>
                </a:rPr>
                <a:t> </a:t>
              </a:r>
            </a:p>
          </xdr:txBody>
        </xdr:sp>
        <xdr:grpSp>
          <xdr:nvGrpSpPr>
            <xdr:cNvPr id="38923" name="Group 860"/>
            <xdr:cNvGrpSpPr>
              <a:grpSpLocks/>
            </xdr:cNvGrpSpPr>
          </xdr:nvGrpSpPr>
          <xdr:grpSpPr bwMode="auto">
            <a:xfrm>
              <a:off x="733" y="351"/>
              <a:ext cx="139" cy="27"/>
              <a:chOff x="730" y="351"/>
              <a:chExt cx="139" cy="27"/>
            </a:xfrm>
          </xdr:grpSpPr>
          <xdr:grpSp>
            <xdr:nvGrpSpPr>
              <xdr:cNvPr id="38924" name="Group 859"/>
              <xdr:cNvGrpSpPr>
                <a:grpSpLocks/>
              </xdr:cNvGrpSpPr>
            </xdr:nvGrpSpPr>
            <xdr:grpSpPr bwMode="auto">
              <a:xfrm>
                <a:off x="813" y="351"/>
                <a:ext cx="56" cy="21"/>
                <a:chOff x="819" y="351"/>
                <a:chExt cx="56" cy="21"/>
              </a:xfrm>
            </xdr:grpSpPr>
            <xdr:sp macro="" textlink="">
              <xdr:nvSpPr>
                <xdr:cNvPr id="4943" name="Text Box 847"/>
                <xdr:cNvSpPr txBox="1">
                  <a:spLocks noChangeArrowheads="1"/>
                </xdr:cNvSpPr>
              </xdr:nvSpPr>
              <xdr:spPr bwMode="auto">
                <a:xfrm>
                  <a:off x="819" y="351"/>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945" name="Text Box 849"/>
                <xdr:cNvSpPr txBox="1">
                  <a:spLocks noChangeArrowheads="1"/>
                </xdr:cNvSpPr>
              </xdr:nvSpPr>
              <xdr:spPr bwMode="auto">
                <a:xfrm>
                  <a:off x="857" y="351"/>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8935" name="Line 855"/>
                <xdr:cNvSpPr>
                  <a:spLocks noChangeShapeType="1"/>
                </xdr:cNvSpPr>
              </xdr:nvSpPr>
              <xdr:spPr bwMode="auto">
                <a:xfrm rot="5400000">
                  <a:off x="852" y="356"/>
                  <a:ext cx="0" cy="11"/>
                </a:xfrm>
                <a:prstGeom prst="line">
                  <a:avLst/>
                </a:prstGeom>
                <a:noFill/>
                <a:ln w="9525">
                  <a:solidFill>
                    <a:srgbClr val="FFFF99"/>
                  </a:solidFill>
                  <a:round/>
                  <a:headEnd/>
                  <a:tailEnd/>
                </a:ln>
              </xdr:spPr>
            </xdr:sp>
          </xdr:grpSp>
          <xdr:sp macro="" textlink="">
            <xdr:nvSpPr>
              <xdr:cNvPr id="4944" name="Text Box 848"/>
              <xdr:cNvSpPr txBox="1">
                <a:spLocks noChangeArrowheads="1"/>
              </xdr:cNvSpPr>
            </xdr:nvSpPr>
            <xdr:spPr bwMode="auto">
              <a:xfrm>
                <a:off x="776" y="351"/>
                <a:ext cx="33"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946" name="Text Box 850"/>
              <xdr:cNvSpPr txBox="1">
                <a:spLocks noChangeArrowheads="1"/>
              </xdr:cNvSpPr>
            </xdr:nvSpPr>
            <xdr:spPr bwMode="auto">
              <a:xfrm>
                <a:off x="730" y="351"/>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8927" name="Line 851"/>
              <xdr:cNvSpPr>
                <a:spLocks noChangeShapeType="1"/>
              </xdr:cNvSpPr>
            </xdr:nvSpPr>
            <xdr:spPr bwMode="auto">
              <a:xfrm rot="5400000">
                <a:off x="809" y="356"/>
                <a:ext cx="0" cy="11"/>
              </a:xfrm>
              <a:prstGeom prst="line">
                <a:avLst/>
              </a:prstGeom>
              <a:noFill/>
              <a:ln w="9525">
                <a:solidFill>
                  <a:srgbClr val="FFFF99"/>
                </a:solidFill>
                <a:round/>
                <a:headEnd/>
                <a:tailEnd/>
              </a:ln>
            </xdr:spPr>
          </xdr:sp>
          <xdr:sp macro="" textlink="">
            <xdr:nvSpPr>
              <xdr:cNvPr id="38929" name="Line 857"/>
              <xdr:cNvSpPr>
                <a:spLocks noChangeShapeType="1"/>
              </xdr:cNvSpPr>
            </xdr:nvSpPr>
            <xdr:spPr bwMode="auto">
              <a:xfrm rot="5400000">
                <a:off x="770" y="355"/>
                <a:ext cx="0" cy="11"/>
              </a:xfrm>
              <a:prstGeom prst="line">
                <a:avLst/>
              </a:prstGeom>
              <a:noFill/>
              <a:ln w="9525">
                <a:solidFill>
                  <a:srgbClr val="FF6600"/>
                </a:solidFill>
                <a:round/>
                <a:headEnd/>
                <a:tailEnd/>
              </a:ln>
            </xdr:spPr>
          </xdr:sp>
        </xdr:grpSp>
      </xdr:grpSp>
      <xdr:sp macro="" textlink="">
        <xdr:nvSpPr>
          <xdr:cNvPr id="537" name="Line 857"/>
          <xdr:cNvSpPr>
            <a:spLocks noChangeShapeType="1"/>
          </xdr:cNvSpPr>
        </xdr:nvSpPr>
        <xdr:spPr bwMode="auto">
          <a:xfrm rot="10800000">
            <a:off x="7347315" y="3789083"/>
            <a:ext cx="105451" cy="0"/>
          </a:xfrm>
          <a:prstGeom prst="line">
            <a:avLst/>
          </a:prstGeom>
          <a:noFill/>
          <a:ln w="9525">
            <a:solidFill>
              <a:srgbClr val="FFFF99"/>
            </a:solidFill>
            <a:round/>
            <a:headEnd/>
            <a:tailEnd/>
          </a:ln>
        </xdr:spPr>
      </xdr:sp>
    </xdr:grpSp>
    <xdr:clientData/>
  </xdr:twoCellAnchor>
  <xdr:twoCellAnchor>
    <xdr:from>
      <xdr:col>11</xdr:col>
      <xdr:colOff>266700</xdr:colOff>
      <xdr:row>14</xdr:row>
      <xdr:rowOff>161925</xdr:rowOff>
    </xdr:from>
    <xdr:to>
      <xdr:col>13</xdr:col>
      <xdr:colOff>400050</xdr:colOff>
      <xdr:row>17</xdr:row>
      <xdr:rowOff>28575</xdr:rowOff>
    </xdr:to>
    <xdr:grpSp>
      <xdr:nvGrpSpPr>
        <xdr:cNvPr id="3" name="Ομάδα 2"/>
        <xdr:cNvGrpSpPr/>
      </xdr:nvGrpSpPr>
      <xdr:grpSpPr>
        <a:xfrm>
          <a:off x="7026377" y="3029667"/>
          <a:ext cx="1362383" cy="481166"/>
          <a:chOff x="7026377" y="3029667"/>
          <a:chExt cx="1362383" cy="481166"/>
        </a:xfrm>
      </xdr:grpSpPr>
      <xdr:grpSp>
        <xdr:nvGrpSpPr>
          <xdr:cNvPr id="28483" name="Group 862"/>
          <xdr:cNvGrpSpPr>
            <a:grpSpLocks/>
          </xdr:cNvGrpSpPr>
        </xdr:nvGrpSpPr>
        <xdr:grpSpPr bwMode="auto">
          <a:xfrm>
            <a:off x="7026377" y="3029667"/>
            <a:ext cx="1362383" cy="481166"/>
            <a:chOff x="732" y="291"/>
            <a:chExt cx="142" cy="46"/>
          </a:xfrm>
        </xdr:grpSpPr>
        <xdr:grpSp>
          <xdr:nvGrpSpPr>
            <xdr:cNvPr id="38936" name="Group 843"/>
            <xdr:cNvGrpSpPr>
              <a:grpSpLocks/>
            </xdr:cNvGrpSpPr>
          </xdr:nvGrpSpPr>
          <xdr:grpSpPr bwMode="auto">
            <a:xfrm>
              <a:off x="732" y="291"/>
              <a:ext cx="142" cy="27"/>
              <a:chOff x="726" y="291"/>
              <a:chExt cx="142" cy="27"/>
            </a:xfrm>
          </xdr:grpSpPr>
          <xdr:sp macro="" textlink="">
            <xdr:nvSpPr>
              <xdr:cNvPr id="4933" name="Text Box 837"/>
              <xdr:cNvSpPr txBox="1">
                <a:spLocks noChangeArrowheads="1"/>
              </xdr:cNvSpPr>
            </xdr:nvSpPr>
            <xdr:spPr bwMode="auto">
              <a:xfrm>
                <a:off x="812" y="291"/>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932" name="Text Box 836"/>
              <xdr:cNvSpPr txBox="1">
                <a:spLocks noChangeArrowheads="1"/>
              </xdr:cNvSpPr>
            </xdr:nvSpPr>
            <xdr:spPr bwMode="auto">
              <a:xfrm>
                <a:off x="769" y="291"/>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4682" name="Text Box 586"/>
              <xdr:cNvSpPr txBox="1">
                <a:spLocks noChangeArrowheads="1"/>
              </xdr:cNvSpPr>
            </xdr:nvSpPr>
            <xdr:spPr bwMode="auto">
              <a:xfrm>
                <a:off x="850" y="291"/>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4739" name="Text Box 643"/>
              <xdr:cNvSpPr txBox="1">
                <a:spLocks noChangeArrowheads="1"/>
              </xdr:cNvSpPr>
            </xdr:nvSpPr>
            <xdr:spPr bwMode="auto">
              <a:xfrm>
                <a:off x="726" y="291"/>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8942" name="Line 834"/>
              <xdr:cNvSpPr>
                <a:spLocks noChangeShapeType="1"/>
              </xdr:cNvSpPr>
            </xdr:nvSpPr>
            <xdr:spPr bwMode="auto">
              <a:xfrm rot="5400000">
                <a:off x="809" y="296"/>
                <a:ext cx="0" cy="11"/>
              </a:xfrm>
              <a:prstGeom prst="line">
                <a:avLst/>
              </a:prstGeom>
              <a:noFill/>
              <a:ln w="9525">
                <a:solidFill>
                  <a:srgbClr val="FFFF99"/>
                </a:solidFill>
                <a:round/>
                <a:headEnd/>
                <a:tailEnd/>
              </a:ln>
            </xdr:spPr>
          </xdr:sp>
          <xdr:sp macro="" textlink="">
            <xdr:nvSpPr>
              <xdr:cNvPr id="38943" name="Line 835"/>
              <xdr:cNvSpPr>
                <a:spLocks noChangeShapeType="1"/>
              </xdr:cNvSpPr>
            </xdr:nvSpPr>
            <xdr:spPr bwMode="auto">
              <a:xfrm rot="5400000">
                <a:off x="766" y="296"/>
                <a:ext cx="0" cy="11"/>
              </a:xfrm>
              <a:prstGeom prst="line">
                <a:avLst/>
              </a:prstGeom>
              <a:noFill/>
              <a:ln w="9525">
                <a:solidFill>
                  <a:srgbClr val="FFFF99"/>
                </a:solidFill>
                <a:round/>
                <a:headEnd/>
                <a:tailEnd/>
              </a:ln>
            </xdr:spPr>
          </xdr:sp>
          <xdr:sp macro="" textlink="">
            <xdr:nvSpPr>
              <xdr:cNvPr id="38945" name="Line 839"/>
              <xdr:cNvSpPr>
                <a:spLocks noChangeShapeType="1"/>
              </xdr:cNvSpPr>
            </xdr:nvSpPr>
            <xdr:spPr bwMode="auto">
              <a:xfrm rot="5400000">
                <a:off x="846" y="294"/>
                <a:ext cx="0" cy="11"/>
              </a:xfrm>
              <a:prstGeom prst="line">
                <a:avLst/>
              </a:prstGeom>
              <a:noFill/>
              <a:ln w="9525">
                <a:solidFill>
                  <a:srgbClr val="FF6600"/>
                </a:solidFill>
                <a:round/>
                <a:headEnd/>
                <a:tailEnd/>
              </a:ln>
            </xdr:spPr>
          </xdr:sp>
        </xdr:grpSp>
        <xdr:sp macro="" textlink="">
          <xdr:nvSpPr>
            <xdr:cNvPr id="4940" name="Text Box 844"/>
            <xdr:cNvSpPr txBox="1">
              <a:spLocks noChangeArrowheads="1"/>
            </xdr:cNvSpPr>
          </xdr:nvSpPr>
          <xdr:spPr bwMode="auto">
            <a:xfrm>
              <a:off x="744" y="316"/>
              <a:ext cx="123"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κορεσμένη</a:t>
              </a:r>
              <a:r>
                <a:rPr lang="el-GR" sz="1000" b="0" i="0" strike="noStrike">
                  <a:solidFill>
                    <a:srgbClr val="800000"/>
                  </a:solidFill>
                  <a:latin typeface="Arial"/>
                  <a:cs typeface="Arial"/>
                </a:rPr>
                <a:t> ένωση </a:t>
              </a:r>
            </a:p>
          </xdr:txBody>
        </xdr:sp>
      </xdr:grpSp>
      <xdr:sp macro="" textlink="">
        <xdr:nvSpPr>
          <xdr:cNvPr id="539" name="Line 839"/>
          <xdr:cNvSpPr>
            <a:spLocks noChangeShapeType="1"/>
          </xdr:cNvSpPr>
        </xdr:nvSpPr>
        <xdr:spPr bwMode="auto">
          <a:xfrm rot="10800000">
            <a:off x="8120697" y="3154126"/>
            <a:ext cx="105537" cy="0"/>
          </a:xfrm>
          <a:prstGeom prst="line">
            <a:avLst/>
          </a:prstGeom>
          <a:noFill/>
          <a:ln w="9525">
            <a:solidFill>
              <a:srgbClr val="FFFF99"/>
            </a:solidFill>
            <a:round/>
            <a:headEnd/>
            <a:tailEnd/>
          </a:ln>
        </xdr:spPr>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238125</xdr:colOff>
      <xdr:row>38</xdr:row>
      <xdr:rowOff>66675</xdr:rowOff>
    </xdr:from>
    <xdr:to>
      <xdr:col>9</xdr:col>
      <xdr:colOff>390525</xdr:colOff>
      <xdr:row>45</xdr:row>
      <xdr:rowOff>171450</xdr:rowOff>
    </xdr:to>
    <xdr:grpSp>
      <xdr:nvGrpSpPr>
        <xdr:cNvPr id="36641" name="Group 276"/>
        <xdr:cNvGrpSpPr>
          <a:grpSpLocks/>
        </xdr:cNvGrpSpPr>
      </xdr:nvGrpSpPr>
      <xdr:grpSpPr bwMode="auto">
        <a:xfrm>
          <a:off x="1467157" y="7850546"/>
          <a:ext cx="4454013" cy="1538646"/>
          <a:chOff x="157" y="747"/>
          <a:chExt cx="464" cy="151"/>
        </a:xfrm>
      </xdr:grpSpPr>
      <xdr:sp macro="" textlink="">
        <xdr:nvSpPr>
          <xdr:cNvPr id="40973" name="Oval 242"/>
          <xdr:cNvSpPr>
            <a:spLocks noChangeArrowheads="1"/>
          </xdr:cNvSpPr>
        </xdr:nvSpPr>
        <xdr:spPr bwMode="auto">
          <a:xfrm>
            <a:off x="512" y="780"/>
            <a:ext cx="32" cy="32"/>
          </a:xfrm>
          <a:prstGeom prst="ellipse">
            <a:avLst/>
          </a:prstGeom>
          <a:solidFill>
            <a:srgbClr val="000000"/>
          </a:solidFill>
          <a:ln w="9525">
            <a:solidFill>
              <a:srgbClr val="800000"/>
            </a:solidFill>
            <a:round/>
            <a:headEnd/>
            <a:tailEnd/>
          </a:ln>
        </xdr:spPr>
      </xdr:sp>
      <xdr:sp macro="" textlink="">
        <xdr:nvSpPr>
          <xdr:cNvPr id="40974" name="Oval 241"/>
          <xdr:cNvSpPr>
            <a:spLocks noChangeArrowheads="1"/>
          </xdr:cNvSpPr>
        </xdr:nvSpPr>
        <xdr:spPr bwMode="auto">
          <a:xfrm>
            <a:off x="225" y="780"/>
            <a:ext cx="32" cy="32"/>
          </a:xfrm>
          <a:prstGeom prst="ellipse">
            <a:avLst/>
          </a:prstGeom>
          <a:solidFill>
            <a:srgbClr val="000000"/>
          </a:solidFill>
          <a:ln w="9525">
            <a:solidFill>
              <a:srgbClr val="800000"/>
            </a:solidFill>
            <a:round/>
            <a:headEnd/>
            <a:tailEnd/>
          </a:ln>
        </xdr:spPr>
      </xdr:sp>
      <xdr:grpSp>
        <xdr:nvGrpSpPr>
          <xdr:cNvPr id="40975" name="Group 169"/>
          <xdr:cNvGrpSpPr>
            <a:grpSpLocks/>
          </xdr:cNvGrpSpPr>
        </xdr:nvGrpSpPr>
        <xdr:grpSpPr bwMode="auto">
          <a:xfrm>
            <a:off x="157" y="747"/>
            <a:ext cx="464" cy="151"/>
            <a:chOff x="146" y="743"/>
            <a:chExt cx="464" cy="151"/>
          </a:xfrm>
        </xdr:grpSpPr>
        <xdr:grpSp>
          <xdr:nvGrpSpPr>
            <xdr:cNvPr id="40976" name="Group 94"/>
            <xdr:cNvGrpSpPr>
              <a:grpSpLocks/>
            </xdr:cNvGrpSpPr>
          </xdr:nvGrpSpPr>
          <xdr:grpSpPr bwMode="auto">
            <a:xfrm>
              <a:off x="220" y="751"/>
              <a:ext cx="307" cy="143"/>
              <a:chOff x="220" y="747"/>
              <a:chExt cx="307" cy="143"/>
            </a:xfrm>
          </xdr:grpSpPr>
          <xdr:sp macro="" textlink="">
            <xdr:nvSpPr>
              <xdr:cNvPr id="7249" name="Text Box 81"/>
              <xdr:cNvSpPr txBox="1">
                <a:spLocks noChangeArrowheads="1"/>
              </xdr:cNvSpPr>
            </xdr:nvSpPr>
            <xdr:spPr bwMode="auto">
              <a:xfrm>
                <a:off x="335" y="868"/>
                <a:ext cx="78" cy="22"/>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C</a:t>
                </a:r>
              </a:p>
            </xdr:txBody>
          </xdr:sp>
          <xdr:grpSp>
            <xdr:nvGrpSpPr>
              <xdr:cNvPr id="40984" name="Group 78"/>
              <xdr:cNvGrpSpPr>
                <a:grpSpLocks/>
              </xdr:cNvGrpSpPr>
            </xdr:nvGrpSpPr>
            <xdr:grpSpPr bwMode="auto">
              <a:xfrm>
                <a:off x="220" y="749"/>
                <a:ext cx="307" cy="79"/>
                <a:chOff x="336" y="753"/>
                <a:chExt cx="307" cy="79"/>
              </a:xfrm>
            </xdr:grpSpPr>
            <xdr:grpSp>
              <xdr:nvGrpSpPr>
                <xdr:cNvPr id="40996" name="Group 77"/>
                <xdr:cNvGrpSpPr>
                  <a:grpSpLocks/>
                </xdr:cNvGrpSpPr>
              </xdr:nvGrpSpPr>
              <xdr:grpSpPr bwMode="auto">
                <a:xfrm>
                  <a:off x="336" y="753"/>
                  <a:ext cx="307" cy="79"/>
                  <a:chOff x="336" y="753"/>
                  <a:chExt cx="307" cy="79"/>
                </a:xfrm>
              </xdr:grpSpPr>
              <xdr:sp macro="" textlink="">
                <xdr:nvSpPr>
                  <xdr:cNvPr id="7242" name="Text Box 74"/>
                  <xdr:cNvSpPr txBox="1">
                    <a:spLocks noChangeArrowheads="1"/>
                  </xdr:cNvSpPr>
                </xdr:nvSpPr>
                <xdr:spPr bwMode="auto">
                  <a:xfrm>
                    <a:off x="336"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37" name="Text Box 69"/>
                  <xdr:cNvSpPr txBox="1">
                    <a:spLocks noChangeArrowheads="1"/>
                  </xdr:cNvSpPr>
                </xdr:nvSpPr>
                <xdr:spPr bwMode="auto">
                  <a:xfrm>
                    <a:off x="543"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43" name="Text Box 75"/>
                  <xdr:cNvSpPr txBox="1">
                    <a:spLocks noChangeArrowheads="1"/>
                  </xdr:cNvSpPr>
                </xdr:nvSpPr>
                <xdr:spPr bwMode="auto">
                  <a:xfrm>
                    <a:off x="570"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44" name="Text Box 76"/>
                  <xdr:cNvSpPr txBox="1">
                    <a:spLocks noChangeArrowheads="1"/>
                  </xdr:cNvSpPr>
                </xdr:nvSpPr>
                <xdr:spPr bwMode="auto">
                  <a:xfrm>
                    <a:off x="597"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33" name="Text Box 65"/>
                  <xdr:cNvSpPr txBox="1">
                    <a:spLocks noChangeArrowheads="1"/>
                  </xdr:cNvSpPr>
                </xdr:nvSpPr>
                <xdr:spPr bwMode="auto">
                  <a:xfrm>
                    <a:off x="365"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34" name="Text Box 66"/>
                  <xdr:cNvSpPr txBox="1">
                    <a:spLocks noChangeArrowheads="1"/>
                  </xdr:cNvSpPr>
                </xdr:nvSpPr>
                <xdr:spPr bwMode="auto">
                  <a:xfrm>
                    <a:off x="390"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35" name="Text Box 67"/>
                  <xdr:cNvSpPr txBox="1">
                    <a:spLocks noChangeArrowheads="1"/>
                  </xdr:cNvSpPr>
                </xdr:nvSpPr>
                <xdr:spPr bwMode="auto">
                  <a:xfrm>
                    <a:off x="419"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36" name="Text Box 68"/>
                  <xdr:cNvSpPr txBox="1">
                    <a:spLocks noChangeArrowheads="1"/>
                  </xdr:cNvSpPr>
                </xdr:nvSpPr>
                <xdr:spPr bwMode="auto">
                  <a:xfrm>
                    <a:off x="445"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38" name="Text Box 70"/>
                  <xdr:cNvSpPr txBox="1">
                    <a:spLocks noChangeArrowheads="1"/>
                  </xdr:cNvSpPr>
                </xdr:nvSpPr>
                <xdr:spPr bwMode="auto">
                  <a:xfrm>
                    <a:off x="542"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39" name="Text Box 71"/>
                  <xdr:cNvSpPr txBox="1">
                    <a:spLocks noChangeArrowheads="1"/>
                  </xdr:cNvSpPr>
                </xdr:nvSpPr>
                <xdr:spPr bwMode="auto">
                  <a:xfrm>
                    <a:off x="570"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40" name="Text Box 72"/>
                  <xdr:cNvSpPr txBox="1">
                    <a:spLocks noChangeArrowheads="1"/>
                  </xdr:cNvSpPr>
                </xdr:nvSpPr>
                <xdr:spPr bwMode="auto">
                  <a:xfrm>
                    <a:off x="597"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41" name="Text Box 73"/>
                  <xdr:cNvSpPr txBox="1">
                    <a:spLocks noChangeArrowheads="1"/>
                  </xdr:cNvSpPr>
                </xdr:nvSpPr>
                <xdr:spPr bwMode="auto">
                  <a:xfrm>
                    <a:off x="62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174" name="Text Box 6"/>
                  <xdr:cNvSpPr txBox="1">
                    <a:spLocks noChangeArrowheads="1"/>
                  </xdr:cNvSpPr>
                </xdr:nvSpPr>
                <xdr:spPr bwMode="auto">
                  <a:xfrm>
                    <a:off x="364"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30" name="Text Box 62"/>
                  <xdr:cNvSpPr txBox="1">
                    <a:spLocks noChangeArrowheads="1"/>
                  </xdr:cNvSpPr>
                </xdr:nvSpPr>
                <xdr:spPr bwMode="auto">
                  <a:xfrm>
                    <a:off x="391"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31" name="Text Box 63"/>
                  <xdr:cNvSpPr txBox="1">
                    <a:spLocks noChangeArrowheads="1"/>
                  </xdr:cNvSpPr>
                </xdr:nvSpPr>
                <xdr:spPr bwMode="auto">
                  <a:xfrm>
                    <a:off x="418"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232" name="Text Box 64"/>
                  <xdr:cNvSpPr txBox="1">
                    <a:spLocks noChangeArrowheads="1"/>
                  </xdr:cNvSpPr>
                </xdr:nvSpPr>
                <xdr:spPr bwMode="auto">
                  <a:xfrm>
                    <a:off x="445"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175" name="Text Box 7"/>
                  <xdr:cNvSpPr txBox="1">
                    <a:spLocks noChangeArrowheads="1"/>
                  </xdr:cNvSpPr>
                </xdr:nvSpPr>
                <xdr:spPr bwMode="auto">
                  <a:xfrm>
                    <a:off x="444"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1016" name="Line 13"/>
                  <xdr:cNvSpPr>
                    <a:spLocks noChangeShapeType="1"/>
                  </xdr:cNvSpPr>
                </xdr:nvSpPr>
                <xdr:spPr bwMode="auto">
                  <a:xfrm>
                    <a:off x="460" y="792"/>
                    <a:ext cx="12" cy="0"/>
                  </a:xfrm>
                  <a:prstGeom prst="line">
                    <a:avLst/>
                  </a:prstGeom>
                  <a:noFill/>
                  <a:ln w="9525">
                    <a:solidFill>
                      <a:srgbClr val="FFFF99"/>
                    </a:solidFill>
                    <a:round/>
                    <a:headEnd/>
                    <a:tailEnd/>
                  </a:ln>
                </xdr:spPr>
              </xdr:sp>
              <xdr:grpSp>
                <xdr:nvGrpSpPr>
                  <xdr:cNvPr id="41017" name="Group 43"/>
                  <xdr:cNvGrpSpPr>
                    <a:grpSpLocks/>
                  </xdr:cNvGrpSpPr>
                </xdr:nvGrpSpPr>
                <xdr:grpSpPr bwMode="auto">
                  <a:xfrm>
                    <a:off x="353" y="771"/>
                    <a:ext cx="92" cy="42"/>
                    <a:chOff x="353" y="771"/>
                    <a:chExt cx="92" cy="42"/>
                  </a:xfrm>
                </xdr:grpSpPr>
                <xdr:sp macro="" textlink="">
                  <xdr:nvSpPr>
                    <xdr:cNvPr id="7169" name="Text Box 1"/>
                    <xdr:cNvSpPr txBox="1">
                      <a:spLocks noChangeArrowheads="1"/>
                    </xdr:cNvSpPr>
                  </xdr:nvSpPr>
                  <xdr:spPr bwMode="auto">
                    <a:xfrm>
                      <a:off x="36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170" name="Text Box 2"/>
                    <xdr:cNvSpPr txBox="1">
                      <a:spLocks noChangeArrowheads="1"/>
                    </xdr:cNvSpPr>
                  </xdr:nvSpPr>
                  <xdr:spPr bwMode="auto">
                    <a:xfrm>
                      <a:off x="390"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171" name="Text Box 3"/>
                    <xdr:cNvSpPr txBox="1">
                      <a:spLocks noChangeArrowheads="1"/>
                    </xdr:cNvSpPr>
                  </xdr:nvSpPr>
                  <xdr:spPr bwMode="auto">
                    <a:xfrm>
                      <a:off x="41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1037" name="Group 42"/>
                    <xdr:cNvGrpSpPr>
                      <a:grpSpLocks/>
                    </xdr:cNvGrpSpPr>
                  </xdr:nvGrpSpPr>
                  <xdr:grpSpPr bwMode="auto">
                    <a:xfrm>
                      <a:off x="353" y="771"/>
                      <a:ext cx="92" cy="42"/>
                      <a:chOff x="353" y="771"/>
                      <a:chExt cx="92" cy="42"/>
                    </a:xfrm>
                  </xdr:grpSpPr>
                  <xdr:sp macro="" textlink="">
                    <xdr:nvSpPr>
                      <xdr:cNvPr id="41038" name="Line 9"/>
                      <xdr:cNvSpPr>
                        <a:spLocks noChangeShapeType="1"/>
                      </xdr:cNvSpPr>
                    </xdr:nvSpPr>
                    <xdr:spPr bwMode="auto">
                      <a:xfrm>
                        <a:off x="379" y="792"/>
                        <a:ext cx="12" cy="0"/>
                      </a:xfrm>
                      <a:prstGeom prst="line">
                        <a:avLst/>
                      </a:prstGeom>
                      <a:noFill/>
                      <a:ln w="9525">
                        <a:solidFill>
                          <a:srgbClr val="FFFF99"/>
                        </a:solidFill>
                        <a:round/>
                        <a:headEnd/>
                        <a:tailEnd/>
                      </a:ln>
                    </xdr:spPr>
                  </xdr:sp>
                  <xdr:sp macro="" textlink="">
                    <xdr:nvSpPr>
                      <xdr:cNvPr id="41039" name="Line 10"/>
                      <xdr:cNvSpPr>
                        <a:spLocks noChangeShapeType="1"/>
                      </xdr:cNvSpPr>
                    </xdr:nvSpPr>
                    <xdr:spPr bwMode="auto">
                      <a:xfrm>
                        <a:off x="406" y="792"/>
                        <a:ext cx="12" cy="0"/>
                      </a:xfrm>
                      <a:prstGeom prst="line">
                        <a:avLst/>
                      </a:prstGeom>
                      <a:noFill/>
                      <a:ln w="9525">
                        <a:solidFill>
                          <a:srgbClr val="FFFF99"/>
                        </a:solidFill>
                        <a:round/>
                        <a:headEnd/>
                        <a:tailEnd/>
                      </a:ln>
                    </xdr:spPr>
                  </xdr:sp>
                  <xdr:sp macro="" textlink="">
                    <xdr:nvSpPr>
                      <xdr:cNvPr id="41041" name="Line 12"/>
                      <xdr:cNvSpPr>
                        <a:spLocks noChangeShapeType="1"/>
                      </xdr:cNvSpPr>
                    </xdr:nvSpPr>
                    <xdr:spPr bwMode="auto">
                      <a:xfrm>
                        <a:off x="433" y="792"/>
                        <a:ext cx="12" cy="0"/>
                      </a:xfrm>
                      <a:prstGeom prst="line">
                        <a:avLst/>
                      </a:prstGeom>
                      <a:noFill/>
                      <a:ln w="9525">
                        <a:solidFill>
                          <a:srgbClr val="FFFF99"/>
                        </a:solidFill>
                        <a:round/>
                        <a:headEnd/>
                        <a:tailEnd/>
                      </a:ln>
                    </xdr:spPr>
                  </xdr:sp>
                  <xdr:sp macro="" textlink="">
                    <xdr:nvSpPr>
                      <xdr:cNvPr id="41042" name="Line 17"/>
                      <xdr:cNvSpPr>
                        <a:spLocks noChangeShapeType="1"/>
                      </xdr:cNvSpPr>
                    </xdr:nvSpPr>
                    <xdr:spPr bwMode="auto">
                      <a:xfrm rot="5400000">
                        <a:off x="367" y="807"/>
                        <a:ext cx="12" cy="0"/>
                      </a:xfrm>
                      <a:prstGeom prst="line">
                        <a:avLst/>
                      </a:prstGeom>
                      <a:noFill/>
                      <a:ln w="9525">
                        <a:solidFill>
                          <a:srgbClr val="FFFF99"/>
                        </a:solidFill>
                        <a:round/>
                        <a:headEnd/>
                        <a:tailEnd/>
                      </a:ln>
                    </xdr:spPr>
                  </xdr:sp>
                  <xdr:sp macro="" textlink="">
                    <xdr:nvSpPr>
                      <xdr:cNvPr id="41043" name="Line 18"/>
                      <xdr:cNvSpPr>
                        <a:spLocks noChangeShapeType="1"/>
                      </xdr:cNvSpPr>
                    </xdr:nvSpPr>
                    <xdr:spPr bwMode="auto">
                      <a:xfrm rot="5400000">
                        <a:off x="367" y="777"/>
                        <a:ext cx="12" cy="0"/>
                      </a:xfrm>
                      <a:prstGeom prst="line">
                        <a:avLst/>
                      </a:prstGeom>
                      <a:noFill/>
                      <a:ln w="9525">
                        <a:solidFill>
                          <a:srgbClr val="FFFF99"/>
                        </a:solidFill>
                        <a:round/>
                        <a:headEnd/>
                        <a:tailEnd/>
                      </a:ln>
                    </xdr:spPr>
                  </xdr:sp>
                  <xdr:sp macro="" textlink="">
                    <xdr:nvSpPr>
                      <xdr:cNvPr id="41044" name="Line 19"/>
                      <xdr:cNvSpPr>
                        <a:spLocks noChangeShapeType="1"/>
                      </xdr:cNvSpPr>
                    </xdr:nvSpPr>
                    <xdr:spPr bwMode="auto">
                      <a:xfrm rot="5400000">
                        <a:off x="394" y="807"/>
                        <a:ext cx="12" cy="0"/>
                      </a:xfrm>
                      <a:prstGeom prst="line">
                        <a:avLst/>
                      </a:prstGeom>
                      <a:noFill/>
                      <a:ln w="9525">
                        <a:solidFill>
                          <a:srgbClr val="FFFF99"/>
                        </a:solidFill>
                        <a:round/>
                        <a:headEnd/>
                        <a:tailEnd/>
                      </a:ln>
                    </xdr:spPr>
                  </xdr:sp>
                  <xdr:sp macro="" textlink="">
                    <xdr:nvSpPr>
                      <xdr:cNvPr id="41045" name="Line 25"/>
                      <xdr:cNvSpPr>
                        <a:spLocks noChangeShapeType="1"/>
                      </xdr:cNvSpPr>
                    </xdr:nvSpPr>
                    <xdr:spPr bwMode="auto">
                      <a:xfrm rot="5400000">
                        <a:off x="394" y="777"/>
                        <a:ext cx="12" cy="0"/>
                      </a:xfrm>
                      <a:prstGeom prst="line">
                        <a:avLst/>
                      </a:prstGeom>
                      <a:noFill/>
                      <a:ln w="9525">
                        <a:solidFill>
                          <a:srgbClr val="FFFF99"/>
                        </a:solidFill>
                        <a:round/>
                        <a:headEnd/>
                        <a:tailEnd/>
                      </a:ln>
                    </xdr:spPr>
                  </xdr:sp>
                  <xdr:sp macro="" textlink="">
                    <xdr:nvSpPr>
                      <xdr:cNvPr id="41046" name="Line 26"/>
                      <xdr:cNvSpPr>
                        <a:spLocks noChangeShapeType="1"/>
                      </xdr:cNvSpPr>
                    </xdr:nvSpPr>
                    <xdr:spPr bwMode="auto">
                      <a:xfrm rot="5400000">
                        <a:off x="421" y="807"/>
                        <a:ext cx="12" cy="0"/>
                      </a:xfrm>
                      <a:prstGeom prst="line">
                        <a:avLst/>
                      </a:prstGeom>
                      <a:noFill/>
                      <a:ln w="9525">
                        <a:solidFill>
                          <a:srgbClr val="FFFF99"/>
                        </a:solidFill>
                        <a:round/>
                        <a:headEnd/>
                        <a:tailEnd/>
                      </a:ln>
                    </xdr:spPr>
                  </xdr:sp>
                  <xdr:sp macro="" textlink="">
                    <xdr:nvSpPr>
                      <xdr:cNvPr id="41047" name="Line 27"/>
                      <xdr:cNvSpPr>
                        <a:spLocks noChangeShapeType="1"/>
                      </xdr:cNvSpPr>
                    </xdr:nvSpPr>
                    <xdr:spPr bwMode="auto">
                      <a:xfrm rot="5400000">
                        <a:off x="421" y="778"/>
                        <a:ext cx="12" cy="0"/>
                      </a:xfrm>
                      <a:prstGeom prst="line">
                        <a:avLst/>
                      </a:prstGeom>
                      <a:noFill/>
                      <a:ln w="9525">
                        <a:solidFill>
                          <a:srgbClr val="FFFF99"/>
                        </a:solidFill>
                        <a:round/>
                        <a:headEnd/>
                        <a:tailEnd/>
                      </a:ln>
                    </xdr:spPr>
                  </xdr:sp>
                  <xdr:sp macro="" textlink="">
                    <xdr:nvSpPr>
                      <xdr:cNvPr id="41040" name="Line 11"/>
                      <xdr:cNvSpPr>
                        <a:spLocks noChangeShapeType="1"/>
                      </xdr:cNvSpPr>
                    </xdr:nvSpPr>
                    <xdr:spPr bwMode="auto">
                      <a:xfrm>
                        <a:off x="353" y="792"/>
                        <a:ext cx="12" cy="0"/>
                      </a:xfrm>
                      <a:prstGeom prst="line">
                        <a:avLst/>
                      </a:prstGeom>
                      <a:noFill/>
                      <a:ln w="9525">
                        <a:solidFill>
                          <a:srgbClr val="FFFF99"/>
                        </a:solidFill>
                        <a:round/>
                        <a:headEnd/>
                        <a:tailEnd/>
                      </a:ln>
                    </xdr:spPr>
                  </xdr:sp>
                </xdr:grpSp>
              </xdr:grpSp>
              <xdr:grpSp>
                <xdr:nvGrpSpPr>
                  <xdr:cNvPr id="41018" name="Group 44"/>
                  <xdr:cNvGrpSpPr>
                    <a:grpSpLocks/>
                  </xdr:cNvGrpSpPr>
                </xdr:nvGrpSpPr>
                <xdr:grpSpPr bwMode="auto">
                  <a:xfrm>
                    <a:off x="532" y="771"/>
                    <a:ext cx="92" cy="42"/>
                    <a:chOff x="353" y="771"/>
                    <a:chExt cx="92" cy="42"/>
                  </a:xfrm>
                </xdr:grpSpPr>
                <xdr:sp macro="" textlink="">
                  <xdr:nvSpPr>
                    <xdr:cNvPr id="7213" name="Text Box 45"/>
                    <xdr:cNvSpPr txBox="1">
                      <a:spLocks noChangeArrowheads="1"/>
                    </xdr:cNvSpPr>
                  </xdr:nvSpPr>
                  <xdr:spPr bwMode="auto">
                    <a:xfrm>
                      <a:off x="36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214" name="Text Box 46"/>
                    <xdr:cNvSpPr txBox="1">
                      <a:spLocks noChangeArrowheads="1"/>
                    </xdr:cNvSpPr>
                  </xdr:nvSpPr>
                  <xdr:spPr bwMode="auto">
                    <a:xfrm>
                      <a:off x="390"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215" name="Text Box 47"/>
                    <xdr:cNvSpPr txBox="1">
                      <a:spLocks noChangeArrowheads="1"/>
                    </xdr:cNvSpPr>
                  </xdr:nvSpPr>
                  <xdr:spPr bwMode="auto">
                    <a:xfrm>
                      <a:off x="41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1023" name="Group 48"/>
                    <xdr:cNvGrpSpPr>
                      <a:grpSpLocks/>
                    </xdr:cNvGrpSpPr>
                  </xdr:nvGrpSpPr>
                  <xdr:grpSpPr bwMode="auto">
                    <a:xfrm>
                      <a:off x="353" y="771"/>
                      <a:ext cx="92" cy="42"/>
                      <a:chOff x="353" y="771"/>
                      <a:chExt cx="92" cy="42"/>
                    </a:xfrm>
                  </xdr:grpSpPr>
                  <xdr:sp macro="" textlink="">
                    <xdr:nvSpPr>
                      <xdr:cNvPr id="41024" name="Line 49"/>
                      <xdr:cNvSpPr>
                        <a:spLocks noChangeShapeType="1"/>
                      </xdr:cNvSpPr>
                    </xdr:nvSpPr>
                    <xdr:spPr bwMode="auto">
                      <a:xfrm>
                        <a:off x="379" y="792"/>
                        <a:ext cx="12" cy="0"/>
                      </a:xfrm>
                      <a:prstGeom prst="line">
                        <a:avLst/>
                      </a:prstGeom>
                      <a:noFill/>
                      <a:ln w="9525">
                        <a:solidFill>
                          <a:srgbClr val="FFFF99"/>
                        </a:solidFill>
                        <a:round/>
                        <a:headEnd/>
                        <a:tailEnd/>
                      </a:ln>
                    </xdr:spPr>
                  </xdr:sp>
                  <xdr:sp macro="" textlink="">
                    <xdr:nvSpPr>
                      <xdr:cNvPr id="41025" name="Line 50"/>
                      <xdr:cNvSpPr>
                        <a:spLocks noChangeShapeType="1"/>
                      </xdr:cNvSpPr>
                    </xdr:nvSpPr>
                    <xdr:spPr bwMode="auto">
                      <a:xfrm>
                        <a:off x="406" y="792"/>
                        <a:ext cx="12" cy="0"/>
                      </a:xfrm>
                      <a:prstGeom prst="line">
                        <a:avLst/>
                      </a:prstGeom>
                      <a:noFill/>
                      <a:ln w="9525">
                        <a:solidFill>
                          <a:srgbClr val="FFFF99"/>
                        </a:solidFill>
                        <a:round/>
                        <a:headEnd/>
                        <a:tailEnd/>
                      </a:ln>
                    </xdr:spPr>
                  </xdr:sp>
                  <xdr:sp macro="" textlink="">
                    <xdr:nvSpPr>
                      <xdr:cNvPr id="41026" name="Line 51"/>
                      <xdr:cNvSpPr>
                        <a:spLocks noChangeShapeType="1"/>
                      </xdr:cNvSpPr>
                    </xdr:nvSpPr>
                    <xdr:spPr bwMode="auto">
                      <a:xfrm>
                        <a:off x="353" y="792"/>
                        <a:ext cx="12" cy="0"/>
                      </a:xfrm>
                      <a:prstGeom prst="line">
                        <a:avLst/>
                      </a:prstGeom>
                      <a:noFill/>
                      <a:ln w="9525">
                        <a:solidFill>
                          <a:srgbClr val="FFFF99"/>
                        </a:solidFill>
                        <a:round/>
                        <a:headEnd/>
                        <a:tailEnd/>
                      </a:ln>
                    </xdr:spPr>
                  </xdr:sp>
                  <xdr:sp macro="" textlink="">
                    <xdr:nvSpPr>
                      <xdr:cNvPr id="41027" name="Line 52"/>
                      <xdr:cNvSpPr>
                        <a:spLocks noChangeShapeType="1"/>
                      </xdr:cNvSpPr>
                    </xdr:nvSpPr>
                    <xdr:spPr bwMode="auto">
                      <a:xfrm>
                        <a:off x="433" y="792"/>
                        <a:ext cx="12" cy="0"/>
                      </a:xfrm>
                      <a:prstGeom prst="line">
                        <a:avLst/>
                      </a:prstGeom>
                      <a:noFill/>
                      <a:ln w="9525">
                        <a:solidFill>
                          <a:srgbClr val="FFFF99"/>
                        </a:solidFill>
                        <a:round/>
                        <a:headEnd/>
                        <a:tailEnd/>
                      </a:ln>
                    </xdr:spPr>
                  </xdr:sp>
                  <xdr:sp macro="" textlink="">
                    <xdr:nvSpPr>
                      <xdr:cNvPr id="41028" name="Line 53"/>
                      <xdr:cNvSpPr>
                        <a:spLocks noChangeShapeType="1"/>
                      </xdr:cNvSpPr>
                    </xdr:nvSpPr>
                    <xdr:spPr bwMode="auto">
                      <a:xfrm rot="5400000">
                        <a:off x="367" y="807"/>
                        <a:ext cx="12" cy="0"/>
                      </a:xfrm>
                      <a:prstGeom prst="line">
                        <a:avLst/>
                      </a:prstGeom>
                      <a:noFill/>
                      <a:ln w="9525">
                        <a:solidFill>
                          <a:srgbClr val="FFFF99"/>
                        </a:solidFill>
                        <a:round/>
                        <a:headEnd/>
                        <a:tailEnd/>
                      </a:ln>
                    </xdr:spPr>
                  </xdr:sp>
                  <xdr:sp macro="" textlink="">
                    <xdr:nvSpPr>
                      <xdr:cNvPr id="41029" name="Line 54"/>
                      <xdr:cNvSpPr>
                        <a:spLocks noChangeShapeType="1"/>
                      </xdr:cNvSpPr>
                    </xdr:nvSpPr>
                    <xdr:spPr bwMode="auto">
                      <a:xfrm rot="5400000">
                        <a:off x="367" y="777"/>
                        <a:ext cx="12" cy="0"/>
                      </a:xfrm>
                      <a:prstGeom prst="line">
                        <a:avLst/>
                      </a:prstGeom>
                      <a:noFill/>
                      <a:ln w="9525">
                        <a:solidFill>
                          <a:srgbClr val="FFFF99"/>
                        </a:solidFill>
                        <a:round/>
                        <a:headEnd/>
                        <a:tailEnd/>
                      </a:ln>
                    </xdr:spPr>
                  </xdr:sp>
                  <xdr:sp macro="" textlink="">
                    <xdr:nvSpPr>
                      <xdr:cNvPr id="41030" name="Line 55"/>
                      <xdr:cNvSpPr>
                        <a:spLocks noChangeShapeType="1"/>
                      </xdr:cNvSpPr>
                    </xdr:nvSpPr>
                    <xdr:spPr bwMode="auto">
                      <a:xfrm rot="5400000">
                        <a:off x="394" y="807"/>
                        <a:ext cx="12" cy="0"/>
                      </a:xfrm>
                      <a:prstGeom prst="line">
                        <a:avLst/>
                      </a:prstGeom>
                      <a:noFill/>
                      <a:ln w="9525">
                        <a:solidFill>
                          <a:srgbClr val="FFFF99"/>
                        </a:solidFill>
                        <a:round/>
                        <a:headEnd/>
                        <a:tailEnd/>
                      </a:ln>
                    </xdr:spPr>
                  </xdr:sp>
                  <xdr:sp macro="" textlink="">
                    <xdr:nvSpPr>
                      <xdr:cNvPr id="41031" name="Line 56"/>
                      <xdr:cNvSpPr>
                        <a:spLocks noChangeShapeType="1"/>
                      </xdr:cNvSpPr>
                    </xdr:nvSpPr>
                    <xdr:spPr bwMode="auto">
                      <a:xfrm rot="5400000">
                        <a:off x="394" y="777"/>
                        <a:ext cx="12" cy="0"/>
                      </a:xfrm>
                      <a:prstGeom prst="line">
                        <a:avLst/>
                      </a:prstGeom>
                      <a:noFill/>
                      <a:ln w="9525">
                        <a:solidFill>
                          <a:srgbClr val="FFFF99"/>
                        </a:solidFill>
                        <a:round/>
                        <a:headEnd/>
                        <a:tailEnd/>
                      </a:ln>
                    </xdr:spPr>
                  </xdr:sp>
                  <xdr:sp macro="" textlink="">
                    <xdr:nvSpPr>
                      <xdr:cNvPr id="41032" name="Line 57"/>
                      <xdr:cNvSpPr>
                        <a:spLocks noChangeShapeType="1"/>
                      </xdr:cNvSpPr>
                    </xdr:nvSpPr>
                    <xdr:spPr bwMode="auto">
                      <a:xfrm rot="5400000">
                        <a:off x="421" y="807"/>
                        <a:ext cx="12" cy="0"/>
                      </a:xfrm>
                      <a:prstGeom prst="line">
                        <a:avLst/>
                      </a:prstGeom>
                      <a:noFill/>
                      <a:ln w="9525">
                        <a:solidFill>
                          <a:srgbClr val="FFFF99"/>
                        </a:solidFill>
                        <a:round/>
                        <a:headEnd/>
                        <a:tailEnd/>
                      </a:ln>
                    </xdr:spPr>
                  </xdr:sp>
                  <xdr:sp macro="" textlink="">
                    <xdr:nvSpPr>
                      <xdr:cNvPr id="41033" name="Line 58"/>
                      <xdr:cNvSpPr>
                        <a:spLocks noChangeShapeType="1"/>
                      </xdr:cNvSpPr>
                    </xdr:nvSpPr>
                    <xdr:spPr bwMode="auto">
                      <a:xfrm rot="5400000">
                        <a:off x="421" y="778"/>
                        <a:ext cx="12" cy="0"/>
                      </a:xfrm>
                      <a:prstGeom prst="line">
                        <a:avLst/>
                      </a:prstGeom>
                      <a:noFill/>
                      <a:ln w="9525">
                        <a:solidFill>
                          <a:srgbClr val="FFFF99"/>
                        </a:solidFill>
                        <a:round/>
                        <a:headEnd/>
                        <a:tailEnd/>
                      </a:ln>
                    </xdr:spPr>
                  </xdr:sp>
                </xdr:grpSp>
              </xdr:grpSp>
              <xdr:sp macro="" textlink="">
                <xdr:nvSpPr>
                  <xdr:cNvPr id="41019" name="Line 61"/>
                  <xdr:cNvSpPr>
                    <a:spLocks noChangeShapeType="1"/>
                  </xdr:cNvSpPr>
                </xdr:nvSpPr>
                <xdr:spPr bwMode="auto">
                  <a:xfrm>
                    <a:off x="479" y="792"/>
                    <a:ext cx="48" cy="0"/>
                  </a:xfrm>
                  <a:prstGeom prst="line">
                    <a:avLst/>
                  </a:prstGeom>
                  <a:noFill/>
                  <a:ln w="9525">
                    <a:solidFill>
                      <a:srgbClr val="FFFF99"/>
                    </a:solidFill>
                    <a:prstDash val="dash"/>
                    <a:round/>
                    <a:headEnd/>
                    <a:tailEnd/>
                  </a:ln>
                </xdr:spPr>
              </xdr:sp>
            </xdr:grpSp>
            <xdr:sp macro="" textlink="">
              <xdr:nvSpPr>
                <xdr:cNvPr id="40997" name="Line 28"/>
                <xdr:cNvSpPr>
                  <a:spLocks noChangeShapeType="1"/>
                </xdr:cNvSpPr>
              </xdr:nvSpPr>
              <xdr:spPr bwMode="auto">
                <a:xfrm rot="5400000">
                  <a:off x="448" y="807"/>
                  <a:ext cx="12" cy="0"/>
                </a:xfrm>
                <a:prstGeom prst="line">
                  <a:avLst/>
                </a:prstGeom>
                <a:noFill/>
                <a:ln w="9525">
                  <a:solidFill>
                    <a:srgbClr val="FFFF99"/>
                  </a:solidFill>
                  <a:round/>
                  <a:headEnd/>
                  <a:tailEnd/>
                </a:ln>
              </xdr:spPr>
            </xdr:sp>
            <xdr:sp macro="" textlink="">
              <xdr:nvSpPr>
                <xdr:cNvPr id="40998" name="Line 60"/>
                <xdr:cNvSpPr>
                  <a:spLocks noChangeShapeType="1"/>
                </xdr:cNvSpPr>
              </xdr:nvSpPr>
              <xdr:spPr bwMode="auto">
                <a:xfrm rot="5400000">
                  <a:off x="448" y="778"/>
                  <a:ext cx="12" cy="0"/>
                </a:xfrm>
                <a:prstGeom prst="line">
                  <a:avLst/>
                </a:prstGeom>
                <a:noFill/>
                <a:ln w="9525">
                  <a:solidFill>
                    <a:srgbClr val="FFFF99"/>
                  </a:solidFill>
                  <a:round/>
                  <a:headEnd/>
                  <a:tailEnd/>
                </a:ln>
              </xdr:spPr>
            </xdr:sp>
          </xdr:grpSp>
          <xdr:sp macro="" textlink="">
            <xdr:nvSpPr>
              <xdr:cNvPr id="40985" name="AutoShape 80"/>
              <xdr:cNvSpPr>
                <a:spLocks/>
              </xdr:cNvSpPr>
            </xdr:nvSpPr>
            <xdr:spPr bwMode="auto">
              <a:xfrm rot="5400000">
                <a:off x="359" y="729"/>
                <a:ext cx="27" cy="250"/>
              </a:xfrm>
              <a:prstGeom prst="rightBrace">
                <a:avLst>
                  <a:gd name="adj1" fmla="val 30521"/>
                  <a:gd name="adj2" fmla="val 49449"/>
                </a:avLst>
              </a:prstGeom>
              <a:noFill/>
              <a:ln w="3175">
                <a:solidFill>
                  <a:srgbClr val="3366FF"/>
                </a:solidFill>
                <a:round/>
                <a:headEnd/>
                <a:tailEnd/>
              </a:ln>
            </xdr:spPr>
          </xdr:sp>
          <xdr:grpSp>
            <xdr:nvGrpSpPr>
              <xdr:cNvPr id="40986" name="Group 88"/>
              <xdr:cNvGrpSpPr>
                <a:grpSpLocks/>
              </xdr:cNvGrpSpPr>
            </xdr:nvGrpSpPr>
            <xdr:grpSpPr bwMode="auto">
              <a:xfrm>
                <a:off x="245" y="805"/>
                <a:ext cx="256" cy="25"/>
                <a:chOff x="245" y="805"/>
                <a:chExt cx="256" cy="25"/>
              </a:xfrm>
            </xdr:grpSpPr>
            <xdr:sp macro="" textlink="">
              <xdr:nvSpPr>
                <xdr:cNvPr id="40992" name="Line 84"/>
                <xdr:cNvSpPr>
                  <a:spLocks noChangeShapeType="1"/>
                </xdr:cNvSpPr>
              </xdr:nvSpPr>
              <xdr:spPr bwMode="auto">
                <a:xfrm flipH="1">
                  <a:off x="245" y="830"/>
                  <a:ext cx="256" cy="0"/>
                </a:xfrm>
                <a:prstGeom prst="line">
                  <a:avLst/>
                </a:prstGeom>
                <a:noFill/>
                <a:ln w="9525">
                  <a:solidFill>
                    <a:srgbClr val="800000"/>
                  </a:solidFill>
                  <a:round/>
                  <a:headEnd/>
                  <a:tailEnd/>
                </a:ln>
              </xdr:spPr>
            </xdr:sp>
            <xdr:sp macro="" textlink="">
              <xdr:nvSpPr>
                <xdr:cNvPr id="40993" name="Line 85"/>
                <xdr:cNvSpPr>
                  <a:spLocks noChangeShapeType="1"/>
                </xdr:cNvSpPr>
              </xdr:nvSpPr>
              <xdr:spPr bwMode="auto">
                <a:xfrm flipH="1">
                  <a:off x="245" y="805"/>
                  <a:ext cx="256" cy="0"/>
                </a:xfrm>
                <a:prstGeom prst="line">
                  <a:avLst/>
                </a:prstGeom>
                <a:noFill/>
                <a:ln w="9525">
                  <a:solidFill>
                    <a:srgbClr val="800000"/>
                  </a:solidFill>
                  <a:round/>
                  <a:headEnd/>
                  <a:tailEnd/>
                </a:ln>
              </xdr:spPr>
            </xdr:sp>
            <xdr:sp macro="" textlink="">
              <xdr:nvSpPr>
                <xdr:cNvPr id="40994" name="Line 86"/>
                <xdr:cNvSpPr>
                  <a:spLocks noChangeShapeType="1"/>
                </xdr:cNvSpPr>
              </xdr:nvSpPr>
              <xdr:spPr bwMode="auto">
                <a:xfrm>
                  <a:off x="245" y="805"/>
                  <a:ext cx="0" cy="25"/>
                </a:xfrm>
                <a:prstGeom prst="line">
                  <a:avLst/>
                </a:prstGeom>
                <a:noFill/>
                <a:ln w="9525">
                  <a:solidFill>
                    <a:srgbClr val="800000"/>
                  </a:solidFill>
                  <a:round/>
                  <a:headEnd/>
                  <a:tailEnd/>
                </a:ln>
              </xdr:spPr>
            </xdr:sp>
            <xdr:sp macro="" textlink="">
              <xdr:nvSpPr>
                <xdr:cNvPr id="40995" name="Line 87"/>
                <xdr:cNvSpPr>
                  <a:spLocks noChangeShapeType="1"/>
                </xdr:cNvSpPr>
              </xdr:nvSpPr>
              <xdr:spPr bwMode="auto">
                <a:xfrm>
                  <a:off x="501" y="805"/>
                  <a:ext cx="0" cy="25"/>
                </a:xfrm>
                <a:prstGeom prst="line">
                  <a:avLst/>
                </a:prstGeom>
                <a:noFill/>
                <a:ln w="9525">
                  <a:solidFill>
                    <a:srgbClr val="800000"/>
                  </a:solidFill>
                  <a:round/>
                  <a:headEnd/>
                  <a:tailEnd/>
                </a:ln>
              </xdr:spPr>
            </xdr:sp>
          </xdr:grpSp>
          <xdr:grpSp>
            <xdr:nvGrpSpPr>
              <xdr:cNvPr id="40987" name="Group 89"/>
              <xdr:cNvGrpSpPr>
                <a:grpSpLocks/>
              </xdr:cNvGrpSpPr>
            </xdr:nvGrpSpPr>
            <xdr:grpSpPr bwMode="auto">
              <a:xfrm>
                <a:off x="245" y="747"/>
                <a:ext cx="256" cy="25"/>
                <a:chOff x="245" y="805"/>
                <a:chExt cx="256" cy="25"/>
              </a:xfrm>
            </xdr:grpSpPr>
            <xdr:sp macro="" textlink="">
              <xdr:nvSpPr>
                <xdr:cNvPr id="40988" name="Line 90"/>
                <xdr:cNvSpPr>
                  <a:spLocks noChangeShapeType="1"/>
                </xdr:cNvSpPr>
              </xdr:nvSpPr>
              <xdr:spPr bwMode="auto">
                <a:xfrm flipH="1">
                  <a:off x="245" y="830"/>
                  <a:ext cx="256" cy="0"/>
                </a:xfrm>
                <a:prstGeom prst="line">
                  <a:avLst/>
                </a:prstGeom>
                <a:noFill/>
                <a:ln w="9525">
                  <a:solidFill>
                    <a:srgbClr val="800000"/>
                  </a:solidFill>
                  <a:round/>
                  <a:headEnd/>
                  <a:tailEnd/>
                </a:ln>
              </xdr:spPr>
            </xdr:sp>
            <xdr:sp macro="" textlink="">
              <xdr:nvSpPr>
                <xdr:cNvPr id="40989" name="Line 91"/>
                <xdr:cNvSpPr>
                  <a:spLocks noChangeShapeType="1"/>
                </xdr:cNvSpPr>
              </xdr:nvSpPr>
              <xdr:spPr bwMode="auto">
                <a:xfrm flipH="1">
                  <a:off x="245" y="805"/>
                  <a:ext cx="256" cy="0"/>
                </a:xfrm>
                <a:prstGeom prst="line">
                  <a:avLst/>
                </a:prstGeom>
                <a:noFill/>
                <a:ln w="9525">
                  <a:solidFill>
                    <a:srgbClr val="800000"/>
                  </a:solidFill>
                  <a:round/>
                  <a:headEnd/>
                  <a:tailEnd/>
                </a:ln>
              </xdr:spPr>
            </xdr:sp>
            <xdr:sp macro="" textlink="">
              <xdr:nvSpPr>
                <xdr:cNvPr id="40990" name="Line 92"/>
                <xdr:cNvSpPr>
                  <a:spLocks noChangeShapeType="1"/>
                </xdr:cNvSpPr>
              </xdr:nvSpPr>
              <xdr:spPr bwMode="auto">
                <a:xfrm>
                  <a:off x="245" y="805"/>
                  <a:ext cx="0" cy="25"/>
                </a:xfrm>
                <a:prstGeom prst="line">
                  <a:avLst/>
                </a:prstGeom>
                <a:noFill/>
                <a:ln w="9525">
                  <a:solidFill>
                    <a:srgbClr val="800000"/>
                  </a:solidFill>
                  <a:round/>
                  <a:headEnd/>
                  <a:tailEnd/>
                </a:ln>
              </xdr:spPr>
            </xdr:sp>
            <xdr:sp macro="" textlink="">
              <xdr:nvSpPr>
                <xdr:cNvPr id="40991" name="Line 93"/>
                <xdr:cNvSpPr>
                  <a:spLocks noChangeShapeType="1"/>
                </xdr:cNvSpPr>
              </xdr:nvSpPr>
              <xdr:spPr bwMode="auto">
                <a:xfrm>
                  <a:off x="501" y="805"/>
                  <a:ext cx="0" cy="25"/>
                </a:xfrm>
                <a:prstGeom prst="line">
                  <a:avLst/>
                </a:prstGeom>
                <a:noFill/>
                <a:ln w="9525">
                  <a:solidFill>
                    <a:srgbClr val="800000"/>
                  </a:solidFill>
                  <a:round/>
                  <a:headEnd/>
                  <a:tailEnd/>
                </a:ln>
              </xdr:spPr>
            </xdr:sp>
          </xdr:grpSp>
        </xdr:grpSp>
        <xdr:grpSp>
          <xdr:nvGrpSpPr>
            <xdr:cNvPr id="40977" name="Group 167"/>
            <xdr:cNvGrpSpPr>
              <a:grpSpLocks/>
            </xdr:cNvGrpSpPr>
          </xdr:nvGrpSpPr>
          <xdr:grpSpPr bwMode="auto">
            <a:xfrm>
              <a:off x="146" y="743"/>
              <a:ext cx="94" cy="23"/>
              <a:chOff x="146" y="743"/>
              <a:chExt cx="94" cy="23"/>
            </a:xfrm>
          </xdr:grpSpPr>
          <xdr:sp macro="" textlink="">
            <xdr:nvSpPr>
              <xdr:cNvPr id="7329" name="Text Box 161"/>
              <xdr:cNvSpPr txBox="1">
                <a:spLocks noChangeArrowheads="1"/>
              </xdr:cNvSpPr>
            </xdr:nvSpPr>
            <xdr:spPr bwMode="auto">
              <a:xfrm>
                <a:off x="146" y="743"/>
                <a:ext cx="80"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H</a:t>
                </a:r>
              </a:p>
            </xdr:txBody>
          </xdr:sp>
          <xdr:sp macro="" textlink="">
            <xdr:nvSpPr>
              <xdr:cNvPr id="40982" name="Line 163"/>
              <xdr:cNvSpPr>
                <a:spLocks noChangeShapeType="1"/>
              </xdr:cNvSpPr>
            </xdr:nvSpPr>
            <xdr:spPr bwMode="auto">
              <a:xfrm>
                <a:off x="189" y="766"/>
                <a:ext cx="51" cy="0"/>
              </a:xfrm>
              <a:prstGeom prst="line">
                <a:avLst/>
              </a:prstGeom>
              <a:noFill/>
              <a:ln w="9525">
                <a:solidFill>
                  <a:srgbClr val="FF6600"/>
                </a:solidFill>
                <a:round/>
                <a:headEnd/>
                <a:tailEnd type="triangle" w="med" len="med"/>
              </a:ln>
            </xdr:spPr>
          </xdr:sp>
        </xdr:grpSp>
        <xdr:grpSp>
          <xdr:nvGrpSpPr>
            <xdr:cNvPr id="40978" name="Group 168"/>
            <xdr:cNvGrpSpPr>
              <a:grpSpLocks/>
            </xdr:cNvGrpSpPr>
          </xdr:nvGrpSpPr>
          <xdr:grpSpPr bwMode="auto">
            <a:xfrm>
              <a:off x="514" y="804"/>
              <a:ext cx="96" cy="23"/>
              <a:chOff x="514" y="804"/>
              <a:chExt cx="96" cy="23"/>
            </a:xfrm>
          </xdr:grpSpPr>
          <xdr:sp macro="" textlink="">
            <xdr:nvSpPr>
              <xdr:cNvPr id="7330" name="Text Box 162"/>
              <xdr:cNvSpPr txBox="1">
                <a:spLocks noChangeArrowheads="1"/>
              </xdr:cNvSpPr>
            </xdr:nvSpPr>
            <xdr:spPr bwMode="auto">
              <a:xfrm>
                <a:off x="530" y="804"/>
                <a:ext cx="80"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H</a:t>
                </a:r>
              </a:p>
            </xdr:txBody>
          </xdr:sp>
          <xdr:sp macro="" textlink="">
            <xdr:nvSpPr>
              <xdr:cNvPr id="40980" name="Line 166"/>
              <xdr:cNvSpPr>
                <a:spLocks noChangeShapeType="1"/>
              </xdr:cNvSpPr>
            </xdr:nvSpPr>
            <xdr:spPr bwMode="auto">
              <a:xfrm flipH="1">
                <a:off x="514" y="826"/>
                <a:ext cx="51" cy="0"/>
              </a:xfrm>
              <a:prstGeom prst="line">
                <a:avLst/>
              </a:prstGeom>
              <a:noFill/>
              <a:ln w="9525">
                <a:solidFill>
                  <a:srgbClr val="FF6600"/>
                </a:solidFill>
                <a:round/>
                <a:headEnd/>
                <a:tailEnd type="triangle" w="med" len="med"/>
              </a:ln>
            </xdr:spPr>
          </xdr:sp>
        </xdr:grpSp>
      </xdr:grpSp>
    </xdr:grpSp>
    <xdr:clientData/>
  </xdr:twoCellAnchor>
  <xdr:twoCellAnchor>
    <xdr:from>
      <xdr:col>3</xdr:col>
      <xdr:colOff>571500</xdr:colOff>
      <xdr:row>54</xdr:row>
      <xdr:rowOff>128026</xdr:rowOff>
    </xdr:from>
    <xdr:to>
      <xdr:col>8</xdr:col>
      <xdr:colOff>0</xdr:colOff>
      <xdr:row>56</xdr:row>
      <xdr:rowOff>80401</xdr:rowOff>
    </xdr:to>
    <xdr:sp macro="" textlink="">
      <xdr:nvSpPr>
        <xdr:cNvPr id="7338" name="Text Box 170"/>
        <xdr:cNvSpPr txBox="1">
          <a:spLocks noChangeArrowheads="1"/>
        </xdr:cNvSpPr>
      </xdr:nvSpPr>
      <xdr:spPr bwMode="auto">
        <a:xfrm>
          <a:off x="2439629" y="10746865"/>
          <a:ext cx="2542048" cy="34566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αλκανίων: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2v+2  </a:t>
          </a:r>
          <a:r>
            <a:rPr lang="en-US" sz="1400" b="0" i="0" strike="noStrike">
              <a:solidFill>
                <a:srgbClr val="FFFF99"/>
              </a:solidFill>
              <a:latin typeface="Arial"/>
              <a:cs typeface="Arial"/>
            </a:rPr>
            <a:t>(</a:t>
          </a:r>
          <a:r>
            <a:rPr lang="el-GR" sz="1400" b="0" i="0" strike="noStrike">
              <a:solidFill>
                <a:srgbClr val="FFFF99"/>
              </a:solidFill>
              <a:latin typeface="Arial"/>
              <a:cs typeface="Arial"/>
            </a:rPr>
            <a:t>ν≥1)</a:t>
          </a:r>
        </a:p>
      </xdr:txBody>
    </xdr:sp>
    <xdr:clientData/>
  </xdr:twoCellAnchor>
  <xdr:twoCellAnchor>
    <xdr:from>
      <xdr:col>5</xdr:col>
      <xdr:colOff>247650</xdr:colOff>
      <xdr:row>59</xdr:row>
      <xdr:rowOff>114300</xdr:rowOff>
    </xdr:from>
    <xdr:to>
      <xdr:col>7</xdr:col>
      <xdr:colOff>123825</xdr:colOff>
      <xdr:row>63</xdr:row>
      <xdr:rowOff>123825</xdr:rowOff>
    </xdr:to>
    <xdr:grpSp>
      <xdr:nvGrpSpPr>
        <xdr:cNvPr id="36643" name="Group 274"/>
        <xdr:cNvGrpSpPr>
          <a:grpSpLocks/>
        </xdr:cNvGrpSpPr>
      </xdr:nvGrpSpPr>
      <xdr:grpSpPr bwMode="auto">
        <a:xfrm>
          <a:off x="3320231" y="12199784"/>
          <a:ext cx="1105207" cy="828880"/>
          <a:chOff x="346" y="1172"/>
          <a:chExt cx="115" cy="81"/>
        </a:xfrm>
      </xdr:grpSpPr>
      <xdr:grpSp>
        <xdr:nvGrpSpPr>
          <xdr:cNvPr id="40956" name="Group 191"/>
          <xdr:cNvGrpSpPr>
            <a:grpSpLocks/>
          </xdr:cNvGrpSpPr>
        </xdr:nvGrpSpPr>
        <xdr:grpSpPr bwMode="auto">
          <a:xfrm>
            <a:off x="346" y="1172"/>
            <a:ext cx="73" cy="80"/>
            <a:chOff x="597" y="1152"/>
            <a:chExt cx="73" cy="80"/>
          </a:xfrm>
        </xdr:grpSpPr>
        <xdr:sp macro="" textlink="">
          <xdr:nvSpPr>
            <xdr:cNvPr id="7355" name="Text Box 187"/>
            <xdr:cNvSpPr txBox="1">
              <a:spLocks noChangeArrowheads="1"/>
            </xdr:cNvSpPr>
          </xdr:nvSpPr>
          <xdr:spPr bwMode="auto">
            <a:xfrm>
              <a:off x="650" y="11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grpSp>
          <xdr:nvGrpSpPr>
            <xdr:cNvPr id="40964" name="Group 190"/>
            <xdr:cNvGrpSpPr>
              <a:grpSpLocks/>
            </xdr:cNvGrpSpPr>
          </xdr:nvGrpSpPr>
          <xdr:grpSpPr bwMode="auto">
            <a:xfrm>
              <a:off x="597" y="1152"/>
              <a:ext cx="54" cy="80"/>
              <a:chOff x="597" y="1152"/>
              <a:chExt cx="54" cy="80"/>
            </a:xfrm>
          </xdr:grpSpPr>
          <xdr:sp macro="" textlink="">
            <xdr:nvSpPr>
              <xdr:cNvPr id="7353" name="Text Box 185"/>
              <xdr:cNvSpPr txBox="1">
                <a:spLocks noChangeArrowheads="1"/>
              </xdr:cNvSpPr>
            </xdr:nvSpPr>
            <xdr:spPr bwMode="auto">
              <a:xfrm>
                <a:off x="624" y="1152"/>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354" name="Text Box 186"/>
              <xdr:cNvSpPr txBox="1">
                <a:spLocks noChangeArrowheads="1"/>
              </xdr:cNvSpPr>
            </xdr:nvSpPr>
            <xdr:spPr bwMode="auto">
              <a:xfrm>
                <a:off x="597" y="11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356" name="Text Box 188"/>
              <xdr:cNvSpPr txBox="1">
                <a:spLocks noChangeArrowheads="1"/>
              </xdr:cNvSpPr>
            </xdr:nvSpPr>
            <xdr:spPr bwMode="auto">
              <a:xfrm>
                <a:off x="624" y="12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340" name="Text Box 172"/>
              <xdr:cNvSpPr txBox="1">
                <a:spLocks noChangeArrowheads="1"/>
              </xdr:cNvSpPr>
            </xdr:nvSpPr>
            <xdr:spPr bwMode="auto">
              <a:xfrm>
                <a:off x="623" y="11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969" name="Line 175"/>
              <xdr:cNvSpPr>
                <a:spLocks noChangeShapeType="1"/>
              </xdr:cNvSpPr>
            </xdr:nvSpPr>
            <xdr:spPr bwMode="auto">
              <a:xfrm>
                <a:off x="639" y="1192"/>
                <a:ext cx="12" cy="0"/>
              </a:xfrm>
              <a:prstGeom prst="line">
                <a:avLst/>
              </a:prstGeom>
              <a:noFill/>
              <a:ln w="9525">
                <a:solidFill>
                  <a:srgbClr val="FFFF99"/>
                </a:solidFill>
                <a:round/>
                <a:headEnd/>
                <a:tailEnd/>
              </a:ln>
            </xdr:spPr>
          </xdr:sp>
          <xdr:sp macro="" textlink="">
            <xdr:nvSpPr>
              <xdr:cNvPr id="40970" name="Line 177"/>
              <xdr:cNvSpPr>
                <a:spLocks noChangeShapeType="1"/>
              </xdr:cNvSpPr>
            </xdr:nvSpPr>
            <xdr:spPr bwMode="auto">
              <a:xfrm>
                <a:off x="613" y="1192"/>
                <a:ext cx="12" cy="0"/>
              </a:xfrm>
              <a:prstGeom prst="line">
                <a:avLst/>
              </a:prstGeom>
              <a:noFill/>
              <a:ln w="9525">
                <a:solidFill>
                  <a:srgbClr val="FFFF99"/>
                </a:solidFill>
                <a:round/>
                <a:headEnd/>
                <a:tailEnd/>
              </a:ln>
            </xdr:spPr>
          </xdr:sp>
          <xdr:sp macro="" textlink="">
            <xdr:nvSpPr>
              <xdr:cNvPr id="40971" name="Line 179"/>
              <xdr:cNvSpPr>
                <a:spLocks noChangeShapeType="1"/>
              </xdr:cNvSpPr>
            </xdr:nvSpPr>
            <xdr:spPr bwMode="auto">
              <a:xfrm rot="5400000">
                <a:off x="627" y="1207"/>
                <a:ext cx="12" cy="0"/>
              </a:xfrm>
              <a:prstGeom prst="line">
                <a:avLst/>
              </a:prstGeom>
              <a:noFill/>
              <a:ln w="9525">
                <a:solidFill>
                  <a:srgbClr val="FFFF99"/>
                </a:solidFill>
                <a:round/>
                <a:headEnd/>
                <a:tailEnd/>
              </a:ln>
            </xdr:spPr>
          </xdr:sp>
          <xdr:sp macro="" textlink="">
            <xdr:nvSpPr>
              <xdr:cNvPr id="40972" name="Line 180"/>
              <xdr:cNvSpPr>
                <a:spLocks noChangeShapeType="1"/>
              </xdr:cNvSpPr>
            </xdr:nvSpPr>
            <xdr:spPr bwMode="auto">
              <a:xfrm rot="5400000">
                <a:off x="627" y="1177"/>
                <a:ext cx="12" cy="0"/>
              </a:xfrm>
              <a:prstGeom prst="line">
                <a:avLst/>
              </a:prstGeom>
              <a:noFill/>
              <a:ln w="9525">
                <a:solidFill>
                  <a:srgbClr val="FFFF99"/>
                </a:solidFill>
                <a:round/>
                <a:headEnd/>
                <a:tailEnd/>
              </a:ln>
            </xdr:spPr>
          </xdr:sp>
        </xdr:grpSp>
      </xdr:grpSp>
      <xdr:sp macro="" textlink="">
        <xdr:nvSpPr>
          <xdr:cNvPr id="7360" name="Text Box 192"/>
          <xdr:cNvSpPr txBox="1">
            <a:spLocks noChangeArrowheads="1"/>
          </xdr:cNvSpPr>
        </xdr:nvSpPr>
        <xdr:spPr bwMode="auto">
          <a:xfrm>
            <a:off x="400" y="1232"/>
            <a:ext cx="61" cy="21"/>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μεθάνιο</a:t>
            </a:r>
          </a:p>
        </xdr:txBody>
      </xdr:sp>
      <xdr:grpSp>
        <xdr:nvGrpSpPr>
          <xdr:cNvPr id="40958" name="Group 247"/>
          <xdr:cNvGrpSpPr>
            <a:grpSpLocks/>
          </xdr:cNvGrpSpPr>
        </xdr:nvGrpSpPr>
        <xdr:grpSpPr bwMode="auto">
          <a:xfrm>
            <a:off x="371" y="1174"/>
            <a:ext cx="22" cy="79"/>
            <a:chOff x="371" y="1174"/>
            <a:chExt cx="22" cy="79"/>
          </a:xfrm>
        </xdr:grpSpPr>
        <xdr:sp macro="" textlink="">
          <xdr:nvSpPr>
            <xdr:cNvPr id="40959" name="Line 243"/>
            <xdr:cNvSpPr>
              <a:spLocks noChangeShapeType="1"/>
            </xdr:cNvSpPr>
          </xdr:nvSpPr>
          <xdr:spPr bwMode="auto">
            <a:xfrm>
              <a:off x="371" y="1174"/>
              <a:ext cx="0" cy="79"/>
            </a:xfrm>
            <a:prstGeom prst="line">
              <a:avLst/>
            </a:prstGeom>
            <a:noFill/>
            <a:ln w="9525">
              <a:solidFill>
                <a:srgbClr val="800000"/>
              </a:solidFill>
              <a:round/>
              <a:headEnd/>
              <a:tailEnd/>
            </a:ln>
          </xdr:spPr>
        </xdr:sp>
        <xdr:sp macro="" textlink="">
          <xdr:nvSpPr>
            <xdr:cNvPr id="40960" name="Line 244"/>
            <xdr:cNvSpPr>
              <a:spLocks noChangeShapeType="1"/>
            </xdr:cNvSpPr>
          </xdr:nvSpPr>
          <xdr:spPr bwMode="auto">
            <a:xfrm>
              <a:off x="393" y="1174"/>
              <a:ext cx="0" cy="79"/>
            </a:xfrm>
            <a:prstGeom prst="line">
              <a:avLst/>
            </a:prstGeom>
            <a:noFill/>
            <a:ln w="9525">
              <a:solidFill>
                <a:srgbClr val="800000"/>
              </a:solidFill>
              <a:round/>
              <a:headEnd/>
              <a:tailEnd/>
            </a:ln>
          </xdr:spPr>
        </xdr:sp>
        <xdr:sp macro="" textlink="">
          <xdr:nvSpPr>
            <xdr:cNvPr id="40961" name="Line 245"/>
            <xdr:cNvSpPr>
              <a:spLocks noChangeShapeType="1"/>
            </xdr:cNvSpPr>
          </xdr:nvSpPr>
          <xdr:spPr bwMode="auto">
            <a:xfrm flipH="1">
              <a:off x="371" y="1174"/>
              <a:ext cx="22" cy="0"/>
            </a:xfrm>
            <a:prstGeom prst="line">
              <a:avLst/>
            </a:prstGeom>
            <a:noFill/>
            <a:ln w="9525">
              <a:solidFill>
                <a:srgbClr val="800000"/>
              </a:solidFill>
              <a:round/>
              <a:headEnd/>
              <a:tailEnd/>
            </a:ln>
          </xdr:spPr>
        </xdr:sp>
        <xdr:sp macro="" textlink="">
          <xdr:nvSpPr>
            <xdr:cNvPr id="40962" name="Line 246"/>
            <xdr:cNvSpPr>
              <a:spLocks noChangeShapeType="1"/>
            </xdr:cNvSpPr>
          </xdr:nvSpPr>
          <xdr:spPr bwMode="auto">
            <a:xfrm flipH="1">
              <a:off x="371" y="1253"/>
              <a:ext cx="22" cy="0"/>
            </a:xfrm>
            <a:prstGeom prst="line">
              <a:avLst/>
            </a:prstGeom>
            <a:noFill/>
            <a:ln w="9525">
              <a:solidFill>
                <a:srgbClr val="800000"/>
              </a:solidFill>
              <a:round/>
              <a:headEnd/>
              <a:tailEnd/>
            </a:ln>
          </xdr:spPr>
        </xdr:sp>
      </xdr:grpSp>
    </xdr:grpSp>
    <xdr:clientData/>
  </xdr:twoCellAnchor>
  <xdr:twoCellAnchor>
    <xdr:from>
      <xdr:col>5</xdr:col>
      <xdr:colOff>114300</xdr:colOff>
      <xdr:row>65</xdr:row>
      <xdr:rowOff>95250</xdr:rowOff>
    </xdr:from>
    <xdr:to>
      <xdr:col>7</xdr:col>
      <xdr:colOff>133350</xdr:colOff>
      <xdr:row>69</xdr:row>
      <xdr:rowOff>114300</xdr:rowOff>
    </xdr:to>
    <xdr:grpSp>
      <xdr:nvGrpSpPr>
        <xdr:cNvPr id="36644" name="Group 275"/>
        <xdr:cNvGrpSpPr>
          <a:grpSpLocks/>
        </xdr:cNvGrpSpPr>
      </xdr:nvGrpSpPr>
      <xdr:grpSpPr bwMode="auto">
        <a:xfrm>
          <a:off x="3186881" y="13409766"/>
          <a:ext cx="1248082" cy="838405"/>
          <a:chOff x="332" y="1288"/>
          <a:chExt cx="130" cy="82"/>
        </a:xfrm>
      </xdr:grpSpPr>
      <xdr:grpSp>
        <xdr:nvGrpSpPr>
          <xdr:cNvPr id="40926" name="Group 216"/>
          <xdr:cNvGrpSpPr>
            <a:grpSpLocks/>
          </xdr:cNvGrpSpPr>
        </xdr:nvGrpSpPr>
        <xdr:grpSpPr bwMode="auto">
          <a:xfrm>
            <a:off x="332" y="1288"/>
            <a:ext cx="98" cy="80"/>
            <a:chOff x="280" y="1331"/>
            <a:chExt cx="98" cy="80"/>
          </a:xfrm>
        </xdr:grpSpPr>
        <xdr:grpSp>
          <xdr:nvGrpSpPr>
            <xdr:cNvPr id="40938" name="Group 215"/>
            <xdr:cNvGrpSpPr>
              <a:grpSpLocks/>
            </xdr:cNvGrpSpPr>
          </xdr:nvGrpSpPr>
          <xdr:grpSpPr bwMode="auto">
            <a:xfrm>
              <a:off x="332" y="1331"/>
              <a:ext cx="46" cy="80"/>
              <a:chOff x="367" y="1331"/>
              <a:chExt cx="46" cy="80"/>
            </a:xfrm>
          </xdr:grpSpPr>
          <xdr:sp macro="" textlink="">
            <xdr:nvSpPr>
              <xdr:cNvPr id="7362" name="Text Box 194"/>
              <xdr:cNvSpPr txBox="1">
                <a:spLocks noChangeArrowheads="1"/>
              </xdr:cNvSpPr>
            </xdr:nvSpPr>
            <xdr:spPr bwMode="auto">
              <a:xfrm>
                <a:off x="393" y="136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grpSp>
            <xdr:nvGrpSpPr>
              <xdr:cNvPr id="40949" name="Group 214"/>
              <xdr:cNvGrpSpPr>
                <a:grpSpLocks/>
              </xdr:cNvGrpSpPr>
            </xdr:nvGrpSpPr>
            <xdr:grpSpPr bwMode="auto">
              <a:xfrm>
                <a:off x="367" y="1331"/>
                <a:ext cx="28" cy="80"/>
                <a:chOff x="367" y="1325"/>
                <a:chExt cx="28" cy="80"/>
              </a:xfrm>
            </xdr:grpSpPr>
            <xdr:sp macro="" textlink="">
              <xdr:nvSpPr>
                <xdr:cNvPr id="7374" name="Text Box 206"/>
                <xdr:cNvSpPr txBox="1">
                  <a:spLocks noChangeArrowheads="1"/>
                </xdr:cNvSpPr>
              </xdr:nvSpPr>
              <xdr:spPr bwMode="auto">
                <a:xfrm>
                  <a:off x="368" y="132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376" name="Text Box 208"/>
                <xdr:cNvSpPr txBox="1">
                  <a:spLocks noChangeArrowheads="1"/>
                </xdr:cNvSpPr>
              </xdr:nvSpPr>
              <xdr:spPr bwMode="auto">
                <a:xfrm>
                  <a:off x="368" y="138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377" name="Text Box 209"/>
                <xdr:cNvSpPr txBox="1">
                  <a:spLocks noChangeArrowheads="1"/>
                </xdr:cNvSpPr>
              </xdr:nvSpPr>
              <xdr:spPr bwMode="auto">
                <a:xfrm>
                  <a:off x="367" y="135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953" name="Line 210"/>
                <xdr:cNvSpPr>
                  <a:spLocks noChangeShapeType="1"/>
                </xdr:cNvSpPr>
              </xdr:nvSpPr>
              <xdr:spPr bwMode="auto">
                <a:xfrm>
                  <a:off x="383" y="1365"/>
                  <a:ext cx="12" cy="0"/>
                </a:xfrm>
                <a:prstGeom prst="line">
                  <a:avLst/>
                </a:prstGeom>
                <a:noFill/>
                <a:ln w="9525">
                  <a:solidFill>
                    <a:srgbClr val="FFFF99"/>
                  </a:solidFill>
                  <a:round/>
                  <a:headEnd/>
                  <a:tailEnd/>
                </a:ln>
              </xdr:spPr>
            </xdr:sp>
            <xdr:sp macro="" textlink="">
              <xdr:nvSpPr>
                <xdr:cNvPr id="40954" name="Line 212"/>
                <xdr:cNvSpPr>
                  <a:spLocks noChangeShapeType="1"/>
                </xdr:cNvSpPr>
              </xdr:nvSpPr>
              <xdr:spPr bwMode="auto">
                <a:xfrm rot="5400000">
                  <a:off x="371" y="1380"/>
                  <a:ext cx="12" cy="0"/>
                </a:xfrm>
                <a:prstGeom prst="line">
                  <a:avLst/>
                </a:prstGeom>
                <a:noFill/>
                <a:ln w="9525">
                  <a:solidFill>
                    <a:srgbClr val="FFFF99"/>
                  </a:solidFill>
                  <a:round/>
                  <a:headEnd/>
                  <a:tailEnd/>
                </a:ln>
              </xdr:spPr>
            </xdr:sp>
            <xdr:sp macro="" textlink="">
              <xdr:nvSpPr>
                <xdr:cNvPr id="40955" name="Line 213"/>
                <xdr:cNvSpPr>
                  <a:spLocks noChangeShapeType="1"/>
                </xdr:cNvSpPr>
              </xdr:nvSpPr>
              <xdr:spPr bwMode="auto">
                <a:xfrm rot="5400000">
                  <a:off x="371" y="1350"/>
                  <a:ext cx="12" cy="0"/>
                </a:xfrm>
                <a:prstGeom prst="line">
                  <a:avLst/>
                </a:prstGeom>
                <a:noFill/>
                <a:ln w="9525">
                  <a:solidFill>
                    <a:srgbClr val="FFFF99"/>
                  </a:solidFill>
                  <a:round/>
                  <a:headEnd/>
                  <a:tailEnd/>
                </a:ln>
              </xdr:spPr>
            </xdr:sp>
          </xdr:grpSp>
        </xdr:grpSp>
        <xdr:grpSp>
          <xdr:nvGrpSpPr>
            <xdr:cNvPr id="40939" name="Group 195"/>
            <xdr:cNvGrpSpPr>
              <a:grpSpLocks/>
            </xdr:cNvGrpSpPr>
          </xdr:nvGrpSpPr>
          <xdr:grpSpPr bwMode="auto">
            <a:xfrm>
              <a:off x="280" y="1331"/>
              <a:ext cx="54" cy="80"/>
              <a:chOff x="597" y="1152"/>
              <a:chExt cx="54" cy="80"/>
            </a:xfrm>
          </xdr:grpSpPr>
          <xdr:sp macro="" textlink="">
            <xdr:nvSpPr>
              <xdr:cNvPr id="7364" name="Text Box 196"/>
              <xdr:cNvSpPr txBox="1">
                <a:spLocks noChangeArrowheads="1"/>
              </xdr:cNvSpPr>
            </xdr:nvSpPr>
            <xdr:spPr bwMode="auto">
              <a:xfrm>
                <a:off x="624" y="1152"/>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365" name="Text Box 197"/>
              <xdr:cNvSpPr txBox="1">
                <a:spLocks noChangeArrowheads="1"/>
              </xdr:cNvSpPr>
            </xdr:nvSpPr>
            <xdr:spPr bwMode="auto">
              <a:xfrm>
                <a:off x="597" y="11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366" name="Text Box 198"/>
              <xdr:cNvSpPr txBox="1">
                <a:spLocks noChangeArrowheads="1"/>
              </xdr:cNvSpPr>
            </xdr:nvSpPr>
            <xdr:spPr bwMode="auto">
              <a:xfrm>
                <a:off x="624" y="12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367" name="Text Box 199"/>
              <xdr:cNvSpPr txBox="1">
                <a:spLocks noChangeArrowheads="1"/>
              </xdr:cNvSpPr>
            </xdr:nvSpPr>
            <xdr:spPr bwMode="auto">
              <a:xfrm>
                <a:off x="623" y="11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944" name="Line 200"/>
              <xdr:cNvSpPr>
                <a:spLocks noChangeShapeType="1"/>
              </xdr:cNvSpPr>
            </xdr:nvSpPr>
            <xdr:spPr bwMode="auto">
              <a:xfrm>
                <a:off x="639" y="1192"/>
                <a:ext cx="12" cy="0"/>
              </a:xfrm>
              <a:prstGeom prst="line">
                <a:avLst/>
              </a:prstGeom>
              <a:noFill/>
              <a:ln w="9525">
                <a:solidFill>
                  <a:srgbClr val="FFFF99"/>
                </a:solidFill>
                <a:round/>
                <a:headEnd/>
                <a:tailEnd/>
              </a:ln>
            </xdr:spPr>
          </xdr:sp>
          <xdr:sp macro="" textlink="">
            <xdr:nvSpPr>
              <xdr:cNvPr id="40945" name="Line 201"/>
              <xdr:cNvSpPr>
                <a:spLocks noChangeShapeType="1"/>
              </xdr:cNvSpPr>
            </xdr:nvSpPr>
            <xdr:spPr bwMode="auto">
              <a:xfrm>
                <a:off x="613" y="1192"/>
                <a:ext cx="12" cy="0"/>
              </a:xfrm>
              <a:prstGeom prst="line">
                <a:avLst/>
              </a:prstGeom>
              <a:noFill/>
              <a:ln w="9525">
                <a:solidFill>
                  <a:srgbClr val="FFFF99"/>
                </a:solidFill>
                <a:round/>
                <a:headEnd/>
                <a:tailEnd/>
              </a:ln>
            </xdr:spPr>
          </xdr:sp>
          <xdr:sp macro="" textlink="">
            <xdr:nvSpPr>
              <xdr:cNvPr id="40946" name="Line 202"/>
              <xdr:cNvSpPr>
                <a:spLocks noChangeShapeType="1"/>
              </xdr:cNvSpPr>
            </xdr:nvSpPr>
            <xdr:spPr bwMode="auto">
              <a:xfrm rot="5400000">
                <a:off x="627" y="1207"/>
                <a:ext cx="12" cy="0"/>
              </a:xfrm>
              <a:prstGeom prst="line">
                <a:avLst/>
              </a:prstGeom>
              <a:noFill/>
              <a:ln w="9525">
                <a:solidFill>
                  <a:srgbClr val="FFFF99"/>
                </a:solidFill>
                <a:round/>
                <a:headEnd/>
                <a:tailEnd/>
              </a:ln>
            </xdr:spPr>
          </xdr:sp>
          <xdr:sp macro="" textlink="">
            <xdr:nvSpPr>
              <xdr:cNvPr id="40947" name="Line 203"/>
              <xdr:cNvSpPr>
                <a:spLocks noChangeShapeType="1"/>
              </xdr:cNvSpPr>
            </xdr:nvSpPr>
            <xdr:spPr bwMode="auto">
              <a:xfrm rot="5400000">
                <a:off x="627" y="1177"/>
                <a:ext cx="12" cy="0"/>
              </a:xfrm>
              <a:prstGeom prst="line">
                <a:avLst/>
              </a:prstGeom>
              <a:noFill/>
              <a:ln w="9525">
                <a:solidFill>
                  <a:srgbClr val="FFFF99"/>
                </a:solidFill>
                <a:round/>
                <a:headEnd/>
                <a:tailEnd/>
              </a:ln>
            </xdr:spPr>
          </xdr:sp>
        </xdr:grpSp>
      </xdr:grpSp>
      <xdr:sp macro="" textlink="">
        <xdr:nvSpPr>
          <xdr:cNvPr id="7385" name="Text Box 217"/>
          <xdr:cNvSpPr txBox="1">
            <a:spLocks noChangeArrowheads="1"/>
          </xdr:cNvSpPr>
        </xdr:nvSpPr>
        <xdr:spPr bwMode="auto">
          <a:xfrm>
            <a:off x="409" y="1350"/>
            <a:ext cx="53" cy="20"/>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αιθάνιο</a:t>
            </a:r>
          </a:p>
        </xdr:txBody>
      </xdr:sp>
      <xdr:grpSp>
        <xdr:nvGrpSpPr>
          <xdr:cNvPr id="40928" name="Group 248"/>
          <xdr:cNvGrpSpPr>
            <a:grpSpLocks/>
          </xdr:cNvGrpSpPr>
        </xdr:nvGrpSpPr>
        <xdr:grpSpPr bwMode="auto">
          <a:xfrm>
            <a:off x="357" y="1289"/>
            <a:ext cx="22" cy="79"/>
            <a:chOff x="371" y="1172"/>
            <a:chExt cx="22" cy="79"/>
          </a:xfrm>
        </xdr:grpSpPr>
        <xdr:sp macro="" textlink="">
          <xdr:nvSpPr>
            <xdr:cNvPr id="40934" name="Line 249"/>
            <xdr:cNvSpPr>
              <a:spLocks noChangeShapeType="1"/>
            </xdr:cNvSpPr>
          </xdr:nvSpPr>
          <xdr:spPr bwMode="auto">
            <a:xfrm>
              <a:off x="371" y="1172"/>
              <a:ext cx="0" cy="79"/>
            </a:xfrm>
            <a:prstGeom prst="line">
              <a:avLst/>
            </a:prstGeom>
            <a:noFill/>
            <a:ln w="9525">
              <a:solidFill>
                <a:srgbClr val="800000"/>
              </a:solidFill>
              <a:round/>
              <a:headEnd/>
              <a:tailEnd/>
            </a:ln>
          </xdr:spPr>
        </xdr:sp>
        <xdr:sp macro="" textlink="">
          <xdr:nvSpPr>
            <xdr:cNvPr id="40935" name="Line 250"/>
            <xdr:cNvSpPr>
              <a:spLocks noChangeShapeType="1"/>
            </xdr:cNvSpPr>
          </xdr:nvSpPr>
          <xdr:spPr bwMode="auto">
            <a:xfrm>
              <a:off x="393" y="1172"/>
              <a:ext cx="0" cy="79"/>
            </a:xfrm>
            <a:prstGeom prst="line">
              <a:avLst/>
            </a:prstGeom>
            <a:noFill/>
            <a:ln w="9525">
              <a:solidFill>
                <a:srgbClr val="800000"/>
              </a:solidFill>
              <a:round/>
              <a:headEnd/>
              <a:tailEnd/>
            </a:ln>
          </xdr:spPr>
        </xdr:sp>
        <xdr:sp macro="" textlink="">
          <xdr:nvSpPr>
            <xdr:cNvPr id="40936" name="Line 251"/>
            <xdr:cNvSpPr>
              <a:spLocks noChangeShapeType="1"/>
            </xdr:cNvSpPr>
          </xdr:nvSpPr>
          <xdr:spPr bwMode="auto">
            <a:xfrm flipH="1">
              <a:off x="371" y="1172"/>
              <a:ext cx="22" cy="0"/>
            </a:xfrm>
            <a:prstGeom prst="line">
              <a:avLst/>
            </a:prstGeom>
            <a:noFill/>
            <a:ln w="9525">
              <a:solidFill>
                <a:srgbClr val="800000"/>
              </a:solidFill>
              <a:round/>
              <a:headEnd/>
              <a:tailEnd/>
            </a:ln>
          </xdr:spPr>
        </xdr:sp>
        <xdr:sp macro="" textlink="">
          <xdr:nvSpPr>
            <xdr:cNvPr id="40937" name="Line 252"/>
            <xdr:cNvSpPr>
              <a:spLocks noChangeShapeType="1"/>
            </xdr:cNvSpPr>
          </xdr:nvSpPr>
          <xdr:spPr bwMode="auto">
            <a:xfrm flipH="1">
              <a:off x="371" y="1251"/>
              <a:ext cx="22" cy="0"/>
            </a:xfrm>
            <a:prstGeom prst="line">
              <a:avLst/>
            </a:prstGeom>
            <a:noFill/>
            <a:ln w="9525">
              <a:solidFill>
                <a:srgbClr val="800000"/>
              </a:solidFill>
              <a:round/>
              <a:headEnd/>
              <a:tailEnd/>
            </a:ln>
          </xdr:spPr>
        </xdr:sp>
      </xdr:grpSp>
      <xdr:grpSp>
        <xdr:nvGrpSpPr>
          <xdr:cNvPr id="40929" name="Group 253"/>
          <xdr:cNvGrpSpPr>
            <a:grpSpLocks/>
          </xdr:cNvGrpSpPr>
        </xdr:nvGrpSpPr>
        <xdr:grpSpPr bwMode="auto">
          <a:xfrm>
            <a:off x="384" y="1289"/>
            <a:ext cx="22" cy="79"/>
            <a:chOff x="371" y="1172"/>
            <a:chExt cx="22" cy="79"/>
          </a:xfrm>
        </xdr:grpSpPr>
        <xdr:sp macro="" textlink="">
          <xdr:nvSpPr>
            <xdr:cNvPr id="40930" name="Line 254"/>
            <xdr:cNvSpPr>
              <a:spLocks noChangeShapeType="1"/>
            </xdr:cNvSpPr>
          </xdr:nvSpPr>
          <xdr:spPr bwMode="auto">
            <a:xfrm>
              <a:off x="371" y="1172"/>
              <a:ext cx="0" cy="79"/>
            </a:xfrm>
            <a:prstGeom prst="line">
              <a:avLst/>
            </a:prstGeom>
            <a:noFill/>
            <a:ln w="9525">
              <a:solidFill>
                <a:srgbClr val="800000"/>
              </a:solidFill>
              <a:round/>
              <a:headEnd/>
              <a:tailEnd/>
            </a:ln>
          </xdr:spPr>
        </xdr:sp>
        <xdr:sp macro="" textlink="">
          <xdr:nvSpPr>
            <xdr:cNvPr id="40931" name="Line 255"/>
            <xdr:cNvSpPr>
              <a:spLocks noChangeShapeType="1"/>
            </xdr:cNvSpPr>
          </xdr:nvSpPr>
          <xdr:spPr bwMode="auto">
            <a:xfrm>
              <a:off x="393" y="1172"/>
              <a:ext cx="0" cy="79"/>
            </a:xfrm>
            <a:prstGeom prst="line">
              <a:avLst/>
            </a:prstGeom>
            <a:noFill/>
            <a:ln w="9525">
              <a:solidFill>
                <a:srgbClr val="800000"/>
              </a:solidFill>
              <a:round/>
              <a:headEnd/>
              <a:tailEnd/>
            </a:ln>
          </xdr:spPr>
        </xdr:sp>
        <xdr:sp macro="" textlink="">
          <xdr:nvSpPr>
            <xdr:cNvPr id="40932" name="Line 256"/>
            <xdr:cNvSpPr>
              <a:spLocks noChangeShapeType="1"/>
            </xdr:cNvSpPr>
          </xdr:nvSpPr>
          <xdr:spPr bwMode="auto">
            <a:xfrm flipH="1">
              <a:off x="371" y="1172"/>
              <a:ext cx="22" cy="0"/>
            </a:xfrm>
            <a:prstGeom prst="line">
              <a:avLst/>
            </a:prstGeom>
            <a:noFill/>
            <a:ln w="9525">
              <a:solidFill>
                <a:srgbClr val="800000"/>
              </a:solidFill>
              <a:round/>
              <a:headEnd/>
              <a:tailEnd/>
            </a:ln>
          </xdr:spPr>
        </xdr:sp>
        <xdr:sp macro="" textlink="">
          <xdr:nvSpPr>
            <xdr:cNvPr id="40933" name="Line 257"/>
            <xdr:cNvSpPr>
              <a:spLocks noChangeShapeType="1"/>
            </xdr:cNvSpPr>
          </xdr:nvSpPr>
          <xdr:spPr bwMode="auto">
            <a:xfrm flipH="1">
              <a:off x="371" y="1251"/>
              <a:ext cx="22" cy="0"/>
            </a:xfrm>
            <a:prstGeom prst="line">
              <a:avLst/>
            </a:prstGeom>
            <a:noFill/>
            <a:ln w="9525">
              <a:solidFill>
                <a:srgbClr val="800000"/>
              </a:solidFill>
              <a:round/>
              <a:headEnd/>
              <a:tailEnd/>
            </a:ln>
          </xdr:spPr>
        </xdr:sp>
      </xdr:grpSp>
    </xdr:grpSp>
    <xdr:clientData/>
  </xdr:twoCellAnchor>
  <xdr:twoCellAnchor>
    <xdr:from>
      <xdr:col>4</xdr:col>
      <xdr:colOff>590550</xdr:colOff>
      <xdr:row>70</xdr:row>
      <xdr:rowOff>57150</xdr:rowOff>
    </xdr:from>
    <xdr:to>
      <xdr:col>7</xdr:col>
      <xdr:colOff>457200</xdr:colOff>
      <xdr:row>74</xdr:row>
      <xdr:rowOff>66675</xdr:rowOff>
    </xdr:to>
    <xdr:grpSp>
      <xdr:nvGrpSpPr>
        <xdr:cNvPr id="36645" name="Group 273"/>
        <xdr:cNvGrpSpPr>
          <a:grpSpLocks/>
        </xdr:cNvGrpSpPr>
      </xdr:nvGrpSpPr>
      <xdr:grpSpPr bwMode="auto">
        <a:xfrm>
          <a:off x="3048615" y="14395860"/>
          <a:ext cx="1710198" cy="828880"/>
          <a:chOff x="318" y="1396"/>
          <a:chExt cx="178" cy="81"/>
        </a:xfrm>
      </xdr:grpSpPr>
      <xdr:sp macro="" textlink="">
        <xdr:nvSpPr>
          <xdr:cNvPr id="7386" name="Text Box 218"/>
          <xdr:cNvSpPr txBox="1">
            <a:spLocks noChangeArrowheads="1"/>
          </xdr:cNvSpPr>
        </xdr:nvSpPr>
        <xdr:spPr bwMode="auto">
          <a:xfrm>
            <a:off x="423" y="1454"/>
            <a:ext cx="73" cy="23"/>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προπάνιο</a:t>
            </a:r>
          </a:p>
        </xdr:txBody>
      </xdr:sp>
      <xdr:grpSp>
        <xdr:nvGrpSpPr>
          <xdr:cNvPr id="40888" name="Group 240"/>
          <xdr:cNvGrpSpPr>
            <a:grpSpLocks/>
          </xdr:cNvGrpSpPr>
        </xdr:nvGrpSpPr>
        <xdr:grpSpPr bwMode="auto">
          <a:xfrm>
            <a:off x="318" y="1396"/>
            <a:ext cx="127" cy="79"/>
            <a:chOff x="318" y="1376"/>
            <a:chExt cx="127" cy="79"/>
          </a:xfrm>
        </xdr:grpSpPr>
        <xdr:sp macro="" textlink="">
          <xdr:nvSpPr>
            <xdr:cNvPr id="7406" name="Text Box 238"/>
            <xdr:cNvSpPr txBox="1">
              <a:spLocks noChangeArrowheads="1"/>
            </xdr:cNvSpPr>
          </xdr:nvSpPr>
          <xdr:spPr bwMode="auto">
            <a:xfrm>
              <a:off x="318" y="140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375" name="Text Box 207"/>
            <xdr:cNvSpPr txBox="1">
              <a:spLocks noChangeArrowheads="1"/>
            </xdr:cNvSpPr>
          </xdr:nvSpPr>
          <xdr:spPr bwMode="auto">
            <a:xfrm>
              <a:off x="345" y="137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01" name="Text Box 233"/>
            <xdr:cNvSpPr txBox="1">
              <a:spLocks noChangeArrowheads="1"/>
            </xdr:cNvSpPr>
          </xdr:nvSpPr>
          <xdr:spPr bwMode="auto">
            <a:xfrm>
              <a:off x="372" y="137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02" name="Text Box 234"/>
            <xdr:cNvSpPr txBox="1">
              <a:spLocks noChangeArrowheads="1"/>
            </xdr:cNvSpPr>
          </xdr:nvSpPr>
          <xdr:spPr bwMode="auto">
            <a:xfrm>
              <a:off x="398" y="137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03" name="Text Box 235"/>
            <xdr:cNvSpPr txBox="1">
              <a:spLocks noChangeArrowheads="1"/>
            </xdr:cNvSpPr>
          </xdr:nvSpPr>
          <xdr:spPr bwMode="auto">
            <a:xfrm>
              <a:off x="345" y="143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04" name="Text Box 236"/>
            <xdr:cNvSpPr txBox="1">
              <a:spLocks noChangeArrowheads="1"/>
            </xdr:cNvSpPr>
          </xdr:nvSpPr>
          <xdr:spPr bwMode="auto">
            <a:xfrm>
              <a:off x="372" y="143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05" name="Text Box 237"/>
            <xdr:cNvSpPr txBox="1">
              <a:spLocks noChangeArrowheads="1"/>
            </xdr:cNvSpPr>
          </xdr:nvSpPr>
          <xdr:spPr bwMode="auto">
            <a:xfrm>
              <a:off x="399" y="143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07" name="Text Box 239"/>
            <xdr:cNvSpPr txBox="1">
              <a:spLocks noChangeArrowheads="1"/>
            </xdr:cNvSpPr>
          </xdr:nvSpPr>
          <xdr:spPr bwMode="auto">
            <a:xfrm>
              <a:off x="425" y="140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grpSp>
          <xdr:nvGrpSpPr>
            <xdr:cNvPr id="40912" name="Group 219"/>
            <xdr:cNvGrpSpPr>
              <a:grpSpLocks/>
            </xdr:cNvGrpSpPr>
          </xdr:nvGrpSpPr>
          <xdr:grpSpPr bwMode="auto">
            <a:xfrm>
              <a:off x="334" y="1394"/>
              <a:ext cx="92" cy="42"/>
              <a:chOff x="481" y="770"/>
              <a:chExt cx="92" cy="42"/>
            </a:xfrm>
          </xdr:grpSpPr>
          <xdr:sp macro="" textlink="">
            <xdr:nvSpPr>
              <xdr:cNvPr id="7388" name="Text Box 220"/>
              <xdr:cNvSpPr txBox="1">
                <a:spLocks noChangeArrowheads="1"/>
              </xdr:cNvSpPr>
            </xdr:nvSpPr>
            <xdr:spPr bwMode="auto">
              <a:xfrm>
                <a:off x="491" y="78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389" name="Text Box 221"/>
              <xdr:cNvSpPr txBox="1">
                <a:spLocks noChangeArrowheads="1"/>
              </xdr:cNvSpPr>
            </xdr:nvSpPr>
            <xdr:spPr bwMode="auto">
              <a:xfrm>
                <a:off x="518" y="78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390" name="Text Box 222"/>
              <xdr:cNvSpPr txBox="1">
                <a:spLocks noChangeArrowheads="1"/>
              </xdr:cNvSpPr>
            </xdr:nvSpPr>
            <xdr:spPr bwMode="auto">
              <a:xfrm>
                <a:off x="545" y="78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916" name="Line 223"/>
              <xdr:cNvSpPr>
                <a:spLocks noChangeShapeType="1"/>
              </xdr:cNvSpPr>
            </xdr:nvSpPr>
            <xdr:spPr bwMode="auto">
              <a:xfrm>
                <a:off x="507" y="791"/>
                <a:ext cx="12" cy="0"/>
              </a:xfrm>
              <a:prstGeom prst="line">
                <a:avLst/>
              </a:prstGeom>
              <a:noFill/>
              <a:ln w="9525">
                <a:solidFill>
                  <a:srgbClr val="FFFF99"/>
                </a:solidFill>
                <a:round/>
                <a:headEnd/>
                <a:tailEnd/>
              </a:ln>
            </xdr:spPr>
          </xdr:sp>
          <xdr:sp macro="" textlink="">
            <xdr:nvSpPr>
              <xdr:cNvPr id="40917" name="Line 224"/>
              <xdr:cNvSpPr>
                <a:spLocks noChangeShapeType="1"/>
              </xdr:cNvSpPr>
            </xdr:nvSpPr>
            <xdr:spPr bwMode="auto">
              <a:xfrm>
                <a:off x="534" y="791"/>
                <a:ext cx="12" cy="0"/>
              </a:xfrm>
              <a:prstGeom prst="line">
                <a:avLst/>
              </a:prstGeom>
              <a:noFill/>
              <a:ln w="9525">
                <a:solidFill>
                  <a:srgbClr val="FFFF99"/>
                </a:solidFill>
                <a:round/>
                <a:headEnd/>
                <a:tailEnd/>
              </a:ln>
            </xdr:spPr>
          </xdr:sp>
          <xdr:sp macro="" textlink="">
            <xdr:nvSpPr>
              <xdr:cNvPr id="40918" name="Line 225"/>
              <xdr:cNvSpPr>
                <a:spLocks noChangeShapeType="1"/>
              </xdr:cNvSpPr>
            </xdr:nvSpPr>
            <xdr:spPr bwMode="auto">
              <a:xfrm>
                <a:off x="481" y="791"/>
                <a:ext cx="12" cy="0"/>
              </a:xfrm>
              <a:prstGeom prst="line">
                <a:avLst/>
              </a:prstGeom>
              <a:noFill/>
              <a:ln w="9525">
                <a:solidFill>
                  <a:srgbClr val="FFFF99"/>
                </a:solidFill>
                <a:round/>
                <a:headEnd/>
                <a:tailEnd/>
              </a:ln>
            </xdr:spPr>
          </xdr:sp>
          <xdr:sp macro="" textlink="">
            <xdr:nvSpPr>
              <xdr:cNvPr id="40919" name="Line 226"/>
              <xdr:cNvSpPr>
                <a:spLocks noChangeShapeType="1"/>
              </xdr:cNvSpPr>
            </xdr:nvSpPr>
            <xdr:spPr bwMode="auto">
              <a:xfrm>
                <a:off x="561" y="791"/>
                <a:ext cx="12" cy="0"/>
              </a:xfrm>
              <a:prstGeom prst="line">
                <a:avLst/>
              </a:prstGeom>
              <a:noFill/>
              <a:ln w="9525">
                <a:solidFill>
                  <a:srgbClr val="FFFF99"/>
                </a:solidFill>
                <a:round/>
                <a:headEnd/>
                <a:tailEnd/>
              </a:ln>
            </xdr:spPr>
          </xdr:sp>
          <xdr:sp macro="" textlink="">
            <xdr:nvSpPr>
              <xdr:cNvPr id="40920" name="Line 227"/>
              <xdr:cNvSpPr>
                <a:spLocks noChangeShapeType="1"/>
              </xdr:cNvSpPr>
            </xdr:nvSpPr>
            <xdr:spPr bwMode="auto">
              <a:xfrm rot="5400000">
                <a:off x="495" y="806"/>
                <a:ext cx="12" cy="0"/>
              </a:xfrm>
              <a:prstGeom prst="line">
                <a:avLst/>
              </a:prstGeom>
              <a:noFill/>
              <a:ln w="9525">
                <a:solidFill>
                  <a:srgbClr val="FFFF99"/>
                </a:solidFill>
                <a:round/>
                <a:headEnd/>
                <a:tailEnd/>
              </a:ln>
            </xdr:spPr>
          </xdr:sp>
          <xdr:sp macro="" textlink="">
            <xdr:nvSpPr>
              <xdr:cNvPr id="40921" name="Line 228"/>
              <xdr:cNvSpPr>
                <a:spLocks noChangeShapeType="1"/>
              </xdr:cNvSpPr>
            </xdr:nvSpPr>
            <xdr:spPr bwMode="auto">
              <a:xfrm rot="5400000">
                <a:off x="495" y="776"/>
                <a:ext cx="12" cy="0"/>
              </a:xfrm>
              <a:prstGeom prst="line">
                <a:avLst/>
              </a:prstGeom>
              <a:noFill/>
              <a:ln w="9525">
                <a:solidFill>
                  <a:srgbClr val="FFFF99"/>
                </a:solidFill>
                <a:round/>
                <a:headEnd/>
                <a:tailEnd/>
              </a:ln>
            </xdr:spPr>
          </xdr:sp>
          <xdr:sp macro="" textlink="">
            <xdr:nvSpPr>
              <xdr:cNvPr id="40922" name="Line 229"/>
              <xdr:cNvSpPr>
                <a:spLocks noChangeShapeType="1"/>
              </xdr:cNvSpPr>
            </xdr:nvSpPr>
            <xdr:spPr bwMode="auto">
              <a:xfrm rot="5400000">
                <a:off x="522" y="806"/>
                <a:ext cx="12" cy="0"/>
              </a:xfrm>
              <a:prstGeom prst="line">
                <a:avLst/>
              </a:prstGeom>
              <a:noFill/>
              <a:ln w="9525">
                <a:solidFill>
                  <a:srgbClr val="FFFF99"/>
                </a:solidFill>
                <a:round/>
                <a:headEnd/>
                <a:tailEnd/>
              </a:ln>
            </xdr:spPr>
          </xdr:sp>
          <xdr:sp macro="" textlink="">
            <xdr:nvSpPr>
              <xdr:cNvPr id="40923" name="Line 230"/>
              <xdr:cNvSpPr>
                <a:spLocks noChangeShapeType="1"/>
              </xdr:cNvSpPr>
            </xdr:nvSpPr>
            <xdr:spPr bwMode="auto">
              <a:xfrm rot="5400000">
                <a:off x="522" y="776"/>
                <a:ext cx="12" cy="0"/>
              </a:xfrm>
              <a:prstGeom prst="line">
                <a:avLst/>
              </a:prstGeom>
              <a:noFill/>
              <a:ln w="9525">
                <a:solidFill>
                  <a:srgbClr val="FFFF99"/>
                </a:solidFill>
                <a:round/>
                <a:headEnd/>
                <a:tailEnd/>
              </a:ln>
            </xdr:spPr>
          </xdr:sp>
          <xdr:sp macro="" textlink="">
            <xdr:nvSpPr>
              <xdr:cNvPr id="40924" name="Line 231"/>
              <xdr:cNvSpPr>
                <a:spLocks noChangeShapeType="1"/>
              </xdr:cNvSpPr>
            </xdr:nvSpPr>
            <xdr:spPr bwMode="auto">
              <a:xfrm rot="5400000">
                <a:off x="549" y="806"/>
                <a:ext cx="12" cy="0"/>
              </a:xfrm>
              <a:prstGeom prst="line">
                <a:avLst/>
              </a:prstGeom>
              <a:noFill/>
              <a:ln w="9525">
                <a:solidFill>
                  <a:srgbClr val="FFFF99"/>
                </a:solidFill>
                <a:round/>
                <a:headEnd/>
                <a:tailEnd/>
              </a:ln>
            </xdr:spPr>
          </xdr:sp>
          <xdr:sp macro="" textlink="">
            <xdr:nvSpPr>
              <xdr:cNvPr id="40925" name="Line 232"/>
              <xdr:cNvSpPr>
                <a:spLocks noChangeShapeType="1"/>
              </xdr:cNvSpPr>
            </xdr:nvSpPr>
            <xdr:spPr bwMode="auto">
              <a:xfrm rot="5400000">
                <a:off x="549" y="777"/>
                <a:ext cx="12" cy="0"/>
              </a:xfrm>
              <a:prstGeom prst="line">
                <a:avLst/>
              </a:prstGeom>
              <a:noFill/>
              <a:ln w="9525">
                <a:solidFill>
                  <a:srgbClr val="FFFF99"/>
                </a:solidFill>
                <a:round/>
                <a:headEnd/>
                <a:tailEnd/>
              </a:ln>
            </xdr:spPr>
          </xdr:sp>
        </xdr:grpSp>
      </xdr:grpSp>
      <xdr:grpSp>
        <xdr:nvGrpSpPr>
          <xdr:cNvPr id="40889" name="Group 258"/>
          <xdr:cNvGrpSpPr>
            <a:grpSpLocks/>
          </xdr:cNvGrpSpPr>
        </xdr:nvGrpSpPr>
        <xdr:grpSpPr bwMode="auto">
          <a:xfrm>
            <a:off x="343" y="1396"/>
            <a:ext cx="22" cy="79"/>
            <a:chOff x="371" y="1172"/>
            <a:chExt cx="22" cy="79"/>
          </a:xfrm>
        </xdr:grpSpPr>
        <xdr:sp macro="" textlink="">
          <xdr:nvSpPr>
            <xdr:cNvPr id="40900" name="Line 259"/>
            <xdr:cNvSpPr>
              <a:spLocks noChangeShapeType="1"/>
            </xdr:cNvSpPr>
          </xdr:nvSpPr>
          <xdr:spPr bwMode="auto">
            <a:xfrm>
              <a:off x="371" y="1172"/>
              <a:ext cx="0" cy="79"/>
            </a:xfrm>
            <a:prstGeom prst="line">
              <a:avLst/>
            </a:prstGeom>
            <a:noFill/>
            <a:ln w="9525">
              <a:solidFill>
                <a:srgbClr val="800000"/>
              </a:solidFill>
              <a:round/>
              <a:headEnd/>
              <a:tailEnd/>
            </a:ln>
          </xdr:spPr>
        </xdr:sp>
        <xdr:sp macro="" textlink="">
          <xdr:nvSpPr>
            <xdr:cNvPr id="40901" name="Line 260"/>
            <xdr:cNvSpPr>
              <a:spLocks noChangeShapeType="1"/>
            </xdr:cNvSpPr>
          </xdr:nvSpPr>
          <xdr:spPr bwMode="auto">
            <a:xfrm>
              <a:off x="393" y="1172"/>
              <a:ext cx="0" cy="79"/>
            </a:xfrm>
            <a:prstGeom prst="line">
              <a:avLst/>
            </a:prstGeom>
            <a:noFill/>
            <a:ln w="9525">
              <a:solidFill>
                <a:srgbClr val="800000"/>
              </a:solidFill>
              <a:round/>
              <a:headEnd/>
              <a:tailEnd/>
            </a:ln>
          </xdr:spPr>
        </xdr:sp>
        <xdr:sp macro="" textlink="">
          <xdr:nvSpPr>
            <xdr:cNvPr id="40902" name="Line 261"/>
            <xdr:cNvSpPr>
              <a:spLocks noChangeShapeType="1"/>
            </xdr:cNvSpPr>
          </xdr:nvSpPr>
          <xdr:spPr bwMode="auto">
            <a:xfrm flipH="1">
              <a:off x="371" y="1172"/>
              <a:ext cx="22" cy="0"/>
            </a:xfrm>
            <a:prstGeom prst="line">
              <a:avLst/>
            </a:prstGeom>
            <a:noFill/>
            <a:ln w="9525">
              <a:solidFill>
                <a:srgbClr val="800000"/>
              </a:solidFill>
              <a:round/>
              <a:headEnd/>
              <a:tailEnd/>
            </a:ln>
          </xdr:spPr>
        </xdr:sp>
        <xdr:sp macro="" textlink="">
          <xdr:nvSpPr>
            <xdr:cNvPr id="40903" name="Line 262"/>
            <xdr:cNvSpPr>
              <a:spLocks noChangeShapeType="1"/>
            </xdr:cNvSpPr>
          </xdr:nvSpPr>
          <xdr:spPr bwMode="auto">
            <a:xfrm flipH="1">
              <a:off x="371" y="1251"/>
              <a:ext cx="22" cy="0"/>
            </a:xfrm>
            <a:prstGeom prst="line">
              <a:avLst/>
            </a:prstGeom>
            <a:noFill/>
            <a:ln w="9525">
              <a:solidFill>
                <a:srgbClr val="800000"/>
              </a:solidFill>
              <a:round/>
              <a:headEnd/>
              <a:tailEnd/>
            </a:ln>
          </xdr:spPr>
        </xdr:sp>
      </xdr:grpSp>
      <xdr:grpSp>
        <xdr:nvGrpSpPr>
          <xdr:cNvPr id="40890" name="Group 263"/>
          <xdr:cNvGrpSpPr>
            <a:grpSpLocks/>
          </xdr:cNvGrpSpPr>
        </xdr:nvGrpSpPr>
        <xdr:grpSpPr bwMode="auto">
          <a:xfrm>
            <a:off x="370" y="1396"/>
            <a:ext cx="22" cy="79"/>
            <a:chOff x="371" y="1172"/>
            <a:chExt cx="22" cy="79"/>
          </a:xfrm>
        </xdr:grpSpPr>
        <xdr:sp macro="" textlink="">
          <xdr:nvSpPr>
            <xdr:cNvPr id="40896" name="Line 264"/>
            <xdr:cNvSpPr>
              <a:spLocks noChangeShapeType="1"/>
            </xdr:cNvSpPr>
          </xdr:nvSpPr>
          <xdr:spPr bwMode="auto">
            <a:xfrm>
              <a:off x="371" y="1172"/>
              <a:ext cx="0" cy="79"/>
            </a:xfrm>
            <a:prstGeom prst="line">
              <a:avLst/>
            </a:prstGeom>
            <a:noFill/>
            <a:ln w="9525">
              <a:solidFill>
                <a:srgbClr val="800000"/>
              </a:solidFill>
              <a:round/>
              <a:headEnd/>
              <a:tailEnd/>
            </a:ln>
          </xdr:spPr>
        </xdr:sp>
        <xdr:sp macro="" textlink="">
          <xdr:nvSpPr>
            <xdr:cNvPr id="40897" name="Line 265"/>
            <xdr:cNvSpPr>
              <a:spLocks noChangeShapeType="1"/>
            </xdr:cNvSpPr>
          </xdr:nvSpPr>
          <xdr:spPr bwMode="auto">
            <a:xfrm>
              <a:off x="393" y="1172"/>
              <a:ext cx="0" cy="79"/>
            </a:xfrm>
            <a:prstGeom prst="line">
              <a:avLst/>
            </a:prstGeom>
            <a:noFill/>
            <a:ln w="9525">
              <a:solidFill>
                <a:srgbClr val="800000"/>
              </a:solidFill>
              <a:round/>
              <a:headEnd/>
              <a:tailEnd/>
            </a:ln>
          </xdr:spPr>
        </xdr:sp>
        <xdr:sp macro="" textlink="">
          <xdr:nvSpPr>
            <xdr:cNvPr id="40898" name="Line 266"/>
            <xdr:cNvSpPr>
              <a:spLocks noChangeShapeType="1"/>
            </xdr:cNvSpPr>
          </xdr:nvSpPr>
          <xdr:spPr bwMode="auto">
            <a:xfrm flipH="1">
              <a:off x="371" y="1172"/>
              <a:ext cx="22" cy="0"/>
            </a:xfrm>
            <a:prstGeom prst="line">
              <a:avLst/>
            </a:prstGeom>
            <a:noFill/>
            <a:ln w="9525">
              <a:solidFill>
                <a:srgbClr val="800000"/>
              </a:solidFill>
              <a:round/>
              <a:headEnd/>
              <a:tailEnd/>
            </a:ln>
          </xdr:spPr>
        </xdr:sp>
        <xdr:sp macro="" textlink="">
          <xdr:nvSpPr>
            <xdr:cNvPr id="40899" name="Line 267"/>
            <xdr:cNvSpPr>
              <a:spLocks noChangeShapeType="1"/>
            </xdr:cNvSpPr>
          </xdr:nvSpPr>
          <xdr:spPr bwMode="auto">
            <a:xfrm flipH="1">
              <a:off x="371" y="1251"/>
              <a:ext cx="22" cy="0"/>
            </a:xfrm>
            <a:prstGeom prst="line">
              <a:avLst/>
            </a:prstGeom>
            <a:noFill/>
            <a:ln w="9525">
              <a:solidFill>
                <a:srgbClr val="800000"/>
              </a:solidFill>
              <a:round/>
              <a:headEnd/>
              <a:tailEnd/>
            </a:ln>
          </xdr:spPr>
        </xdr:sp>
      </xdr:grpSp>
      <xdr:grpSp>
        <xdr:nvGrpSpPr>
          <xdr:cNvPr id="40891" name="Group 268"/>
          <xdr:cNvGrpSpPr>
            <a:grpSpLocks/>
          </xdr:cNvGrpSpPr>
        </xdr:nvGrpSpPr>
        <xdr:grpSpPr bwMode="auto">
          <a:xfrm>
            <a:off x="396" y="1396"/>
            <a:ext cx="22" cy="79"/>
            <a:chOff x="371" y="1172"/>
            <a:chExt cx="22" cy="79"/>
          </a:xfrm>
        </xdr:grpSpPr>
        <xdr:sp macro="" textlink="">
          <xdr:nvSpPr>
            <xdr:cNvPr id="40892" name="Line 269"/>
            <xdr:cNvSpPr>
              <a:spLocks noChangeShapeType="1"/>
            </xdr:cNvSpPr>
          </xdr:nvSpPr>
          <xdr:spPr bwMode="auto">
            <a:xfrm>
              <a:off x="371" y="1172"/>
              <a:ext cx="0" cy="79"/>
            </a:xfrm>
            <a:prstGeom prst="line">
              <a:avLst/>
            </a:prstGeom>
            <a:noFill/>
            <a:ln w="9525">
              <a:solidFill>
                <a:srgbClr val="800000"/>
              </a:solidFill>
              <a:round/>
              <a:headEnd/>
              <a:tailEnd/>
            </a:ln>
          </xdr:spPr>
        </xdr:sp>
        <xdr:sp macro="" textlink="">
          <xdr:nvSpPr>
            <xdr:cNvPr id="40893" name="Line 270"/>
            <xdr:cNvSpPr>
              <a:spLocks noChangeShapeType="1"/>
            </xdr:cNvSpPr>
          </xdr:nvSpPr>
          <xdr:spPr bwMode="auto">
            <a:xfrm>
              <a:off x="393" y="1172"/>
              <a:ext cx="0" cy="79"/>
            </a:xfrm>
            <a:prstGeom prst="line">
              <a:avLst/>
            </a:prstGeom>
            <a:noFill/>
            <a:ln w="9525">
              <a:solidFill>
                <a:srgbClr val="800000"/>
              </a:solidFill>
              <a:round/>
              <a:headEnd/>
              <a:tailEnd/>
            </a:ln>
          </xdr:spPr>
        </xdr:sp>
        <xdr:sp macro="" textlink="">
          <xdr:nvSpPr>
            <xdr:cNvPr id="40894" name="Line 271"/>
            <xdr:cNvSpPr>
              <a:spLocks noChangeShapeType="1"/>
            </xdr:cNvSpPr>
          </xdr:nvSpPr>
          <xdr:spPr bwMode="auto">
            <a:xfrm flipH="1">
              <a:off x="371" y="1172"/>
              <a:ext cx="22" cy="0"/>
            </a:xfrm>
            <a:prstGeom prst="line">
              <a:avLst/>
            </a:prstGeom>
            <a:noFill/>
            <a:ln w="9525">
              <a:solidFill>
                <a:srgbClr val="800000"/>
              </a:solidFill>
              <a:round/>
              <a:headEnd/>
              <a:tailEnd/>
            </a:ln>
          </xdr:spPr>
        </xdr:sp>
        <xdr:sp macro="" textlink="">
          <xdr:nvSpPr>
            <xdr:cNvPr id="40895" name="Line 272"/>
            <xdr:cNvSpPr>
              <a:spLocks noChangeShapeType="1"/>
            </xdr:cNvSpPr>
          </xdr:nvSpPr>
          <xdr:spPr bwMode="auto">
            <a:xfrm flipH="1">
              <a:off x="371" y="1251"/>
              <a:ext cx="22" cy="0"/>
            </a:xfrm>
            <a:prstGeom prst="line">
              <a:avLst/>
            </a:prstGeom>
            <a:noFill/>
            <a:ln w="9525">
              <a:solidFill>
                <a:srgbClr val="800000"/>
              </a:solidFill>
              <a:round/>
              <a:headEnd/>
              <a:tailEnd/>
            </a:ln>
          </xdr:spPr>
        </xdr:sp>
      </xdr:grpSp>
    </xdr:grpSp>
    <xdr:clientData/>
  </xdr:twoCellAnchor>
  <xdr:twoCellAnchor>
    <xdr:from>
      <xdr:col>4</xdr:col>
      <xdr:colOff>533400</xdr:colOff>
      <xdr:row>111</xdr:row>
      <xdr:rowOff>104775</xdr:rowOff>
    </xdr:from>
    <xdr:to>
      <xdr:col>4</xdr:col>
      <xdr:colOff>533400</xdr:colOff>
      <xdr:row>111</xdr:row>
      <xdr:rowOff>104775</xdr:rowOff>
    </xdr:to>
    <xdr:sp macro="" textlink="">
      <xdr:nvSpPr>
        <xdr:cNvPr id="36646" name="Line 355"/>
        <xdr:cNvSpPr>
          <a:spLocks noChangeShapeType="1"/>
        </xdr:cNvSpPr>
      </xdr:nvSpPr>
      <xdr:spPr bwMode="auto">
        <a:xfrm>
          <a:off x="2971800" y="21059775"/>
          <a:ext cx="0" cy="0"/>
        </a:xfrm>
        <a:prstGeom prst="line">
          <a:avLst/>
        </a:prstGeom>
        <a:noFill/>
        <a:ln w="9525">
          <a:solidFill>
            <a:srgbClr val="000000"/>
          </a:solidFill>
          <a:round/>
          <a:headEnd/>
          <a:tailEnd/>
        </a:ln>
      </xdr:spPr>
    </xdr:sp>
    <xdr:clientData/>
  </xdr:twoCellAnchor>
  <xdr:twoCellAnchor>
    <xdr:from>
      <xdr:col>2</xdr:col>
      <xdr:colOff>323850</xdr:colOff>
      <xdr:row>99</xdr:row>
      <xdr:rowOff>66675</xdr:rowOff>
    </xdr:from>
    <xdr:to>
      <xdr:col>9</xdr:col>
      <xdr:colOff>476250</xdr:colOff>
      <xdr:row>106</xdr:row>
      <xdr:rowOff>171450</xdr:rowOff>
    </xdr:to>
    <xdr:grpSp>
      <xdr:nvGrpSpPr>
        <xdr:cNvPr id="36647" name="Group 1248"/>
        <xdr:cNvGrpSpPr>
          <a:grpSpLocks/>
        </xdr:cNvGrpSpPr>
      </xdr:nvGrpSpPr>
      <xdr:grpSpPr bwMode="auto">
        <a:xfrm>
          <a:off x="1552882" y="20345707"/>
          <a:ext cx="4454013" cy="1538646"/>
          <a:chOff x="162" y="1947"/>
          <a:chExt cx="464" cy="151"/>
        </a:xfrm>
      </xdr:grpSpPr>
      <xdr:grpSp>
        <xdr:nvGrpSpPr>
          <xdr:cNvPr id="40806" name="Group 277"/>
          <xdr:cNvGrpSpPr>
            <a:grpSpLocks/>
          </xdr:cNvGrpSpPr>
        </xdr:nvGrpSpPr>
        <xdr:grpSpPr bwMode="auto">
          <a:xfrm>
            <a:off x="162" y="1947"/>
            <a:ext cx="464" cy="151"/>
            <a:chOff x="157" y="747"/>
            <a:chExt cx="464" cy="151"/>
          </a:xfrm>
        </xdr:grpSpPr>
        <xdr:sp macro="" textlink="">
          <xdr:nvSpPr>
            <xdr:cNvPr id="40812" name="Oval 278"/>
            <xdr:cNvSpPr>
              <a:spLocks noChangeArrowheads="1"/>
            </xdr:cNvSpPr>
          </xdr:nvSpPr>
          <xdr:spPr bwMode="auto">
            <a:xfrm>
              <a:off x="512" y="780"/>
              <a:ext cx="32" cy="32"/>
            </a:xfrm>
            <a:prstGeom prst="ellipse">
              <a:avLst/>
            </a:prstGeom>
            <a:solidFill>
              <a:srgbClr val="000000"/>
            </a:solidFill>
            <a:ln w="9525">
              <a:solidFill>
                <a:srgbClr val="800000"/>
              </a:solidFill>
              <a:round/>
              <a:headEnd/>
              <a:tailEnd/>
            </a:ln>
          </xdr:spPr>
        </xdr:sp>
        <xdr:sp macro="" textlink="">
          <xdr:nvSpPr>
            <xdr:cNvPr id="40813" name="Oval 279"/>
            <xdr:cNvSpPr>
              <a:spLocks noChangeArrowheads="1"/>
            </xdr:cNvSpPr>
          </xdr:nvSpPr>
          <xdr:spPr bwMode="auto">
            <a:xfrm>
              <a:off x="226" y="780"/>
              <a:ext cx="32" cy="32"/>
            </a:xfrm>
            <a:prstGeom prst="ellipse">
              <a:avLst/>
            </a:prstGeom>
            <a:solidFill>
              <a:srgbClr val="000000"/>
            </a:solidFill>
            <a:ln w="9525">
              <a:solidFill>
                <a:srgbClr val="800000"/>
              </a:solidFill>
              <a:round/>
              <a:headEnd/>
              <a:tailEnd/>
            </a:ln>
          </xdr:spPr>
        </xdr:sp>
        <xdr:grpSp>
          <xdr:nvGrpSpPr>
            <xdr:cNvPr id="40814" name="Group 280"/>
            <xdr:cNvGrpSpPr>
              <a:grpSpLocks/>
            </xdr:cNvGrpSpPr>
          </xdr:nvGrpSpPr>
          <xdr:grpSpPr bwMode="auto">
            <a:xfrm>
              <a:off x="157" y="747"/>
              <a:ext cx="464" cy="151"/>
              <a:chOff x="146" y="743"/>
              <a:chExt cx="464" cy="151"/>
            </a:xfrm>
          </xdr:grpSpPr>
          <xdr:grpSp>
            <xdr:nvGrpSpPr>
              <xdr:cNvPr id="40815" name="Group 281"/>
              <xdr:cNvGrpSpPr>
                <a:grpSpLocks/>
              </xdr:cNvGrpSpPr>
            </xdr:nvGrpSpPr>
            <xdr:grpSpPr bwMode="auto">
              <a:xfrm>
                <a:off x="221" y="751"/>
                <a:ext cx="306" cy="143"/>
                <a:chOff x="221" y="747"/>
                <a:chExt cx="306" cy="143"/>
              </a:xfrm>
            </xdr:grpSpPr>
            <xdr:sp macro="" textlink="">
              <xdr:nvSpPr>
                <xdr:cNvPr id="7450" name="Text Box 282"/>
                <xdr:cNvSpPr txBox="1">
                  <a:spLocks noChangeArrowheads="1"/>
                </xdr:cNvSpPr>
              </xdr:nvSpPr>
              <xdr:spPr bwMode="auto">
                <a:xfrm>
                  <a:off x="335" y="868"/>
                  <a:ext cx="78" cy="22"/>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C</a:t>
                  </a:r>
                </a:p>
              </xdr:txBody>
            </xdr:sp>
            <xdr:grpSp>
              <xdr:nvGrpSpPr>
                <xdr:cNvPr id="40823" name="Group 283"/>
                <xdr:cNvGrpSpPr>
                  <a:grpSpLocks/>
                </xdr:cNvGrpSpPr>
              </xdr:nvGrpSpPr>
              <xdr:grpSpPr bwMode="auto">
                <a:xfrm>
                  <a:off x="221" y="749"/>
                  <a:ext cx="306" cy="79"/>
                  <a:chOff x="337" y="753"/>
                  <a:chExt cx="306" cy="79"/>
                </a:xfrm>
              </xdr:grpSpPr>
              <xdr:grpSp>
                <xdr:nvGrpSpPr>
                  <xdr:cNvPr id="40835" name="Group 284"/>
                  <xdr:cNvGrpSpPr>
                    <a:grpSpLocks/>
                  </xdr:cNvGrpSpPr>
                </xdr:nvGrpSpPr>
                <xdr:grpSpPr bwMode="auto">
                  <a:xfrm>
                    <a:off x="337" y="753"/>
                    <a:ext cx="306" cy="79"/>
                    <a:chOff x="337" y="753"/>
                    <a:chExt cx="306" cy="79"/>
                  </a:xfrm>
                </xdr:grpSpPr>
                <xdr:sp macro="" textlink="">
                  <xdr:nvSpPr>
                    <xdr:cNvPr id="7453" name="Text Box 285"/>
                    <xdr:cNvSpPr txBox="1">
                      <a:spLocks noChangeArrowheads="1"/>
                    </xdr:cNvSpPr>
                  </xdr:nvSpPr>
                  <xdr:spPr bwMode="auto">
                    <a:xfrm>
                      <a:off x="543"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54" name="Text Box 286"/>
                    <xdr:cNvSpPr txBox="1">
                      <a:spLocks noChangeArrowheads="1"/>
                    </xdr:cNvSpPr>
                  </xdr:nvSpPr>
                  <xdr:spPr bwMode="auto">
                    <a:xfrm>
                      <a:off x="570"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55" name="Text Box 287"/>
                    <xdr:cNvSpPr txBox="1">
                      <a:spLocks noChangeArrowheads="1"/>
                    </xdr:cNvSpPr>
                  </xdr:nvSpPr>
                  <xdr:spPr bwMode="auto">
                    <a:xfrm>
                      <a:off x="597"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56" name="Text Box 288"/>
                    <xdr:cNvSpPr txBox="1">
                      <a:spLocks noChangeArrowheads="1"/>
                    </xdr:cNvSpPr>
                  </xdr:nvSpPr>
                  <xdr:spPr bwMode="auto">
                    <a:xfrm>
                      <a:off x="365"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57" name="Text Box 289"/>
                    <xdr:cNvSpPr txBox="1">
                      <a:spLocks noChangeArrowheads="1"/>
                    </xdr:cNvSpPr>
                  </xdr:nvSpPr>
                  <xdr:spPr bwMode="auto">
                    <a:xfrm>
                      <a:off x="390"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58" name="Text Box 290"/>
                    <xdr:cNvSpPr txBox="1">
                      <a:spLocks noChangeArrowheads="1"/>
                    </xdr:cNvSpPr>
                  </xdr:nvSpPr>
                  <xdr:spPr bwMode="auto">
                    <a:xfrm>
                      <a:off x="419"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59" name="Text Box 291"/>
                    <xdr:cNvSpPr txBox="1">
                      <a:spLocks noChangeArrowheads="1"/>
                    </xdr:cNvSpPr>
                  </xdr:nvSpPr>
                  <xdr:spPr bwMode="auto">
                    <a:xfrm>
                      <a:off x="445" y="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60" name="Text Box 292"/>
                    <xdr:cNvSpPr txBox="1">
                      <a:spLocks noChangeArrowheads="1"/>
                    </xdr:cNvSpPr>
                  </xdr:nvSpPr>
                  <xdr:spPr bwMode="auto">
                    <a:xfrm>
                      <a:off x="542"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61" name="Text Box 293"/>
                    <xdr:cNvSpPr txBox="1">
                      <a:spLocks noChangeArrowheads="1"/>
                    </xdr:cNvSpPr>
                  </xdr:nvSpPr>
                  <xdr:spPr bwMode="auto">
                    <a:xfrm>
                      <a:off x="570"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62" name="Text Box 294"/>
                    <xdr:cNvSpPr txBox="1">
                      <a:spLocks noChangeArrowheads="1"/>
                    </xdr:cNvSpPr>
                  </xdr:nvSpPr>
                  <xdr:spPr bwMode="auto">
                    <a:xfrm>
                      <a:off x="597"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63" name="Text Box 295"/>
                    <xdr:cNvSpPr txBox="1">
                      <a:spLocks noChangeArrowheads="1"/>
                    </xdr:cNvSpPr>
                  </xdr:nvSpPr>
                  <xdr:spPr bwMode="auto">
                    <a:xfrm>
                      <a:off x="62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64" name="Text Box 296"/>
                    <xdr:cNvSpPr txBox="1">
                      <a:spLocks noChangeArrowheads="1"/>
                    </xdr:cNvSpPr>
                  </xdr:nvSpPr>
                  <xdr:spPr bwMode="auto">
                    <a:xfrm>
                      <a:off x="33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65" name="Text Box 297"/>
                    <xdr:cNvSpPr txBox="1">
                      <a:spLocks noChangeArrowheads="1"/>
                    </xdr:cNvSpPr>
                  </xdr:nvSpPr>
                  <xdr:spPr bwMode="auto">
                    <a:xfrm>
                      <a:off x="364"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66" name="Text Box 298"/>
                    <xdr:cNvSpPr txBox="1">
                      <a:spLocks noChangeArrowheads="1"/>
                    </xdr:cNvSpPr>
                  </xdr:nvSpPr>
                  <xdr:spPr bwMode="auto">
                    <a:xfrm>
                      <a:off x="391"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67" name="Text Box 299"/>
                    <xdr:cNvSpPr txBox="1">
                      <a:spLocks noChangeArrowheads="1"/>
                    </xdr:cNvSpPr>
                  </xdr:nvSpPr>
                  <xdr:spPr bwMode="auto">
                    <a:xfrm>
                      <a:off x="418"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68" name="Text Box 300"/>
                    <xdr:cNvSpPr txBox="1">
                      <a:spLocks noChangeArrowheads="1"/>
                    </xdr:cNvSpPr>
                  </xdr:nvSpPr>
                  <xdr:spPr bwMode="auto">
                    <a:xfrm>
                      <a:off x="445" y="8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469" name="Text Box 301"/>
                    <xdr:cNvSpPr txBox="1">
                      <a:spLocks noChangeArrowheads="1"/>
                    </xdr:cNvSpPr>
                  </xdr:nvSpPr>
                  <xdr:spPr bwMode="auto">
                    <a:xfrm>
                      <a:off x="444"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855" name="Line 302"/>
                    <xdr:cNvSpPr>
                      <a:spLocks noChangeShapeType="1"/>
                    </xdr:cNvSpPr>
                  </xdr:nvSpPr>
                  <xdr:spPr bwMode="auto">
                    <a:xfrm>
                      <a:off x="460" y="792"/>
                      <a:ext cx="12" cy="0"/>
                    </a:xfrm>
                    <a:prstGeom prst="line">
                      <a:avLst/>
                    </a:prstGeom>
                    <a:noFill/>
                    <a:ln w="9525">
                      <a:solidFill>
                        <a:srgbClr val="FFFF99"/>
                      </a:solidFill>
                      <a:round/>
                      <a:headEnd/>
                      <a:tailEnd/>
                    </a:ln>
                  </xdr:spPr>
                </xdr:sp>
                <xdr:grpSp>
                  <xdr:nvGrpSpPr>
                    <xdr:cNvPr id="40856" name="Group 303"/>
                    <xdr:cNvGrpSpPr>
                      <a:grpSpLocks/>
                    </xdr:cNvGrpSpPr>
                  </xdr:nvGrpSpPr>
                  <xdr:grpSpPr bwMode="auto">
                    <a:xfrm>
                      <a:off x="353" y="771"/>
                      <a:ext cx="92" cy="42"/>
                      <a:chOff x="353" y="771"/>
                      <a:chExt cx="92" cy="42"/>
                    </a:xfrm>
                  </xdr:grpSpPr>
                  <xdr:sp macro="" textlink="">
                    <xdr:nvSpPr>
                      <xdr:cNvPr id="7472" name="Text Box 304"/>
                      <xdr:cNvSpPr txBox="1">
                        <a:spLocks noChangeArrowheads="1"/>
                      </xdr:cNvSpPr>
                    </xdr:nvSpPr>
                    <xdr:spPr bwMode="auto">
                      <a:xfrm>
                        <a:off x="36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473" name="Text Box 305"/>
                      <xdr:cNvSpPr txBox="1">
                        <a:spLocks noChangeArrowheads="1"/>
                      </xdr:cNvSpPr>
                    </xdr:nvSpPr>
                    <xdr:spPr bwMode="auto">
                      <a:xfrm>
                        <a:off x="390"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474" name="Text Box 306"/>
                      <xdr:cNvSpPr txBox="1">
                        <a:spLocks noChangeArrowheads="1"/>
                      </xdr:cNvSpPr>
                    </xdr:nvSpPr>
                    <xdr:spPr bwMode="auto">
                      <a:xfrm>
                        <a:off x="41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0876" name="Group 307"/>
                      <xdr:cNvGrpSpPr>
                        <a:grpSpLocks/>
                      </xdr:cNvGrpSpPr>
                    </xdr:nvGrpSpPr>
                    <xdr:grpSpPr bwMode="auto">
                      <a:xfrm>
                        <a:off x="353" y="771"/>
                        <a:ext cx="92" cy="42"/>
                        <a:chOff x="353" y="771"/>
                        <a:chExt cx="92" cy="42"/>
                      </a:xfrm>
                    </xdr:grpSpPr>
                    <xdr:sp macro="" textlink="">
                      <xdr:nvSpPr>
                        <xdr:cNvPr id="40877" name="Line 308"/>
                        <xdr:cNvSpPr>
                          <a:spLocks noChangeShapeType="1"/>
                        </xdr:cNvSpPr>
                      </xdr:nvSpPr>
                      <xdr:spPr bwMode="auto">
                        <a:xfrm>
                          <a:off x="379" y="792"/>
                          <a:ext cx="12" cy="0"/>
                        </a:xfrm>
                        <a:prstGeom prst="line">
                          <a:avLst/>
                        </a:prstGeom>
                        <a:noFill/>
                        <a:ln w="9525">
                          <a:solidFill>
                            <a:srgbClr val="FFFF99"/>
                          </a:solidFill>
                          <a:round/>
                          <a:headEnd/>
                          <a:tailEnd/>
                        </a:ln>
                      </xdr:spPr>
                    </xdr:sp>
                    <xdr:sp macro="" textlink="">
                      <xdr:nvSpPr>
                        <xdr:cNvPr id="40878" name="Line 309"/>
                        <xdr:cNvSpPr>
                          <a:spLocks noChangeShapeType="1"/>
                        </xdr:cNvSpPr>
                      </xdr:nvSpPr>
                      <xdr:spPr bwMode="auto">
                        <a:xfrm>
                          <a:off x="406" y="792"/>
                          <a:ext cx="12" cy="0"/>
                        </a:xfrm>
                        <a:prstGeom prst="line">
                          <a:avLst/>
                        </a:prstGeom>
                        <a:noFill/>
                        <a:ln w="9525">
                          <a:solidFill>
                            <a:srgbClr val="FFFF99"/>
                          </a:solidFill>
                          <a:round/>
                          <a:headEnd/>
                          <a:tailEnd/>
                        </a:ln>
                      </xdr:spPr>
                    </xdr:sp>
                    <xdr:sp macro="" textlink="">
                      <xdr:nvSpPr>
                        <xdr:cNvPr id="40879" name="Line 310"/>
                        <xdr:cNvSpPr>
                          <a:spLocks noChangeShapeType="1"/>
                        </xdr:cNvSpPr>
                      </xdr:nvSpPr>
                      <xdr:spPr bwMode="auto">
                        <a:xfrm>
                          <a:off x="353" y="792"/>
                          <a:ext cx="12" cy="0"/>
                        </a:xfrm>
                        <a:prstGeom prst="line">
                          <a:avLst/>
                        </a:prstGeom>
                        <a:noFill/>
                        <a:ln w="9525">
                          <a:solidFill>
                            <a:srgbClr val="FFFF99"/>
                          </a:solidFill>
                          <a:round/>
                          <a:headEnd/>
                          <a:tailEnd/>
                        </a:ln>
                      </xdr:spPr>
                    </xdr:sp>
                    <xdr:sp macro="" textlink="">
                      <xdr:nvSpPr>
                        <xdr:cNvPr id="40880" name="Line 311"/>
                        <xdr:cNvSpPr>
                          <a:spLocks noChangeShapeType="1"/>
                        </xdr:cNvSpPr>
                      </xdr:nvSpPr>
                      <xdr:spPr bwMode="auto">
                        <a:xfrm>
                          <a:off x="433" y="792"/>
                          <a:ext cx="12" cy="0"/>
                        </a:xfrm>
                        <a:prstGeom prst="line">
                          <a:avLst/>
                        </a:prstGeom>
                        <a:noFill/>
                        <a:ln w="9525">
                          <a:solidFill>
                            <a:srgbClr val="FFFF99"/>
                          </a:solidFill>
                          <a:round/>
                          <a:headEnd/>
                          <a:tailEnd/>
                        </a:ln>
                      </xdr:spPr>
                    </xdr:sp>
                    <xdr:sp macro="" textlink="">
                      <xdr:nvSpPr>
                        <xdr:cNvPr id="40881" name="Line 312"/>
                        <xdr:cNvSpPr>
                          <a:spLocks noChangeShapeType="1"/>
                        </xdr:cNvSpPr>
                      </xdr:nvSpPr>
                      <xdr:spPr bwMode="auto">
                        <a:xfrm rot="5400000">
                          <a:off x="367" y="807"/>
                          <a:ext cx="12" cy="0"/>
                        </a:xfrm>
                        <a:prstGeom prst="line">
                          <a:avLst/>
                        </a:prstGeom>
                        <a:noFill/>
                        <a:ln w="9525">
                          <a:solidFill>
                            <a:srgbClr val="FFFF99"/>
                          </a:solidFill>
                          <a:round/>
                          <a:headEnd/>
                          <a:tailEnd/>
                        </a:ln>
                      </xdr:spPr>
                    </xdr:sp>
                    <xdr:sp macro="" textlink="">
                      <xdr:nvSpPr>
                        <xdr:cNvPr id="40882" name="Line 313"/>
                        <xdr:cNvSpPr>
                          <a:spLocks noChangeShapeType="1"/>
                        </xdr:cNvSpPr>
                      </xdr:nvSpPr>
                      <xdr:spPr bwMode="auto">
                        <a:xfrm rot="5400000">
                          <a:off x="367" y="777"/>
                          <a:ext cx="12" cy="0"/>
                        </a:xfrm>
                        <a:prstGeom prst="line">
                          <a:avLst/>
                        </a:prstGeom>
                        <a:noFill/>
                        <a:ln w="9525">
                          <a:solidFill>
                            <a:srgbClr val="FFFF99"/>
                          </a:solidFill>
                          <a:round/>
                          <a:headEnd/>
                          <a:tailEnd/>
                        </a:ln>
                      </xdr:spPr>
                    </xdr:sp>
                    <xdr:sp macro="" textlink="">
                      <xdr:nvSpPr>
                        <xdr:cNvPr id="40883" name="Line 314"/>
                        <xdr:cNvSpPr>
                          <a:spLocks noChangeShapeType="1"/>
                        </xdr:cNvSpPr>
                      </xdr:nvSpPr>
                      <xdr:spPr bwMode="auto">
                        <a:xfrm rot="5400000">
                          <a:off x="394" y="807"/>
                          <a:ext cx="12" cy="0"/>
                        </a:xfrm>
                        <a:prstGeom prst="line">
                          <a:avLst/>
                        </a:prstGeom>
                        <a:noFill/>
                        <a:ln w="9525">
                          <a:solidFill>
                            <a:srgbClr val="FFFF99"/>
                          </a:solidFill>
                          <a:round/>
                          <a:headEnd/>
                          <a:tailEnd/>
                        </a:ln>
                      </xdr:spPr>
                    </xdr:sp>
                    <xdr:sp macro="" textlink="">
                      <xdr:nvSpPr>
                        <xdr:cNvPr id="40884" name="Line 315"/>
                        <xdr:cNvSpPr>
                          <a:spLocks noChangeShapeType="1"/>
                        </xdr:cNvSpPr>
                      </xdr:nvSpPr>
                      <xdr:spPr bwMode="auto">
                        <a:xfrm rot="5400000">
                          <a:off x="394" y="777"/>
                          <a:ext cx="12" cy="0"/>
                        </a:xfrm>
                        <a:prstGeom prst="line">
                          <a:avLst/>
                        </a:prstGeom>
                        <a:noFill/>
                        <a:ln w="9525">
                          <a:solidFill>
                            <a:srgbClr val="FFFF99"/>
                          </a:solidFill>
                          <a:round/>
                          <a:headEnd/>
                          <a:tailEnd/>
                        </a:ln>
                      </xdr:spPr>
                    </xdr:sp>
                    <xdr:sp macro="" textlink="">
                      <xdr:nvSpPr>
                        <xdr:cNvPr id="40885" name="Line 316"/>
                        <xdr:cNvSpPr>
                          <a:spLocks noChangeShapeType="1"/>
                        </xdr:cNvSpPr>
                      </xdr:nvSpPr>
                      <xdr:spPr bwMode="auto">
                        <a:xfrm rot="5400000">
                          <a:off x="421" y="807"/>
                          <a:ext cx="12" cy="0"/>
                        </a:xfrm>
                        <a:prstGeom prst="line">
                          <a:avLst/>
                        </a:prstGeom>
                        <a:noFill/>
                        <a:ln w="9525">
                          <a:solidFill>
                            <a:srgbClr val="FFFF99"/>
                          </a:solidFill>
                          <a:round/>
                          <a:headEnd/>
                          <a:tailEnd/>
                        </a:ln>
                      </xdr:spPr>
                    </xdr:sp>
                    <xdr:sp macro="" textlink="">
                      <xdr:nvSpPr>
                        <xdr:cNvPr id="40886" name="Line 317"/>
                        <xdr:cNvSpPr>
                          <a:spLocks noChangeShapeType="1"/>
                        </xdr:cNvSpPr>
                      </xdr:nvSpPr>
                      <xdr:spPr bwMode="auto">
                        <a:xfrm rot="5400000">
                          <a:off x="421" y="778"/>
                          <a:ext cx="12" cy="0"/>
                        </a:xfrm>
                        <a:prstGeom prst="line">
                          <a:avLst/>
                        </a:prstGeom>
                        <a:noFill/>
                        <a:ln w="9525">
                          <a:solidFill>
                            <a:srgbClr val="FFFF99"/>
                          </a:solidFill>
                          <a:round/>
                          <a:headEnd/>
                          <a:tailEnd/>
                        </a:ln>
                      </xdr:spPr>
                    </xdr:sp>
                  </xdr:grpSp>
                </xdr:grpSp>
                <xdr:grpSp>
                  <xdr:nvGrpSpPr>
                    <xdr:cNvPr id="40857" name="Group 318"/>
                    <xdr:cNvGrpSpPr>
                      <a:grpSpLocks/>
                    </xdr:cNvGrpSpPr>
                  </xdr:nvGrpSpPr>
                  <xdr:grpSpPr bwMode="auto">
                    <a:xfrm>
                      <a:off x="532" y="771"/>
                      <a:ext cx="92" cy="42"/>
                      <a:chOff x="353" y="771"/>
                      <a:chExt cx="92" cy="42"/>
                    </a:xfrm>
                  </xdr:grpSpPr>
                  <xdr:sp macro="" textlink="">
                    <xdr:nvSpPr>
                      <xdr:cNvPr id="7487" name="Text Box 319"/>
                      <xdr:cNvSpPr txBox="1">
                        <a:spLocks noChangeArrowheads="1"/>
                      </xdr:cNvSpPr>
                    </xdr:nvSpPr>
                    <xdr:spPr bwMode="auto">
                      <a:xfrm>
                        <a:off x="36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488" name="Text Box 320"/>
                      <xdr:cNvSpPr txBox="1">
                        <a:spLocks noChangeArrowheads="1"/>
                      </xdr:cNvSpPr>
                    </xdr:nvSpPr>
                    <xdr:spPr bwMode="auto">
                      <a:xfrm>
                        <a:off x="390"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489" name="Text Box 321"/>
                      <xdr:cNvSpPr txBox="1">
                        <a:spLocks noChangeArrowheads="1"/>
                      </xdr:cNvSpPr>
                    </xdr:nvSpPr>
                    <xdr:spPr bwMode="auto">
                      <a:xfrm>
                        <a:off x="41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0862" name="Group 322"/>
                      <xdr:cNvGrpSpPr>
                        <a:grpSpLocks/>
                      </xdr:cNvGrpSpPr>
                    </xdr:nvGrpSpPr>
                    <xdr:grpSpPr bwMode="auto">
                      <a:xfrm>
                        <a:off x="353" y="771"/>
                        <a:ext cx="92" cy="42"/>
                        <a:chOff x="353" y="771"/>
                        <a:chExt cx="92" cy="42"/>
                      </a:xfrm>
                    </xdr:grpSpPr>
                    <xdr:sp macro="" textlink="">
                      <xdr:nvSpPr>
                        <xdr:cNvPr id="40863" name="Line 323"/>
                        <xdr:cNvSpPr>
                          <a:spLocks noChangeShapeType="1"/>
                        </xdr:cNvSpPr>
                      </xdr:nvSpPr>
                      <xdr:spPr bwMode="auto">
                        <a:xfrm>
                          <a:off x="379" y="792"/>
                          <a:ext cx="12" cy="0"/>
                        </a:xfrm>
                        <a:prstGeom prst="line">
                          <a:avLst/>
                        </a:prstGeom>
                        <a:noFill/>
                        <a:ln w="9525">
                          <a:solidFill>
                            <a:srgbClr val="FFFF99"/>
                          </a:solidFill>
                          <a:round/>
                          <a:headEnd/>
                          <a:tailEnd/>
                        </a:ln>
                      </xdr:spPr>
                    </xdr:sp>
                    <xdr:sp macro="" textlink="">
                      <xdr:nvSpPr>
                        <xdr:cNvPr id="40864" name="Line 324"/>
                        <xdr:cNvSpPr>
                          <a:spLocks noChangeShapeType="1"/>
                        </xdr:cNvSpPr>
                      </xdr:nvSpPr>
                      <xdr:spPr bwMode="auto">
                        <a:xfrm>
                          <a:off x="406" y="792"/>
                          <a:ext cx="12" cy="0"/>
                        </a:xfrm>
                        <a:prstGeom prst="line">
                          <a:avLst/>
                        </a:prstGeom>
                        <a:noFill/>
                        <a:ln w="9525">
                          <a:solidFill>
                            <a:srgbClr val="FFFF99"/>
                          </a:solidFill>
                          <a:round/>
                          <a:headEnd/>
                          <a:tailEnd/>
                        </a:ln>
                      </xdr:spPr>
                    </xdr:sp>
                    <xdr:sp macro="" textlink="">
                      <xdr:nvSpPr>
                        <xdr:cNvPr id="40865" name="Line 325"/>
                        <xdr:cNvSpPr>
                          <a:spLocks noChangeShapeType="1"/>
                        </xdr:cNvSpPr>
                      </xdr:nvSpPr>
                      <xdr:spPr bwMode="auto">
                        <a:xfrm>
                          <a:off x="353" y="792"/>
                          <a:ext cx="12" cy="0"/>
                        </a:xfrm>
                        <a:prstGeom prst="line">
                          <a:avLst/>
                        </a:prstGeom>
                        <a:noFill/>
                        <a:ln w="9525">
                          <a:solidFill>
                            <a:srgbClr val="FFFF99"/>
                          </a:solidFill>
                          <a:round/>
                          <a:headEnd/>
                          <a:tailEnd/>
                        </a:ln>
                      </xdr:spPr>
                    </xdr:sp>
                    <xdr:sp macro="" textlink="">
                      <xdr:nvSpPr>
                        <xdr:cNvPr id="40866" name="Line 326"/>
                        <xdr:cNvSpPr>
                          <a:spLocks noChangeShapeType="1"/>
                        </xdr:cNvSpPr>
                      </xdr:nvSpPr>
                      <xdr:spPr bwMode="auto">
                        <a:xfrm>
                          <a:off x="433" y="792"/>
                          <a:ext cx="12" cy="0"/>
                        </a:xfrm>
                        <a:prstGeom prst="line">
                          <a:avLst/>
                        </a:prstGeom>
                        <a:noFill/>
                        <a:ln w="9525">
                          <a:solidFill>
                            <a:srgbClr val="FFFF99"/>
                          </a:solidFill>
                          <a:round/>
                          <a:headEnd/>
                          <a:tailEnd/>
                        </a:ln>
                      </xdr:spPr>
                    </xdr:sp>
                    <xdr:sp macro="" textlink="">
                      <xdr:nvSpPr>
                        <xdr:cNvPr id="40867" name="Line 327"/>
                        <xdr:cNvSpPr>
                          <a:spLocks noChangeShapeType="1"/>
                        </xdr:cNvSpPr>
                      </xdr:nvSpPr>
                      <xdr:spPr bwMode="auto">
                        <a:xfrm rot="5400000">
                          <a:off x="367" y="807"/>
                          <a:ext cx="12" cy="0"/>
                        </a:xfrm>
                        <a:prstGeom prst="line">
                          <a:avLst/>
                        </a:prstGeom>
                        <a:noFill/>
                        <a:ln w="9525">
                          <a:solidFill>
                            <a:srgbClr val="FFFF99"/>
                          </a:solidFill>
                          <a:round/>
                          <a:headEnd/>
                          <a:tailEnd/>
                        </a:ln>
                      </xdr:spPr>
                    </xdr:sp>
                    <xdr:sp macro="" textlink="">
                      <xdr:nvSpPr>
                        <xdr:cNvPr id="40868" name="Line 328"/>
                        <xdr:cNvSpPr>
                          <a:spLocks noChangeShapeType="1"/>
                        </xdr:cNvSpPr>
                      </xdr:nvSpPr>
                      <xdr:spPr bwMode="auto">
                        <a:xfrm rot="5400000">
                          <a:off x="367" y="777"/>
                          <a:ext cx="12" cy="0"/>
                        </a:xfrm>
                        <a:prstGeom prst="line">
                          <a:avLst/>
                        </a:prstGeom>
                        <a:noFill/>
                        <a:ln w="9525">
                          <a:solidFill>
                            <a:srgbClr val="FFFF99"/>
                          </a:solidFill>
                          <a:round/>
                          <a:headEnd/>
                          <a:tailEnd/>
                        </a:ln>
                      </xdr:spPr>
                    </xdr:sp>
                    <xdr:sp macro="" textlink="">
                      <xdr:nvSpPr>
                        <xdr:cNvPr id="40869" name="Line 329"/>
                        <xdr:cNvSpPr>
                          <a:spLocks noChangeShapeType="1"/>
                        </xdr:cNvSpPr>
                      </xdr:nvSpPr>
                      <xdr:spPr bwMode="auto">
                        <a:xfrm rot="5400000">
                          <a:off x="394" y="807"/>
                          <a:ext cx="12" cy="0"/>
                        </a:xfrm>
                        <a:prstGeom prst="line">
                          <a:avLst/>
                        </a:prstGeom>
                        <a:noFill/>
                        <a:ln w="9525">
                          <a:solidFill>
                            <a:srgbClr val="FFFF99"/>
                          </a:solidFill>
                          <a:round/>
                          <a:headEnd/>
                          <a:tailEnd/>
                        </a:ln>
                      </xdr:spPr>
                    </xdr:sp>
                    <xdr:sp macro="" textlink="">
                      <xdr:nvSpPr>
                        <xdr:cNvPr id="40870" name="Line 330"/>
                        <xdr:cNvSpPr>
                          <a:spLocks noChangeShapeType="1"/>
                        </xdr:cNvSpPr>
                      </xdr:nvSpPr>
                      <xdr:spPr bwMode="auto">
                        <a:xfrm rot="5400000">
                          <a:off x="394" y="777"/>
                          <a:ext cx="12" cy="0"/>
                        </a:xfrm>
                        <a:prstGeom prst="line">
                          <a:avLst/>
                        </a:prstGeom>
                        <a:noFill/>
                        <a:ln w="9525">
                          <a:solidFill>
                            <a:srgbClr val="FFFF99"/>
                          </a:solidFill>
                          <a:round/>
                          <a:headEnd/>
                          <a:tailEnd/>
                        </a:ln>
                      </xdr:spPr>
                    </xdr:sp>
                    <xdr:sp macro="" textlink="">
                      <xdr:nvSpPr>
                        <xdr:cNvPr id="40871" name="Line 331"/>
                        <xdr:cNvSpPr>
                          <a:spLocks noChangeShapeType="1"/>
                        </xdr:cNvSpPr>
                      </xdr:nvSpPr>
                      <xdr:spPr bwMode="auto">
                        <a:xfrm rot="5400000">
                          <a:off x="421" y="807"/>
                          <a:ext cx="12" cy="0"/>
                        </a:xfrm>
                        <a:prstGeom prst="line">
                          <a:avLst/>
                        </a:prstGeom>
                        <a:noFill/>
                        <a:ln w="9525">
                          <a:solidFill>
                            <a:srgbClr val="FFFF99"/>
                          </a:solidFill>
                          <a:round/>
                          <a:headEnd/>
                          <a:tailEnd/>
                        </a:ln>
                      </xdr:spPr>
                    </xdr:sp>
                    <xdr:sp macro="" textlink="">
                      <xdr:nvSpPr>
                        <xdr:cNvPr id="40872" name="Line 332"/>
                        <xdr:cNvSpPr>
                          <a:spLocks noChangeShapeType="1"/>
                        </xdr:cNvSpPr>
                      </xdr:nvSpPr>
                      <xdr:spPr bwMode="auto">
                        <a:xfrm rot="5400000">
                          <a:off x="421" y="778"/>
                          <a:ext cx="12" cy="0"/>
                        </a:xfrm>
                        <a:prstGeom prst="line">
                          <a:avLst/>
                        </a:prstGeom>
                        <a:noFill/>
                        <a:ln w="9525">
                          <a:solidFill>
                            <a:srgbClr val="FFFF99"/>
                          </a:solidFill>
                          <a:round/>
                          <a:headEnd/>
                          <a:tailEnd/>
                        </a:ln>
                      </xdr:spPr>
                    </xdr:sp>
                  </xdr:grpSp>
                </xdr:grpSp>
                <xdr:sp macro="" textlink="">
                  <xdr:nvSpPr>
                    <xdr:cNvPr id="40858" name="Line 333"/>
                    <xdr:cNvSpPr>
                      <a:spLocks noChangeShapeType="1"/>
                    </xdr:cNvSpPr>
                  </xdr:nvSpPr>
                  <xdr:spPr bwMode="auto">
                    <a:xfrm>
                      <a:off x="479" y="792"/>
                      <a:ext cx="48" cy="0"/>
                    </a:xfrm>
                    <a:prstGeom prst="line">
                      <a:avLst/>
                    </a:prstGeom>
                    <a:noFill/>
                    <a:ln w="9525">
                      <a:solidFill>
                        <a:srgbClr val="FFFF99"/>
                      </a:solidFill>
                      <a:prstDash val="dash"/>
                      <a:round/>
                      <a:headEnd/>
                      <a:tailEnd/>
                    </a:ln>
                  </xdr:spPr>
                </xdr:sp>
              </xdr:grpSp>
              <xdr:sp macro="" textlink="">
                <xdr:nvSpPr>
                  <xdr:cNvPr id="40836" name="Line 334"/>
                  <xdr:cNvSpPr>
                    <a:spLocks noChangeShapeType="1"/>
                  </xdr:cNvSpPr>
                </xdr:nvSpPr>
                <xdr:spPr bwMode="auto">
                  <a:xfrm rot="5400000">
                    <a:off x="448" y="807"/>
                    <a:ext cx="12" cy="0"/>
                  </a:xfrm>
                  <a:prstGeom prst="line">
                    <a:avLst/>
                  </a:prstGeom>
                  <a:noFill/>
                  <a:ln w="9525">
                    <a:solidFill>
                      <a:srgbClr val="FFFF99"/>
                    </a:solidFill>
                    <a:round/>
                    <a:headEnd/>
                    <a:tailEnd/>
                  </a:ln>
                </xdr:spPr>
              </xdr:sp>
              <xdr:sp macro="" textlink="">
                <xdr:nvSpPr>
                  <xdr:cNvPr id="40837" name="Line 335"/>
                  <xdr:cNvSpPr>
                    <a:spLocks noChangeShapeType="1"/>
                  </xdr:cNvSpPr>
                </xdr:nvSpPr>
                <xdr:spPr bwMode="auto">
                  <a:xfrm rot="5400000">
                    <a:off x="448" y="778"/>
                    <a:ext cx="12" cy="0"/>
                  </a:xfrm>
                  <a:prstGeom prst="line">
                    <a:avLst/>
                  </a:prstGeom>
                  <a:noFill/>
                  <a:ln w="9525">
                    <a:solidFill>
                      <a:srgbClr val="FFFF99"/>
                    </a:solidFill>
                    <a:round/>
                    <a:headEnd/>
                    <a:tailEnd/>
                  </a:ln>
                </xdr:spPr>
              </xdr:sp>
            </xdr:grpSp>
            <xdr:sp macro="" textlink="">
              <xdr:nvSpPr>
                <xdr:cNvPr id="40824" name="AutoShape 336"/>
                <xdr:cNvSpPr>
                  <a:spLocks/>
                </xdr:cNvSpPr>
              </xdr:nvSpPr>
              <xdr:spPr bwMode="auto">
                <a:xfrm rot="5400000">
                  <a:off x="359" y="729"/>
                  <a:ext cx="27" cy="250"/>
                </a:xfrm>
                <a:prstGeom prst="rightBrace">
                  <a:avLst>
                    <a:gd name="adj1" fmla="val 30521"/>
                    <a:gd name="adj2" fmla="val 49449"/>
                  </a:avLst>
                </a:prstGeom>
                <a:noFill/>
                <a:ln w="3175">
                  <a:solidFill>
                    <a:srgbClr val="3366FF"/>
                  </a:solidFill>
                  <a:round/>
                  <a:headEnd/>
                  <a:tailEnd/>
                </a:ln>
              </xdr:spPr>
            </xdr:sp>
            <xdr:grpSp>
              <xdr:nvGrpSpPr>
                <xdr:cNvPr id="40825" name="Group 337"/>
                <xdr:cNvGrpSpPr>
                  <a:grpSpLocks/>
                </xdr:cNvGrpSpPr>
              </xdr:nvGrpSpPr>
              <xdr:grpSpPr bwMode="auto">
                <a:xfrm>
                  <a:off x="244" y="805"/>
                  <a:ext cx="257" cy="25"/>
                  <a:chOff x="244" y="805"/>
                  <a:chExt cx="257" cy="25"/>
                </a:xfrm>
              </xdr:grpSpPr>
              <xdr:sp macro="" textlink="">
                <xdr:nvSpPr>
                  <xdr:cNvPr id="40831" name="Line 338"/>
                  <xdr:cNvSpPr>
                    <a:spLocks noChangeShapeType="1"/>
                  </xdr:cNvSpPr>
                </xdr:nvSpPr>
                <xdr:spPr bwMode="auto">
                  <a:xfrm flipH="1">
                    <a:off x="245" y="830"/>
                    <a:ext cx="256" cy="0"/>
                  </a:xfrm>
                  <a:prstGeom prst="line">
                    <a:avLst/>
                  </a:prstGeom>
                  <a:noFill/>
                  <a:ln w="9525">
                    <a:solidFill>
                      <a:srgbClr val="800000"/>
                    </a:solidFill>
                    <a:round/>
                    <a:headEnd/>
                    <a:tailEnd/>
                  </a:ln>
                </xdr:spPr>
              </xdr:sp>
              <xdr:sp macro="" textlink="">
                <xdr:nvSpPr>
                  <xdr:cNvPr id="40832" name="Line 339"/>
                  <xdr:cNvSpPr>
                    <a:spLocks noChangeShapeType="1"/>
                  </xdr:cNvSpPr>
                </xdr:nvSpPr>
                <xdr:spPr bwMode="auto">
                  <a:xfrm flipH="1">
                    <a:off x="245" y="805"/>
                    <a:ext cx="256" cy="0"/>
                  </a:xfrm>
                  <a:prstGeom prst="line">
                    <a:avLst/>
                  </a:prstGeom>
                  <a:noFill/>
                  <a:ln w="9525">
                    <a:solidFill>
                      <a:srgbClr val="800000"/>
                    </a:solidFill>
                    <a:round/>
                    <a:headEnd/>
                    <a:tailEnd/>
                  </a:ln>
                </xdr:spPr>
              </xdr:sp>
              <xdr:sp macro="" textlink="">
                <xdr:nvSpPr>
                  <xdr:cNvPr id="40833" name="Line 340"/>
                  <xdr:cNvSpPr>
                    <a:spLocks noChangeShapeType="1"/>
                  </xdr:cNvSpPr>
                </xdr:nvSpPr>
                <xdr:spPr bwMode="auto">
                  <a:xfrm>
                    <a:off x="244" y="805"/>
                    <a:ext cx="0" cy="25"/>
                  </a:xfrm>
                  <a:prstGeom prst="line">
                    <a:avLst/>
                  </a:prstGeom>
                  <a:noFill/>
                  <a:ln w="9525">
                    <a:solidFill>
                      <a:srgbClr val="800000"/>
                    </a:solidFill>
                    <a:round/>
                    <a:headEnd/>
                    <a:tailEnd/>
                  </a:ln>
                </xdr:spPr>
              </xdr:sp>
              <xdr:sp macro="" textlink="">
                <xdr:nvSpPr>
                  <xdr:cNvPr id="40834" name="Line 341"/>
                  <xdr:cNvSpPr>
                    <a:spLocks noChangeShapeType="1"/>
                  </xdr:cNvSpPr>
                </xdr:nvSpPr>
                <xdr:spPr bwMode="auto">
                  <a:xfrm>
                    <a:off x="501" y="805"/>
                    <a:ext cx="0" cy="25"/>
                  </a:xfrm>
                  <a:prstGeom prst="line">
                    <a:avLst/>
                  </a:prstGeom>
                  <a:noFill/>
                  <a:ln w="9525">
                    <a:solidFill>
                      <a:srgbClr val="800000"/>
                    </a:solidFill>
                    <a:round/>
                    <a:headEnd/>
                    <a:tailEnd/>
                  </a:ln>
                </xdr:spPr>
              </xdr:sp>
            </xdr:grpSp>
            <xdr:grpSp>
              <xdr:nvGrpSpPr>
                <xdr:cNvPr id="40826" name="Group 342"/>
                <xdr:cNvGrpSpPr>
                  <a:grpSpLocks/>
                </xdr:cNvGrpSpPr>
              </xdr:nvGrpSpPr>
              <xdr:grpSpPr bwMode="auto">
                <a:xfrm>
                  <a:off x="244" y="747"/>
                  <a:ext cx="257" cy="25"/>
                  <a:chOff x="244" y="805"/>
                  <a:chExt cx="257" cy="25"/>
                </a:xfrm>
              </xdr:grpSpPr>
              <xdr:sp macro="" textlink="">
                <xdr:nvSpPr>
                  <xdr:cNvPr id="40827" name="Line 343"/>
                  <xdr:cNvSpPr>
                    <a:spLocks noChangeShapeType="1"/>
                  </xdr:cNvSpPr>
                </xdr:nvSpPr>
                <xdr:spPr bwMode="auto">
                  <a:xfrm flipH="1">
                    <a:off x="245" y="830"/>
                    <a:ext cx="256" cy="0"/>
                  </a:xfrm>
                  <a:prstGeom prst="line">
                    <a:avLst/>
                  </a:prstGeom>
                  <a:noFill/>
                  <a:ln w="9525">
                    <a:solidFill>
                      <a:srgbClr val="800000"/>
                    </a:solidFill>
                    <a:round/>
                    <a:headEnd/>
                    <a:tailEnd/>
                  </a:ln>
                </xdr:spPr>
              </xdr:sp>
              <xdr:sp macro="" textlink="">
                <xdr:nvSpPr>
                  <xdr:cNvPr id="40828" name="Line 344"/>
                  <xdr:cNvSpPr>
                    <a:spLocks noChangeShapeType="1"/>
                  </xdr:cNvSpPr>
                </xdr:nvSpPr>
                <xdr:spPr bwMode="auto">
                  <a:xfrm flipH="1">
                    <a:off x="245" y="805"/>
                    <a:ext cx="256" cy="0"/>
                  </a:xfrm>
                  <a:prstGeom prst="line">
                    <a:avLst/>
                  </a:prstGeom>
                  <a:noFill/>
                  <a:ln w="9525">
                    <a:solidFill>
                      <a:srgbClr val="800000"/>
                    </a:solidFill>
                    <a:round/>
                    <a:headEnd/>
                    <a:tailEnd/>
                  </a:ln>
                </xdr:spPr>
              </xdr:sp>
              <xdr:sp macro="" textlink="">
                <xdr:nvSpPr>
                  <xdr:cNvPr id="40829" name="Line 345"/>
                  <xdr:cNvSpPr>
                    <a:spLocks noChangeShapeType="1"/>
                  </xdr:cNvSpPr>
                </xdr:nvSpPr>
                <xdr:spPr bwMode="auto">
                  <a:xfrm>
                    <a:off x="244" y="805"/>
                    <a:ext cx="0" cy="25"/>
                  </a:xfrm>
                  <a:prstGeom prst="line">
                    <a:avLst/>
                  </a:prstGeom>
                  <a:noFill/>
                  <a:ln w="9525">
                    <a:solidFill>
                      <a:srgbClr val="800000"/>
                    </a:solidFill>
                    <a:round/>
                    <a:headEnd/>
                    <a:tailEnd/>
                  </a:ln>
                </xdr:spPr>
              </xdr:sp>
              <xdr:sp macro="" textlink="">
                <xdr:nvSpPr>
                  <xdr:cNvPr id="40830" name="Line 346"/>
                  <xdr:cNvSpPr>
                    <a:spLocks noChangeShapeType="1"/>
                  </xdr:cNvSpPr>
                </xdr:nvSpPr>
                <xdr:spPr bwMode="auto">
                  <a:xfrm>
                    <a:off x="501" y="805"/>
                    <a:ext cx="0" cy="25"/>
                  </a:xfrm>
                  <a:prstGeom prst="line">
                    <a:avLst/>
                  </a:prstGeom>
                  <a:noFill/>
                  <a:ln w="9525">
                    <a:solidFill>
                      <a:srgbClr val="800000"/>
                    </a:solidFill>
                    <a:round/>
                    <a:headEnd/>
                    <a:tailEnd/>
                  </a:ln>
                </xdr:spPr>
              </xdr:sp>
            </xdr:grpSp>
          </xdr:grpSp>
          <xdr:grpSp>
            <xdr:nvGrpSpPr>
              <xdr:cNvPr id="40816" name="Group 347"/>
              <xdr:cNvGrpSpPr>
                <a:grpSpLocks/>
              </xdr:cNvGrpSpPr>
            </xdr:nvGrpSpPr>
            <xdr:grpSpPr bwMode="auto">
              <a:xfrm>
                <a:off x="146" y="743"/>
                <a:ext cx="94" cy="23"/>
                <a:chOff x="146" y="743"/>
                <a:chExt cx="94" cy="23"/>
              </a:xfrm>
            </xdr:grpSpPr>
            <xdr:sp macro="" textlink="">
              <xdr:nvSpPr>
                <xdr:cNvPr id="7516" name="Text Box 348"/>
                <xdr:cNvSpPr txBox="1">
                  <a:spLocks noChangeArrowheads="1"/>
                </xdr:cNvSpPr>
              </xdr:nvSpPr>
              <xdr:spPr bwMode="auto">
                <a:xfrm>
                  <a:off x="146" y="743"/>
                  <a:ext cx="80"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H</a:t>
                  </a:r>
                </a:p>
              </xdr:txBody>
            </xdr:sp>
            <xdr:sp macro="" textlink="">
              <xdr:nvSpPr>
                <xdr:cNvPr id="40821" name="Line 349"/>
                <xdr:cNvSpPr>
                  <a:spLocks noChangeShapeType="1"/>
                </xdr:cNvSpPr>
              </xdr:nvSpPr>
              <xdr:spPr bwMode="auto">
                <a:xfrm>
                  <a:off x="189" y="766"/>
                  <a:ext cx="51" cy="0"/>
                </a:xfrm>
                <a:prstGeom prst="line">
                  <a:avLst/>
                </a:prstGeom>
                <a:noFill/>
                <a:ln w="9525">
                  <a:solidFill>
                    <a:srgbClr val="FF6600"/>
                  </a:solidFill>
                  <a:round/>
                  <a:headEnd/>
                  <a:tailEnd type="triangle" w="med" len="med"/>
                </a:ln>
              </xdr:spPr>
            </xdr:sp>
          </xdr:grpSp>
          <xdr:grpSp>
            <xdr:nvGrpSpPr>
              <xdr:cNvPr id="40817" name="Group 350"/>
              <xdr:cNvGrpSpPr>
                <a:grpSpLocks/>
              </xdr:cNvGrpSpPr>
            </xdr:nvGrpSpPr>
            <xdr:grpSpPr bwMode="auto">
              <a:xfrm>
                <a:off x="514" y="804"/>
                <a:ext cx="96" cy="23"/>
                <a:chOff x="514" y="804"/>
                <a:chExt cx="96" cy="23"/>
              </a:xfrm>
            </xdr:grpSpPr>
            <xdr:sp macro="" textlink="">
              <xdr:nvSpPr>
                <xdr:cNvPr id="7519" name="Text Box 351"/>
                <xdr:cNvSpPr txBox="1">
                  <a:spLocks noChangeArrowheads="1"/>
                </xdr:cNvSpPr>
              </xdr:nvSpPr>
              <xdr:spPr bwMode="auto">
                <a:xfrm>
                  <a:off x="530" y="804"/>
                  <a:ext cx="80"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H</a:t>
                  </a:r>
                </a:p>
              </xdr:txBody>
            </xdr:sp>
            <xdr:sp macro="" textlink="">
              <xdr:nvSpPr>
                <xdr:cNvPr id="40819" name="Line 352"/>
                <xdr:cNvSpPr>
                  <a:spLocks noChangeShapeType="1"/>
                </xdr:cNvSpPr>
              </xdr:nvSpPr>
              <xdr:spPr bwMode="auto">
                <a:xfrm flipH="1">
                  <a:off x="514" y="826"/>
                  <a:ext cx="51" cy="0"/>
                </a:xfrm>
                <a:prstGeom prst="line">
                  <a:avLst/>
                </a:prstGeom>
                <a:noFill/>
                <a:ln w="9525">
                  <a:solidFill>
                    <a:srgbClr val="FF6600"/>
                  </a:solidFill>
                  <a:round/>
                  <a:headEnd/>
                  <a:tailEnd type="triangle" w="med" len="med"/>
                </a:ln>
              </xdr:spPr>
            </xdr:sp>
          </xdr:grpSp>
        </xdr:grpSp>
      </xdr:grpSp>
      <xdr:grpSp>
        <xdr:nvGrpSpPr>
          <xdr:cNvPr id="40807" name="Group 1247"/>
          <xdr:cNvGrpSpPr>
            <a:grpSpLocks/>
          </xdr:cNvGrpSpPr>
        </xdr:nvGrpSpPr>
        <xdr:grpSpPr bwMode="auto">
          <a:xfrm>
            <a:off x="288" y="1950"/>
            <a:ext cx="50" cy="34"/>
            <a:chOff x="288" y="1950"/>
            <a:chExt cx="50" cy="34"/>
          </a:xfrm>
        </xdr:grpSpPr>
        <xdr:sp macro="" textlink="">
          <xdr:nvSpPr>
            <xdr:cNvPr id="40808" name="Line 354"/>
            <xdr:cNvSpPr>
              <a:spLocks noChangeShapeType="1"/>
            </xdr:cNvSpPr>
          </xdr:nvSpPr>
          <xdr:spPr bwMode="auto">
            <a:xfrm flipH="1">
              <a:off x="288" y="1984"/>
              <a:ext cx="50" cy="0"/>
            </a:xfrm>
            <a:prstGeom prst="line">
              <a:avLst/>
            </a:prstGeom>
            <a:noFill/>
            <a:ln w="9525">
              <a:solidFill>
                <a:srgbClr val="FF6600"/>
              </a:solidFill>
              <a:round/>
              <a:headEnd/>
              <a:tailEnd/>
            </a:ln>
          </xdr:spPr>
        </xdr:sp>
        <xdr:sp macro="" textlink="">
          <xdr:nvSpPr>
            <xdr:cNvPr id="40809" name="Line 358"/>
            <xdr:cNvSpPr>
              <a:spLocks noChangeShapeType="1"/>
            </xdr:cNvSpPr>
          </xdr:nvSpPr>
          <xdr:spPr bwMode="auto">
            <a:xfrm flipH="1">
              <a:off x="288" y="1950"/>
              <a:ext cx="49" cy="0"/>
            </a:xfrm>
            <a:prstGeom prst="line">
              <a:avLst/>
            </a:prstGeom>
            <a:noFill/>
            <a:ln w="9525">
              <a:solidFill>
                <a:srgbClr val="FF6600"/>
              </a:solidFill>
              <a:round/>
              <a:headEnd/>
              <a:tailEnd/>
            </a:ln>
          </xdr:spPr>
        </xdr:sp>
        <xdr:sp macro="" textlink="">
          <xdr:nvSpPr>
            <xdr:cNvPr id="40810" name="Line 359"/>
            <xdr:cNvSpPr>
              <a:spLocks noChangeShapeType="1"/>
            </xdr:cNvSpPr>
          </xdr:nvSpPr>
          <xdr:spPr bwMode="auto">
            <a:xfrm>
              <a:off x="288" y="1950"/>
              <a:ext cx="0" cy="33"/>
            </a:xfrm>
            <a:prstGeom prst="line">
              <a:avLst/>
            </a:prstGeom>
            <a:noFill/>
            <a:ln w="9525">
              <a:solidFill>
                <a:srgbClr val="FF6600"/>
              </a:solidFill>
              <a:round/>
              <a:headEnd/>
              <a:tailEnd/>
            </a:ln>
          </xdr:spPr>
        </xdr:sp>
        <xdr:sp macro="" textlink="">
          <xdr:nvSpPr>
            <xdr:cNvPr id="40811" name="Line 360"/>
            <xdr:cNvSpPr>
              <a:spLocks noChangeShapeType="1"/>
            </xdr:cNvSpPr>
          </xdr:nvSpPr>
          <xdr:spPr bwMode="auto">
            <a:xfrm>
              <a:off x="338" y="1950"/>
              <a:ext cx="0" cy="33"/>
            </a:xfrm>
            <a:prstGeom prst="line">
              <a:avLst/>
            </a:prstGeom>
            <a:noFill/>
            <a:ln w="9525">
              <a:solidFill>
                <a:srgbClr val="FF6600"/>
              </a:solidFill>
              <a:round/>
              <a:headEnd/>
              <a:tailEnd/>
            </a:ln>
          </xdr:spPr>
        </xdr:sp>
      </xdr:grpSp>
    </xdr:grpSp>
    <xdr:clientData/>
  </xdr:twoCellAnchor>
  <xdr:twoCellAnchor>
    <xdr:from>
      <xdr:col>6</xdr:col>
      <xdr:colOff>57150</xdr:colOff>
      <xdr:row>106</xdr:row>
      <xdr:rowOff>180975</xdr:rowOff>
    </xdr:from>
    <xdr:to>
      <xdr:col>7</xdr:col>
      <xdr:colOff>314325</xdr:colOff>
      <xdr:row>109</xdr:row>
      <xdr:rowOff>47625</xdr:rowOff>
    </xdr:to>
    <xdr:grpSp>
      <xdr:nvGrpSpPr>
        <xdr:cNvPr id="36648" name="Group 545"/>
        <xdr:cNvGrpSpPr>
          <a:grpSpLocks/>
        </xdr:cNvGrpSpPr>
      </xdr:nvGrpSpPr>
      <xdr:grpSpPr bwMode="auto">
        <a:xfrm>
          <a:off x="3744247" y="21893878"/>
          <a:ext cx="871691" cy="481166"/>
          <a:chOff x="381" y="2119"/>
          <a:chExt cx="91" cy="46"/>
        </a:xfrm>
      </xdr:grpSpPr>
      <xdr:sp macro="" textlink="">
        <xdr:nvSpPr>
          <xdr:cNvPr id="40804" name="Line 364"/>
          <xdr:cNvSpPr>
            <a:spLocks noChangeShapeType="1"/>
          </xdr:cNvSpPr>
        </xdr:nvSpPr>
        <xdr:spPr bwMode="auto">
          <a:xfrm>
            <a:off x="381" y="2119"/>
            <a:ext cx="1" cy="46"/>
          </a:xfrm>
          <a:prstGeom prst="line">
            <a:avLst/>
          </a:prstGeom>
          <a:noFill/>
          <a:ln w="9525">
            <a:solidFill>
              <a:srgbClr val="FF6600"/>
            </a:solidFill>
            <a:round/>
            <a:headEnd/>
            <a:tailEnd type="triangle" w="med" len="med"/>
          </a:ln>
        </xdr:spPr>
      </xdr:sp>
      <xdr:sp macro="" textlink="">
        <xdr:nvSpPr>
          <xdr:cNvPr id="7533" name="Text Box 365"/>
          <xdr:cNvSpPr txBox="1">
            <a:spLocks noChangeArrowheads="1"/>
          </xdr:cNvSpPr>
        </xdr:nvSpPr>
        <xdr:spPr bwMode="auto">
          <a:xfrm>
            <a:off x="385" y="2126"/>
            <a:ext cx="87"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99CC00"/>
                </a:solidFill>
                <a:latin typeface="Arial"/>
                <a:cs typeface="Arial"/>
              </a:rPr>
              <a:t>–2 άτομα Η</a:t>
            </a:r>
          </a:p>
        </xdr:txBody>
      </xdr:sp>
    </xdr:grpSp>
    <xdr:clientData/>
  </xdr:twoCellAnchor>
  <xdr:twoCellAnchor>
    <xdr:from>
      <xdr:col>6</xdr:col>
      <xdr:colOff>57150</xdr:colOff>
      <xdr:row>116</xdr:row>
      <xdr:rowOff>161925</xdr:rowOff>
    </xdr:from>
    <xdr:to>
      <xdr:col>8</xdr:col>
      <xdr:colOff>95250</xdr:colOff>
      <xdr:row>119</xdr:row>
      <xdr:rowOff>28575</xdr:rowOff>
    </xdr:to>
    <xdr:grpSp>
      <xdr:nvGrpSpPr>
        <xdr:cNvPr id="36649" name="Group 546"/>
        <xdr:cNvGrpSpPr>
          <a:grpSpLocks/>
        </xdr:cNvGrpSpPr>
      </xdr:nvGrpSpPr>
      <xdr:grpSpPr bwMode="auto">
        <a:xfrm>
          <a:off x="3744247" y="23923215"/>
          <a:ext cx="1267132" cy="481166"/>
          <a:chOff x="381" y="2317"/>
          <a:chExt cx="132" cy="46"/>
        </a:xfrm>
      </xdr:grpSpPr>
      <xdr:sp macro="" textlink="">
        <xdr:nvSpPr>
          <xdr:cNvPr id="40802" name="Line 532"/>
          <xdr:cNvSpPr>
            <a:spLocks noChangeShapeType="1"/>
          </xdr:cNvSpPr>
        </xdr:nvSpPr>
        <xdr:spPr bwMode="auto">
          <a:xfrm>
            <a:off x="381" y="2317"/>
            <a:ext cx="1" cy="46"/>
          </a:xfrm>
          <a:prstGeom prst="line">
            <a:avLst/>
          </a:prstGeom>
          <a:noFill/>
          <a:ln w="9525">
            <a:solidFill>
              <a:srgbClr val="FF6600"/>
            </a:solidFill>
            <a:round/>
            <a:headEnd/>
            <a:tailEnd type="triangle" w="med" len="med"/>
          </a:ln>
        </xdr:spPr>
      </xdr:sp>
      <xdr:sp macro="" textlink="">
        <xdr:nvSpPr>
          <xdr:cNvPr id="7701" name="Text Box 533"/>
          <xdr:cNvSpPr txBox="1">
            <a:spLocks noChangeArrowheads="1"/>
          </xdr:cNvSpPr>
        </xdr:nvSpPr>
        <xdr:spPr bwMode="auto">
          <a:xfrm>
            <a:off x="385" y="2325"/>
            <a:ext cx="128"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99CC00"/>
                </a:solidFill>
                <a:latin typeface="Arial"/>
                <a:cs typeface="Arial"/>
              </a:rPr>
              <a:t>σχηματισμός δδ</a:t>
            </a:r>
          </a:p>
        </xdr:txBody>
      </xdr:sp>
    </xdr:grpSp>
    <xdr:clientData/>
  </xdr:twoCellAnchor>
  <xdr:twoCellAnchor>
    <xdr:from>
      <xdr:col>3</xdr:col>
      <xdr:colOff>571500</xdr:colOff>
      <xdr:row>128</xdr:row>
      <xdr:rowOff>142875</xdr:rowOff>
    </xdr:from>
    <xdr:to>
      <xdr:col>8</xdr:col>
      <xdr:colOff>0</xdr:colOff>
      <xdr:row>130</xdr:row>
      <xdr:rowOff>95250</xdr:rowOff>
    </xdr:to>
    <xdr:sp macro="" textlink="">
      <xdr:nvSpPr>
        <xdr:cNvPr id="7716" name="Text Box 548"/>
        <xdr:cNvSpPr txBox="1">
          <a:spLocks noChangeArrowheads="1"/>
        </xdr:cNvSpPr>
      </xdr:nvSpPr>
      <xdr:spPr bwMode="auto">
        <a:xfrm>
          <a:off x="2400300" y="24336375"/>
          <a:ext cx="2476500" cy="3333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αλκενίων: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  </a:t>
          </a:r>
          <a:r>
            <a:rPr lang="en-US" sz="1400" b="0" i="0" strike="noStrike">
              <a:solidFill>
                <a:srgbClr val="FFFF99"/>
              </a:solidFill>
              <a:latin typeface="Arial"/>
              <a:cs typeface="Arial"/>
            </a:rPr>
            <a:t>(</a:t>
          </a:r>
          <a:r>
            <a:rPr lang="el-GR" sz="1400" b="0" i="0" strike="noStrike">
              <a:solidFill>
                <a:srgbClr val="FFFF99"/>
              </a:solidFill>
              <a:latin typeface="Arial"/>
              <a:cs typeface="Arial"/>
            </a:rPr>
            <a:t>ν≥2)</a:t>
          </a:r>
        </a:p>
      </xdr:txBody>
    </xdr:sp>
    <xdr:clientData/>
  </xdr:twoCellAnchor>
  <xdr:twoCellAnchor>
    <xdr:from>
      <xdr:col>4</xdr:col>
      <xdr:colOff>314325</xdr:colOff>
      <xdr:row>157</xdr:row>
      <xdr:rowOff>76200</xdr:rowOff>
    </xdr:from>
    <xdr:to>
      <xdr:col>5</xdr:col>
      <xdr:colOff>180975</xdr:colOff>
      <xdr:row>159</xdr:row>
      <xdr:rowOff>19050</xdr:rowOff>
    </xdr:to>
    <xdr:grpSp>
      <xdr:nvGrpSpPr>
        <xdr:cNvPr id="36651" name="Group 1340"/>
        <xdr:cNvGrpSpPr>
          <a:grpSpLocks/>
        </xdr:cNvGrpSpPr>
      </xdr:nvGrpSpPr>
      <xdr:grpSpPr bwMode="auto">
        <a:xfrm>
          <a:off x="2772390" y="32235877"/>
          <a:ext cx="481166" cy="352528"/>
          <a:chOff x="289" y="3087"/>
          <a:chExt cx="50" cy="34"/>
        </a:xfrm>
      </xdr:grpSpPr>
      <xdr:sp macro="" textlink="">
        <xdr:nvSpPr>
          <xdr:cNvPr id="40798" name="Line 650"/>
          <xdr:cNvSpPr>
            <a:spLocks noChangeShapeType="1"/>
          </xdr:cNvSpPr>
        </xdr:nvSpPr>
        <xdr:spPr bwMode="auto">
          <a:xfrm flipH="1">
            <a:off x="289" y="3121"/>
            <a:ext cx="50" cy="0"/>
          </a:xfrm>
          <a:prstGeom prst="line">
            <a:avLst/>
          </a:prstGeom>
          <a:noFill/>
          <a:ln w="9525">
            <a:solidFill>
              <a:srgbClr val="FF6600"/>
            </a:solidFill>
            <a:round/>
            <a:headEnd/>
            <a:tailEnd/>
          </a:ln>
        </xdr:spPr>
      </xdr:sp>
      <xdr:sp macro="" textlink="">
        <xdr:nvSpPr>
          <xdr:cNvPr id="40799" name="Line 651"/>
          <xdr:cNvSpPr>
            <a:spLocks noChangeShapeType="1"/>
          </xdr:cNvSpPr>
        </xdr:nvSpPr>
        <xdr:spPr bwMode="auto">
          <a:xfrm flipH="1">
            <a:off x="289" y="3087"/>
            <a:ext cx="49" cy="0"/>
          </a:xfrm>
          <a:prstGeom prst="line">
            <a:avLst/>
          </a:prstGeom>
          <a:noFill/>
          <a:ln w="9525">
            <a:solidFill>
              <a:srgbClr val="FF6600"/>
            </a:solidFill>
            <a:round/>
            <a:headEnd/>
            <a:tailEnd/>
          </a:ln>
        </xdr:spPr>
      </xdr:sp>
      <xdr:sp macro="" textlink="">
        <xdr:nvSpPr>
          <xdr:cNvPr id="40800" name="Line 652"/>
          <xdr:cNvSpPr>
            <a:spLocks noChangeShapeType="1"/>
          </xdr:cNvSpPr>
        </xdr:nvSpPr>
        <xdr:spPr bwMode="auto">
          <a:xfrm>
            <a:off x="289" y="3087"/>
            <a:ext cx="0" cy="33"/>
          </a:xfrm>
          <a:prstGeom prst="line">
            <a:avLst/>
          </a:prstGeom>
          <a:noFill/>
          <a:ln w="9525">
            <a:solidFill>
              <a:srgbClr val="FF6600"/>
            </a:solidFill>
            <a:round/>
            <a:headEnd/>
            <a:tailEnd/>
          </a:ln>
        </xdr:spPr>
      </xdr:sp>
      <xdr:sp macro="" textlink="">
        <xdr:nvSpPr>
          <xdr:cNvPr id="40801" name="Line 653"/>
          <xdr:cNvSpPr>
            <a:spLocks noChangeShapeType="1"/>
          </xdr:cNvSpPr>
        </xdr:nvSpPr>
        <xdr:spPr bwMode="auto">
          <a:xfrm>
            <a:off x="339" y="3087"/>
            <a:ext cx="0" cy="33"/>
          </a:xfrm>
          <a:prstGeom prst="line">
            <a:avLst/>
          </a:prstGeom>
          <a:noFill/>
          <a:ln w="9525">
            <a:solidFill>
              <a:srgbClr val="FF6600"/>
            </a:solidFill>
            <a:round/>
            <a:headEnd/>
            <a:tailEnd/>
          </a:ln>
        </xdr:spPr>
      </xdr:sp>
    </xdr:grpSp>
    <xdr:clientData/>
  </xdr:twoCellAnchor>
  <xdr:twoCellAnchor>
    <xdr:from>
      <xdr:col>6</xdr:col>
      <xdr:colOff>57150</xdr:colOff>
      <xdr:row>171</xdr:row>
      <xdr:rowOff>114300</xdr:rowOff>
    </xdr:from>
    <xdr:to>
      <xdr:col>8</xdr:col>
      <xdr:colOff>95250</xdr:colOff>
      <xdr:row>173</xdr:row>
      <xdr:rowOff>171450</xdr:rowOff>
    </xdr:to>
    <xdr:grpSp>
      <xdr:nvGrpSpPr>
        <xdr:cNvPr id="36652" name="Group 736"/>
        <xdr:cNvGrpSpPr>
          <a:grpSpLocks/>
        </xdr:cNvGrpSpPr>
      </xdr:nvGrpSpPr>
      <xdr:grpSpPr bwMode="auto">
        <a:xfrm>
          <a:off x="3744247" y="35141719"/>
          <a:ext cx="1267132" cy="466828"/>
          <a:chOff x="381" y="2317"/>
          <a:chExt cx="132" cy="46"/>
        </a:xfrm>
      </xdr:grpSpPr>
      <xdr:sp macro="" textlink="">
        <xdr:nvSpPr>
          <xdr:cNvPr id="40796" name="Line 737"/>
          <xdr:cNvSpPr>
            <a:spLocks noChangeShapeType="1"/>
          </xdr:cNvSpPr>
        </xdr:nvSpPr>
        <xdr:spPr bwMode="auto">
          <a:xfrm>
            <a:off x="381" y="2317"/>
            <a:ext cx="1" cy="46"/>
          </a:xfrm>
          <a:prstGeom prst="line">
            <a:avLst/>
          </a:prstGeom>
          <a:noFill/>
          <a:ln w="9525">
            <a:solidFill>
              <a:srgbClr val="FF6600"/>
            </a:solidFill>
            <a:round/>
            <a:headEnd/>
            <a:tailEnd type="triangle" w="med" len="med"/>
          </a:ln>
        </xdr:spPr>
      </xdr:sp>
      <xdr:sp macro="" textlink="">
        <xdr:nvSpPr>
          <xdr:cNvPr id="7906" name="Text Box 738"/>
          <xdr:cNvSpPr txBox="1">
            <a:spLocks noChangeArrowheads="1"/>
          </xdr:cNvSpPr>
        </xdr:nvSpPr>
        <xdr:spPr bwMode="auto">
          <a:xfrm>
            <a:off x="385" y="2325"/>
            <a:ext cx="128"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99CC00"/>
                </a:solidFill>
                <a:latin typeface="Arial"/>
                <a:cs typeface="Arial"/>
              </a:rPr>
              <a:t>σχηματισμός τδ</a:t>
            </a:r>
          </a:p>
        </xdr:txBody>
      </xdr:sp>
    </xdr:grpSp>
    <xdr:clientData/>
  </xdr:twoCellAnchor>
  <xdr:twoCellAnchor>
    <xdr:from>
      <xdr:col>3</xdr:col>
      <xdr:colOff>571500</xdr:colOff>
      <xdr:row>183</xdr:row>
      <xdr:rowOff>114300</xdr:rowOff>
    </xdr:from>
    <xdr:to>
      <xdr:col>8</xdr:col>
      <xdr:colOff>0</xdr:colOff>
      <xdr:row>185</xdr:row>
      <xdr:rowOff>66675</xdr:rowOff>
    </xdr:to>
    <xdr:sp macro="" textlink="">
      <xdr:nvSpPr>
        <xdr:cNvPr id="7988" name="Text Box 820"/>
        <xdr:cNvSpPr txBox="1">
          <a:spLocks noChangeArrowheads="1"/>
        </xdr:cNvSpPr>
      </xdr:nvSpPr>
      <xdr:spPr bwMode="auto">
        <a:xfrm>
          <a:off x="2400300" y="34785300"/>
          <a:ext cx="2476500" cy="3333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αλκινίων: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2v–2  </a:t>
          </a:r>
          <a:r>
            <a:rPr lang="en-US" sz="1400" b="0" i="0" strike="noStrike">
              <a:solidFill>
                <a:srgbClr val="FFFF99"/>
              </a:solidFill>
              <a:latin typeface="Arial"/>
              <a:cs typeface="Arial"/>
            </a:rPr>
            <a:t>(</a:t>
          </a:r>
          <a:r>
            <a:rPr lang="el-GR" sz="1400" b="0" i="0" strike="noStrike">
              <a:solidFill>
                <a:srgbClr val="FFFF99"/>
              </a:solidFill>
              <a:latin typeface="Arial"/>
              <a:cs typeface="Arial"/>
            </a:rPr>
            <a:t>ν≥2)</a:t>
          </a:r>
        </a:p>
      </xdr:txBody>
    </xdr:sp>
    <xdr:clientData/>
  </xdr:twoCellAnchor>
  <xdr:twoCellAnchor>
    <xdr:from>
      <xdr:col>4</xdr:col>
      <xdr:colOff>190500</xdr:colOff>
      <xdr:row>135</xdr:row>
      <xdr:rowOff>76200</xdr:rowOff>
    </xdr:from>
    <xdr:to>
      <xdr:col>7</xdr:col>
      <xdr:colOff>409575</xdr:colOff>
      <xdr:row>136</xdr:row>
      <xdr:rowOff>142875</xdr:rowOff>
    </xdr:to>
    <xdr:grpSp>
      <xdr:nvGrpSpPr>
        <xdr:cNvPr id="36654" name="Group 1503"/>
        <xdr:cNvGrpSpPr>
          <a:grpSpLocks/>
        </xdr:cNvGrpSpPr>
      </xdr:nvGrpSpPr>
      <xdr:grpSpPr bwMode="auto">
        <a:xfrm>
          <a:off x="2648565" y="27729426"/>
          <a:ext cx="2062623" cy="271514"/>
          <a:chOff x="333" y="2668"/>
          <a:chExt cx="215" cy="27"/>
        </a:xfrm>
      </xdr:grpSpPr>
      <xdr:grpSp>
        <xdr:nvGrpSpPr>
          <xdr:cNvPr id="40789" name="Group 567"/>
          <xdr:cNvGrpSpPr>
            <a:grpSpLocks/>
          </xdr:cNvGrpSpPr>
        </xdr:nvGrpSpPr>
        <xdr:grpSpPr bwMode="auto">
          <a:xfrm>
            <a:off x="333" y="2668"/>
            <a:ext cx="82" cy="27"/>
            <a:chOff x="342" y="2754"/>
            <a:chExt cx="82" cy="27"/>
          </a:xfrm>
        </xdr:grpSpPr>
        <xdr:sp macro="" textlink="">
          <xdr:nvSpPr>
            <xdr:cNvPr id="7172" name="Text Box 4"/>
            <xdr:cNvSpPr txBox="1">
              <a:spLocks noChangeArrowheads="1"/>
            </xdr:cNvSpPr>
          </xdr:nvSpPr>
          <xdr:spPr bwMode="auto">
            <a:xfrm>
              <a:off x="342" y="2754"/>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7724" name="Text Box 556"/>
            <xdr:cNvSpPr txBox="1">
              <a:spLocks noChangeArrowheads="1"/>
            </xdr:cNvSpPr>
          </xdr:nvSpPr>
          <xdr:spPr bwMode="auto">
            <a:xfrm>
              <a:off x="388" y="2754"/>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40793" name="Group 557"/>
            <xdr:cNvGrpSpPr>
              <a:grpSpLocks/>
            </xdr:cNvGrpSpPr>
          </xdr:nvGrpSpPr>
          <xdr:grpSpPr bwMode="auto">
            <a:xfrm>
              <a:off x="378" y="2762"/>
              <a:ext cx="12" cy="4"/>
              <a:chOff x="792" y="1039"/>
              <a:chExt cx="12" cy="4"/>
            </a:xfrm>
          </xdr:grpSpPr>
          <xdr:sp macro="" textlink="">
            <xdr:nvSpPr>
              <xdr:cNvPr id="40794" name="Line 558"/>
              <xdr:cNvSpPr>
                <a:spLocks noChangeShapeType="1"/>
              </xdr:cNvSpPr>
            </xdr:nvSpPr>
            <xdr:spPr bwMode="auto">
              <a:xfrm>
                <a:off x="792" y="1039"/>
                <a:ext cx="12" cy="0"/>
              </a:xfrm>
              <a:prstGeom prst="line">
                <a:avLst/>
              </a:prstGeom>
              <a:noFill/>
              <a:ln w="9525">
                <a:solidFill>
                  <a:srgbClr val="FF6600"/>
                </a:solidFill>
                <a:round/>
                <a:headEnd/>
                <a:tailEnd/>
              </a:ln>
            </xdr:spPr>
          </xdr:sp>
          <xdr:sp macro="" textlink="">
            <xdr:nvSpPr>
              <xdr:cNvPr id="40795" name="Line 559"/>
              <xdr:cNvSpPr>
                <a:spLocks noChangeShapeType="1"/>
              </xdr:cNvSpPr>
            </xdr:nvSpPr>
            <xdr:spPr bwMode="auto">
              <a:xfrm>
                <a:off x="792" y="1043"/>
                <a:ext cx="12" cy="0"/>
              </a:xfrm>
              <a:prstGeom prst="line">
                <a:avLst/>
              </a:prstGeom>
              <a:noFill/>
              <a:ln w="9525">
                <a:solidFill>
                  <a:srgbClr val="FFFF99"/>
                </a:solidFill>
                <a:round/>
                <a:headEnd/>
                <a:tailEnd/>
              </a:ln>
            </xdr:spPr>
          </xdr:sp>
        </xdr:grpSp>
      </xdr:grpSp>
      <xdr:sp macro="" textlink="">
        <xdr:nvSpPr>
          <xdr:cNvPr id="7989" name="Text Box 821"/>
          <xdr:cNvSpPr txBox="1">
            <a:spLocks noChangeArrowheads="1"/>
          </xdr:cNvSpPr>
        </xdr:nvSpPr>
        <xdr:spPr bwMode="auto">
          <a:xfrm>
            <a:off x="421" y="2674"/>
            <a:ext cx="127" cy="18"/>
          </a:xfrm>
          <a:prstGeom prst="rect">
            <a:avLst/>
          </a:prstGeom>
          <a:solidFill>
            <a:srgbClr val="000000"/>
          </a:solidFill>
          <a:ln w="9525">
            <a:solidFill>
              <a:srgbClr val="000000"/>
            </a:solidFill>
            <a:miter lim="800000"/>
            <a:headEnd/>
            <a:tailEnd/>
          </a:ln>
        </xdr:spPr>
        <xdr:txBody>
          <a:bodyPr vertOverflow="clip" wrap="square" lIns="27432" tIns="0" rIns="27432" bIns="22860" anchor="b" upright="1"/>
          <a:lstStyle/>
          <a:p>
            <a:pPr algn="ctr" rtl="1">
              <a:defRPr sz="1000"/>
            </a:pPr>
            <a:r>
              <a:rPr lang="el-GR" sz="1000" b="1" i="0" strike="noStrike">
                <a:solidFill>
                  <a:srgbClr val="800000"/>
                </a:solidFill>
                <a:latin typeface="Arial"/>
                <a:cs typeface="Arial"/>
              </a:rPr>
              <a:t>αιθένιο ή αιθυλένιο</a:t>
            </a:r>
          </a:p>
        </xdr:txBody>
      </xdr:sp>
    </xdr:grpSp>
    <xdr:clientData/>
  </xdr:twoCellAnchor>
  <xdr:twoCellAnchor>
    <xdr:from>
      <xdr:col>3</xdr:col>
      <xdr:colOff>466725</xdr:colOff>
      <xdr:row>138</xdr:row>
      <xdr:rowOff>114300</xdr:rowOff>
    </xdr:from>
    <xdr:to>
      <xdr:col>8</xdr:col>
      <xdr:colOff>142875</xdr:colOff>
      <xdr:row>139</xdr:row>
      <xdr:rowOff>180975</xdr:rowOff>
    </xdr:to>
    <xdr:grpSp>
      <xdr:nvGrpSpPr>
        <xdr:cNvPr id="36655" name="Group 1504"/>
        <xdr:cNvGrpSpPr>
          <a:grpSpLocks/>
        </xdr:cNvGrpSpPr>
      </xdr:nvGrpSpPr>
      <xdr:grpSpPr bwMode="auto">
        <a:xfrm>
          <a:off x="2310273" y="28382042"/>
          <a:ext cx="2748731" cy="271514"/>
          <a:chOff x="314" y="2732"/>
          <a:chExt cx="286" cy="27"/>
        </a:xfrm>
      </xdr:grpSpPr>
      <xdr:grpSp>
        <xdr:nvGrpSpPr>
          <xdr:cNvPr id="40780" name="Group 568"/>
          <xdr:cNvGrpSpPr>
            <a:grpSpLocks/>
          </xdr:cNvGrpSpPr>
        </xdr:nvGrpSpPr>
        <xdr:grpSpPr bwMode="auto">
          <a:xfrm>
            <a:off x="314" y="2732"/>
            <a:ext cx="120" cy="27"/>
            <a:chOff x="451" y="2758"/>
            <a:chExt cx="120" cy="27"/>
          </a:xfrm>
        </xdr:grpSpPr>
        <xdr:sp macro="" textlink="">
          <xdr:nvSpPr>
            <xdr:cNvPr id="7733" name="Text Box 565"/>
            <xdr:cNvSpPr txBox="1">
              <a:spLocks noChangeArrowheads="1"/>
            </xdr:cNvSpPr>
          </xdr:nvSpPr>
          <xdr:spPr bwMode="auto">
            <a:xfrm>
              <a:off x="535" y="2758"/>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7732" name="Text Box 564"/>
            <xdr:cNvSpPr txBox="1">
              <a:spLocks noChangeArrowheads="1"/>
            </xdr:cNvSpPr>
          </xdr:nvSpPr>
          <xdr:spPr bwMode="auto">
            <a:xfrm>
              <a:off x="496" y="2758"/>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0784" name="Line 15"/>
            <xdr:cNvSpPr>
              <a:spLocks noChangeShapeType="1"/>
            </xdr:cNvSpPr>
          </xdr:nvSpPr>
          <xdr:spPr bwMode="auto">
            <a:xfrm>
              <a:off x="526" y="2768"/>
              <a:ext cx="12" cy="0"/>
            </a:xfrm>
            <a:prstGeom prst="line">
              <a:avLst/>
            </a:prstGeom>
            <a:noFill/>
            <a:ln w="9525">
              <a:solidFill>
                <a:srgbClr val="FFFF99"/>
              </a:solidFill>
              <a:round/>
              <a:headEnd/>
              <a:tailEnd/>
            </a:ln>
          </xdr:spPr>
        </xdr:sp>
        <xdr:sp macro="" textlink="">
          <xdr:nvSpPr>
            <xdr:cNvPr id="7728" name="Text Box 560"/>
            <xdr:cNvSpPr txBox="1">
              <a:spLocks noChangeArrowheads="1"/>
            </xdr:cNvSpPr>
          </xdr:nvSpPr>
          <xdr:spPr bwMode="auto">
            <a:xfrm>
              <a:off x="451" y="2758"/>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40786" name="Group 561"/>
            <xdr:cNvGrpSpPr>
              <a:grpSpLocks/>
            </xdr:cNvGrpSpPr>
          </xdr:nvGrpSpPr>
          <xdr:grpSpPr bwMode="auto">
            <a:xfrm>
              <a:off x="486" y="2766"/>
              <a:ext cx="12" cy="4"/>
              <a:chOff x="792" y="1043"/>
              <a:chExt cx="12" cy="4"/>
            </a:xfrm>
          </xdr:grpSpPr>
          <xdr:sp macro="" textlink="">
            <xdr:nvSpPr>
              <xdr:cNvPr id="40787" name="Line 562"/>
              <xdr:cNvSpPr>
                <a:spLocks noChangeShapeType="1"/>
              </xdr:cNvSpPr>
            </xdr:nvSpPr>
            <xdr:spPr bwMode="auto">
              <a:xfrm>
                <a:off x="792" y="1043"/>
                <a:ext cx="12" cy="0"/>
              </a:xfrm>
              <a:prstGeom prst="line">
                <a:avLst/>
              </a:prstGeom>
              <a:noFill/>
              <a:ln w="9525">
                <a:solidFill>
                  <a:srgbClr val="FF6600"/>
                </a:solidFill>
                <a:round/>
                <a:headEnd/>
                <a:tailEnd/>
              </a:ln>
            </xdr:spPr>
          </xdr:sp>
          <xdr:sp macro="" textlink="">
            <xdr:nvSpPr>
              <xdr:cNvPr id="40788" name="Line 563"/>
              <xdr:cNvSpPr>
                <a:spLocks noChangeShapeType="1"/>
              </xdr:cNvSpPr>
            </xdr:nvSpPr>
            <xdr:spPr bwMode="auto">
              <a:xfrm>
                <a:off x="792" y="1047"/>
                <a:ext cx="12" cy="0"/>
              </a:xfrm>
              <a:prstGeom prst="line">
                <a:avLst/>
              </a:prstGeom>
              <a:noFill/>
              <a:ln w="9525">
                <a:solidFill>
                  <a:srgbClr val="FFFF99"/>
                </a:solidFill>
                <a:round/>
                <a:headEnd/>
                <a:tailEnd/>
              </a:ln>
            </xdr:spPr>
          </xdr:sp>
        </xdr:grpSp>
      </xdr:grpSp>
      <xdr:sp macro="" textlink="">
        <xdr:nvSpPr>
          <xdr:cNvPr id="7990" name="Text Box 822"/>
          <xdr:cNvSpPr txBox="1">
            <a:spLocks noChangeArrowheads="1"/>
          </xdr:cNvSpPr>
        </xdr:nvSpPr>
        <xdr:spPr bwMode="auto">
          <a:xfrm>
            <a:off x="438" y="2734"/>
            <a:ext cx="162" cy="19"/>
          </a:xfrm>
          <a:prstGeom prst="rect">
            <a:avLst/>
          </a:prstGeom>
          <a:solidFill>
            <a:srgbClr val="000000"/>
          </a:solidFill>
          <a:ln w="9525">
            <a:solidFill>
              <a:srgbClr val="000000"/>
            </a:solidFill>
            <a:miter lim="800000"/>
            <a:headEnd/>
            <a:tailEnd/>
          </a:ln>
        </xdr:spPr>
        <xdr:txBody>
          <a:bodyPr vertOverflow="clip" wrap="square" lIns="27432" tIns="0" rIns="27432" bIns="22860" anchor="b" upright="1"/>
          <a:lstStyle/>
          <a:p>
            <a:pPr algn="ctr" rtl="1">
              <a:defRPr sz="1000"/>
            </a:pPr>
            <a:r>
              <a:rPr lang="el-GR" sz="1000" b="1" i="0" strike="noStrike">
                <a:solidFill>
                  <a:srgbClr val="800000"/>
                </a:solidFill>
                <a:latin typeface="Arial"/>
                <a:cs typeface="Arial"/>
              </a:rPr>
              <a:t>προπένιο ή προπυλένιο</a:t>
            </a:r>
          </a:p>
        </xdr:txBody>
      </xdr:sp>
    </xdr:grpSp>
    <xdr:clientData/>
  </xdr:twoCellAnchor>
  <xdr:twoCellAnchor>
    <xdr:from>
      <xdr:col>4</xdr:col>
      <xdr:colOff>209550</xdr:colOff>
      <xdr:row>190</xdr:row>
      <xdr:rowOff>104775</xdr:rowOff>
    </xdr:from>
    <xdr:to>
      <xdr:col>7</xdr:col>
      <xdr:colOff>476250</xdr:colOff>
      <xdr:row>191</xdr:row>
      <xdr:rowOff>133350</xdr:rowOff>
    </xdr:to>
    <xdr:grpSp>
      <xdr:nvGrpSpPr>
        <xdr:cNvPr id="36656" name="Group 854"/>
        <xdr:cNvGrpSpPr>
          <a:grpSpLocks/>
        </xdr:cNvGrpSpPr>
      </xdr:nvGrpSpPr>
      <xdr:grpSpPr bwMode="auto">
        <a:xfrm>
          <a:off x="2667615" y="39024130"/>
          <a:ext cx="2110248" cy="233414"/>
          <a:chOff x="328" y="3758"/>
          <a:chExt cx="220" cy="23"/>
        </a:xfrm>
      </xdr:grpSpPr>
      <xdr:grpSp>
        <xdr:nvGrpSpPr>
          <xdr:cNvPr id="40771" name="Group 853"/>
          <xdr:cNvGrpSpPr>
            <a:grpSpLocks/>
          </xdr:cNvGrpSpPr>
        </xdr:nvGrpSpPr>
        <xdr:grpSpPr bwMode="auto">
          <a:xfrm>
            <a:off x="328" y="3758"/>
            <a:ext cx="70" cy="20"/>
            <a:chOff x="328" y="3758"/>
            <a:chExt cx="70" cy="20"/>
          </a:xfrm>
        </xdr:grpSpPr>
        <xdr:sp macro="" textlink="">
          <xdr:nvSpPr>
            <xdr:cNvPr id="8008" name="Text Box 840"/>
            <xdr:cNvSpPr txBox="1">
              <a:spLocks noChangeArrowheads="1"/>
            </xdr:cNvSpPr>
          </xdr:nvSpPr>
          <xdr:spPr bwMode="auto">
            <a:xfrm>
              <a:off x="366" y="3758"/>
              <a:ext cx="32"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7992" name="Text Box 824"/>
            <xdr:cNvSpPr txBox="1">
              <a:spLocks noChangeArrowheads="1"/>
            </xdr:cNvSpPr>
          </xdr:nvSpPr>
          <xdr:spPr bwMode="auto">
            <a:xfrm>
              <a:off x="328" y="3758"/>
              <a:ext cx="32"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0775" name="Group 839"/>
            <xdr:cNvGrpSpPr>
              <a:grpSpLocks/>
            </xdr:cNvGrpSpPr>
          </xdr:nvGrpSpPr>
          <xdr:grpSpPr bwMode="auto">
            <a:xfrm>
              <a:off x="357" y="3765"/>
              <a:ext cx="12" cy="8"/>
              <a:chOff x="359" y="3769"/>
              <a:chExt cx="12" cy="8"/>
            </a:xfrm>
          </xdr:grpSpPr>
          <xdr:grpSp>
            <xdr:nvGrpSpPr>
              <xdr:cNvPr id="40776" name="Group 838"/>
              <xdr:cNvGrpSpPr>
                <a:grpSpLocks/>
              </xdr:cNvGrpSpPr>
            </xdr:nvGrpSpPr>
            <xdr:grpSpPr bwMode="auto">
              <a:xfrm>
                <a:off x="359" y="3769"/>
                <a:ext cx="12" cy="4"/>
                <a:chOff x="359" y="3769"/>
                <a:chExt cx="12" cy="4"/>
              </a:xfrm>
            </xdr:grpSpPr>
            <xdr:sp macro="" textlink="">
              <xdr:nvSpPr>
                <xdr:cNvPr id="40778" name="Line 827"/>
                <xdr:cNvSpPr>
                  <a:spLocks noChangeShapeType="1"/>
                </xdr:cNvSpPr>
              </xdr:nvSpPr>
              <xdr:spPr bwMode="auto">
                <a:xfrm>
                  <a:off x="359" y="3769"/>
                  <a:ext cx="12" cy="0"/>
                </a:xfrm>
                <a:prstGeom prst="line">
                  <a:avLst/>
                </a:prstGeom>
                <a:noFill/>
                <a:ln w="9525">
                  <a:solidFill>
                    <a:srgbClr val="FF6600"/>
                  </a:solidFill>
                  <a:round/>
                  <a:headEnd/>
                  <a:tailEnd/>
                </a:ln>
              </xdr:spPr>
            </xdr:sp>
            <xdr:sp macro="" textlink="">
              <xdr:nvSpPr>
                <xdr:cNvPr id="40779" name="Line 828"/>
                <xdr:cNvSpPr>
                  <a:spLocks noChangeShapeType="1"/>
                </xdr:cNvSpPr>
              </xdr:nvSpPr>
              <xdr:spPr bwMode="auto">
                <a:xfrm>
                  <a:off x="359" y="3773"/>
                  <a:ext cx="12" cy="0"/>
                </a:xfrm>
                <a:prstGeom prst="line">
                  <a:avLst/>
                </a:prstGeom>
                <a:noFill/>
                <a:ln w="9525">
                  <a:solidFill>
                    <a:srgbClr val="FFFF99"/>
                  </a:solidFill>
                  <a:round/>
                  <a:headEnd/>
                  <a:tailEnd/>
                </a:ln>
              </xdr:spPr>
            </xdr:sp>
          </xdr:grpSp>
          <xdr:sp macro="" textlink="">
            <xdr:nvSpPr>
              <xdr:cNvPr id="40777" name="Line 837"/>
              <xdr:cNvSpPr>
                <a:spLocks noChangeShapeType="1"/>
              </xdr:cNvSpPr>
            </xdr:nvSpPr>
            <xdr:spPr bwMode="auto">
              <a:xfrm>
                <a:off x="359" y="3777"/>
                <a:ext cx="12" cy="0"/>
              </a:xfrm>
              <a:prstGeom prst="line">
                <a:avLst/>
              </a:prstGeom>
              <a:noFill/>
              <a:ln w="9525">
                <a:solidFill>
                  <a:srgbClr val="FF6600"/>
                </a:solidFill>
                <a:round/>
                <a:headEnd/>
                <a:tailEnd/>
              </a:ln>
            </xdr:spPr>
          </xdr:sp>
        </xdr:grpSp>
      </xdr:grpSp>
      <xdr:sp macro="" textlink="">
        <xdr:nvSpPr>
          <xdr:cNvPr id="8009" name="Text Box 841"/>
          <xdr:cNvSpPr txBox="1">
            <a:spLocks noChangeArrowheads="1"/>
          </xdr:cNvSpPr>
        </xdr:nvSpPr>
        <xdr:spPr bwMode="auto">
          <a:xfrm>
            <a:off x="406" y="3761"/>
            <a:ext cx="142" cy="20"/>
          </a:xfrm>
          <a:prstGeom prst="rect">
            <a:avLst/>
          </a:prstGeom>
          <a:solidFill>
            <a:srgbClr val="000000"/>
          </a:solidFill>
          <a:ln w="9525">
            <a:solidFill>
              <a:srgbClr val="000000"/>
            </a:solidFill>
            <a:miter lim="800000"/>
            <a:headEnd/>
            <a:tailEnd/>
          </a:ln>
        </xdr:spPr>
        <xdr:txBody>
          <a:bodyPr vertOverflow="clip" wrap="square" lIns="27432" tIns="0" rIns="27432" bIns="22860" anchor="b" upright="1"/>
          <a:lstStyle/>
          <a:p>
            <a:pPr algn="ctr" rtl="1">
              <a:defRPr sz="1000"/>
            </a:pPr>
            <a:r>
              <a:rPr lang="el-GR" sz="1000" b="1" i="0" strike="noStrike">
                <a:solidFill>
                  <a:srgbClr val="800000"/>
                </a:solidFill>
                <a:latin typeface="Arial"/>
                <a:cs typeface="Arial"/>
              </a:rPr>
              <a:t>αιθίνιο ή ακετυλένιο</a:t>
            </a:r>
          </a:p>
        </xdr:txBody>
      </xdr:sp>
    </xdr:grpSp>
    <xdr:clientData/>
  </xdr:twoCellAnchor>
  <xdr:twoCellAnchor>
    <xdr:from>
      <xdr:col>4</xdr:col>
      <xdr:colOff>381000</xdr:colOff>
      <xdr:row>193</xdr:row>
      <xdr:rowOff>95250</xdr:rowOff>
    </xdr:from>
    <xdr:to>
      <xdr:col>7</xdr:col>
      <xdr:colOff>238125</xdr:colOff>
      <xdr:row>194</xdr:row>
      <xdr:rowOff>161925</xdr:rowOff>
    </xdr:to>
    <xdr:grpSp>
      <xdr:nvGrpSpPr>
        <xdr:cNvPr id="36657" name="Group 856"/>
        <xdr:cNvGrpSpPr>
          <a:grpSpLocks/>
        </xdr:cNvGrpSpPr>
      </xdr:nvGrpSpPr>
      <xdr:grpSpPr bwMode="auto">
        <a:xfrm>
          <a:off x="2839065" y="39629121"/>
          <a:ext cx="1700673" cy="271514"/>
          <a:chOff x="314" y="3937"/>
          <a:chExt cx="177" cy="27"/>
        </a:xfrm>
      </xdr:grpSpPr>
      <xdr:grpSp>
        <xdr:nvGrpSpPr>
          <xdr:cNvPr id="40760" name="Group 855"/>
          <xdr:cNvGrpSpPr>
            <a:grpSpLocks/>
          </xdr:cNvGrpSpPr>
        </xdr:nvGrpSpPr>
        <xdr:grpSpPr bwMode="auto">
          <a:xfrm>
            <a:off x="314" y="3937"/>
            <a:ext cx="102" cy="27"/>
            <a:chOff x="314" y="3937"/>
            <a:chExt cx="102" cy="27"/>
          </a:xfrm>
        </xdr:grpSpPr>
        <xdr:sp macro="" textlink="">
          <xdr:nvSpPr>
            <xdr:cNvPr id="7998" name="Text Box 830"/>
            <xdr:cNvSpPr txBox="1">
              <a:spLocks noChangeArrowheads="1"/>
            </xdr:cNvSpPr>
          </xdr:nvSpPr>
          <xdr:spPr bwMode="auto">
            <a:xfrm>
              <a:off x="380" y="3937"/>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7999" name="Text Box 831"/>
            <xdr:cNvSpPr txBox="1">
              <a:spLocks noChangeArrowheads="1"/>
            </xdr:cNvSpPr>
          </xdr:nvSpPr>
          <xdr:spPr bwMode="auto">
            <a:xfrm>
              <a:off x="353" y="3937"/>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764" name="Line 832"/>
            <xdr:cNvSpPr>
              <a:spLocks noChangeShapeType="1"/>
            </xdr:cNvSpPr>
          </xdr:nvSpPr>
          <xdr:spPr bwMode="auto">
            <a:xfrm>
              <a:off x="371" y="3948"/>
              <a:ext cx="12" cy="0"/>
            </a:xfrm>
            <a:prstGeom prst="line">
              <a:avLst/>
            </a:prstGeom>
            <a:noFill/>
            <a:ln w="9525">
              <a:solidFill>
                <a:srgbClr val="FFFF99"/>
              </a:solidFill>
              <a:round/>
              <a:headEnd/>
              <a:tailEnd/>
            </a:ln>
          </xdr:spPr>
        </xdr:sp>
        <xdr:sp macro="" textlink="">
          <xdr:nvSpPr>
            <xdr:cNvPr id="8001" name="Text Box 833"/>
            <xdr:cNvSpPr txBox="1">
              <a:spLocks noChangeArrowheads="1"/>
            </xdr:cNvSpPr>
          </xdr:nvSpPr>
          <xdr:spPr bwMode="auto">
            <a:xfrm>
              <a:off x="314" y="3937"/>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0766" name="Group 842"/>
            <xdr:cNvGrpSpPr>
              <a:grpSpLocks/>
            </xdr:cNvGrpSpPr>
          </xdr:nvGrpSpPr>
          <xdr:grpSpPr bwMode="auto">
            <a:xfrm>
              <a:off x="343" y="3944"/>
              <a:ext cx="12" cy="8"/>
              <a:chOff x="359" y="3769"/>
              <a:chExt cx="12" cy="8"/>
            </a:xfrm>
          </xdr:grpSpPr>
          <xdr:grpSp>
            <xdr:nvGrpSpPr>
              <xdr:cNvPr id="40767" name="Group 843"/>
              <xdr:cNvGrpSpPr>
                <a:grpSpLocks/>
              </xdr:cNvGrpSpPr>
            </xdr:nvGrpSpPr>
            <xdr:grpSpPr bwMode="auto">
              <a:xfrm>
                <a:off x="359" y="3769"/>
                <a:ext cx="12" cy="4"/>
                <a:chOff x="359" y="3769"/>
                <a:chExt cx="12" cy="4"/>
              </a:xfrm>
            </xdr:grpSpPr>
            <xdr:sp macro="" textlink="">
              <xdr:nvSpPr>
                <xdr:cNvPr id="40769" name="Line 844"/>
                <xdr:cNvSpPr>
                  <a:spLocks noChangeShapeType="1"/>
                </xdr:cNvSpPr>
              </xdr:nvSpPr>
              <xdr:spPr bwMode="auto">
                <a:xfrm>
                  <a:off x="359" y="3769"/>
                  <a:ext cx="12" cy="0"/>
                </a:xfrm>
                <a:prstGeom prst="line">
                  <a:avLst/>
                </a:prstGeom>
                <a:noFill/>
                <a:ln w="9525">
                  <a:solidFill>
                    <a:srgbClr val="FF6600"/>
                  </a:solidFill>
                  <a:round/>
                  <a:headEnd/>
                  <a:tailEnd/>
                </a:ln>
              </xdr:spPr>
            </xdr:sp>
            <xdr:sp macro="" textlink="">
              <xdr:nvSpPr>
                <xdr:cNvPr id="40770" name="Line 845"/>
                <xdr:cNvSpPr>
                  <a:spLocks noChangeShapeType="1"/>
                </xdr:cNvSpPr>
              </xdr:nvSpPr>
              <xdr:spPr bwMode="auto">
                <a:xfrm>
                  <a:off x="359" y="3773"/>
                  <a:ext cx="12" cy="0"/>
                </a:xfrm>
                <a:prstGeom prst="line">
                  <a:avLst/>
                </a:prstGeom>
                <a:noFill/>
                <a:ln w="9525">
                  <a:solidFill>
                    <a:srgbClr val="FFFF99"/>
                  </a:solidFill>
                  <a:round/>
                  <a:headEnd/>
                  <a:tailEnd/>
                </a:ln>
              </xdr:spPr>
            </xdr:sp>
          </xdr:grpSp>
          <xdr:sp macro="" textlink="">
            <xdr:nvSpPr>
              <xdr:cNvPr id="40768" name="Line 846"/>
              <xdr:cNvSpPr>
                <a:spLocks noChangeShapeType="1"/>
              </xdr:cNvSpPr>
            </xdr:nvSpPr>
            <xdr:spPr bwMode="auto">
              <a:xfrm>
                <a:off x="359" y="3777"/>
                <a:ext cx="12" cy="0"/>
              </a:xfrm>
              <a:prstGeom prst="line">
                <a:avLst/>
              </a:prstGeom>
              <a:noFill/>
              <a:ln w="9525">
                <a:solidFill>
                  <a:srgbClr val="FF6600"/>
                </a:solidFill>
                <a:round/>
                <a:headEnd/>
                <a:tailEnd/>
              </a:ln>
            </xdr:spPr>
          </xdr:sp>
        </xdr:grpSp>
      </xdr:grpSp>
      <xdr:sp macro="" textlink="">
        <xdr:nvSpPr>
          <xdr:cNvPr id="8020" name="Text Box 852"/>
          <xdr:cNvSpPr txBox="1">
            <a:spLocks noChangeArrowheads="1"/>
          </xdr:cNvSpPr>
        </xdr:nvSpPr>
        <xdr:spPr bwMode="auto">
          <a:xfrm>
            <a:off x="421" y="3941"/>
            <a:ext cx="70" cy="17"/>
          </a:xfrm>
          <a:prstGeom prst="rect">
            <a:avLst/>
          </a:prstGeom>
          <a:solidFill>
            <a:srgbClr val="000000"/>
          </a:solidFill>
          <a:ln w="9525">
            <a:solidFill>
              <a:srgbClr val="000000"/>
            </a:solidFill>
            <a:miter lim="800000"/>
            <a:headEnd/>
            <a:tailEnd/>
          </a:ln>
        </xdr:spPr>
        <xdr:txBody>
          <a:bodyPr vertOverflow="clip" wrap="square" lIns="27432" tIns="0" rIns="27432" bIns="22860" anchor="b" upright="1"/>
          <a:lstStyle/>
          <a:p>
            <a:pPr algn="ctr" rtl="1">
              <a:defRPr sz="1000"/>
            </a:pPr>
            <a:r>
              <a:rPr lang="el-GR" sz="1000" b="1" i="0" strike="noStrike">
                <a:solidFill>
                  <a:srgbClr val="800000"/>
                </a:solidFill>
                <a:latin typeface="Arial"/>
                <a:cs typeface="Arial"/>
              </a:rPr>
              <a:t>προπίνιο</a:t>
            </a:r>
          </a:p>
        </xdr:txBody>
      </xdr:sp>
    </xdr:grpSp>
    <xdr:clientData/>
  </xdr:twoCellAnchor>
  <xdr:twoCellAnchor>
    <xdr:from>
      <xdr:col>8</xdr:col>
      <xdr:colOff>167869</xdr:colOff>
      <xdr:row>143</xdr:row>
      <xdr:rowOff>0</xdr:rowOff>
    </xdr:from>
    <xdr:to>
      <xdr:col>8</xdr:col>
      <xdr:colOff>282169</xdr:colOff>
      <xdr:row>143</xdr:row>
      <xdr:rowOff>0</xdr:rowOff>
    </xdr:to>
    <xdr:sp macro="" textlink="">
      <xdr:nvSpPr>
        <xdr:cNvPr id="36658" name="Line 857"/>
        <xdr:cNvSpPr>
          <a:spLocks noChangeShapeType="1"/>
        </xdr:cNvSpPr>
      </xdr:nvSpPr>
      <xdr:spPr bwMode="auto">
        <a:xfrm>
          <a:off x="5083998" y="29291935"/>
          <a:ext cx="114300" cy="0"/>
        </a:xfrm>
        <a:prstGeom prst="line">
          <a:avLst/>
        </a:prstGeom>
        <a:noFill/>
        <a:ln w="19050">
          <a:solidFill>
            <a:srgbClr val="FF9900"/>
          </a:solidFill>
          <a:round/>
          <a:headEnd/>
          <a:tailEnd/>
        </a:ln>
      </xdr:spPr>
    </xdr:sp>
    <xdr:clientData/>
  </xdr:twoCellAnchor>
  <xdr:twoCellAnchor>
    <xdr:from>
      <xdr:col>6</xdr:col>
      <xdr:colOff>506671</xdr:colOff>
      <xdr:row>143</xdr:row>
      <xdr:rowOff>0</xdr:rowOff>
    </xdr:from>
    <xdr:to>
      <xdr:col>7</xdr:col>
      <xdr:colOff>343415</xdr:colOff>
      <xdr:row>143</xdr:row>
      <xdr:rowOff>0</xdr:rowOff>
    </xdr:to>
    <xdr:sp macro="" textlink="">
      <xdr:nvSpPr>
        <xdr:cNvPr id="36659" name="Line 858"/>
        <xdr:cNvSpPr>
          <a:spLocks noChangeShapeType="1"/>
        </xdr:cNvSpPr>
      </xdr:nvSpPr>
      <xdr:spPr bwMode="auto">
        <a:xfrm>
          <a:off x="4193768" y="29291935"/>
          <a:ext cx="451260" cy="0"/>
        </a:xfrm>
        <a:prstGeom prst="line">
          <a:avLst/>
        </a:prstGeom>
        <a:noFill/>
        <a:ln w="19050">
          <a:solidFill>
            <a:srgbClr val="FF9900"/>
          </a:solidFill>
          <a:round/>
          <a:headEnd/>
          <a:tailEnd/>
        </a:ln>
      </xdr:spPr>
    </xdr:sp>
    <xdr:clientData/>
  </xdr:twoCellAnchor>
  <xdr:twoCellAnchor>
    <xdr:from>
      <xdr:col>8</xdr:col>
      <xdr:colOff>314125</xdr:colOff>
      <xdr:row>198</xdr:row>
      <xdr:rowOff>0</xdr:rowOff>
    </xdr:from>
    <xdr:to>
      <xdr:col>8</xdr:col>
      <xdr:colOff>604791</xdr:colOff>
      <xdr:row>198</xdr:row>
      <xdr:rowOff>0</xdr:rowOff>
    </xdr:to>
    <xdr:sp macro="" textlink="">
      <xdr:nvSpPr>
        <xdr:cNvPr id="36660" name="Line 859"/>
        <xdr:cNvSpPr>
          <a:spLocks noChangeShapeType="1"/>
        </xdr:cNvSpPr>
      </xdr:nvSpPr>
      <xdr:spPr bwMode="auto">
        <a:xfrm>
          <a:off x="5230254" y="40558065"/>
          <a:ext cx="290666" cy="0"/>
        </a:xfrm>
        <a:prstGeom prst="line">
          <a:avLst/>
        </a:prstGeom>
        <a:noFill/>
        <a:ln w="19050">
          <a:solidFill>
            <a:srgbClr val="FF9900"/>
          </a:solidFill>
          <a:round/>
          <a:headEnd/>
          <a:tailEnd/>
        </a:ln>
      </xdr:spPr>
    </xdr:sp>
    <xdr:clientData/>
  </xdr:twoCellAnchor>
  <xdr:twoCellAnchor>
    <xdr:from>
      <xdr:col>6</xdr:col>
      <xdr:colOff>527155</xdr:colOff>
      <xdr:row>198</xdr:row>
      <xdr:rowOff>0</xdr:rowOff>
    </xdr:from>
    <xdr:to>
      <xdr:col>7</xdr:col>
      <xdr:colOff>421049</xdr:colOff>
      <xdr:row>198</xdr:row>
      <xdr:rowOff>0</xdr:rowOff>
    </xdr:to>
    <xdr:sp macro="" textlink="">
      <xdr:nvSpPr>
        <xdr:cNvPr id="36661" name="Line 860"/>
        <xdr:cNvSpPr>
          <a:spLocks noChangeShapeType="1"/>
        </xdr:cNvSpPr>
      </xdr:nvSpPr>
      <xdr:spPr bwMode="auto">
        <a:xfrm>
          <a:off x="4214252" y="40558065"/>
          <a:ext cx="508410" cy="0"/>
        </a:xfrm>
        <a:prstGeom prst="line">
          <a:avLst/>
        </a:prstGeom>
        <a:noFill/>
        <a:ln w="19050">
          <a:solidFill>
            <a:srgbClr val="FF9900"/>
          </a:solidFill>
          <a:round/>
          <a:headEnd/>
          <a:tailEnd/>
        </a:ln>
      </xdr:spPr>
    </xdr:sp>
    <xdr:clientData/>
  </xdr:twoCellAnchor>
  <xdr:twoCellAnchor>
    <xdr:from>
      <xdr:col>3</xdr:col>
      <xdr:colOff>23045</xdr:colOff>
      <xdr:row>198</xdr:row>
      <xdr:rowOff>0</xdr:rowOff>
    </xdr:from>
    <xdr:to>
      <xdr:col>4</xdr:col>
      <xdr:colOff>146870</xdr:colOff>
      <xdr:row>198</xdr:row>
      <xdr:rowOff>0</xdr:rowOff>
    </xdr:to>
    <xdr:sp macro="" textlink="">
      <xdr:nvSpPr>
        <xdr:cNvPr id="36662" name="Line 861"/>
        <xdr:cNvSpPr>
          <a:spLocks noChangeShapeType="1"/>
        </xdr:cNvSpPr>
      </xdr:nvSpPr>
      <xdr:spPr bwMode="auto">
        <a:xfrm>
          <a:off x="1866593" y="40558065"/>
          <a:ext cx="738342" cy="0"/>
        </a:xfrm>
        <a:prstGeom prst="line">
          <a:avLst/>
        </a:prstGeom>
        <a:noFill/>
        <a:ln w="19050">
          <a:solidFill>
            <a:srgbClr val="FF9900"/>
          </a:solidFill>
          <a:round/>
          <a:headEnd/>
          <a:tailEnd/>
        </a:ln>
      </xdr:spPr>
    </xdr:sp>
    <xdr:clientData/>
  </xdr:twoCellAnchor>
  <xdr:twoCellAnchor>
    <xdr:from>
      <xdr:col>3</xdr:col>
      <xdr:colOff>9424</xdr:colOff>
      <xdr:row>143</xdr:row>
      <xdr:rowOff>0</xdr:rowOff>
    </xdr:from>
    <xdr:to>
      <xdr:col>4</xdr:col>
      <xdr:colOff>133249</xdr:colOff>
      <xdr:row>143</xdr:row>
      <xdr:rowOff>0</xdr:rowOff>
    </xdr:to>
    <xdr:sp macro="" textlink="">
      <xdr:nvSpPr>
        <xdr:cNvPr id="36663" name="Line 862"/>
        <xdr:cNvSpPr>
          <a:spLocks noChangeShapeType="1"/>
        </xdr:cNvSpPr>
      </xdr:nvSpPr>
      <xdr:spPr bwMode="auto">
        <a:xfrm>
          <a:off x="1852972" y="29291935"/>
          <a:ext cx="738342" cy="0"/>
        </a:xfrm>
        <a:prstGeom prst="line">
          <a:avLst/>
        </a:prstGeom>
        <a:noFill/>
        <a:ln w="19050">
          <a:solidFill>
            <a:srgbClr val="FF9900"/>
          </a:solidFill>
          <a:round/>
          <a:headEnd/>
          <a:tailEnd/>
        </a:ln>
      </xdr:spPr>
    </xdr:sp>
    <xdr:clientData/>
  </xdr:twoCellAnchor>
  <xdr:twoCellAnchor>
    <xdr:from>
      <xdr:col>7</xdr:col>
      <xdr:colOff>206686</xdr:colOff>
      <xdr:row>29</xdr:row>
      <xdr:rowOff>0</xdr:rowOff>
    </xdr:from>
    <xdr:to>
      <xdr:col>7</xdr:col>
      <xdr:colOff>359086</xdr:colOff>
      <xdr:row>29</xdr:row>
      <xdr:rowOff>0</xdr:rowOff>
    </xdr:to>
    <xdr:sp macro="" textlink="">
      <xdr:nvSpPr>
        <xdr:cNvPr id="36664" name="Line 863"/>
        <xdr:cNvSpPr>
          <a:spLocks noChangeShapeType="1"/>
        </xdr:cNvSpPr>
      </xdr:nvSpPr>
      <xdr:spPr bwMode="auto">
        <a:xfrm>
          <a:off x="4508299" y="5940323"/>
          <a:ext cx="152400" cy="0"/>
        </a:xfrm>
        <a:prstGeom prst="line">
          <a:avLst/>
        </a:prstGeom>
        <a:noFill/>
        <a:ln w="19050">
          <a:solidFill>
            <a:srgbClr val="FF9900"/>
          </a:solidFill>
          <a:round/>
          <a:headEnd/>
          <a:tailEnd/>
        </a:ln>
      </xdr:spPr>
    </xdr:sp>
    <xdr:clientData/>
  </xdr:twoCellAnchor>
  <xdr:twoCellAnchor>
    <xdr:from>
      <xdr:col>3</xdr:col>
      <xdr:colOff>1230</xdr:colOff>
      <xdr:row>29</xdr:row>
      <xdr:rowOff>0</xdr:rowOff>
    </xdr:from>
    <xdr:to>
      <xdr:col>4</xdr:col>
      <xdr:colOff>229830</xdr:colOff>
      <xdr:row>29</xdr:row>
      <xdr:rowOff>0</xdr:rowOff>
    </xdr:to>
    <xdr:sp macro="" textlink="">
      <xdr:nvSpPr>
        <xdr:cNvPr id="36665" name="Line 864"/>
        <xdr:cNvSpPr>
          <a:spLocks noChangeShapeType="1"/>
        </xdr:cNvSpPr>
      </xdr:nvSpPr>
      <xdr:spPr bwMode="auto">
        <a:xfrm>
          <a:off x="1844778" y="5940323"/>
          <a:ext cx="843117" cy="0"/>
        </a:xfrm>
        <a:prstGeom prst="line">
          <a:avLst/>
        </a:prstGeom>
        <a:noFill/>
        <a:ln w="19050">
          <a:solidFill>
            <a:srgbClr val="FF9900"/>
          </a:solidFill>
          <a:round/>
          <a:headEnd/>
          <a:tailEnd/>
        </a:ln>
      </xdr:spPr>
    </xdr:sp>
    <xdr:clientData/>
  </xdr:twoCellAnchor>
  <xdr:twoCellAnchor>
    <xdr:from>
      <xdr:col>8</xdr:col>
      <xdr:colOff>213446</xdr:colOff>
      <xdr:row>88</xdr:row>
      <xdr:rowOff>0</xdr:rowOff>
    </xdr:from>
    <xdr:to>
      <xdr:col>8</xdr:col>
      <xdr:colOff>346796</xdr:colOff>
      <xdr:row>88</xdr:row>
      <xdr:rowOff>0</xdr:rowOff>
    </xdr:to>
    <xdr:sp macro="" textlink="">
      <xdr:nvSpPr>
        <xdr:cNvPr id="36666" name="Line 882"/>
        <xdr:cNvSpPr>
          <a:spLocks noChangeShapeType="1"/>
        </xdr:cNvSpPr>
      </xdr:nvSpPr>
      <xdr:spPr bwMode="auto">
        <a:xfrm>
          <a:off x="5129575" y="18025806"/>
          <a:ext cx="133350" cy="0"/>
        </a:xfrm>
        <a:prstGeom prst="line">
          <a:avLst/>
        </a:prstGeom>
        <a:noFill/>
        <a:ln w="19050">
          <a:solidFill>
            <a:srgbClr val="FF9900"/>
          </a:solidFill>
          <a:round/>
          <a:headEnd/>
          <a:tailEnd/>
        </a:ln>
      </xdr:spPr>
    </xdr:sp>
    <xdr:clientData/>
  </xdr:twoCellAnchor>
  <xdr:twoCellAnchor>
    <xdr:from>
      <xdr:col>6</xdr:col>
      <xdr:colOff>516913</xdr:colOff>
      <xdr:row>88</xdr:row>
      <xdr:rowOff>0</xdr:rowOff>
    </xdr:from>
    <xdr:to>
      <xdr:col>7</xdr:col>
      <xdr:colOff>391757</xdr:colOff>
      <xdr:row>88</xdr:row>
      <xdr:rowOff>0</xdr:rowOff>
    </xdr:to>
    <xdr:sp macro="" textlink="">
      <xdr:nvSpPr>
        <xdr:cNvPr id="36667" name="Line 883"/>
        <xdr:cNvSpPr>
          <a:spLocks noChangeShapeType="1"/>
        </xdr:cNvSpPr>
      </xdr:nvSpPr>
      <xdr:spPr bwMode="auto">
        <a:xfrm>
          <a:off x="4204010" y="18025806"/>
          <a:ext cx="489360" cy="0"/>
        </a:xfrm>
        <a:prstGeom prst="line">
          <a:avLst/>
        </a:prstGeom>
        <a:noFill/>
        <a:ln w="19050">
          <a:solidFill>
            <a:srgbClr val="FF9900"/>
          </a:solidFill>
          <a:round/>
          <a:headEnd/>
          <a:tailEnd/>
        </a:ln>
      </xdr:spPr>
    </xdr:sp>
    <xdr:clientData/>
  </xdr:twoCellAnchor>
  <xdr:twoCellAnchor>
    <xdr:from>
      <xdr:col>3</xdr:col>
      <xdr:colOff>21714</xdr:colOff>
      <xdr:row>88</xdr:row>
      <xdr:rowOff>0</xdr:rowOff>
    </xdr:from>
    <xdr:to>
      <xdr:col>4</xdr:col>
      <xdr:colOff>145539</xdr:colOff>
      <xdr:row>88</xdr:row>
      <xdr:rowOff>0</xdr:rowOff>
    </xdr:to>
    <xdr:sp macro="" textlink="">
      <xdr:nvSpPr>
        <xdr:cNvPr id="36668" name="Line 884"/>
        <xdr:cNvSpPr>
          <a:spLocks noChangeShapeType="1"/>
        </xdr:cNvSpPr>
      </xdr:nvSpPr>
      <xdr:spPr bwMode="auto">
        <a:xfrm>
          <a:off x="1865262" y="18025806"/>
          <a:ext cx="738342" cy="0"/>
        </a:xfrm>
        <a:prstGeom prst="line">
          <a:avLst/>
        </a:prstGeom>
        <a:noFill/>
        <a:ln w="19050">
          <a:solidFill>
            <a:srgbClr val="FF9900"/>
          </a:solidFill>
          <a:round/>
          <a:headEnd/>
          <a:tailEnd/>
        </a:ln>
      </xdr:spPr>
    </xdr:sp>
    <xdr:clientData/>
  </xdr:twoCellAnchor>
  <xdr:twoCellAnchor>
    <xdr:from>
      <xdr:col>6</xdr:col>
      <xdr:colOff>57150</xdr:colOff>
      <xdr:row>214</xdr:row>
      <xdr:rowOff>161925</xdr:rowOff>
    </xdr:from>
    <xdr:to>
      <xdr:col>7</xdr:col>
      <xdr:colOff>314325</xdr:colOff>
      <xdr:row>217</xdr:row>
      <xdr:rowOff>28575</xdr:rowOff>
    </xdr:to>
    <xdr:grpSp>
      <xdr:nvGrpSpPr>
        <xdr:cNvPr id="36669" name="Group 967"/>
        <xdr:cNvGrpSpPr>
          <a:grpSpLocks/>
        </xdr:cNvGrpSpPr>
      </xdr:nvGrpSpPr>
      <xdr:grpSpPr bwMode="auto">
        <a:xfrm>
          <a:off x="3744247" y="43997409"/>
          <a:ext cx="871691" cy="481166"/>
          <a:chOff x="381" y="2119"/>
          <a:chExt cx="91" cy="46"/>
        </a:xfrm>
      </xdr:grpSpPr>
      <xdr:sp macro="" textlink="">
        <xdr:nvSpPr>
          <xdr:cNvPr id="40758" name="Line 968"/>
          <xdr:cNvSpPr>
            <a:spLocks noChangeShapeType="1"/>
          </xdr:cNvSpPr>
        </xdr:nvSpPr>
        <xdr:spPr bwMode="auto">
          <a:xfrm>
            <a:off x="381" y="2119"/>
            <a:ext cx="1" cy="46"/>
          </a:xfrm>
          <a:prstGeom prst="line">
            <a:avLst/>
          </a:prstGeom>
          <a:noFill/>
          <a:ln w="9525">
            <a:solidFill>
              <a:srgbClr val="FF6600"/>
            </a:solidFill>
            <a:round/>
            <a:headEnd/>
            <a:tailEnd type="triangle" w="med" len="med"/>
          </a:ln>
        </xdr:spPr>
      </xdr:sp>
      <xdr:sp macro="" textlink="">
        <xdr:nvSpPr>
          <xdr:cNvPr id="8137" name="Text Box 969"/>
          <xdr:cNvSpPr txBox="1">
            <a:spLocks noChangeArrowheads="1"/>
          </xdr:cNvSpPr>
        </xdr:nvSpPr>
        <xdr:spPr bwMode="auto">
          <a:xfrm>
            <a:off x="385" y="2126"/>
            <a:ext cx="87"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99CC00"/>
                </a:solidFill>
                <a:latin typeface="Arial"/>
                <a:cs typeface="Arial"/>
              </a:rPr>
              <a:t>–2 άτομα Η</a:t>
            </a:r>
          </a:p>
        </xdr:txBody>
      </xdr:sp>
    </xdr:grpSp>
    <xdr:clientData/>
  </xdr:twoCellAnchor>
  <xdr:twoCellAnchor>
    <xdr:from>
      <xdr:col>6</xdr:col>
      <xdr:colOff>57150</xdr:colOff>
      <xdr:row>224</xdr:row>
      <xdr:rowOff>123825</xdr:rowOff>
    </xdr:from>
    <xdr:to>
      <xdr:col>8</xdr:col>
      <xdr:colOff>361950</xdr:colOff>
      <xdr:row>226</xdr:row>
      <xdr:rowOff>180975</xdr:rowOff>
    </xdr:to>
    <xdr:grpSp>
      <xdr:nvGrpSpPr>
        <xdr:cNvPr id="36670" name="Group 1132"/>
        <xdr:cNvGrpSpPr>
          <a:grpSpLocks/>
        </xdr:cNvGrpSpPr>
      </xdr:nvGrpSpPr>
      <xdr:grpSpPr bwMode="auto">
        <a:xfrm>
          <a:off x="3744247" y="46007696"/>
          <a:ext cx="1533832" cy="466827"/>
          <a:chOff x="387" y="4409"/>
          <a:chExt cx="160" cy="46"/>
        </a:xfrm>
      </xdr:grpSpPr>
      <xdr:sp macro="" textlink="">
        <xdr:nvSpPr>
          <xdr:cNvPr id="8223" name="Text Box 1055"/>
          <xdr:cNvSpPr txBox="1">
            <a:spLocks noChangeArrowheads="1"/>
          </xdr:cNvSpPr>
        </xdr:nvSpPr>
        <xdr:spPr bwMode="auto">
          <a:xfrm>
            <a:off x="392" y="4417"/>
            <a:ext cx="155"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99CC00"/>
                </a:solidFill>
                <a:latin typeface="Arial"/>
                <a:cs typeface="Arial"/>
              </a:rPr>
              <a:t>σχηματισμός 2ου δδ</a:t>
            </a:r>
          </a:p>
        </xdr:txBody>
      </xdr:sp>
      <xdr:sp macro="" textlink="">
        <xdr:nvSpPr>
          <xdr:cNvPr id="40757" name="Line 1054"/>
          <xdr:cNvSpPr>
            <a:spLocks noChangeShapeType="1"/>
          </xdr:cNvSpPr>
        </xdr:nvSpPr>
        <xdr:spPr bwMode="auto">
          <a:xfrm>
            <a:off x="387" y="4409"/>
            <a:ext cx="1" cy="46"/>
          </a:xfrm>
          <a:prstGeom prst="line">
            <a:avLst/>
          </a:prstGeom>
          <a:noFill/>
          <a:ln w="9525">
            <a:solidFill>
              <a:srgbClr val="FF6600"/>
            </a:solidFill>
            <a:round/>
            <a:headEnd/>
            <a:tailEnd type="triangle" w="med" len="med"/>
          </a:ln>
        </xdr:spPr>
      </xdr:sp>
    </xdr:grpSp>
    <xdr:clientData/>
  </xdr:twoCellAnchor>
  <xdr:twoCellAnchor>
    <xdr:from>
      <xdr:col>2</xdr:col>
      <xdr:colOff>133350</xdr:colOff>
      <xdr:row>109</xdr:row>
      <xdr:rowOff>38100</xdr:rowOff>
    </xdr:from>
    <xdr:to>
      <xdr:col>9</xdr:col>
      <xdr:colOff>476250</xdr:colOff>
      <xdr:row>116</xdr:row>
      <xdr:rowOff>142875</xdr:rowOff>
    </xdr:to>
    <xdr:grpSp>
      <xdr:nvGrpSpPr>
        <xdr:cNvPr id="36671" name="Group 1256"/>
        <xdr:cNvGrpSpPr>
          <a:grpSpLocks/>
        </xdr:cNvGrpSpPr>
      </xdr:nvGrpSpPr>
      <xdr:grpSpPr bwMode="auto">
        <a:xfrm>
          <a:off x="1362382" y="22365519"/>
          <a:ext cx="4644513" cy="1538646"/>
          <a:chOff x="142" y="2143"/>
          <a:chExt cx="484" cy="151"/>
        </a:xfrm>
      </xdr:grpSpPr>
      <xdr:sp macro="" textlink="">
        <xdr:nvSpPr>
          <xdr:cNvPr id="40680" name="Oval 368"/>
          <xdr:cNvSpPr>
            <a:spLocks noChangeArrowheads="1"/>
          </xdr:cNvSpPr>
        </xdr:nvSpPr>
        <xdr:spPr bwMode="auto">
          <a:xfrm>
            <a:off x="517" y="2176"/>
            <a:ext cx="32" cy="32"/>
          </a:xfrm>
          <a:prstGeom prst="ellipse">
            <a:avLst/>
          </a:prstGeom>
          <a:solidFill>
            <a:srgbClr val="000000"/>
          </a:solidFill>
          <a:ln w="9525">
            <a:solidFill>
              <a:srgbClr val="800000"/>
            </a:solidFill>
            <a:round/>
            <a:headEnd/>
            <a:tailEnd/>
          </a:ln>
        </xdr:spPr>
      </xdr:sp>
      <xdr:sp macro="" textlink="">
        <xdr:nvSpPr>
          <xdr:cNvPr id="40681" name="Oval 369"/>
          <xdr:cNvSpPr>
            <a:spLocks noChangeArrowheads="1"/>
          </xdr:cNvSpPr>
        </xdr:nvSpPr>
        <xdr:spPr bwMode="auto">
          <a:xfrm>
            <a:off x="231" y="2176"/>
            <a:ext cx="32" cy="32"/>
          </a:xfrm>
          <a:prstGeom prst="ellipse">
            <a:avLst/>
          </a:prstGeom>
          <a:solidFill>
            <a:srgbClr val="000000"/>
          </a:solidFill>
          <a:ln w="9525">
            <a:solidFill>
              <a:srgbClr val="800000"/>
            </a:solidFill>
            <a:round/>
            <a:headEnd/>
            <a:tailEnd/>
          </a:ln>
        </xdr:spPr>
      </xdr:sp>
      <xdr:grpSp>
        <xdr:nvGrpSpPr>
          <xdr:cNvPr id="40682" name="Group 1255"/>
          <xdr:cNvGrpSpPr>
            <a:grpSpLocks/>
          </xdr:cNvGrpSpPr>
        </xdr:nvGrpSpPr>
        <xdr:grpSpPr bwMode="auto">
          <a:xfrm>
            <a:off x="142" y="2143"/>
            <a:ext cx="484" cy="151"/>
            <a:chOff x="142" y="2143"/>
            <a:chExt cx="484" cy="151"/>
          </a:xfrm>
        </xdr:grpSpPr>
        <xdr:grpSp>
          <xdr:nvGrpSpPr>
            <xdr:cNvPr id="40683" name="Group 1252"/>
            <xdr:cNvGrpSpPr>
              <a:grpSpLocks/>
            </xdr:cNvGrpSpPr>
          </xdr:nvGrpSpPr>
          <xdr:grpSpPr bwMode="auto">
            <a:xfrm>
              <a:off x="142" y="2143"/>
              <a:ext cx="484" cy="151"/>
              <a:chOff x="142" y="2143"/>
              <a:chExt cx="484" cy="151"/>
            </a:xfrm>
          </xdr:grpSpPr>
          <xdr:grpSp>
            <xdr:nvGrpSpPr>
              <xdr:cNvPr id="40690" name="Group 1245"/>
              <xdr:cNvGrpSpPr>
                <a:grpSpLocks/>
              </xdr:cNvGrpSpPr>
            </xdr:nvGrpSpPr>
            <xdr:grpSpPr bwMode="auto">
              <a:xfrm>
                <a:off x="142" y="2143"/>
                <a:ext cx="484" cy="151"/>
                <a:chOff x="142" y="2143"/>
                <a:chExt cx="484" cy="151"/>
              </a:xfrm>
            </xdr:grpSpPr>
            <xdr:grpSp>
              <xdr:nvGrpSpPr>
                <xdr:cNvPr id="40697" name="Group 1241"/>
                <xdr:cNvGrpSpPr>
                  <a:grpSpLocks/>
                </xdr:cNvGrpSpPr>
              </xdr:nvGrpSpPr>
              <xdr:grpSpPr bwMode="auto">
                <a:xfrm>
                  <a:off x="142" y="2143"/>
                  <a:ext cx="484" cy="151"/>
                  <a:chOff x="142" y="2143"/>
                  <a:chExt cx="484" cy="151"/>
                </a:xfrm>
              </xdr:grpSpPr>
              <xdr:sp macro="" textlink="">
                <xdr:nvSpPr>
                  <xdr:cNvPr id="7540" name="Text Box 372"/>
                  <xdr:cNvSpPr txBox="1">
                    <a:spLocks noChangeArrowheads="1"/>
                  </xdr:cNvSpPr>
                </xdr:nvSpPr>
                <xdr:spPr bwMode="auto">
                  <a:xfrm>
                    <a:off x="351" y="2272"/>
                    <a:ext cx="78" cy="22"/>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C</a:t>
                    </a:r>
                  </a:p>
                </xdr:txBody>
              </xdr:sp>
              <xdr:sp macro="" textlink="">
                <xdr:nvSpPr>
                  <xdr:cNvPr id="40749" name="AutoShape 426"/>
                  <xdr:cNvSpPr>
                    <a:spLocks/>
                  </xdr:cNvSpPr>
                </xdr:nvSpPr>
                <xdr:spPr bwMode="auto">
                  <a:xfrm rot="5400000">
                    <a:off x="375" y="2133"/>
                    <a:ext cx="27" cy="250"/>
                  </a:xfrm>
                  <a:prstGeom prst="rightBrace">
                    <a:avLst>
                      <a:gd name="adj1" fmla="val 30521"/>
                      <a:gd name="adj2" fmla="val 49449"/>
                    </a:avLst>
                  </a:prstGeom>
                  <a:noFill/>
                  <a:ln w="3175">
                    <a:solidFill>
                      <a:srgbClr val="3366FF"/>
                    </a:solidFill>
                    <a:round/>
                    <a:headEnd/>
                    <a:tailEnd/>
                  </a:ln>
                </xdr:spPr>
              </xdr:sp>
              <xdr:grpSp>
                <xdr:nvGrpSpPr>
                  <xdr:cNvPr id="40750" name="Group 448"/>
                  <xdr:cNvGrpSpPr>
                    <a:grpSpLocks/>
                  </xdr:cNvGrpSpPr>
                </xdr:nvGrpSpPr>
                <xdr:grpSpPr bwMode="auto">
                  <a:xfrm>
                    <a:off x="142" y="2143"/>
                    <a:ext cx="111" cy="23"/>
                    <a:chOff x="133" y="2167"/>
                    <a:chExt cx="111" cy="23"/>
                  </a:xfrm>
                </xdr:grpSpPr>
                <xdr:sp macro="" textlink="">
                  <xdr:nvSpPr>
                    <xdr:cNvPr id="7606" name="Text Box 438"/>
                    <xdr:cNvSpPr txBox="1">
                      <a:spLocks noChangeArrowheads="1"/>
                    </xdr:cNvSpPr>
                  </xdr:nvSpPr>
                  <xdr:spPr bwMode="auto">
                    <a:xfrm>
                      <a:off x="133" y="2167"/>
                      <a:ext cx="94"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ν–2 άτομα </a:t>
                      </a:r>
                      <a:r>
                        <a:rPr lang="en-US" sz="1100" b="1" i="0" strike="noStrike">
                          <a:solidFill>
                            <a:srgbClr val="800000"/>
                          </a:solidFill>
                          <a:latin typeface="Arial"/>
                          <a:cs typeface="Arial"/>
                        </a:rPr>
                        <a:t>H</a:t>
                      </a:r>
                    </a:p>
                  </xdr:txBody>
                </xdr:sp>
                <xdr:sp macro="" textlink="">
                  <xdr:nvSpPr>
                    <xdr:cNvPr id="40755" name="Line 439"/>
                    <xdr:cNvSpPr>
                      <a:spLocks noChangeShapeType="1"/>
                    </xdr:cNvSpPr>
                  </xdr:nvSpPr>
                  <xdr:spPr bwMode="auto">
                    <a:xfrm>
                      <a:off x="182" y="2190"/>
                      <a:ext cx="62" cy="0"/>
                    </a:xfrm>
                    <a:prstGeom prst="line">
                      <a:avLst/>
                    </a:prstGeom>
                    <a:noFill/>
                    <a:ln w="9525">
                      <a:solidFill>
                        <a:srgbClr val="FF6600"/>
                      </a:solidFill>
                      <a:round/>
                      <a:headEnd/>
                      <a:tailEnd type="triangle" w="med" len="med"/>
                    </a:ln>
                  </xdr:spPr>
                </xdr:sp>
              </xdr:grpSp>
              <xdr:grpSp>
                <xdr:nvGrpSpPr>
                  <xdr:cNvPr id="40751" name="Group 440"/>
                  <xdr:cNvGrpSpPr>
                    <a:grpSpLocks/>
                  </xdr:cNvGrpSpPr>
                </xdr:nvGrpSpPr>
                <xdr:grpSpPr bwMode="auto">
                  <a:xfrm>
                    <a:off x="530" y="2204"/>
                    <a:ext cx="96" cy="23"/>
                    <a:chOff x="514" y="804"/>
                    <a:chExt cx="96" cy="23"/>
                  </a:xfrm>
                </xdr:grpSpPr>
                <xdr:sp macro="" textlink="">
                  <xdr:nvSpPr>
                    <xdr:cNvPr id="7609" name="Text Box 441"/>
                    <xdr:cNvSpPr txBox="1">
                      <a:spLocks noChangeArrowheads="1"/>
                    </xdr:cNvSpPr>
                  </xdr:nvSpPr>
                  <xdr:spPr bwMode="auto">
                    <a:xfrm>
                      <a:off x="530" y="804"/>
                      <a:ext cx="80"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H</a:t>
                      </a:r>
                    </a:p>
                  </xdr:txBody>
                </xdr:sp>
                <xdr:sp macro="" textlink="">
                  <xdr:nvSpPr>
                    <xdr:cNvPr id="40753" name="Line 442"/>
                    <xdr:cNvSpPr>
                      <a:spLocks noChangeShapeType="1"/>
                    </xdr:cNvSpPr>
                  </xdr:nvSpPr>
                  <xdr:spPr bwMode="auto">
                    <a:xfrm flipH="1">
                      <a:off x="514" y="826"/>
                      <a:ext cx="51" cy="0"/>
                    </a:xfrm>
                    <a:prstGeom prst="line">
                      <a:avLst/>
                    </a:prstGeom>
                    <a:noFill/>
                    <a:ln w="9525">
                      <a:solidFill>
                        <a:srgbClr val="FF6600"/>
                      </a:solidFill>
                      <a:round/>
                      <a:headEnd/>
                      <a:tailEnd type="triangle" w="med" len="med"/>
                    </a:ln>
                  </xdr:spPr>
                </xdr:sp>
              </xdr:grpSp>
            </xdr:grpSp>
            <xdr:grpSp>
              <xdr:nvGrpSpPr>
                <xdr:cNvPr id="40698" name="Group 1243"/>
                <xdr:cNvGrpSpPr>
                  <a:grpSpLocks/>
                </xdr:cNvGrpSpPr>
              </xdr:nvGrpSpPr>
              <xdr:grpSpPr bwMode="auto">
                <a:xfrm>
                  <a:off x="237" y="2153"/>
                  <a:ext cx="306" cy="79"/>
                  <a:chOff x="237" y="2153"/>
                  <a:chExt cx="306" cy="79"/>
                </a:xfrm>
              </xdr:grpSpPr>
              <xdr:sp macro="" textlink="">
                <xdr:nvSpPr>
                  <xdr:cNvPr id="40699" name="Line 392"/>
                  <xdr:cNvSpPr>
                    <a:spLocks noChangeShapeType="1"/>
                  </xdr:cNvSpPr>
                </xdr:nvSpPr>
                <xdr:spPr bwMode="auto">
                  <a:xfrm>
                    <a:off x="360" y="2192"/>
                    <a:ext cx="12" cy="0"/>
                  </a:xfrm>
                  <a:prstGeom prst="line">
                    <a:avLst/>
                  </a:prstGeom>
                  <a:noFill/>
                  <a:ln w="9525">
                    <a:solidFill>
                      <a:srgbClr val="FFFF99"/>
                    </a:solidFill>
                    <a:round/>
                    <a:headEnd/>
                    <a:tailEnd/>
                  </a:ln>
                </xdr:spPr>
              </xdr:sp>
              <xdr:sp macro="" textlink="">
                <xdr:nvSpPr>
                  <xdr:cNvPr id="40700" name="Line 423"/>
                  <xdr:cNvSpPr>
                    <a:spLocks noChangeShapeType="1"/>
                  </xdr:cNvSpPr>
                </xdr:nvSpPr>
                <xdr:spPr bwMode="auto">
                  <a:xfrm>
                    <a:off x="379" y="2192"/>
                    <a:ext cx="48" cy="0"/>
                  </a:xfrm>
                  <a:prstGeom prst="line">
                    <a:avLst/>
                  </a:prstGeom>
                  <a:noFill/>
                  <a:ln w="9525">
                    <a:solidFill>
                      <a:srgbClr val="FFFF99"/>
                    </a:solidFill>
                    <a:prstDash val="dash"/>
                    <a:round/>
                    <a:headEnd/>
                    <a:tailEnd/>
                  </a:ln>
                </xdr:spPr>
              </xdr:sp>
              <xdr:sp macro="" textlink="">
                <xdr:nvSpPr>
                  <xdr:cNvPr id="7543" name="Text Box 375"/>
                  <xdr:cNvSpPr txBox="1">
                    <a:spLocks noChangeArrowheads="1"/>
                  </xdr:cNvSpPr>
                </xdr:nvSpPr>
                <xdr:spPr bwMode="auto">
                  <a:xfrm>
                    <a:off x="443" y="21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44" name="Text Box 376"/>
                  <xdr:cNvSpPr txBox="1">
                    <a:spLocks noChangeArrowheads="1"/>
                  </xdr:cNvSpPr>
                </xdr:nvSpPr>
                <xdr:spPr bwMode="auto">
                  <a:xfrm>
                    <a:off x="470" y="21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45" name="Text Box 377"/>
                  <xdr:cNvSpPr txBox="1">
                    <a:spLocks noChangeArrowheads="1"/>
                  </xdr:cNvSpPr>
                </xdr:nvSpPr>
                <xdr:spPr bwMode="auto">
                  <a:xfrm>
                    <a:off x="497" y="21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50" name="Text Box 382"/>
                  <xdr:cNvSpPr txBox="1">
                    <a:spLocks noChangeArrowheads="1"/>
                  </xdr:cNvSpPr>
                </xdr:nvSpPr>
                <xdr:spPr bwMode="auto">
                  <a:xfrm>
                    <a:off x="442" y="22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51" name="Text Box 383"/>
                  <xdr:cNvSpPr txBox="1">
                    <a:spLocks noChangeArrowheads="1"/>
                  </xdr:cNvSpPr>
                </xdr:nvSpPr>
                <xdr:spPr bwMode="auto">
                  <a:xfrm>
                    <a:off x="470" y="22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52" name="Text Box 384"/>
                  <xdr:cNvSpPr txBox="1">
                    <a:spLocks noChangeArrowheads="1"/>
                  </xdr:cNvSpPr>
                </xdr:nvSpPr>
                <xdr:spPr bwMode="auto">
                  <a:xfrm>
                    <a:off x="497" y="22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53" name="Text Box 385"/>
                  <xdr:cNvSpPr txBox="1">
                    <a:spLocks noChangeArrowheads="1"/>
                  </xdr:cNvSpPr>
                </xdr:nvSpPr>
                <xdr:spPr bwMode="auto">
                  <a:xfrm>
                    <a:off x="523" y="21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grpSp>
                <xdr:nvGrpSpPr>
                  <xdr:cNvPr id="40708" name="Group 408"/>
                  <xdr:cNvGrpSpPr>
                    <a:grpSpLocks/>
                  </xdr:cNvGrpSpPr>
                </xdr:nvGrpSpPr>
                <xdr:grpSpPr bwMode="auto">
                  <a:xfrm>
                    <a:off x="432" y="2171"/>
                    <a:ext cx="92" cy="42"/>
                    <a:chOff x="353" y="771"/>
                    <a:chExt cx="92" cy="42"/>
                  </a:xfrm>
                </xdr:grpSpPr>
                <xdr:sp macro="" textlink="">
                  <xdr:nvSpPr>
                    <xdr:cNvPr id="7577" name="Text Box 409"/>
                    <xdr:cNvSpPr txBox="1">
                      <a:spLocks noChangeArrowheads="1"/>
                    </xdr:cNvSpPr>
                  </xdr:nvSpPr>
                  <xdr:spPr bwMode="auto">
                    <a:xfrm>
                      <a:off x="36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578" name="Text Box 410"/>
                    <xdr:cNvSpPr txBox="1">
                      <a:spLocks noChangeArrowheads="1"/>
                    </xdr:cNvSpPr>
                  </xdr:nvSpPr>
                  <xdr:spPr bwMode="auto">
                    <a:xfrm>
                      <a:off x="390"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579" name="Text Box 411"/>
                    <xdr:cNvSpPr txBox="1">
                      <a:spLocks noChangeArrowheads="1"/>
                    </xdr:cNvSpPr>
                  </xdr:nvSpPr>
                  <xdr:spPr bwMode="auto">
                    <a:xfrm>
                      <a:off x="41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0737" name="Group 412"/>
                    <xdr:cNvGrpSpPr>
                      <a:grpSpLocks/>
                    </xdr:cNvGrpSpPr>
                  </xdr:nvGrpSpPr>
                  <xdr:grpSpPr bwMode="auto">
                    <a:xfrm>
                      <a:off x="353" y="771"/>
                      <a:ext cx="92" cy="42"/>
                      <a:chOff x="353" y="771"/>
                      <a:chExt cx="92" cy="42"/>
                    </a:xfrm>
                  </xdr:grpSpPr>
                  <xdr:sp macro="" textlink="">
                    <xdr:nvSpPr>
                      <xdr:cNvPr id="40738" name="Line 413"/>
                      <xdr:cNvSpPr>
                        <a:spLocks noChangeShapeType="1"/>
                      </xdr:cNvSpPr>
                    </xdr:nvSpPr>
                    <xdr:spPr bwMode="auto">
                      <a:xfrm>
                        <a:off x="379" y="792"/>
                        <a:ext cx="12" cy="0"/>
                      </a:xfrm>
                      <a:prstGeom prst="line">
                        <a:avLst/>
                      </a:prstGeom>
                      <a:noFill/>
                      <a:ln w="9525">
                        <a:solidFill>
                          <a:srgbClr val="FFFF99"/>
                        </a:solidFill>
                        <a:round/>
                        <a:headEnd/>
                        <a:tailEnd/>
                      </a:ln>
                    </xdr:spPr>
                  </xdr:sp>
                  <xdr:sp macro="" textlink="">
                    <xdr:nvSpPr>
                      <xdr:cNvPr id="40739" name="Line 414"/>
                      <xdr:cNvSpPr>
                        <a:spLocks noChangeShapeType="1"/>
                      </xdr:cNvSpPr>
                    </xdr:nvSpPr>
                    <xdr:spPr bwMode="auto">
                      <a:xfrm>
                        <a:off x="406" y="792"/>
                        <a:ext cx="12" cy="0"/>
                      </a:xfrm>
                      <a:prstGeom prst="line">
                        <a:avLst/>
                      </a:prstGeom>
                      <a:noFill/>
                      <a:ln w="9525">
                        <a:solidFill>
                          <a:srgbClr val="FFFF99"/>
                        </a:solidFill>
                        <a:round/>
                        <a:headEnd/>
                        <a:tailEnd/>
                      </a:ln>
                    </xdr:spPr>
                  </xdr:sp>
                  <xdr:sp macro="" textlink="">
                    <xdr:nvSpPr>
                      <xdr:cNvPr id="40740" name="Line 415"/>
                      <xdr:cNvSpPr>
                        <a:spLocks noChangeShapeType="1"/>
                      </xdr:cNvSpPr>
                    </xdr:nvSpPr>
                    <xdr:spPr bwMode="auto">
                      <a:xfrm>
                        <a:off x="353" y="792"/>
                        <a:ext cx="12" cy="0"/>
                      </a:xfrm>
                      <a:prstGeom prst="line">
                        <a:avLst/>
                      </a:prstGeom>
                      <a:noFill/>
                      <a:ln w="9525">
                        <a:solidFill>
                          <a:srgbClr val="FFFF99"/>
                        </a:solidFill>
                        <a:round/>
                        <a:headEnd/>
                        <a:tailEnd/>
                      </a:ln>
                    </xdr:spPr>
                  </xdr:sp>
                  <xdr:sp macro="" textlink="">
                    <xdr:nvSpPr>
                      <xdr:cNvPr id="40741" name="Line 416"/>
                      <xdr:cNvSpPr>
                        <a:spLocks noChangeShapeType="1"/>
                      </xdr:cNvSpPr>
                    </xdr:nvSpPr>
                    <xdr:spPr bwMode="auto">
                      <a:xfrm>
                        <a:off x="433" y="792"/>
                        <a:ext cx="12" cy="0"/>
                      </a:xfrm>
                      <a:prstGeom prst="line">
                        <a:avLst/>
                      </a:prstGeom>
                      <a:noFill/>
                      <a:ln w="9525">
                        <a:solidFill>
                          <a:srgbClr val="FFFF99"/>
                        </a:solidFill>
                        <a:round/>
                        <a:headEnd/>
                        <a:tailEnd/>
                      </a:ln>
                    </xdr:spPr>
                  </xdr:sp>
                  <xdr:sp macro="" textlink="">
                    <xdr:nvSpPr>
                      <xdr:cNvPr id="40742" name="Line 417"/>
                      <xdr:cNvSpPr>
                        <a:spLocks noChangeShapeType="1"/>
                      </xdr:cNvSpPr>
                    </xdr:nvSpPr>
                    <xdr:spPr bwMode="auto">
                      <a:xfrm rot="5400000">
                        <a:off x="367" y="807"/>
                        <a:ext cx="12" cy="0"/>
                      </a:xfrm>
                      <a:prstGeom prst="line">
                        <a:avLst/>
                      </a:prstGeom>
                      <a:noFill/>
                      <a:ln w="9525">
                        <a:solidFill>
                          <a:srgbClr val="FFFF99"/>
                        </a:solidFill>
                        <a:round/>
                        <a:headEnd/>
                        <a:tailEnd/>
                      </a:ln>
                    </xdr:spPr>
                  </xdr:sp>
                  <xdr:sp macro="" textlink="">
                    <xdr:nvSpPr>
                      <xdr:cNvPr id="40743" name="Line 418"/>
                      <xdr:cNvSpPr>
                        <a:spLocks noChangeShapeType="1"/>
                      </xdr:cNvSpPr>
                    </xdr:nvSpPr>
                    <xdr:spPr bwMode="auto">
                      <a:xfrm rot="5400000">
                        <a:off x="367" y="777"/>
                        <a:ext cx="12" cy="0"/>
                      </a:xfrm>
                      <a:prstGeom prst="line">
                        <a:avLst/>
                      </a:prstGeom>
                      <a:noFill/>
                      <a:ln w="9525">
                        <a:solidFill>
                          <a:srgbClr val="FFFF99"/>
                        </a:solidFill>
                        <a:round/>
                        <a:headEnd/>
                        <a:tailEnd/>
                      </a:ln>
                    </xdr:spPr>
                  </xdr:sp>
                  <xdr:sp macro="" textlink="">
                    <xdr:nvSpPr>
                      <xdr:cNvPr id="40744" name="Line 419"/>
                      <xdr:cNvSpPr>
                        <a:spLocks noChangeShapeType="1"/>
                      </xdr:cNvSpPr>
                    </xdr:nvSpPr>
                    <xdr:spPr bwMode="auto">
                      <a:xfrm rot="5400000">
                        <a:off x="394" y="807"/>
                        <a:ext cx="12" cy="0"/>
                      </a:xfrm>
                      <a:prstGeom prst="line">
                        <a:avLst/>
                      </a:prstGeom>
                      <a:noFill/>
                      <a:ln w="9525">
                        <a:solidFill>
                          <a:srgbClr val="FFFF99"/>
                        </a:solidFill>
                        <a:round/>
                        <a:headEnd/>
                        <a:tailEnd/>
                      </a:ln>
                    </xdr:spPr>
                  </xdr:sp>
                  <xdr:sp macro="" textlink="">
                    <xdr:nvSpPr>
                      <xdr:cNvPr id="40745" name="Line 420"/>
                      <xdr:cNvSpPr>
                        <a:spLocks noChangeShapeType="1"/>
                      </xdr:cNvSpPr>
                    </xdr:nvSpPr>
                    <xdr:spPr bwMode="auto">
                      <a:xfrm rot="5400000">
                        <a:off x="394" y="777"/>
                        <a:ext cx="12" cy="0"/>
                      </a:xfrm>
                      <a:prstGeom prst="line">
                        <a:avLst/>
                      </a:prstGeom>
                      <a:noFill/>
                      <a:ln w="9525">
                        <a:solidFill>
                          <a:srgbClr val="FFFF99"/>
                        </a:solidFill>
                        <a:round/>
                        <a:headEnd/>
                        <a:tailEnd/>
                      </a:ln>
                    </xdr:spPr>
                  </xdr:sp>
                  <xdr:sp macro="" textlink="">
                    <xdr:nvSpPr>
                      <xdr:cNvPr id="40746" name="Line 421"/>
                      <xdr:cNvSpPr>
                        <a:spLocks noChangeShapeType="1"/>
                      </xdr:cNvSpPr>
                    </xdr:nvSpPr>
                    <xdr:spPr bwMode="auto">
                      <a:xfrm rot="5400000">
                        <a:off x="421" y="807"/>
                        <a:ext cx="12" cy="0"/>
                      </a:xfrm>
                      <a:prstGeom prst="line">
                        <a:avLst/>
                      </a:prstGeom>
                      <a:noFill/>
                      <a:ln w="9525">
                        <a:solidFill>
                          <a:srgbClr val="FFFF99"/>
                        </a:solidFill>
                        <a:round/>
                        <a:headEnd/>
                        <a:tailEnd/>
                      </a:ln>
                    </xdr:spPr>
                  </xdr:sp>
                  <xdr:sp macro="" textlink="">
                    <xdr:nvSpPr>
                      <xdr:cNvPr id="40747" name="Line 422"/>
                      <xdr:cNvSpPr>
                        <a:spLocks noChangeShapeType="1"/>
                      </xdr:cNvSpPr>
                    </xdr:nvSpPr>
                    <xdr:spPr bwMode="auto">
                      <a:xfrm rot="5400000">
                        <a:off x="421" y="778"/>
                        <a:ext cx="12" cy="0"/>
                      </a:xfrm>
                      <a:prstGeom prst="line">
                        <a:avLst/>
                      </a:prstGeom>
                      <a:noFill/>
                      <a:ln w="9525">
                        <a:solidFill>
                          <a:srgbClr val="FFFF99"/>
                        </a:solidFill>
                        <a:round/>
                        <a:headEnd/>
                        <a:tailEnd/>
                      </a:ln>
                    </xdr:spPr>
                  </xdr:sp>
                </xdr:grpSp>
              </xdr:grpSp>
              <xdr:grpSp>
                <xdr:nvGrpSpPr>
                  <xdr:cNvPr id="40709" name="Group 1242"/>
                  <xdr:cNvGrpSpPr>
                    <a:grpSpLocks/>
                  </xdr:cNvGrpSpPr>
                </xdr:nvGrpSpPr>
                <xdr:grpSpPr bwMode="auto">
                  <a:xfrm>
                    <a:off x="237" y="2153"/>
                    <a:ext cx="128" cy="79"/>
                    <a:chOff x="237" y="2153"/>
                    <a:chExt cx="128" cy="79"/>
                  </a:xfrm>
                </xdr:grpSpPr>
                <xdr:sp macro="" textlink="">
                  <xdr:nvSpPr>
                    <xdr:cNvPr id="7562" name="Text Box 394"/>
                    <xdr:cNvSpPr txBox="1">
                      <a:spLocks noChangeArrowheads="1"/>
                    </xdr:cNvSpPr>
                  </xdr:nvSpPr>
                  <xdr:spPr bwMode="auto">
                    <a:xfrm>
                      <a:off x="263" y="21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563" name="Text Box 395"/>
                    <xdr:cNvSpPr txBox="1">
                      <a:spLocks noChangeArrowheads="1"/>
                    </xdr:cNvSpPr>
                  </xdr:nvSpPr>
                  <xdr:spPr bwMode="auto">
                    <a:xfrm>
                      <a:off x="290" y="21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564" name="Text Box 396"/>
                    <xdr:cNvSpPr txBox="1">
                      <a:spLocks noChangeArrowheads="1"/>
                    </xdr:cNvSpPr>
                  </xdr:nvSpPr>
                  <xdr:spPr bwMode="auto">
                    <a:xfrm>
                      <a:off x="317" y="21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713" name="Line 398"/>
                    <xdr:cNvSpPr>
                      <a:spLocks noChangeShapeType="1"/>
                    </xdr:cNvSpPr>
                  </xdr:nvSpPr>
                  <xdr:spPr bwMode="auto">
                    <a:xfrm>
                      <a:off x="279" y="2192"/>
                      <a:ext cx="12" cy="0"/>
                    </a:xfrm>
                    <a:prstGeom prst="line">
                      <a:avLst/>
                    </a:prstGeom>
                    <a:noFill/>
                    <a:ln w="9525">
                      <a:solidFill>
                        <a:srgbClr val="FFFF99"/>
                      </a:solidFill>
                      <a:round/>
                      <a:headEnd/>
                      <a:tailEnd/>
                    </a:ln>
                  </xdr:spPr>
                </xdr:sp>
                <xdr:sp macro="" textlink="">
                  <xdr:nvSpPr>
                    <xdr:cNvPr id="40714" name="Line 399"/>
                    <xdr:cNvSpPr>
                      <a:spLocks noChangeShapeType="1"/>
                    </xdr:cNvSpPr>
                  </xdr:nvSpPr>
                  <xdr:spPr bwMode="auto">
                    <a:xfrm>
                      <a:off x="306" y="2192"/>
                      <a:ext cx="12" cy="0"/>
                    </a:xfrm>
                    <a:prstGeom prst="line">
                      <a:avLst/>
                    </a:prstGeom>
                    <a:noFill/>
                    <a:ln w="9525">
                      <a:solidFill>
                        <a:srgbClr val="FFFF99"/>
                      </a:solidFill>
                      <a:round/>
                      <a:headEnd/>
                      <a:tailEnd/>
                    </a:ln>
                  </xdr:spPr>
                </xdr:sp>
                <xdr:sp macro="" textlink="">
                  <xdr:nvSpPr>
                    <xdr:cNvPr id="7546" name="Text Box 378"/>
                    <xdr:cNvSpPr txBox="1">
                      <a:spLocks noChangeArrowheads="1"/>
                    </xdr:cNvSpPr>
                  </xdr:nvSpPr>
                  <xdr:spPr bwMode="auto">
                    <a:xfrm>
                      <a:off x="265" y="21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49" name="Text Box 381"/>
                    <xdr:cNvSpPr txBox="1">
                      <a:spLocks noChangeArrowheads="1"/>
                    </xdr:cNvSpPr>
                  </xdr:nvSpPr>
                  <xdr:spPr bwMode="auto">
                    <a:xfrm>
                      <a:off x="345" y="21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54" name="Text Box 386"/>
                    <xdr:cNvSpPr txBox="1">
                      <a:spLocks noChangeArrowheads="1"/>
                    </xdr:cNvSpPr>
                  </xdr:nvSpPr>
                  <xdr:spPr bwMode="auto">
                    <a:xfrm>
                      <a:off x="237" y="21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55" name="Text Box 387"/>
                    <xdr:cNvSpPr txBox="1">
                      <a:spLocks noChangeArrowheads="1"/>
                    </xdr:cNvSpPr>
                  </xdr:nvSpPr>
                  <xdr:spPr bwMode="auto">
                    <a:xfrm>
                      <a:off x="264" y="22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56" name="Text Box 388"/>
                    <xdr:cNvSpPr txBox="1">
                      <a:spLocks noChangeArrowheads="1"/>
                    </xdr:cNvSpPr>
                  </xdr:nvSpPr>
                  <xdr:spPr bwMode="auto">
                    <a:xfrm>
                      <a:off x="291" y="22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57" name="Text Box 389"/>
                    <xdr:cNvSpPr txBox="1">
                      <a:spLocks noChangeArrowheads="1"/>
                    </xdr:cNvSpPr>
                  </xdr:nvSpPr>
                  <xdr:spPr bwMode="auto">
                    <a:xfrm>
                      <a:off x="318" y="22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558" name="Text Box 390"/>
                    <xdr:cNvSpPr txBox="1">
                      <a:spLocks noChangeArrowheads="1"/>
                    </xdr:cNvSpPr>
                  </xdr:nvSpPr>
                  <xdr:spPr bwMode="auto">
                    <a:xfrm>
                      <a:off x="345" y="221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722" name="Line 400"/>
                    <xdr:cNvSpPr>
                      <a:spLocks noChangeShapeType="1"/>
                    </xdr:cNvSpPr>
                  </xdr:nvSpPr>
                  <xdr:spPr bwMode="auto">
                    <a:xfrm>
                      <a:off x="253" y="2192"/>
                      <a:ext cx="12" cy="0"/>
                    </a:xfrm>
                    <a:prstGeom prst="line">
                      <a:avLst/>
                    </a:prstGeom>
                    <a:noFill/>
                    <a:ln w="9525">
                      <a:solidFill>
                        <a:srgbClr val="FFFF99"/>
                      </a:solidFill>
                      <a:round/>
                      <a:headEnd/>
                      <a:tailEnd/>
                    </a:ln>
                  </xdr:spPr>
                </xdr:sp>
                <xdr:sp macro="" textlink="">
                  <xdr:nvSpPr>
                    <xdr:cNvPr id="40723" name="Line 402"/>
                    <xdr:cNvSpPr>
                      <a:spLocks noChangeShapeType="1"/>
                    </xdr:cNvSpPr>
                  </xdr:nvSpPr>
                  <xdr:spPr bwMode="auto">
                    <a:xfrm rot="5400000">
                      <a:off x="267" y="2207"/>
                      <a:ext cx="12" cy="0"/>
                    </a:xfrm>
                    <a:prstGeom prst="line">
                      <a:avLst/>
                    </a:prstGeom>
                    <a:noFill/>
                    <a:ln w="9525">
                      <a:solidFill>
                        <a:srgbClr val="FFFF99"/>
                      </a:solidFill>
                      <a:round/>
                      <a:headEnd/>
                      <a:tailEnd/>
                    </a:ln>
                  </xdr:spPr>
                </xdr:sp>
                <xdr:sp macro="" textlink="">
                  <xdr:nvSpPr>
                    <xdr:cNvPr id="40724" name="Line 403"/>
                    <xdr:cNvSpPr>
                      <a:spLocks noChangeShapeType="1"/>
                    </xdr:cNvSpPr>
                  </xdr:nvSpPr>
                  <xdr:spPr bwMode="auto">
                    <a:xfrm rot="5400000">
                      <a:off x="267" y="2177"/>
                      <a:ext cx="12" cy="0"/>
                    </a:xfrm>
                    <a:prstGeom prst="line">
                      <a:avLst/>
                    </a:prstGeom>
                    <a:noFill/>
                    <a:ln w="9525">
                      <a:solidFill>
                        <a:srgbClr val="FFFF99"/>
                      </a:solidFill>
                      <a:round/>
                      <a:headEnd/>
                      <a:tailEnd/>
                    </a:ln>
                  </xdr:spPr>
                </xdr:sp>
                <xdr:sp macro="" textlink="">
                  <xdr:nvSpPr>
                    <xdr:cNvPr id="40725" name="Line 404"/>
                    <xdr:cNvSpPr>
                      <a:spLocks noChangeShapeType="1"/>
                    </xdr:cNvSpPr>
                  </xdr:nvSpPr>
                  <xdr:spPr bwMode="auto">
                    <a:xfrm rot="5400000">
                      <a:off x="294" y="2207"/>
                      <a:ext cx="12" cy="0"/>
                    </a:xfrm>
                    <a:prstGeom prst="line">
                      <a:avLst/>
                    </a:prstGeom>
                    <a:noFill/>
                    <a:ln w="9525">
                      <a:solidFill>
                        <a:srgbClr val="FFFF99"/>
                      </a:solidFill>
                      <a:round/>
                      <a:headEnd/>
                      <a:tailEnd/>
                    </a:ln>
                  </xdr:spPr>
                </xdr:sp>
                <xdr:sp macro="" textlink="">
                  <xdr:nvSpPr>
                    <xdr:cNvPr id="40726" name="Line 405"/>
                    <xdr:cNvSpPr>
                      <a:spLocks noChangeShapeType="1"/>
                    </xdr:cNvSpPr>
                  </xdr:nvSpPr>
                  <xdr:spPr bwMode="auto">
                    <a:xfrm rot="5400000">
                      <a:off x="294" y="2177"/>
                      <a:ext cx="12" cy="0"/>
                    </a:xfrm>
                    <a:prstGeom prst="line">
                      <a:avLst/>
                    </a:prstGeom>
                    <a:noFill/>
                    <a:ln w="9525">
                      <a:solidFill>
                        <a:srgbClr val="FF6600"/>
                      </a:solidFill>
                      <a:round/>
                      <a:headEnd/>
                      <a:tailEnd/>
                    </a:ln>
                  </xdr:spPr>
                </xdr:sp>
                <xdr:sp macro="" textlink="">
                  <xdr:nvSpPr>
                    <xdr:cNvPr id="40727" name="Line 406"/>
                    <xdr:cNvSpPr>
                      <a:spLocks noChangeShapeType="1"/>
                    </xdr:cNvSpPr>
                  </xdr:nvSpPr>
                  <xdr:spPr bwMode="auto">
                    <a:xfrm rot="5400000">
                      <a:off x="321" y="2207"/>
                      <a:ext cx="12" cy="0"/>
                    </a:xfrm>
                    <a:prstGeom prst="line">
                      <a:avLst/>
                    </a:prstGeom>
                    <a:noFill/>
                    <a:ln w="9525">
                      <a:solidFill>
                        <a:srgbClr val="FFFF99"/>
                      </a:solidFill>
                      <a:round/>
                      <a:headEnd/>
                      <a:tailEnd/>
                    </a:ln>
                  </xdr:spPr>
                </xdr:sp>
                <xdr:sp macro="" textlink="">
                  <xdr:nvSpPr>
                    <xdr:cNvPr id="40728" name="Line 407"/>
                    <xdr:cNvSpPr>
                      <a:spLocks noChangeShapeType="1"/>
                    </xdr:cNvSpPr>
                  </xdr:nvSpPr>
                  <xdr:spPr bwMode="auto">
                    <a:xfrm rot="5400000">
                      <a:off x="321" y="2177"/>
                      <a:ext cx="12" cy="0"/>
                    </a:xfrm>
                    <a:prstGeom prst="line">
                      <a:avLst/>
                    </a:prstGeom>
                    <a:noFill/>
                    <a:ln w="9525">
                      <a:solidFill>
                        <a:srgbClr val="FF6600"/>
                      </a:solidFill>
                      <a:round/>
                      <a:headEnd/>
                      <a:tailEnd/>
                    </a:ln>
                  </xdr:spPr>
                </xdr:sp>
                <xdr:grpSp>
                  <xdr:nvGrpSpPr>
                    <xdr:cNvPr id="40729" name="Group 454"/>
                    <xdr:cNvGrpSpPr>
                      <a:grpSpLocks/>
                    </xdr:cNvGrpSpPr>
                  </xdr:nvGrpSpPr>
                  <xdr:grpSpPr bwMode="auto">
                    <a:xfrm>
                      <a:off x="344" y="2172"/>
                      <a:ext cx="20" cy="41"/>
                      <a:chOff x="335" y="2196"/>
                      <a:chExt cx="20" cy="41"/>
                    </a:xfrm>
                  </xdr:grpSpPr>
                  <xdr:sp macro="" textlink="">
                    <xdr:nvSpPr>
                      <xdr:cNvPr id="7559" name="Text Box 391"/>
                      <xdr:cNvSpPr txBox="1">
                        <a:spLocks noChangeArrowheads="1"/>
                      </xdr:cNvSpPr>
                    </xdr:nvSpPr>
                    <xdr:spPr bwMode="auto">
                      <a:xfrm>
                        <a:off x="335" y="220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732" name="Line 424"/>
                      <xdr:cNvSpPr>
                        <a:spLocks noChangeShapeType="1"/>
                      </xdr:cNvSpPr>
                    </xdr:nvSpPr>
                    <xdr:spPr bwMode="auto">
                      <a:xfrm rot="5400000">
                        <a:off x="339" y="2231"/>
                        <a:ext cx="12" cy="0"/>
                      </a:xfrm>
                      <a:prstGeom prst="line">
                        <a:avLst/>
                      </a:prstGeom>
                      <a:noFill/>
                      <a:ln w="9525">
                        <a:solidFill>
                          <a:srgbClr val="FFFF99"/>
                        </a:solidFill>
                        <a:round/>
                        <a:headEnd/>
                        <a:tailEnd/>
                      </a:ln>
                    </xdr:spPr>
                  </xdr:sp>
                  <xdr:sp macro="" textlink="">
                    <xdr:nvSpPr>
                      <xdr:cNvPr id="40733" name="Line 425"/>
                      <xdr:cNvSpPr>
                        <a:spLocks noChangeShapeType="1"/>
                      </xdr:cNvSpPr>
                    </xdr:nvSpPr>
                    <xdr:spPr bwMode="auto">
                      <a:xfrm rot="5400000">
                        <a:off x="339" y="2202"/>
                        <a:ext cx="12" cy="0"/>
                      </a:xfrm>
                      <a:prstGeom prst="line">
                        <a:avLst/>
                      </a:prstGeom>
                      <a:noFill/>
                      <a:ln w="9525">
                        <a:solidFill>
                          <a:srgbClr val="FFFF99"/>
                        </a:solidFill>
                        <a:round/>
                        <a:headEnd/>
                        <a:tailEnd/>
                      </a:ln>
                    </xdr:spPr>
                  </xdr:sp>
                </xdr:grpSp>
                <xdr:sp macro="" textlink="">
                  <xdr:nvSpPr>
                    <xdr:cNvPr id="40730" name="Line 401"/>
                    <xdr:cNvSpPr>
                      <a:spLocks noChangeShapeType="1"/>
                    </xdr:cNvSpPr>
                  </xdr:nvSpPr>
                  <xdr:spPr bwMode="auto">
                    <a:xfrm>
                      <a:off x="334" y="2192"/>
                      <a:ext cx="12" cy="0"/>
                    </a:xfrm>
                    <a:prstGeom prst="line">
                      <a:avLst/>
                    </a:prstGeom>
                    <a:noFill/>
                    <a:ln w="9525">
                      <a:solidFill>
                        <a:srgbClr val="FFFF99"/>
                      </a:solidFill>
                      <a:round/>
                      <a:headEnd/>
                      <a:tailEnd/>
                    </a:ln>
                  </xdr:spPr>
                </xdr:sp>
              </xdr:grpSp>
            </xdr:grpSp>
          </xdr:grpSp>
          <xdr:grpSp>
            <xdr:nvGrpSpPr>
              <xdr:cNvPr id="40691" name="Group 1251"/>
              <xdr:cNvGrpSpPr>
                <a:grpSpLocks/>
              </xdr:cNvGrpSpPr>
            </xdr:nvGrpSpPr>
            <xdr:grpSpPr bwMode="auto">
              <a:xfrm>
                <a:off x="261" y="2209"/>
                <a:ext cx="257" cy="25"/>
                <a:chOff x="269" y="2209"/>
                <a:chExt cx="257" cy="25"/>
              </a:xfrm>
            </xdr:grpSpPr>
            <xdr:sp macro="" textlink="">
              <xdr:nvSpPr>
                <xdr:cNvPr id="40692" name="Line 431"/>
                <xdr:cNvSpPr>
                  <a:spLocks noChangeShapeType="1"/>
                </xdr:cNvSpPr>
              </xdr:nvSpPr>
              <xdr:spPr bwMode="auto">
                <a:xfrm>
                  <a:off x="526" y="2209"/>
                  <a:ext cx="0" cy="25"/>
                </a:xfrm>
                <a:prstGeom prst="line">
                  <a:avLst/>
                </a:prstGeom>
                <a:noFill/>
                <a:ln w="9525">
                  <a:solidFill>
                    <a:srgbClr val="800000"/>
                  </a:solidFill>
                  <a:round/>
                  <a:headEnd/>
                  <a:tailEnd/>
                </a:ln>
              </xdr:spPr>
            </xdr:sp>
            <xdr:grpSp>
              <xdr:nvGrpSpPr>
                <xdr:cNvPr id="40693" name="Group 1250"/>
                <xdr:cNvGrpSpPr>
                  <a:grpSpLocks/>
                </xdr:cNvGrpSpPr>
              </xdr:nvGrpSpPr>
              <xdr:grpSpPr bwMode="auto">
                <a:xfrm>
                  <a:off x="269" y="2209"/>
                  <a:ext cx="257" cy="25"/>
                  <a:chOff x="261" y="2209"/>
                  <a:chExt cx="257" cy="25"/>
                </a:xfrm>
              </xdr:grpSpPr>
              <xdr:sp macro="" textlink="">
                <xdr:nvSpPr>
                  <xdr:cNvPr id="40694" name="Line 428"/>
                  <xdr:cNvSpPr>
                    <a:spLocks noChangeShapeType="1"/>
                  </xdr:cNvSpPr>
                </xdr:nvSpPr>
                <xdr:spPr bwMode="auto">
                  <a:xfrm flipH="1">
                    <a:off x="262" y="2234"/>
                    <a:ext cx="256" cy="0"/>
                  </a:xfrm>
                  <a:prstGeom prst="line">
                    <a:avLst/>
                  </a:prstGeom>
                  <a:noFill/>
                  <a:ln w="9525">
                    <a:solidFill>
                      <a:srgbClr val="800000"/>
                    </a:solidFill>
                    <a:round/>
                    <a:headEnd/>
                    <a:tailEnd/>
                  </a:ln>
                </xdr:spPr>
              </xdr:sp>
              <xdr:sp macro="" textlink="">
                <xdr:nvSpPr>
                  <xdr:cNvPr id="40695" name="Line 430"/>
                  <xdr:cNvSpPr>
                    <a:spLocks noChangeShapeType="1"/>
                  </xdr:cNvSpPr>
                </xdr:nvSpPr>
                <xdr:spPr bwMode="auto">
                  <a:xfrm>
                    <a:off x="261" y="2209"/>
                    <a:ext cx="0" cy="25"/>
                  </a:xfrm>
                  <a:prstGeom prst="line">
                    <a:avLst/>
                  </a:prstGeom>
                  <a:noFill/>
                  <a:ln w="9525">
                    <a:solidFill>
                      <a:srgbClr val="800000"/>
                    </a:solidFill>
                    <a:round/>
                    <a:headEnd/>
                    <a:tailEnd/>
                  </a:ln>
                </xdr:spPr>
              </xdr:sp>
              <xdr:sp macro="" textlink="">
                <xdr:nvSpPr>
                  <xdr:cNvPr id="40696" name="Line 429"/>
                  <xdr:cNvSpPr>
                    <a:spLocks noChangeShapeType="1"/>
                  </xdr:cNvSpPr>
                </xdr:nvSpPr>
                <xdr:spPr bwMode="auto">
                  <a:xfrm flipH="1">
                    <a:off x="262" y="2209"/>
                    <a:ext cx="256" cy="0"/>
                  </a:xfrm>
                  <a:prstGeom prst="line">
                    <a:avLst/>
                  </a:prstGeom>
                  <a:noFill/>
                  <a:ln w="9525">
                    <a:solidFill>
                      <a:srgbClr val="800000"/>
                    </a:solidFill>
                    <a:round/>
                    <a:headEnd/>
                    <a:tailEnd/>
                  </a:ln>
                </xdr:spPr>
              </xdr:sp>
            </xdr:grpSp>
          </xdr:grpSp>
        </xdr:grpSp>
        <xdr:grpSp>
          <xdr:nvGrpSpPr>
            <xdr:cNvPr id="40684" name="Group 1254"/>
            <xdr:cNvGrpSpPr>
              <a:grpSpLocks/>
            </xdr:cNvGrpSpPr>
          </xdr:nvGrpSpPr>
          <xdr:grpSpPr bwMode="auto">
            <a:xfrm>
              <a:off x="262" y="2150"/>
              <a:ext cx="257" cy="25"/>
              <a:chOff x="269" y="2150"/>
              <a:chExt cx="257" cy="25"/>
            </a:xfrm>
          </xdr:grpSpPr>
          <xdr:sp macro="" textlink="">
            <xdr:nvSpPr>
              <xdr:cNvPr id="40685" name="Line 436"/>
              <xdr:cNvSpPr>
                <a:spLocks noChangeShapeType="1"/>
              </xdr:cNvSpPr>
            </xdr:nvSpPr>
            <xdr:spPr bwMode="auto">
              <a:xfrm>
                <a:off x="526" y="2150"/>
                <a:ext cx="0" cy="25"/>
              </a:xfrm>
              <a:prstGeom prst="line">
                <a:avLst/>
              </a:prstGeom>
              <a:noFill/>
              <a:ln w="9525">
                <a:solidFill>
                  <a:srgbClr val="800000"/>
                </a:solidFill>
                <a:round/>
                <a:headEnd/>
                <a:tailEnd/>
              </a:ln>
            </xdr:spPr>
          </xdr:sp>
          <xdr:grpSp>
            <xdr:nvGrpSpPr>
              <xdr:cNvPr id="40686" name="Group 1253"/>
              <xdr:cNvGrpSpPr>
                <a:grpSpLocks/>
              </xdr:cNvGrpSpPr>
            </xdr:nvGrpSpPr>
            <xdr:grpSpPr bwMode="auto">
              <a:xfrm>
                <a:off x="269" y="2150"/>
                <a:ext cx="257" cy="25"/>
                <a:chOff x="261" y="2150"/>
                <a:chExt cx="257" cy="25"/>
              </a:xfrm>
            </xdr:grpSpPr>
            <xdr:sp macro="" textlink="">
              <xdr:nvSpPr>
                <xdr:cNvPr id="40687" name="Line 434"/>
                <xdr:cNvSpPr>
                  <a:spLocks noChangeShapeType="1"/>
                </xdr:cNvSpPr>
              </xdr:nvSpPr>
              <xdr:spPr bwMode="auto">
                <a:xfrm flipH="1">
                  <a:off x="262" y="2150"/>
                  <a:ext cx="256" cy="0"/>
                </a:xfrm>
                <a:prstGeom prst="line">
                  <a:avLst/>
                </a:prstGeom>
                <a:noFill/>
                <a:ln w="9525">
                  <a:solidFill>
                    <a:srgbClr val="800000"/>
                  </a:solidFill>
                  <a:round/>
                  <a:headEnd/>
                  <a:tailEnd/>
                </a:ln>
              </xdr:spPr>
            </xdr:sp>
            <xdr:sp macro="" textlink="">
              <xdr:nvSpPr>
                <xdr:cNvPr id="40688" name="Line 435"/>
                <xdr:cNvSpPr>
                  <a:spLocks noChangeShapeType="1"/>
                </xdr:cNvSpPr>
              </xdr:nvSpPr>
              <xdr:spPr bwMode="auto">
                <a:xfrm>
                  <a:off x="261" y="2150"/>
                  <a:ext cx="0" cy="25"/>
                </a:xfrm>
                <a:prstGeom prst="line">
                  <a:avLst/>
                </a:prstGeom>
                <a:noFill/>
                <a:ln w="9525">
                  <a:solidFill>
                    <a:srgbClr val="800000"/>
                  </a:solidFill>
                  <a:round/>
                  <a:headEnd/>
                  <a:tailEnd/>
                </a:ln>
              </xdr:spPr>
            </xdr:sp>
            <xdr:sp macro="" textlink="">
              <xdr:nvSpPr>
                <xdr:cNvPr id="40689" name="Line 433"/>
                <xdr:cNvSpPr>
                  <a:spLocks noChangeShapeType="1"/>
                </xdr:cNvSpPr>
              </xdr:nvSpPr>
              <xdr:spPr bwMode="auto">
                <a:xfrm flipH="1">
                  <a:off x="262" y="2175"/>
                  <a:ext cx="256" cy="0"/>
                </a:xfrm>
                <a:prstGeom prst="line">
                  <a:avLst/>
                </a:prstGeom>
                <a:noFill/>
                <a:ln w="9525">
                  <a:solidFill>
                    <a:srgbClr val="800000"/>
                  </a:solidFill>
                  <a:round/>
                  <a:headEnd/>
                  <a:tailEnd/>
                </a:ln>
              </xdr:spPr>
            </xdr:sp>
          </xdr:grpSp>
        </xdr:grpSp>
      </xdr:grpSp>
    </xdr:grpSp>
    <xdr:clientData/>
  </xdr:twoCellAnchor>
  <xdr:twoCellAnchor>
    <xdr:from>
      <xdr:col>2</xdr:col>
      <xdr:colOff>133350</xdr:colOff>
      <xdr:row>119</xdr:row>
      <xdr:rowOff>19050</xdr:rowOff>
    </xdr:from>
    <xdr:to>
      <xdr:col>9</xdr:col>
      <xdr:colOff>476250</xdr:colOff>
      <xdr:row>126</xdr:row>
      <xdr:rowOff>123825</xdr:rowOff>
    </xdr:to>
    <xdr:grpSp>
      <xdr:nvGrpSpPr>
        <xdr:cNvPr id="36672" name="Group 1263"/>
        <xdr:cNvGrpSpPr>
          <a:grpSpLocks/>
        </xdr:cNvGrpSpPr>
      </xdr:nvGrpSpPr>
      <xdr:grpSpPr bwMode="auto">
        <a:xfrm>
          <a:off x="1362382" y="24394856"/>
          <a:ext cx="4644513" cy="1538646"/>
          <a:chOff x="142" y="2342"/>
          <a:chExt cx="484" cy="151"/>
        </a:xfrm>
      </xdr:grpSpPr>
      <xdr:grpSp>
        <xdr:nvGrpSpPr>
          <xdr:cNvPr id="40605" name="Group 1261"/>
          <xdr:cNvGrpSpPr>
            <a:grpSpLocks/>
          </xdr:cNvGrpSpPr>
        </xdr:nvGrpSpPr>
        <xdr:grpSpPr bwMode="auto">
          <a:xfrm>
            <a:off x="142" y="2342"/>
            <a:ext cx="484" cy="151"/>
            <a:chOff x="142" y="2342"/>
            <a:chExt cx="484" cy="151"/>
          </a:xfrm>
        </xdr:grpSpPr>
        <xdr:grpSp>
          <xdr:nvGrpSpPr>
            <xdr:cNvPr id="40612" name="Group 1169"/>
            <xdr:cNvGrpSpPr>
              <a:grpSpLocks/>
            </xdr:cNvGrpSpPr>
          </xdr:nvGrpSpPr>
          <xdr:grpSpPr bwMode="auto">
            <a:xfrm>
              <a:off x="142" y="2342"/>
              <a:ext cx="484" cy="151"/>
              <a:chOff x="133" y="2343"/>
              <a:chExt cx="484" cy="151"/>
            </a:xfrm>
          </xdr:grpSpPr>
          <xdr:sp macro="" textlink="">
            <xdr:nvSpPr>
              <xdr:cNvPr id="8338" name="Text Box 1170"/>
              <xdr:cNvSpPr txBox="1">
                <a:spLocks noChangeArrowheads="1"/>
              </xdr:cNvSpPr>
            </xdr:nvSpPr>
            <xdr:spPr bwMode="auto">
              <a:xfrm>
                <a:off x="342" y="2472"/>
                <a:ext cx="78" cy="22"/>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C</a:t>
                </a:r>
              </a:p>
            </xdr:txBody>
          </xdr:sp>
          <xdr:sp macro="" textlink="">
            <xdr:nvSpPr>
              <xdr:cNvPr id="40673" name="AutoShape 1171"/>
              <xdr:cNvSpPr>
                <a:spLocks/>
              </xdr:cNvSpPr>
            </xdr:nvSpPr>
            <xdr:spPr bwMode="auto">
              <a:xfrm rot="5400000">
                <a:off x="366" y="2333"/>
                <a:ext cx="27" cy="250"/>
              </a:xfrm>
              <a:prstGeom prst="rightBrace">
                <a:avLst>
                  <a:gd name="adj1" fmla="val 30521"/>
                  <a:gd name="adj2" fmla="val 49449"/>
                </a:avLst>
              </a:prstGeom>
              <a:noFill/>
              <a:ln w="3175">
                <a:solidFill>
                  <a:srgbClr val="3366FF"/>
                </a:solidFill>
                <a:round/>
                <a:headEnd/>
                <a:tailEnd/>
              </a:ln>
            </xdr:spPr>
          </xdr:sp>
          <xdr:grpSp>
            <xdr:nvGrpSpPr>
              <xdr:cNvPr id="40674" name="Group 1172"/>
              <xdr:cNvGrpSpPr>
                <a:grpSpLocks/>
              </xdr:cNvGrpSpPr>
            </xdr:nvGrpSpPr>
            <xdr:grpSpPr bwMode="auto">
              <a:xfrm>
                <a:off x="133" y="2343"/>
                <a:ext cx="111" cy="23"/>
                <a:chOff x="133" y="2167"/>
                <a:chExt cx="111" cy="23"/>
              </a:xfrm>
            </xdr:grpSpPr>
            <xdr:sp macro="" textlink="">
              <xdr:nvSpPr>
                <xdr:cNvPr id="8341" name="Text Box 1173"/>
                <xdr:cNvSpPr txBox="1">
                  <a:spLocks noChangeArrowheads="1"/>
                </xdr:cNvSpPr>
              </xdr:nvSpPr>
              <xdr:spPr bwMode="auto">
                <a:xfrm>
                  <a:off x="133" y="2167"/>
                  <a:ext cx="94"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ν–2 άτομα </a:t>
                  </a:r>
                  <a:r>
                    <a:rPr lang="en-US" sz="1100" b="1" i="0" strike="noStrike">
                      <a:solidFill>
                        <a:srgbClr val="800000"/>
                      </a:solidFill>
                      <a:latin typeface="Arial"/>
                      <a:cs typeface="Arial"/>
                    </a:rPr>
                    <a:t>H</a:t>
                  </a:r>
                </a:p>
              </xdr:txBody>
            </xdr:sp>
            <xdr:sp macro="" textlink="">
              <xdr:nvSpPr>
                <xdr:cNvPr id="40679" name="Line 1174"/>
                <xdr:cNvSpPr>
                  <a:spLocks noChangeShapeType="1"/>
                </xdr:cNvSpPr>
              </xdr:nvSpPr>
              <xdr:spPr bwMode="auto">
                <a:xfrm>
                  <a:off x="182" y="2190"/>
                  <a:ext cx="62" cy="0"/>
                </a:xfrm>
                <a:prstGeom prst="line">
                  <a:avLst/>
                </a:prstGeom>
                <a:noFill/>
                <a:ln w="9525">
                  <a:solidFill>
                    <a:srgbClr val="FF6600"/>
                  </a:solidFill>
                  <a:round/>
                  <a:headEnd/>
                  <a:tailEnd type="triangle" w="med" len="med"/>
                </a:ln>
              </xdr:spPr>
            </xdr:sp>
          </xdr:grpSp>
          <xdr:grpSp>
            <xdr:nvGrpSpPr>
              <xdr:cNvPr id="40675" name="Group 1175"/>
              <xdr:cNvGrpSpPr>
                <a:grpSpLocks/>
              </xdr:cNvGrpSpPr>
            </xdr:nvGrpSpPr>
            <xdr:grpSpPr bwMode="auto">
              <a:xfrm>
                <a:off x="521" y="2404"/>
                <a:ext cx="96" cy="23"/>
                <a:chOff x="514" y="804"/>
                <a:chExt cx="96" cy="23"/>
              </a:xfrm>
            </xdr:grpSpPr>
            <xdr:sp macro="" textlink="">
              <xdr:nvSpPr>
                <xdr:cNvPr id="8344" name="Text Box 1176"/>
                <xdr:cNvSpPr txBox="1">
                  <a:spLocks noChangeArrowheads="1"/>
                </xdr:cNvSpPr>
              </xdr:nvSpPr>
              <xdr:spPr bwMode="auto">
                <a:xfrm>
                  <a:off x="530" y="804"/>
                  <a:ext cx="80"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H</a:t>
                  </a:r>
                </a:p>
              </xdr:txBody>
            </xdr:sp>
            <xdr:sp macro="" textlink="">
              <xdr:nvSpPr>
                <xdr:cNvPr id="40677" name="Line 1177"/>
                <xdr:cNvSpPr>
                  <a:spLocks noChangeShapeType="1"/>
                </xdr:cNvSpPr>
              </xdr:nvSpPr>
              <xdr:spPr bwMode="auto">
                <a:xfrm flipH="1">
                  <a:off x="514" y="826"/>
                  <a:ext cx="51" cy="0"/>
                </a:xfrm>
                <a:prstGeom prst="line">
                  <a:avLst/>
                </a:prstGeom>
                <a:noFill/>
                <a:ln w="9525">
                  <a:solidFill>
                    <a:srgbClr val="FF6600"/>
                  </a:solidFill>
                  <a:round/>
                  <a:headEnd/>
                  <a:tailEnd type="triangle" w="med" len="med"/>
                </a:ln>
              </xdr:spPr>
            </xdr:sp>
          </xdr:grpSp>
        </xdr:grpSp>
        <xdr:grpSp>
          <xdr:nvGrpSpPr>
            <xdr:cNvPr id="40613" name="Group 1259"/>
            <xdr:cNvGrpSpPr>
              <a:grpSpLocks/>
            </xdr:cNvGrpSpPr>
          </xdr:nvGrpSpPr>
          <xdr:grpSpPr bwMode="auto">
            <a:xfrm>
              <a:off x="231" y="2352"/>
              <a:ext cx="318" cy="81"/>
              <a:chOff x="231" y="2352"/>
              <a:chExt cx="318" cy="81"/>
            </a:xfrm>
          </xdr:grpSpPr>
          <xdr:sp macro="" textlink="">
            <xdr:nvSpPr>
              <xdr:cNvPr id="40615" name="Oval 1180"/>
              <xdr:cNvSpPr>
                <a:spLocks noChangeArrowheads="1"/>
              </xdr:cNvSpPr>
            </xdr:nvSpPr>
            <xdr:spPr bwMode="auto">
              <a:xfrm>
                <a:off x="231" y="2375"/>
                <a:ext cx="32" cy="32"/>
              </a:xfrm>
              <a:prstGeom prst="ellipse">
                <a:avLst/>
              </a:prstGeom>
              <a:solidFill>
                <a:srgbClr val="000000"/>
              </a:solidFill>
              <a:ln w="9525">
                <a:solidFill>
                  <a:srgbClr val="800000"/>
                </a:solidFill>
                <a:round/>
                <a:headEnd/>
                <a:tailEnd/>
              </a:ln>
            </xdr:spPr>
          </xdr:sp>
          <xdr:sp macro="" textlink="">
            <xdr:nvSpPr>
              <xdr:cNvPr id="40614" name="Oval 1179"/>
              <xdr:cNvSpPr>
                <a:spLocks noChangeArrowheads="1"/>
              </xdr:cNvSpPr>
            </xdr:nvSpPr>
            <xdr:spPr bwMode="auto">
              <a:xfrm>
                <a:off x="517" y="2375"/>
                <a:ext cx="32" cy="32"/>
              </a:xfrm>
              <a:prstGeom prst="ellipse">
                <a:avLst/>
              </a:prstGeom>
              <a:solidFill>
                <a:srgbClr val="000000"/>
              </a:solidFill>
              <a:ln w="9525">
                <a:solidFill>
                  <a:srgbClr val="800000"/>
                </a:solidFill>
                <a:round/>
                <a:headEnd/>
                <a:tailEnd/>
              </a:ln>
            </xdr:spPr>
          </xdr:sp>
          <xdr:grpSp>
            <xdr:nvGrpSpPr>
              <xdr:cNvPr id="40616" name="Group 1191"/>
              <xdr:cNvGrpSpPr>
                <a:grpSpLocks/>
              </xdr:cNvGrpSpPr>
            </xdr:nvGrpSpPr>
            <xdr:grpSpPr bwMode="auto">
              <a:xfrm>
                <a:off x="236" y="2352"/>
                <a:ext cx="307" cy="79"/>
                <a:chOff x="236" y="4069"/>
                <a:chExt cx="307" cy="79"/>
              </a:xfrm>
            </xdr:grpSpPr>
            <xdr:sp macro="" textlink="">
              <xdr:nvSpPr>
                <xdr:cNvPr id="8360" name="Text Box 1192"/>
                <xdr:cNvSpPr txBox="1">
                  <a:spLocks noChangeArrowheads="1"/>
                </xdr:cNvSpPr>
              </xdr:nvSpPr>
              <xdr:spPr bwMode="auto">
                <a:xfrm>
                  <a:off x="497"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61" name="Text Box 1193"/>
                <xdr:cNvSpPr txBox="1">
                  <a:spLocks noChangeArrowheads="1"/>
                </xdr:cNvSpPr>
              </xdr:nvSpPr>
              <xdr:spPr bwMode="auto">
                <a:xfrm>
                  <a:off x="443"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62" name="Text Box 1194"/>
                <xdr:cNvSpPr txBox="1">
                  <a:spLocks noChangeArrowheads="1"/>
                </xdr:cNvSpPr>
              </xdr:nvSpPr>
              <xdr:spPr bwMode="auto">
                <a:xfrm>
                  <a:off x="470"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63" name="Text Box 1195"/>
                <xdr:cNvSpPr txBox="1">
                  <a:spLocks noChangeArrowheads="1"/>
                </xdr:cNvSpPr>
              </xdr:nvSpPr>
              <xdr:spPr bwMode="auto">
                <a:xfrm>
                  <a:off x="442"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64" name="Text Box 1196"/>
                <xdr:cNvSpPr txBox="1">
                  <a:spLocks noChangeArrowheads="1"/>
                </xdr:cNvSpPr>
              </xdr:nvSpPr>
              <xdr:spPr bwMode="auto">
                <a:xfrm>
                  <a:off x="470"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65" name="Text Box 1197"/>
                <xdr:cNvSpPr txBox="1">
                  <a:spLocks noChangeArrowheads="1"/>
                </xdr:cNvSpPr>
              </xdr:nvSpPr>
              <xdr:spPr bwMode="auto">
                <a:xfrm>
                  <a:off x="497"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66" name="Text Box 1198"/>
                <xdr:cNvSpPr txBox="1">
                  <a:spLocks noChangeArrowheads="1"/>
                </xdr:cNvSpPr>
              </xdr:nvSpPr>
              <xdr:spPr bwMode="auto">
                <a:xfrm>
                  <a:off x="523"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630" name="Line 1199"/>
                <xdr:cNvSpPr>
                  <a:spLocks noChangeShapeType="1"/>
                </xdr:cNvSpPr>
              </xdr:nvSpPr>
              <xdr:spPr bwMode="auto">
                <a:xfrm>
                  <a:off x="360" y="4108"/>
                  <a:ext cx="12" cy="0"/>
                </a:xfrm>
                <a:prstGeom prst="line">
                  <a:avLst/>
                </a:prstGeom>
                <a:noFill/>
                <a:ln w="9525">
                  <a:solidFill>
                    <a:srgbClr val="FFFF99"/>
                  </a:solidFill>
                  <a:round/>
                  <a:headEnd/>
                  <a:tailEnd/>
                </a:ln>
              </xdr:spPr>
            </xdr:sp>
            <xdr:sp macro="" textlink="">
              <xdr:nvSpPr>
                <xdr:cNvPr id="40631" name="Line 1200"/>
                <xdr:cNvSpPr>
                  <a:spLocks noChangeShapeType="1"/>
                </xdr:cNvSpPr>
              </xdr:nvSpPr>
              <xdr:spPr bwMode="auto">
                <a:xfrm>
                  <a:off x="379" y="4108"/>
                  <a:ext cx="48" cy="0"/>
                </a:xfrm>
                <a:prstGeom prst="line">
                  <a:avLst/>
                </a:prstGeom>
                <a:noFill/>
                <a:ln w="9525">
                  <a:solidFill>
                    <a:srgbClr val="FFFF99"/>
                  </a:solidFill>
                  <a:prstDash val="dash"/>
                  <a:round/>
                  <a:headEnd/>
                  <a:tailEnd/>
                </a:ln>
              </xdr:spPr>
            </xdr:sp>
            <xdr:grpSp>
              <xdr:nvGrpSpPr>
                <xdr:cNvPr id="40632" name="Group 1201"/>
                <xdr:cNvGrpSpPr>
                  <a:grpSpLocks/>
                </xdr:cNvGrpSpPr>
              </xdr:nvGrpSpPr>
              <xdr:grpSpPr bwMode="auto">
                <a:xfrm>
                  <a:off x="432" y="4087"/>
                  <a:ext cx="94" cy="42"/>
                  <a:chOff x="353" y="771"/>
                  <a:chExt cx="94" cy="42"/>
                </a:xfrm>
              </xdr:grpSpPr>
              <xdr:sp macro="" textlink="">
                <xdr:nvSpPr>
                  <xdr:cNvPr id="8370" name="Text Box 1202"/>
                  <xdr:cNvSpPr txBox="1">
                    <a:spLocks noChangeArrowheads="1"/>
                  </xdr:cNvSpPr>
                </xdr:nvSpPr>
                <xdr:spPr bwMode="auto">
                  <a:xfrm>
                    <a:off x="36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371" name="Text Box 1203"/>
                  <xdr:cNvSpPr txBox="1">
                    <a:spLocks noChangeArrowheads="1"/>
                  </xdr:cNvSpPr>
                </xdr:nvSpPr>
                <xdr:spPr bwMode="auto">
                  <a:xfrm>
                    <a:off x="390"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372" name="Text Box 1204"/>
                  <xdr:cNvSpPr txBox="1">
                    <a:spLocks noChangeArrowheads="1"/>
                  </xdr:cNvSpPr>
                </xdr:nvSpPr>
                <xdr:spPr bwMode="auto">
                  <a:xfrm>
                    <a:off x="41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0661" name="Group 1205"/>
                  <xdr:cNvGrpSpPr>
                    <a:grpSpLocks/>
                  </xdr:cNvGrpSpPr>
                </xdr:nvGrpSpPr>
                <xdr:grpSpPr bwMode="auto">
                  <a:xfrm>
                    <a:off x="353" y="771"/>
                    <a:ext cx="94" cy="42"/>
                    <a:chOff x="353" y="771"/>
                    <a:chExt cx="94" cy="42"/>
                  </a:xfrm>
                </xdr:grpSpPr>
                <xdr:sp macro="" textlink="">
                  <xdr:nvSpPr>
                    <xdr:cNvPr id="40662" name="Line 1206"/>
                    <xdr:cNvSpPr>
                      <a:spLocks noChangeShapeType="1"/>
                    </xdr:cNvSpPr>
                  </xdr:nvSpPr>
                  <xdr:spPr bwMode="auto">
                    <a:xfrm>
                      <a:off x="379" y="792"/>
                      <a:ext cx="12" cy="0"/>
                    </a:xfrm>
                    <a:prstGeom prst="line">
                      <a:avLst/>
                    </a:prstGeom>
                    <a:noFill/>
                    <a:ln w="9525">
                      <a:solidFill>
                        <a:srgbClr val="FFFF99"/>
                      </a:solidFill>
                      <a:round/>
                      <a:headEnd/>
                      <a:tailEnd/>
                    </a:ln>
                  </xdr:spPr>
                </xdr:sp>
                <xdr:sp macro="" textlink="">
                  <xdr:nvSpPr>
                    <xdr:cNvPr id="40663" name="Line 1207"/>
                    <xdr:cNvSpPr>
                      <a:spLocks noChangeShapeType="1"/>
                    </xdr:cNvSpPr>
                  </xdr:nvSpPr>
                  <xdr:spPr bwMode="auto">
                    <a:xfrm>
                      <a:off x="406" y="792"/>
                      <a:ext cx="12" cy="0"/>
                    </a:xfrm>
                    <a:prstGeom prst="line">
                      <a:avLst/>
                    </a:prstGeom>
                    <a:noFill/>
                    <a:ln w="9525">
                      <a:solidFill>
                        <a:srgbClr val="FFFF99"/>
                      </a:solidFill>
                      <a:round/>
                      <a:headEnd/>
                      <a:tailEnd/>
                    </a:ln>
                  </xdr:spPr>
                </xdr:sp>
                <xdr:sp macro="" textlink="">
                  <xdr:nvSpPr>
                    <xdr:cNvPr id="40664" name="Line 1208"/>
                    <xdr:cNvSpPr>
                      <a:spLocks noChangeShapeType="1"/>
                    </xdr:cNvSpPr>
                  </xdr:nvSpPr>
                  <xdr:spPr bwMode="auto">
                    <a:xfrm>
                      <a:off x="353" y="792"/>
                      <a:ext cx="12" cy="0"/>
                    </a:xfrm>
                    <a:prstGeom prst="line">
                      <a:avLst/>
                    </a:prstGeom>
                    <a:noFill/>
                    <a:ln w="9525">
                      <a:solidFill>
                        <a:srgbClr val="FFFF99"/>
                      </a:solidFill>
                      <a:round/>
                      <a:headEnd/>
                      <a:tailEnd/>
                    </a:ln>
                  </xdr:spPr>
                </xdr:sp>
                <xdr:sp macro="" textlink="">
                  <xdr:nvSpPr>
                    <xdr:cNvPr id="40665" name="Line 1209"/>
                    <xdr:cNvSpPr>
                      <a:spLocks noChangeShapeType="1"/>
                    </xdr:cNvSpPr>
                  </xdr:nvSpPr>
                  <xdr:spPr bwMode="auto">
                    <a:xfrm>
                      <a:off x="435" y="792"/>
                      <a:ext cx="12" cy="0"/>
                    </a:xfrm>
                    <a:prstGeom prst="line">
                      <a:avLst/>
                    </a:prstGeom>
                    <a:noFill/>
                    <a:ln w="9525">
                      <a:solidFill>
                        <a:srgbClr val="FFFF99"/>
                      </a:solidFill>
                      <a:round/>
                      <a:headEnd/>
                      <a:tailEnd/>
                    </a:ln>
                  </xdr:spPr>
                </xdr:sp>
                <xdr:sp macro="" textlink="">
                  <xdr:nvSpPr>
                    <xdr:cNvPr id="40666" name="Line 1210"/>
                    <xdr:cNvSpPr>
                      <a:spLocks noChangeShapeType="1"/>
                    </xdr:cNvSpPr>
                  </xdr:nvSpPr>
                  <xdr:spPr bwMode="auto">
                    <a:xfrm rot="5400000">
                      <a:off x="367" y="807"/>
                      <a:ext cx="12" cy="0"/>
                    </a:xfrm>
                    <a:prstGeom prst="line">
                      <a:avLst/>
                    </a:prstGeom>
                    <a:noFill/>
                    <a:ln w="9525">
                      <a:solidFill>
                        <a:srgbClr val="FFFF99"/>
                      </a:solidFill>
                      <a:round/>
                      <a:headEnd/>
                      <a:tailEnd/>
                    </a:ln>
                  </xdr:spPr>
                </xdr:sp>
                <xdr:sp macro="" textlink="">
                  <xdr:nvSpPr>
                    <xdr:cNvPr id="40667" name="Line 1211"/>
                    <xdr:cNvSpPr>
                      <a:spLocks noChangeShapeType="1"/>
                    </xdr:cNvSpPr>
                  </xdr:nvSpPr>
                  <xdr:spPr bwMode="auto">
                    <a:xfrm rot="5400000">
                      <a:off x="367" y="777"/>
                      <a:ext cx="12" cy="0"/>
                    </a:xfrm>
                    <a:prstGeom prst="line">
                      <a:avLst/>
                    </a:prstGeom>
                    <a:noFill/>
                    <a:ln w="9525">
                      <a:solidFill>
                        <a:srgbClr val="FFFF99"/>
                      </a:solidFill>
                      <a:round/>
                      <a:headEnd/>
                      <a:tailEnd/>
                    </a:ln>
                  </xdr:spPr>
                </xdr:sp>
                <xdr:sp macro="" textlink="">
                  <xdr:nvSpPr>
                    <xdr:cNvPr id="40668" name="Line 1212"/>
                    <xdr:cNvSpPr>
                      <a:spLocks noChangeShapeType="1"/>
                    </xdr:cNvSpPr>
                  </xdr:nvSpPr>
                  <xdr:spPr bwMode="auto">
                    <a:xfrm rot="5400000">
                      <a:off x="394" y="807"/>
                      <a:ext cx="12" cy="0"/>
                    </a:xfrm>
                    <a:prstGeom prst="line">
                      <a:avLst/>
                    </a:prstGeom>
                    <a:noFill/>
                    <a:ln w="9525">
                      <a:solidFill>
                        <a:srgbClr val="FFFF99"/>
                      </a:solidFill>
                      <a:round/>
                      <a:headEnd/>
                      <a:tailEnd/>
                    </a:ln>
                  </xdr:spPr>
                </xdr:sp>
                <xdr:sp macro="" textlink="">
                  <xdr:nvSpPr>
                    <xdr:cNvPr id="40669" name="Line 1213"/>
                    <xdr:cNvSpPr>
                      <a:spLocks noChangeShapeType="1"/>
                    </xdr:cNvSpPr>
                  </xdr:nvSpPr>
                  <xdr:spPr bwMode="auto">
                    <a:xfrm rot="5400000">
                      <a:off x="394" y="777"/>
                      <a:ext cx="12" cy="0"/>
                    </a:xfrm>
                    <a:prstGeom prst="line">
                      <a:avLst/>
                    </a:prstGeom>
                    <a:noFill/>
                    <a:ln w="9525">
                      <a:solidFill>
                        <a:srgbClr val="FFFF99"/>
                      </a:solidFill>
                      <a:round/>
                      <a:headEnd/>
                      <a:tailEnd/>
                    </a:ln>
                  </xdr:spPr>
                </xdr:sp>
                <xdr:sp macro="" textlink="">
                  <xdr:nvSpPr>
                    <xdr:cNvPr id="40670" name="Line 1214"/>
                    <xdr:cNvSpPr>
                      <a:spLocks noChangeShapeType="1"/>
                    </xdr:cNvSpPr>
                  </xdr:nvSpPr>
                  <xdr:spPr bwMode="auto">
                    <a:xfrm rot="5400000">
                      <a:off x="421" y="807"/>
                      <a:ext cx="12" cy="0"/>
                    </a:xfrm>
                    <a:prstGeom prst="line">
                      <a:avLst/>
                    </a:prstGeom>
                    <a:noFill/>
                    <a:ln w="9525">
                      <a:solidFill>
                        <a:srgbClr val="FFFF99"/>
                      </a:solidFill>
                      <a:round/>
                      <a:headEnd/>
                      <a:tailEnd/>
                    </a:ln>
                  </xdr:spPr>
                </xdr:sp>
                <xdr:sp macro="" textlink="">
                  <xdr:nvSpPr>
                    <xdr:cNvPr id="40671" name="Line 1215"/>
                    <xdr:cNvSpPr>
                      <a:spLocks noChangeShapeType="1"/>
                    </xdr:cNvSpPr>
                  </xdr:nvSpPr>
                  <xdr:spPr bwMode="auto">
                    <a:xfrm rot="5400000">
                      <a:off x="421" y="778"/>
                      <a:ext cx="12" cy="0"/>
                    </a:xfrm>
                    <a:prstGeom prst="line">
                      <a:avLst/>
                    </a:prstGeom>
                    <a:noFill/>
                    <a:ln w="9525">
                      <a:solidFill>
                        <a:srgbClr val="FFFF99"/>
                      </a:solidFill>
                      <a:round/>
                      <a:headEnd/>
                      <a:tailEnd/>
                    </a:ln>
                  </xdr:spPr>
                </xdr:sp>
              </xdr:grpSp>
            </xdr:grpSp>
            <xdr:grpSp>
              <xdr:nvGrpSpPr>
                <xdr:cNvPr id="40633" name="Group 1216"/>
                <xdr:cNvGrpSpPr>
                  <a:grpSpLocks/>
                </xdr:cNvGrpSpPr>
              </xdr:nvGrpSpPr>
              <xdr:grpSpPr bwMode="auto">
                <a:xfrm>
                  <a:off x="236" y="4069"/>
                  <a:ext cx="129" cy="79"/>
                  <a:chOff x="236" y="4069"/>
                  <a:chExt cx="129" cy="79"/>
                </a:xfrm>
              </xdr:grpSpPr>
              <xdr:sp macro="" textlink="">
                <xdr:nvSpPr>
                  <xdr:cNvPr id="8385" name="Text Box 1217"/>
                  <xdr:cNvSpPr txBox="1">
                    <a:spLocks noChangeArrowheads="1"/>
                  </xdr:cNvSpPr>
                </xdr:nvSpPr>
                <xdr:spPr bwMode="auto">
                  <a:xfrm>
                    <a:off x="263"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386" name="Text Box 1218"/>
                  <xdr:cNvSpPr txBox="1">
                    <a:spLocks noChangeArrowheads="1"/>
                  </xdr:cNvSpPr>
                </xdr:nvSpPr>
                <xdr:spPr bwMode="auto">
                  <a:xfrm>
                    <a:off x="290"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636" name="Line 1219"/>
                  <xdr:cNvSpPr>
                    <a:spLocks noChangeShapeType="1"/>
                  </xdr:cNvSpPr>
                </xdr:nvSpPr>
                <xdr:spPr bwMode="auto">
                  <a:xfrm>
                    <a:off x="279" y="4108"/>
                    <a:ext cx="12" cy="0"/>
                  </a:xfrm>
                  <a:prstGeom prst="line">
                    <a:avLst/>
                  </a:prstGeom>
                  <a:noFill/>
                  <a:ln w="9525">
                    <a:solidFill>
                      <a:srgbClr val="FFFF99"/>
                    </a:solidFill>
                    <a:round/>
                    <a:headEnd/>
                    <a:tailEnd/>
                  </a:ln>
                </xdr:spPr>
              </xdr:sp>
              <xdr:sp macro="" textlink="">
                <xdr:nvSpPr>
                  <xdr:cNvPr id="8388" name="Text Box 1220"/>
                  <xdr:cNvSpPr txBox="1">
                    <a:spLocks noChangeArrowheads="1"/>
                  </xdr:cNvSpPr>
                </xdr:nvSpPr>
                <xdr:spPr bwMode="auto">
                  <a:xfrm>
                    <a:off x="265"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89" name="Text Box 1221"/>
                  <xdr:cNvSpPr txBox="1">
                    <a:spLocks noChangeArrowheads="1"/>
                  </xdr:cNvSpPr>
                </xdr:nvSpPr>
                <xdr:spPr bwMode="auto">
                  <a:xfrm>
                    <a:off x="345"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90" name="Text Box 1222"/>
                  <xdr:cNvSpPr txBox="1">
                    <a:spLocks noChangeArrowheads="1"/>
                  </xdr:cNvSpPr>
                </xdr:nvSpPr>
                <xdr:spPr bwMode="auto">
                  <a:xfrm>
                    <a:off x="264"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91" name="Text Box 1223"/>
                  <xdr:cNvSpPr txBox="1">
                    <a:spLocks noChangeArrowheads="1"/>
                  </xdr:cNvSpPr>
                </xdr:nvSpPr>
                <xdr:spPr bwMode="auto">
                  <a:xfrm>
                    <a:off x="291"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92" name="Text Box 1224"/>
                  <xdr:cNvSpPr txBox="1">
                    <a:spLocks noChangeArrowheads="1"/>
                  </xdr:cNvSpPr>
                </xdr:nvSpPr>
                <xdr:spPr bwMode="auto">
                  <a:xfrm>
                    <a:off x="318"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93" name="Text Box 1225"/>
                  <xdr:cNvSpPr txBox="1">
                    <a:spLocks noChangeArrowheads="1"/>
                  </xdr:cNvSpPr>
                </xdr:nvSpPr>
                <xdr:spPr bwMode="auto">
                  <a:xfrm>
                    <a:off x="345"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394" name="Text Box 1226"/>
                  <xdr:cNvSpPr txBox="1">
                    <a:spLocks noChangeArrowheads="1"/>
                  </xdr:cNvSpPr>
                </xdr:nvSpPr>
                <xdr:spPr bwMode="auto">
                  <a:xfrm>
                    <a:off x="317"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644" name="Line 1227"/>
                  <xdr:cNvSpPr>
                    <a:spLocks noChangeShapeType="1"/>
                  </xdr:cNvSpPr>
                </xdr:nvSpPr>
                <xdr:spPr bwMode="auto">
                  <a:xfrm>
                    <a:off x="333" y="4108"/>
                    <a:ext cx="12" cy="0"/>
                  </a:xfrm>
                  <a:prstGeom prst="line">
                    <a:avLst/>
                  </a:prstGeom>
                  <a:noFill/>
                  <a:ln w="9525">
                    <a:solidFill>
                      <a:srgbClr val="FFFF99"/>
                    </a:solidFill>
                    <a:round/>
                    <a:headEnd/>
                    <a:tailEnd/>
                  </a:ln>
                </xdr:spPr>
              </xdr:sp>
              <xdr:sp macro="" textlink="">
                <xdr:nvSpPr>
                  <xdr:cNvPr id="40645" name="Line 1228"/>
                  <xdr:cNvSpPr>
                    <a:spLocks noChangeShapeType="1"/>
                  </xdr:cNvSpPr>
                </xdr:nvSpPr>
                <xdr:spPr bwMode="auto">
                  <a:xfrm rot="5400000">
                    <a:off x="267" y="4123"/>
                    <a:ext cx="12" cy="0"/>
                  </a:xfrm>
                  <a:prstGeom prst="line">
                    <a:avLst/>
                  </a:prstGeom>
                  <a:noFill/>
                  <a:ln w="9525">
                    <a:solidFill>
                      <a:srgbClr val="FFFF99"/>
                    </a:solidFill>
                    <a:round/>
                    <a:headEnd/>
                    <a:tailEnd/>
                  </a:ln>
                </xdr:spPr>
              </xdr:sp>
              <xdr:sp macro="" textlink="">
                <xdr:nvSpPr>
                  <xdr:cNvPr id="40646" name="Line 1229"/>
                  <xdr:cNvSpPr>
                    <a:spLocks noChangeShapeType="1"/>
                  </xdr:cNvSpPr>
                </xdr:nvSpPr>
                <xdr:spPr bwMode="auto">
                  <a:xfrm rot="5400000">
                    <a:off x="267" y="4093"/>
                    <a:ext cx="12" cy="0"/>
                  </a:xfrm>
                  <a:prstGeom prst="line">
                    <a:avLst/>
                  </a:prstGeom>
                  <a:noFill/>
                  <a:ln w="9525">
                    <a:solidFill>
                      <a:srgbClr val="FFFF99"/>
                    </a:solidFill>
                    <a:round/>
                    <a:headEnd/>
                    <a:tailEnd/>
                  </a:ln>
                </xdr:spPr>
              </xdr:sp>
              <xdr:sp macro="" textlink="">
                <xdr:nvSpPr>
                  <xdr:cNvPr id="40647" name="Line 1230"/>
                  <xdr:cNvSpPr>
                    <a:spLocks noChangeShapeType="1"/>
                  </xdr:cNvSpPr>
                </xdr:nvSpPr>
                <xdr:spPr bwMode="auto">
                  <a:xfrm rot="5400000">
                    <a:off x="294" y="4123"/>
                    <a:ext cx="12" cy="0"/>
                  </a:xfrm>
                  <a:prstGeom prst="line">
                    <a:avLst/>
                  </a:prstGeom>
                  <a:noFill/>
                  <a:ln w="9525">
                    <a:solidFill>
                      <a:srgbClr val="FFFF99"/>
                    </a:solidFill>
                    <a:round/>
                    <a:headEnd/>
                    <a:tailEnd/>
                  </a:ln>
                </xdr:spPr>
              </xdr:sp>
              <xdr:grpSp>
                <xdr:nvGrpSpPr>
                  <xdr:cNvPr id="40648" name="Group 1231"/>
                  <xdr:cNvGrpSpPr>
                    <a:grpSpLocks/>
                  </xdr:cNvGrpSpPr>
                </xdr:nvGrpSpPr>
                <xdr:grpSpPr bwMode="auto">
                  <a:xfrm>
                    <a:off x="307" y="4106"/>
                    <a:ext cx="12" cy="4"/>
                    <a:chOff x="297" y="2388"/>
                    <a:chExt cx="12" cy="4"/>
                  </a:xfrm>
                </xdr:grpSpPr>
                <xdr:sp macro="" textlink="">
                  <xdr:nvSpPr>
                    <xdr:cNvPr id="40656" name="Line 1232"/>
                    <xdr:cNvSpPr>
                      <a:spLocks noChangeShapeType="1"/>
                    </xdr:cNvSpPr>
                  </xdr:nvSpPr>
                  <xdr:spPr bwMode="auto">
                    <a:xfrm>
                      <a:off x="297" y="2392"/>
                      <a:ext cx="12" cy="0"/>
                    </a:xfrm>
                    <a:prstGeom prst="line">
                      <a:avLst/>
                    </a:prstGeom>
                    <a:noFill/>
                    <a:ln w="9525">
                      <a:solidFill>
                        <a:srgbClr val="FFFF99"/>
                      </a:solidFill>
                      <a:round/>
                      <a:headEnd/>
                      <a:tailEnd/>
                    </a:ln>
                  </xdr:spPr>
                </xdr:sp>
                <xdr:sp macro="" textlink="">
                  <xdr:nvSpPr>
                    <xdr:cNvPr id="40657" name="Line 1233"/>
                    <xdr:cNvSpPr>
                      <a:spLocks noChangeShapeType="1"/>
                    </xdr:cNvSpPr>
                  </xdr:nvSpPr>
                  <xdr:spPr bwMode="auto">
                    <a:xfrm rot="10800000">
                      <a:off x="297" y="2388"/>
                      <a:ext cx="12" cy="0"/>
                    </a:xfrm>
                    <a:prstGeom prst="line">
                      <a:avLst/>
                    </a:prstGeom>
                    <a:noFill/>
                    <a:ln w="9525">
                      <a:solidFill>
                        <a:srgbClr val="FF6600"/>
                      </a:solidFill>
                      <a:round/>
                      <a:headEnd/>
                      <a:tailEnd/>
                    </a:ln>
                  </xdr:spPr>
                </xdr:sp>
              </xdr:grpSp>
              <xdr:sp macro="" textlink="">
                <xdr:nvSpPr>
                  <xdr:cNvPr id="40649" name="Line 1234"/>
                  <xdr:cNvSpPr>
                    <a:spLocks noChangeShapeType="1"/>
                  </xdr:cNvSpPr>
                </xdr:nvSpPr>
                <xdr:spPr bwMode="auto">
                  <a:xfrm rot="5400000">
                    <a:off x="321" y="4123"/>
                    <a:ext cx="12" cy="0"/>
                  </a:xfrm>
                  <a:prstGeom prst="line">
                    <a:avLst/>
                  </a:prstGeom>
                  <a:noFill/>
                  <a:ln w="9525">
                    <a:solidFill>
                      <a:srgbClr val="FFFF99"/>
                    </a:solidFill>
                    <a:round/>
                    <a:headEnd/>
                    <a:tailEnd/>
                  </a:ln>
                </xdr:spPr>
              </xdr:sp>
              <xdr:sp macro="" textlink="">
                <xdr:nvSpPr>
                  <xdr:cNvPr id="8403" name="Text Box 1235"/>
                  <xdr:cNvSpPr txBox="1">
                    <a:spLocks noChangeArrowheads="1"/>
                  </xdr:cNvSpPr>
                </xdr:nvSpPr>
                <xdr:spPr bwMode="auto">
                  <a:xfrm>
                    <a:off x="236"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651" name="Line 1236"/>
                  <xdr:cNvSpPr>
                    <a:spLocks noChangeShapeType="1"/>
                  </xdr:cNvSpPr>
                </xdr:nvSpPr>
                <xdr:spPr bwMode="auto">
                  <a:xfrm>
                    <a:off x="253" y="4108"/>
                    <a:ext cx="12" cy="0"/>
                  </a:xfrm>
                  <a:prstGeom prst="line">
                    <a:avLst/>
                  </a:prstGeom>
                  <a:noFill/>
                  <a:ln w="9525">
                    <a:solidFill>
                      <a:srgbClr val="FFFF99"/>
                    </a:solidFill>
                    <a:round/>
                    <a:headEnd/>
                    <a:tailEnd/>
                  </a:ln>
                </xdr:spPr>
              </xdr:sp>
              <xdr:grpSp>
                <xdr:nvGrpSpPr>
                  <xdr:cNvPr id="40652" name="Group 1237"/>
                  <xdr:cNvGrpSpPr>
                    <a:grpSpLocks/>
                  </xdr:cNvGrpSpPr>
                </xdr:nvGrpSpPr>
                <xdr:grpSpPr bwMode="auto">
                  <a:xfrm>
                    <a:off x="344" y="4088"/>
                    <a:ext cx="20" cy="41"/>
                    <a:chOff x="335" y="2196"/>
                    <a:chExt cx="20" cy="41"/>
                  </a:xfrm>
                </xdr:grpSpPr>
                <xdr:sp macro="" textlink="">
                  <xdr:nvSpPr>
                    <xdr:cNvPr id="8406" name="Text Box 1238"/>
                    <xdr:cNvSpPr txBox="1">
                      <a:spLocks noChangeArrowheads="1"/>
                    </xdr:cNvSpPr>
                  </xdr:nvSpPr>
                  <xdr:spPr bwMode="auto">
                    <a:xfrm>
                      <a:off x="335" y="220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654" name="Line 1239"/>
                    <xdr:cNvSpPr>
                      <a:spLocks noChangeShapeType="1"/>
                    </xdr:cNvSpPr>
                  </xdr:nvSpPr>
                  <xdr:spPr bwMode="auto">
                    <a:xfrm rot="5400000">
                      <a:off x="339" y="2231"/>
                      <a:ext cx="12" cy="0"/>
                    </a:xfrm>
                    <a:prstGeom prst="line">
                      <a:avLst/>
                    </a:prstGeom>
                    <a:noFill/>
                    <a:ln w="9525">
                      <a:solidFill>
                        <a:srgbClr val="FFFF99"/>
                      </a:solidFill>
                      <a:round/>
                      <a:headEnd/>
                      <a:tailEnd/>
                    </a:ln>
                  </xdr:spPr>
                </xdr:sp>
                <xdr:sp macro="" textlink="">
                  <xdr:nvSpPr>
                    <xdr:cNvPr id="40655" name="Line 1240"/>
                    <xdr:cNvSpPr>
                      <a:spLocks noChangeShapeType="1"/>
                    </xdr:cNvSpPr>
                  </xdr:nvSpPr>
                  <xdr:spPr bwMode="auto">
                    <a:xfrm rot="5400000">
                      <a:off x="339" y="2202"/>
                      <a:ext cx="12" cy="0"/>
                    </a:xfrm>
                    <a:prstGeom prst="line">
                      <a:avLst/>
                    </a:prstGeom>
                    <a:noFill/>
                    <a:ln w="9525">
                      <a:solidFill>
                        <a:srgbClr val="FFFF99"/>
                      </a:solidFill>
                      <a:round/>
                      <a:headEnd/>
                      <a:tailEnd/>
                    </a:ln>
                  </xdr:spPr>
                </xdr:sp>
              </xdr:grpSp>
            </xdr:grpSp>
          </xdr:grpSp>
          <xdr:grpSp>
            <xdr:nvGrpSpPr>
              <xdr:cNvPr id="40617" name="Group 1258"/>
              <xdr:cNvGrpSpPr>
                <a:grpSpLocks/>
              </xdr:cNvGrpSpPr>
            </xdr:nvGrpSpPr>
            <xdr:grpSpPr bwMode="auto">
              <a:xfrm>
                <a:off x="261" y="2408"/>
                <a:ext cx="257" cy="25"/>
                <a:chOff x="261" y="2408"/>
                <a:chExt cx="257" cy="25"/>
              </a:xfrm>
            </xdr:grpSpPr>
            <xdr:sp macro="" textlink="">
              <xdr:nvSpPr>
                <xdr:cNvPr id="40618" name="Line 1185"/>
                <xdr:cNvSpPr>
                  <a:spLocks noChangeShapeType="1"/>
                </xdr:cNvSpPr>
              </xdr:nvSpPr>
              <xdr:spPr bwMode="auto">
                <a:xfrm>
                  <a:off x="518" y="2408"/>
                  <a:ext cx="0" cy="25"/>
                </a:xfrm>
                <a:prstGeom prst="line">
                  <a:avLst/>
                </a:prstGeom>
                <a:noFill/>
                <a:ln w="9525">
                  <a:solidFill>
                    <a:srgbClr val="800000"/>
                  </a:solidFill>
                  <a:round/>
                  <a:headEnd/>
                  <a:tailEnd/>
                </a:ln>
              </xdr:spPr>
            </xdr:sp>
            <xdr:grpSp>
              <xdr:nvGrpSpPr>
                <xdr:cNvPr id="40619" name="Group 1257"/>
                <xdr:cNvGrpSpPr>
                  <a:grpSpLocks/>
                </xdr:cNvGrpSpPr>
              </xdr:nvGrpSpPr>
              <xdr:grpSpPr bwMode="auto">
                <a:xfrm>
                  <a:off x="261" y="2408"/>
                  <a:ext cx="257" cy="25"/>
                  <a:chOff x="261" y="2408"/>
                  <a:chExt cx="257" cy="25"/>
                </a:xfrm>
              </xdr:grpSpPr>
              <xdr:sp macro="" textlink="">
                <xdr:nvSpPr>
                  <xdr:cNvPr id="40620" name="Line 1182"/>
                  <xdr:cNvSpPr>
                    <a:spLocks noChangeShapeType="1"/>
                  </xdr:cNvSpPr>
                </xdr:nvSpPr>
                <xdr:spPr bwMode="auto">
                  <a:xfrm flipH="1">
                    <a:off x="262" y="2433"/>
                    <a:ext cx="256" cy="0"/>
                  </a:xfrm>
                  <a:prstGeom prst="line">
                    <a:avLst/>
                  </a:prstGeom>
                  <a:noFill/>
                  <a:ln w="9525">
                    <a:solidFill>
                      <a:srgbClr val="800000"/>
                    </a:solidFill>
                    <a:round/>
                    <a:headEnd/>
                    <a:tailEnd/>
                  </a:ln>
                </xdr:spPr>
              </xdr:sp>
              <xdr:sp macro="" textlink="">
                <xdr:nvSpPr>
                  <xdr:cNvPr id="40621" name="Line 1184"/>
                  <xdr:cNvSpPr>
                    <a:spLocks noChangeShapeType="1"/>
                  </xdr:cNvSpPr>
                </xdr:nvSpPr>
                <xdr:spPr bwMode="auto">
                  <a:xfrm>
                    <a:off x="261" y="2408"/>
                    <a:ext cx="0" cy="25"/>
                  </a:xfrm>
                  <a:prstGeom prst="line">
                    <a:avLst/>
                  </a:prstGeom>
                  <a:noFill/>
                  <a:ln w="9525">
                    <a:solidFill>
                      <a:srgbClr val="800000"/>
                    </a:solidFill>
                    <a:round/>
                    <a:headEnd/>
                    <a:tailEnd/>
                  </a:ln>
                </xdr:spPr>
              </xdr:sp>
              <xdr:sp macro="" textlink="">
                <xdr:nvSpPr>
                  <xdr:cNvPr id="40622" name="Line 1183"/>
                  <xdr:cNvSpPr>
                    <a:spLocks noChangeShapeType="1"/>
                  </xdr:cNvSpPr>
                </xdr:nvSpPr>
                <xdr:spPr bwMode="auto">
                  <a:xfrm flipH="1">
                    <a:off x="262" y="2408"/>
                    <a:ext cx="256" cy="0"/>
                  </a:xfrm>
                  <a:prstGeom prst="line">
                    <a:avLst/>
                  </a:prstGeom>
                  <a:noFill/>
                  <a:ln w="9525">
                    <a:solidFill>
                      <a:srgbClr val="800000"/>
                    </a:solidFill>
                    <a:round/>
                    <a:headEnd/>
                    <a:tailEnd/>
                  </a:ln>
                </xdr:spPr>
              </xdr:sp>
            </xdr:grpSp>
          </xdr:grpSp>
        </xdr:grpSp>
      </xdr:grpSp>
      <xdr:grpSp>
        <xdr:nvGrpSpPr>
          <xdr:cNvPr id="40606" name="Group 1262"/>
          <xdr:cNvGrpSpPr>
            <a:grpSpLocks/>
          </xdr:cNvGrpSpPr>
        </xdr:nvGrpSpPr>
        <xdr:grpSpPr bwMode="auto">
          <a:xfrm>
            <a:off x="261" y="2349"/>
            <a:ext cx="257" cy="25"/>
            <a:chOff x="261" y="2349"/>
            <a:chExt cx="257" cy="25"/>
          </a:xfrm>
        </xdr:grpSpPr>
        <xdr:sp macro="" textlink="">
          <xdr:nvSpPr>
            <xdr:cNvPr id="40607" name="Line 1190"/>
            <xdr:cNvSpPr>
              <a:spLocks noChangeShapeType="1"/>
            </xdr:cNvSpPr>
          </xdr:nvSpPr>
          <xdr:spPr bwMode="auto">
            <a:xfrm>
              <a:off x="518" y="2349"/>
              <a:ext cx="0" cy="25"/>
            </a:xfrm>
            <a:prstGeom prst="line">
              <a:avLst/>
            </a:prstGeom>
            <a:noFill/>
            <a:ln w="9525">
              <a:solidFill>
                <a:srgbClr val="800000"/>
              </a:solidFill>
              <a:round/>
              <a:headEnd/>
              <a:tailEnd/>
            </a:ln>
          </xdr:spPr>
        </xdr:sp>
        <xdr:grpSp>
          <xdr:nvGrpSpPr>
            <xdr:cNvPr id="40608" name="Group 1260"/>
            <xdr:cNvGrpSpPr>
              <a:grpSpLocks/>
            </xdr:cNvGrpSpPr>
          </xdr:nvGrpSpPr>
          <xdr:grpSpPr bwMode="auto">
            <a:xfrm>
              <a:off x="261" y="2349"/>
              <a:ext cx="257" cy="25"/>
              <a:chOff x="261" y="2349"/>
              <a:chExt cx="257" cy="25"/>
            </a:xfrm>
          </xdr:grpSpPr>
          <xdr:sp macro="" textlink="">
            <xdr:nvSpPr>
              <xdr:cNvPr id="40609" name="Line 1188"/>
              <xdr:cNvSpPr>
                <a:spLocks noChangeShapeType="1"/>
              </xdr:cNvSpPr>
            </xdr:nvSpPr>
            <xdr:spPr bwMode="auto">
              <a:xfrm flipH="1">
                <a:off x="262" y="2349"/>
                <a:ext cx="256" cy="0"/>
              </a:xfrm>
              <a:prstGeom prst="line">
                <a:avLst/>
              </a:prstGeom>
              <a:noFill/>
              <a:ln w="9525">
                <a:solidFill>
                  <a:srgbClr val="800000"/>
                </a:solidFill>
                <a:round/>
                <a:headEnd/>
                <a:tailEnd/>
              </a:ln>
            </xdr:spPr>
          </xdr:sp>
          <xdr:sp macro="" textlink="">
            <xdr:nvSpPr>
              <xdr:cNvPr id="40610" name="Line 1189"/>
              <xdr:cNvSpPr>
                <a:spLocks noChangeShapeType="1"/>
              </xdr:cNvSpPr>
            </xdr:nvSpPr>
            <xdr:spPr bwMode="auto">
              <a:xfrm>
                <a:off x="261" y="2349"/>
                <a:ext cx="0" cy="25"/>
              </a:xfrm>
              <a:prstGeom prst="line">
                <a:avLst/>
              </a:prstGeom>
              <a:noFill/>
              <a:ln w="9525">
                <a:solidFill>
                  <a:srgbClr val="800000"/>
                </a:solidFill>
                <a:round/>
                <a:headEnd/>
                <a:tailEnd/>
              </a:ln>
            </xdr:spPr>
          </xdr:sp>
          <xdr:sp macro="" textlink="">
            <xdr:nvSpPr>
              <xdr:cNvPr id="40611" name="Line 1187"/>
              <xdr:cNvSpPr>
                <a:spLocks noChangeShapeType="1"/>
              </xdr:cNvSpPr>
            </xdr:nvSpPr>
            <xdr:spPr bwMode="auto">
              <a:xfrm flipH="1">
                <a:off x="262" y="2374"/>
                <a:ext cx="256" cy="0"/>
              </a:xfrm>
              <a:prstGeom prst="line">
                <a:avLst/>
              </a:prstGeom>
              <a:noFill/>
              <a:ln w="9525">
                <a:solidFill>
                  <a:srgbClr val="800000"/>
                </a:solidFill>
                <a:round/>
                <a:headEnd/>
                <a:tailEnd/>
              </a:ln>
            </xdr:spPr>
          </xdr:sp>
        </xdr:grpSp>
      </xdr:grpSp>
    </xdr:grpSp>
    <xdr:clientData/>
  </xdr:twoCellAnchor>
  <xdr:twoCellAnchor>
    <xdr:from>
      <xdr:col>2</xdr:col>
      <xdr:colOff>133350</xdr:colOff>
      <xdr:row>154</xdr:row>
      <xdr:rowOff>57150</xdr:rowOff>
    </xdr:from>
    <xdr:to>
      <xdr:col>9</xdr:col>
      <xdr:colOff>476250</xdr:colOff>
      <xdr:row>161</xdr:row>
      <xdr:rowOff>161925</xdr:rowOff>
    </xdr:to>
    <xdr:grpSp>
      <xdr:nvGrpSpPr>
        <xdr:cNvPr id="36673" name="Group 1264"/>
        <xdr:cNvGrpSpPr>
          <a:grpSpLocks/>
        </xdr:cNvGrpSpPr>
      </xdr:nvGrpSpPr>
      <xdr:grpSpPr bwMode="auto">
        <a:xfrm>
          <a:off x="1362382" y="31602311"/>
          <a:ext cx="4644513" cy="1538646"/>
          <a:chOff x="142" y="2342"/>
          <a:chExt cx="484" cy="151"/>
        </a:xfrm>
      </xdr:grpSpPr>
      <xdr:grpSp>
        <xdr:nvGrpSpPr>
          <xdr:cNvPr id="40530" name="Group 1265"/>
          <xdr:cNvGrpSpPr>
            <a:grpSpLocks/>
          </xdr:cNvGrpSpPr>
        </xdr:nvGrpSpPr>
        <xdr:grpSpPr bwMode="auto">
          <a:xfrm>
            <a:off x="142" y="2342"/>
            <a:ext cx="484" cy="151"/>
            <a:chOff x="142" y="2342"/>
            <a:chExt cx="484" cy="151"/>
          </a:xfrm>
        </xdr:grpSpPr>
        <xdr:grpSp>
          <xdr:nvGrpSpPr>
            <xdr:cNvPr id="40537" name="Group 1266"/>
            <xdr:cNvGrpSpPr>
              <a:grpSpLocks/>
            </xdr:cNvGrpSpPr>
          </xdr:nvGrpSpPr>
          <xdr:grpSpPr bwMode="auto">
            <a:xfrm>
              <a:off x="142" y="2342"/>
              <a:ext cx="484" cy="151"/>
              <a:chOff x="133" y="2343"/>
              <a:chExt cx="484" cy="151"/>
            </a:xfrm>
          </xdr:grpSpPr>
          <xdr:sp macro="" textlink="">
            <xdr:nvSpPr>
              <xdr:cNvPr id="8435" name="Text Box 1267"/>
              <xdr:cNvSpPr txBox="1">
                <a:spLocks noChangeArrowheads="1"/>
              </xdr:cNvSpPr>
            </xdr:nvSpPr>
            <xdr:spPr bwMode="auto">
              <a:xfrm>
                <a:off x="342" y="2472"/>
                <a:ext cx="78" cy="22"/>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C</a:t>
                </a:r>
              </a:p>
            </xdr:txBody>
          </xdr:sp>
          <xdr:sp macro="" textlink="">
            <xdr:nvSpPr>
              <xdr:cNvPr id="40598" name="AutoShape 1268"/>
              <xdr:cNvSpPr>
                <a:spLocks/>
              </xdr:cNvSpPr>
            </xdr:nvSpPr>
            <xdr:spPr bwMode="auto">
              <a:xfrm rot="5400000">
                <a:off x="366" y="2333"/>
                <a:ext cx="27" cy="250"/>
              </a:xfrm>
              <a:prstGeom prst="rightBrace">
                <a:avLst>
                  <a:gd name="adj1" fmla="val 30521"/>
                  <a:gd name="adj2" fmla="val 49449"/>
                </a:avLst>
              </a:prstGeom>
              <a:noFill/>
              <a:ln w="3175">
                <a:solidFill>
                  <a:srgbClr val="3366FF"/>
                </a:solidFill>
                <a:round/>
                <a:headEnd/>
                <a:tailEnd/>
              </a:ln>
            </xdr:spPr>
          </xdr:sp>
          <xdr:grpSp>
            <xdr:nvGrpSpPr>
              <xdr:cNvPr id="40599" name="Group 1269"/>
              <xdr:cNvGrpSpPr>
                <a:grpSpLocks/>
              </xdr:cNvGrpSpPr>
            </xdr:nvGrpSpPr>
            <xdr:grpSpPr bwMode="auto">
              <a:xfrm>
                <a:off x="133" y="2343"/>
                <a:ext cx="111" cy="23"/>
                <a:chOff x="133" y="2167"/>
                <a:chExt cx="111" cy="23"/>
              </a:xfrm>
            </xdr:grpSpPr>
            <xdr:sp macro="" textlink="">
              <xdr:nvSpPr>
                <xdr:cNvPr id="8438" name="Text Box 1270"/>
                <xdr:cNvSpPr txBox="1">
                  <a:spLocks noChangeArrowheads="1"/>
                </xdr:cNvSpPr>
              </xdr:nvSpPr>
              <xdr:spPr bwMode="auto">
                <a:xfrm>
                  <a:off x="133" y="2167"/>
                  <a:ext cx="94"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ν–2 άτομα </a:t>
                  </a:r>
                  <a:r>
                    <a:rPr lang="en-US" sz="1100" b="1" i="0" strike="noStrike">
                      <a:solidFill>
                        <a:srgbClr val="800000"/>
                      </a:solidFill>
                      <a:latin typeface="Arial"/>
                      <a:cs typeface="Arial"/>
                    </a:rPr>
                    <a:t>H</a:t>
                  </a:r>
                </a:p>
              </xdr:txBody>
            </xdr:sp>
            <xdr:sp macro="" textlink="">
              <xdr:nvSpPr>
                <xdr:cNvPr id="40604" name="Line 1271"/>
                <xdr:cNvSpPr>
                  <a:spLocks noChangeShapeType="1"/>
                </xdr:cNvSpPr>
              </xdr:nvSpPr>
              <xdr:spPr bwMode="auto">
                <a:xfrm>
                  <a:off x="182" y="2190"/>
                  <a:ext cx="62" cy="0"/>
                </a:xfrm>
                <a:prstGeom prst="line">
                  <a:avLst/>
                </a:prstGeom>
                <a:noFill/>
                <a:ln w="9525">
                  <a:solidFill>
                    <a:srgbClr val="FF6600"/>
                  </a:solidFill>
                  <a:round/>
                  <a:headEnd/>
                  <a:tailEnd type="triangle" w="med" len="med"/>
                </a:ln>
              </xdr:spPr>
            </xdr:sp>
          </xdr:grpSp>
          <xdr:grpSp>
            <xdr:nvGrpSpPr>
              <xdr:cNvPr id="40600" name="Group 1272"/>
              <xdr:cNvGrpSpPr>
                <a:grpSpLocks/>
              </xdr:cNvGrpSpPr>
            </xdr:nvGrpSpPr>
            <xdr:grpSpPr bwMode="auto">
              <a:xfrm>
                <a:off x="521" y="2404"/>
                <a:ext cx="96" cy="23"/>
                <a:chOff x="514" y="804"/>
                <a:chExt cx="96" cy="23"/>
              </a:xfrm>
            </xdr:grpSpPr>
            <xdr:sp macro="" textlink="">
              <xdr:nvSpPr>
                <xdr:cNvPr id="8441" name="Text Box 1273"/>
                <xdr:cNvSpPr txBox="1">
                  <a:spLocks noChangeArrowheads="1"/>
                </xdr:cNvSpPr>
              </xdr:nvSpPr>
              <xdr:spPr bwMode="auto">
                <a:xfrm>
                  <a:off x="530" y="804"/>
                  <a:ext cx="80"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H</a:t>
                  </a:r>
                </a:p>
              </xdr:txBody>
            </xdr:sp>
            <xdr:sp macro="" textlink="">
              <xdr:nvSpPr>
                <xdr:cNvPr id="40602" name="Line 1274"/>
                <xdr:cNvSpPr>
                  <a:spLocks noChangeShapeType="1"/>
                </xdr:cNvSpPr>
              </xdr:nvSpPr>
              <xdr:spPr bwMode="auto">
                <a:xfrm flipH="1">
                  <a:off x="514" y="826"/>
                  <a:ext cx="51" cy="0"/>
                </a:xfrm>
                <a:prstGeom prst="line">
                  <a:avLst/>
                </a:prstGeom>
                <a:noFill/>
                <a:ln w="9525">
                  <a:solidFill>
                    <a:srgbClr val="FF6600"/>
                  </a:solidFill>
                  <a:round/>
                  <a:headEnd/>
                  <a:tailEnd type="triangle" w="med" len="med"/>
                </a:ln>
              </xdr:spPr>
            </xdr:sp>
          </xdr:grpSp>
        </xdr:grpSp>
        <xdr:grpSp>
          <xdr:nvGrpSpPr>
            <xdr:cNvPr id="40538" name="Group 1275"/>
            <xdr:cNvGrpSpPr>
              <a:grpSpLocks/>
            </xdr:cNvGrpSpPr>
          </xdr:nvGrpSpPr>
          <xdr:grpSpPr bwMode="auto">
            <a:xfrm>
              <a:off x="231" y="2352"/>
              <a:ext cx="318" cy="81"/>
              <a:chOff x="231" y="2352"/>
              <a:chExt cx="318" cy="81"/>
            </a:xfrm>
          </xdr:grpSpPr>
          <xdr:sp macro="" textlink="">
            <xdr:nvSpPr>
              <xdr:cNvPr id="40539" name="Oval 1276"/>
              <xdr:cNvSpPr>
                <a:spLocks noChangeArrowheads="1"/>
              </xdr:cNvSpPr>
            </xdr:nvSpPr>
            <xdr:spPr bwMode="auto">
              <a:xfrm>
                <a:off x="517" y="2375"/>
                <a:ext cx="32" cy="32"/>
              </a:xfrm>
              <a:prstGeom prst="ellipse">
                <a:avLst/>
              </a:prstGeom>
              <a:solidFill>
                <a:srgbClr val="000000"/>
              </a:solidFill>
              <a:ln w="9525">
                <a:solidFill>
                  <a:srgbClr val="800000"/>
                </a:solidFill>
                <a:round/>
                <a:headEnd/>
                <a:tailEnd/>
              </a:ln>
            </xdr:spPr>
          </xdr:sp>
          <xdr:sp macro="" textlink="">
            <xdr:nvSpPr>
              <xdr:cNvPr id="40540" name="Oval 1277"/>
              <xdr:cNvSpPr>
                <a:spLocks noChangeArrowheads="1"/>
              </xdr:cNvSpPr>
            </xdr:nvSpPr>
            <xdr:spPr bwMode="auto">
              <a:xfrm>
                <a:off x="231" y="2375"/>
                <a:ext cx="32" cy="32"/>
              </a:xfrm>
              <a:prstGeom prst="ellipse">
                <a:avLst/>
              </a:prstGeom>
              <a:solidFill>
                <a:srgbClr val="000000"/>
              </a:solidFill>
              <a:ln w="9525">
                <a:solidFill>
                  <a:srgbClr val="800000"/>
                </a:solidFill>
                <a:round/>
                <a:headEnd/>
                <a:tailEnd/>
              </a:ln>
            </xdr:spPr>
          </xdr:sp>
          <xdr:grpSp>
            <xdr:nvGrpSpPr>
              <xdr:cNvPr id="40541" name="Group 1278"/>
              <xdr:cNvGrpSpPr>
                <a:grpSpLocks/>
              </xdr:cNvGrpSpPr>
            </xdr:nvGrpSpPr>
            <xdr:grpSpPr bwMode="auto">
              <a:xfrm>
                <a:off x="237" y="2352"/>
                <a:ext cx="306" cy="79"/>
                <a:chOff x="237" y="4069"/>
                <a:chExt cx="306" cy="79"/>
              </a:xfrm>
            </xdr:grpSpPr>
            <xdr:sp macro="" textlink="">
              <xdr:nvSpPr>
                <xdr:cNvPr id="8447" name="Text Box 1279"/>
                <xdr:cNvSpPr txBox="1">
                  <a:spLocks noChangeArrowheads="1"/>
                </xdr:cNvSpPr>
              </xdr:nvSpPr>
              <xdr:spPr bwMode="auto">
                <a:xfrm>
                  <a:off x="497"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48" name="Text Box 1280"/>
                <xdr:cNvSpPr txBox="1">
                  <a:spLocks noChangeArrowheads="1"/>
                </xdr:cNvSpPr>
              </xdr:nvSpPr>
              <xdr:spPr bwMode="auto">
                <a:xfrm>
                  <a:off x="443"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49" name="Text Box 1281"/>
                <xdr:cNvSpPr txBox="1">
                  <a:spLocks noChangeArrowheads="1"/>
                </xdr:cNvSpPr>
              </xdr:nvSpPr>
              <xdr:spPr bwMode="auto">
                <a:xfrm>
                  <a:off x="470"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50" name="Text Box 1282"/>
                <xdr:cNvSpPr txBox="1">
                  <a:spLocks noChangeArrowheads="1"/>
                </xdr:cNvSpPr>
              </xdr:nvSpPr>
              <xdr:spPr bwMode="auto">
                <a:xfrm>
                  <a:off x="442"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51" name="Text Box 1283"/>
                <xdr:cNvSpPr txBox="1">
                  <a:spLocks noChangeArrowheads="1"/>
                </xdr:cNvSpPr>
              </xdr:nvSpPr>
              <xdr:spPr bwMode="auto">
                <a:xfrm>
                  <a:off x="470"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52" name="Text Box 1284"/>
                <xdr:cNvSpPr txBox="1">
                  <a:spLocks noChangeArrowheads="1"/>
                </xdr:cNvSpPr>
              </xdr:nvSpPr>
              <xdr:spPr bwMode="auto">
                <a:xfrm>
                  <a:off x="497"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53" name="Text Box 1285"/>
                <xdr:cNvSpPr txBox="1">
                  <a:spLocks noChangeArrowheads="1"/>
                </xdr:cNvSpPr>
              </xdr:nvSpPr>
              <xdr:spPr bwMode="auto">
                <a:xfrm>
                  <a:off x="523"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555" name="Line 1286"/>
                <xdr:cNvSpPr>
                  <a:spLocks noChangeShapeType="1"/>
                </xdr:cNvSpPr>
              </xdr:nvSpPr>
              <xdr:spPr bwMode="auto">
                <a:xfrm>
                  <a:off x="360" y="4108"/>
                  <a:ext cx="12" cy="0"/>
                </a:xfrm>
                <a:prstGeom prst="line">
                  <a:avLst/>
                </a:prstGeom>
                <a:noFill/>
                <a:ln w="9525">
                  <a:solidFill>
                    <a:srgbClr val="FFFF99"/>
                  </a:solidFill>
                  <a:round/>
                  <a:headEnd/>
                  <a:tailEnd/>
                </a:ln>
              </xdr:spPr>
            </xdr:sp>
            <xdr:sp macro="" textlink="">
              <xdr:nvSpPr>
                <xdr:cNvPr id="40556" name="Line 1287"/>
                <xdr:cNvSpPr>
                  <a:spLocks noChangeShapeType="1"/>
                </xdr:cNvSpPr>
              </xdr:nvSpPr>
              <xdr:spPr bwMode="auto">
                <a:xfrm>
                  <a:off x="379" y="4108"/>
                  <a:ext cx="48" cy="0"/>
                </a:xfrm>
                <a:prstGeom prst="line">
                  <a:avLst/>
                </a:prstGeom>
                <a:noFill/>
                <a:ln w="9525">
                  <a:solidFill>
                    <a:srgbClr val="FFFF99"/>
                  </a:solidFill>
                  <a:prstDash val="dash"/>
                  <a:round/>
                  <a:headEnd/>
                  <a:tailEnd/>
                </a:ln>
              </xdr:spPr>
            </xdr:sp>
            <xdr:grpSp>
              <xdr:nvGrpSpPr>
                <xdr:cNvPr id="40557" name="Group 1288"/>
                <xdr:cNvGrpSpPr>
                  <a:grpSpLocks/>
                </xdr:cNvGrpSpPr>
              </xdr:nvGrpSpPr>
              <xdr:grpSpPr bwMode="auto">
                <a:xfrm>
                  <a:off x="432" y="4087"/>
                  <a:ext cx="92" cy="42"/>
                  <a:chOff x="353" y="771"/>
                  <a:chExt cx="92" cy="42"/>
                </a:xfrm>
              </xdr:grpSpPr>
              <xdr:sp macro="" textlink="">
                <xdr:nvSpPr>
                  <xdr:cNvPr id="8457" name="Text Box 1289"/>
                  <xdr:cNvSpPr txBox="1">
                    <a:spLocks noChangeArrowheads="1"/>
                  </xdr:cNvSpPr>
                </xdr:nvSpPr>
                <xdr:spPr bwMode="auto">
                  <a:xfrm>
                    <a:off x="36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458" name="Text Box 1290"/>
                  <xdr:cNvSpPr txBox="1">
                    <a:spLocks noChangeArrowheads="1"/>
                  </xdr:cNvSpPr>
                </xdr:nvSpPr>
                <xdr:spPr bwMode="auto">
                  <a:xfrm>
                    <a:off x="390"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459" name="Text Box 1291"/>
                  <xdr:cNvSpPr txBox="1">
                    <a:spLocks noChangeArrowheads="1"/>
                  </xdr:cNvSpPr>
                </xdr:nvSpPr>
                <xdr:spPr bwMode="auto">
                  <a:xfrm>
                    <a:off x="41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0586" name="Group 1292"/>
                  <xdr:cNvGrpSpPr>
                    <a:grpSpLocks/>
                  </xdr:cNvGrpSpPr>
                </xdr:nvGrpSpPr>
                <xdr:grpSpPr bwMode="auto">
                  <a:xfrm>
                    <a:off x="353" y="771"/>
                    <a:ext cx="92" cy="42"/>
                    <a:chOff x="353" y="771"/>
                    <a:chExt cx="92" cy="42"/>
                  </a:xfrm>
                </xdr:grpSpPr>
                <xdr:sp macro="" textlink="">
                  <xdr:nvSpPr>
                    <xdr:cNvPr id="40587" name="Line 1293"/>
                    <xdr:cNvSpPr>
                      <a:spLocks noChangeShapeType="1"/>
                    </xdr:cNvSpPr>
                  </xdr:nvSpPr>
                  <xdr:spPr bwMode="auto">
                    <a:xfrm>
                      <a:off x="379" y="792"/>
                      <a:ext cx="12" cy="0"/>
                    </a:xfrm>
                    <a:prstGeom prst="line">
                      <a:avLst/>
                    </a:prstGeom>
                    <a:noFill/>
                    <a:ln w="9525">
                      <a:solidFill>
                        <a:srgbClr val="FFFF99"/>
                      </a:solidFill>
                      <a:round/>
                      <a:headEnd/>
                      <a:tailEnd/>
                    </a:ln>
                  </xdr:spPr>
                </xdr:sp>
                <xdr:sp macro="" textlink="">
                  <xdr:nvSpPr>
                    <xdr:cNvPr id="40588" name="Line 1294"/>
                    <xdr:cNvSpPr>
                      <a:spLocks noChangeShapeType="1"/>
                    </xdr:cNvSpPr>
                  </xdr:nvSpPr>
                  <xdr:spPr bwMode="auto">
                    <a:xfrm>
                      <a:off x="406" y="792"/>
                      <a:ext cx="12" cy="0"/>
                    </a:xfrm>
                    <a:prstGeom prst="line">
                      <a:avLst/>
                    </a:prstGeom>
                    <a:noFill/>
                    <a:ln w="9525">
                      <a:solidFill>
                        <a:srgbClr val="FFFF99"/>
                      </a:solidFill>
                      <a:round/>
                      <a:headEnd/>
                      <a:tailEnd/>
                    </a:ln>
                  </xdr:spPr>
                </xdr:sp>
                <xdr:sp macro="" textlink="">
                  <xdr:nvSpPr>
                    <xdr:cNvPr id="40589" name="Line 1295"/>
                    <xdr:cNvSpPr>
                      <a:spLocks noChangeShapeType="1"/>
                    </xdr:cNvSpPr>
                  </xdr:nvSpPr>
                  <xdr:spPr bwMode="auto">
                    <a:xfrm>
                      <a:off x="353" y="792"/>
                      <a:ext cx="12" cy="0"/>
                    </a:xfrm>
                    <a:prstGeom prst="line">
                      <a:avLst/>
                    </a:prstGeom>
                    <a:noFill/>
                    <a:ln w="9525">
                      <a:solidFill>
                        <a:srgbClr val="FFFF99"/>
                      </a:solidFill>
                      <a:round/>
                      <a:headEnd/>
                      <a:tailEnd/>
                    </a:ln>
                  </xdr:spPr>
                </xdr:sp>
                <xdr:sp macro="" textlink="">
                  <xdr:nvSpPr>
                    <xdr:cNvPr id="40590" name="Line 1296"/>
                    <xdr:cNvSpPr>
                      <a:spLocks noChangeShapeType="1"/>
                    </xdr:cNvSpPr>
                  </xdr:nvSpPr>
                  <xdr:spPr bwMode="auto">
                    <a:xfrm>
                      <a:off x="433" y="792"/>
                      <a:ext cx="12" cy="0"/>
                    </a:xfrm>
                    <a:prstGeom prst="line">
                      <a:avLst/>
                    </a:prstGeom>
                    <a:noFill/>
                    <a:ln w="9525">
                      <a:solidFill>
                        <a:srgbClr val="FFFF99"/>
                      </a:solidFill>
                      <a:round/>
                      <a:headEnd/>
                      <a:tailEnd/>
                    </a:ln>
                  </xdr:spPr>
                </xdr:sp>
                <xdr:sp macro="" textlink="">
                  <xdr:nvSpPr>
                    <xdr:cNvPr id="40591" name="Line 1297"/>
                    <xdr:cNvSpPr>
                      <a:spLocks noChangeShapeType="1"/>
                    </xdr:cNvSpPr>
                  </xdr:nvSpPr>
                  <xdr:spPr bwMode="auto">
                    <a:xfrm rot="5400000">
                      <a:off x="367" y="807"/>
                      <a:ext cx="12" cy="0"/>
                    </a:xfrm>
                    <a:prstGeom prst="line">
                      <a:avLst/>
                    </a:prstGeom>
                    <a:noFill/>
                    <a:ln w="9525">
                      <a:solidFill>
                        <a:srgbClr val="FFFF99"/>
                      </a:solidFill>
                      <a:round/>
                      <a:headEnd/>
                      <a:tailEnd/>
                    </a:ln>
                  </xdr:spPr>
                </xdr:sp>
                <xdr:sp macro="" textlink="">
                  <xdr:nvSpPr>
                    <xdr:cNvPr id="40592" name="Line 1298"/>
                    <xdr:cNvSpPr>
                      <a:spLocks noChangeShapeType="1"/>
                    </xdr:cNvSpPr>
                  </xdr:nvSpPr>
                  <xdr:spPr bwMode="auto">
                    <a:xfrm rot="5400000">
                      <a:off x="367" y="777"/>
                      <a:ext cx="12" cy="0"/>
                    </a:xfrm>
                    <a:prstGeom prst="line">
                      <a:avLst/>
                    </a:prstGeom>
                    <a:noFill/>
                    <a:ln w="9525">
                      <a:solidFill>
                        <a:srgbClr val="FFFF99"/>
                      </a:solidFill>
                      <a:round/>
                      <a:headEnd/>
                      <a:tailEnd/>
                    </a:ln>
                  </xdr:spPr>
                </xdr:sp>
                <xdr:sp macro="" textlink="">
                  <xdr:nvSpPr>
                    <xdr:cNvPr id="40593" name="Line 1299"/>
                    <xdr:cNvSpPr>
                      <a:spLocks noChangeShapeType="1"/>
                    </xdr:cNvSpPr>
                  </xdr:nvSpPr>
                  <xdr:spPr bwMode="auto">
                    <a:xfrm rot="5400000">
                      <a:off x="394" y="807"/>
                      <a:ext cx="12" cy="0"/>
                    </a:xfrm>
                    <a:prstGeom prst="line">
                      <a:avLst/>
                    </a:prstGeom>
                    <a:noFill/>
                    <a:ln w="9525">
                      <a:solidFill>
                        <a:srgbClr val="FFFF99"/>
                      </a:solidFill>
                      <a:round/>
                      <a:headEnd/>
                      <a:tailEnd/>
                    </a:ln>
                  </xdr:spPr>
                </xdr:sp>
                <xdr:sp macro="" textlink="">
                  <xdr:nvSpPr>
                    <xdr:cNvPr id="40594" name="Line 1300"/>
                    <xdr:cNvSpPr>
                      <a:spLocks noChangeShapeType="1"/>
                    </xdr:cNvSpPr>
                  </xdr:nvSpPr>
                  <xdr:spPr bwMode="auto">
                    <a:xfrm rot="5400000">
                      <a:off x="394" y="777"/>
                      <a:ext cx="12" cy="0"/>
                    </a:xfrm>
                    <a:prstGeom prst="line">
                      <a:avLst/>
                    </a:prstGeom>
                    <a:noFill/>
                    <a:ln w="9525">
                      <a:solidFill>
                        <a:srgbClr val="FFFF99"/>
                      </a:solidFill>
                      <a:round/>
                      <a:headEnd/>
                      <a:tailEnd/>
                    </a:ln>
                  </xdr:spPr>
                </xdr:sp>
                <xdr:sp macro="" textlink="">
                  <xdr:nvSpPr>
                    <xdr:cNvPr id="40595" name="Line 1301"/>
                    <xdr:cNvSpPr>
                      <a:spLocks noChangeShapeType="1"/>
                    </xdr:cNvSpPr>
                  </xdr:nvSpPr>
                  <xdr:spPr bwMode="auto">
                    <a:xfrm rot="5400000">
                      <a:off x="421" y="807"/>
                      <a:ext cx="12" cy="0"/>
                    </a:xfrm>
                    <a:prstGeom prst="line">
                      <a:avLst/>
                    </a:prstGeom>
                    <a:noFill/>
                    <a:ln w="9525">
                      <a:solidFill>
                        <a:srgbClr val="FFFF99"/>
                      </a:solidFill>
                      <a:round/>
                      <a:headEnd/>
                      <a:tailEnd/>
                    </a:ln>
                  </xdr:spPr>
                </xdr:sp>
                <xdr:sp macro="" textlink="">
                  <xdr:nvSpPr>
                    <xdr:cNvPr id="40596" name="Line 1302"/>
                    <xdr:cNvSpPr>
                      <a:spLocks noChangeShapeType="1"/>
                    </xdr:cNvSpPr>
                  </xdr:nvSpPr>
                  <xdr:spPr bwMode="auto">
                    <a:xfrm rot="5400000">
                      <a:off x="421" y="778"/>
                      <a:ext cx="12" cy="0"/>
                    </a:xfrm>
                    <a:prstGeom prst="line">
                      <a:avLst/>
                    </a:prstGeom>
                    <a:noFill/>
                    <a:ln w="9525">
                      <a:solidFill>
                        <a:srgbClr val="FFFF99"/>
                      </a:solidFill>
                      <a:round/>
                      <a:headEnd/>
                      <a:tailEnd/>
                    </a:ln>
                  </xdr:spPr>
                </xdr:sp>
              </xdr:grpSp>
            </xdr:grpSp>
            <xdr:grpSp>
              <xdr:nvGrpSpPr>
                <xdr:cNvPr id="40558" name="Group 1303"/>
                <xdr:cNvGrpSpPr>
                  <a:grpSpLocks/>
                </xdr:cNvGrpSpPr>
              </xdr:nvGrpSpPr>
              <xdr:grpSpPr bwMode="auto">
                <a:xfrm>
                  <a:off x="237" y="4069"/>
                  <a:ext cx="128" cy="79"/>
                  <a:chOff x="237" y="4069"/>
                  <a:chExt cx="128" cy="79"/>
                </a:xfrm>
              </xdr:grpSpPr>
              <xdr:sp macro="" textlink="">
                <xdr:nvSpPr>
                  <xdr:cNvPr id="8472" name="Text Box 1304"/>
                  <xdr:cNvSpPr txBox="1">
                    <a:spLocks noChangeArrowheads="1"/>
                  </xdr:cNvSpPr>
                </xdr:nvSpPr>
                <xdr:spPr bwMode="auto">
                  <a:xfrm>
                    <a:off x="263"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473" name="Text Box 1305"/>
                  <xdr:cNvSpPr txBox="1">
                    <a:spLocks noChangeArrowheads="1"/>
                  </xdr:cNvSpPr>
                </xdr:nvSpPr>
                <xdr:spPr bwMode="auto">
                  <a:xfrm>
                    <a:off x="290"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561" name="Line 1306"/>
                  <xdr:cNvSpPr>
                    <a:spLocks noChangeShapeType="1"/>
                  </xdr:cNvSpPr>
                </xdr:nvSpPr>
                <xdr:spPr bwMode="auto">
                  <a:xfrm>
                    <a:off x="279" y="4108"/>
                    <a:ext cx="12" cy="0"/>
                  </a:xfrm>
                  <a:prstGeom prst="line">
                    <a:avLst/>
                  </a:prstGeom>
                  <a:noFill/>
                  <a:ln w="9525">
                    <a:solidFill>
                      <a:srgbClr val="FFFF99"/>
                    </a:solidFill>
                    <a:round/>
                    <a:headEnd/>
                    <a:tailEnd/>
                  </a:ln>
                </xdr:spPr>
              </xdr:sp>
              <xdr:sp macro="" textlink="">
                <xdr:nvSpPr>
                  <xdr:cNvPr id="8475" name="Text Box 1307"/>
                  <xdr:cNvSpPr txBox="1">
                    <a:spLocks noChangeArrowheads="1"/>
                  </xdr:cNvSpPr>
                </xdr:nvSpPr>
                <xdr:spPr bwMode="auto">
                  <a:xfrm>
                    <a:off x="265"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76" name="Text Box 1308"/>
                  <xdr:cNvSpPr txBox="1">
                    <a:spLocks noChangeArrowheads="1"/>
                  </xdr:cNvSpPr>
                </xdr:nvSpPr>
                <xdr:spPr bwMode="auto">
                  <a:xfrm>
                    <a:off x="345"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77" name="Text Box 1309"/>
                  <xdr:cNvSpPr txBox="1">
                    <a:spLocks noChangeArrowheads="1"/>
                  </xdr:cNvSpPr>
                </xdr:nvSpPr>
                <xdr:spPr bwMode="auto">
                  <a:xfrm>
                    <a:off x="264"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78" name="Text Box 1310"/>
                  <xdr:cNvSpPr txBox="1">
                    <a:spLocks noChangeArrowheads="1"/>
                  </xdr:cNvSpPr>
                </xdr:nvSpPr>
                <xdr:spPr bwMode="auto">
                  <a:xfrm>
                    <a:off x="291"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79" name="Text Box 1311"/>
                  <xdr:cNvSpPr txBox="1">
                    <a:spLocks noChangeArrowheads="1"/>
                  </xdr:cNvSpPr>
                </xdr:nvSpPr>
                <xdr:spPr bwMode="auto">
                  <a:xfrm>
                    <a:off x="318"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80" name="Text Box 1312"/>
                  <xdr:cNvSpPr txBox="1">
                    <a:spLocks noChangeArrowheads="1"/>
                  </xdr:cNvSpPr>
                </xdr:nvSpPr>
                <xdr:spPr bwMode="auto">
                  <a:xfrm>
                    <a:off x="345"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481" name="Text Box 1313"/>
                  <xdr:cNvSpPr txBox="1">
                    <a:spLocks noChangeArrowheads="1"/>
                  </xdr:cNvSpPr>
                </xdr:nvSpPr>
                <xdr:spPr bwMode="auto">
                  <a:xfrm>
                    <a:off x="317"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569" name="Line 1314"/>
                  <xdr:cNvSpPr>
                    <a:spLocks noChangeShapeType="1"/>
                  </xdr:cNvSpPr>
                </xdr:nvSpPr>
                <xdr:spPr bwMode="auto">
                  <a:xfrm>
                    <a:off x="333" y="4108"/>
                    <a:ext cx="12" cy="0"/>
                  </a:xfrm>
                  <a:prstGeom prst="line">
                    <a:avLst/>
                  </a:prstGeom>
                  <a:noFill/>
                  <a:ln w="9525">
                    <a:solidFill>
                      <a:srgbClr val="FFFF99"/>
                    </a:solidFill>
                    <a:round/>
                    <a:headEnd/>
                    <a:tailEnd/>
                  </a:ln>
                </xdr:spPr>
              </xdr:sp>
              <xdr:sp macro="" textlink="">
                <xdr:nvSpPr>
                  <xdr:cNvPr id="40570" name="Line 1315"/>
                  <xdr:cNvSpPr>
                    <a:spLocks noChangeShapeType="1"/>
                  </xdr:cNvSpPr>
                </xdr:nvSpPr>
                <xdr:spPr bwMode="auto">
                  <a:xfrm rot="5400000">
                    <a:off x="267" y="4123"/>
                    <a:ext cx="12" cy="0"/>
                  </a:xfrm>
                  <a:prstGeom prst="line">
                    <a:avLst/>
                  </a:prstGeom>
                  <a:noFill/>
                  <a:ln w="9525">
                    <a:solidFill>
                      <a:srgbClr val="FFFF99"/>
                    </a:solidFill>
                    <a:round/>
                    <a:headEnd/>
                    <a:tailEnd/>
                  </a:ln>
                </xdr:spPr>
              </xdr:sp>
              <xdr:sp macro="" textlink="">
                <xdr:nvSpPr>
                  <xdr:cNvPr id="40571" name="Line 1316"/>
                  <xdr:cNvSpPr>
                    <a:spLocks noChangeShapeType="1"/>
                  </xdr:cNvSpPr>
                </xdr:nvSpPr>
                <xdr:spPr bwMode="auto">
                  <a:xfrm rot="5400000">
                    <a:off x="267" y="4093"/>
                    <a:ext cx="12" cy="0"/>
                  </a:xfrm>
                  <a:prstGeom prst="line">
                    <a:avLst/>
                  </a:prstGeom>
                  <a:noFill/>
                  <a:ln w="9525">
                    <a:solidFill>
                      <a:srgbClr val="FFFF99"/>
                    </a:solidFill>
                    <a:round/>
                    <a:headEnd/>
                    <a:tailEnd/>
                  </a:ln>
                </xdr:spPr>
              </xdr:sp>
              <xdr:sp macro="" textlink="">
                <xdr:nvSpPr>
                  <xdr:cNvPr id="40572" name="Line 1317"/>
                  <xdr:cNvSpPr>
                    <a:spLocks noChangeShapeType="1"/>
                  </xdr:cNvSpPr>
                </xdr:nvSpPr>
                <xdr:spPr bwMode="auto">
                  <a:xfrm rot="5400000">
                    <a:off x="294" y="4123"/>
                    <a:ext cx="12" cy="0"/>
                  </a:xfrm>
                  <a:prstGeom prst="line">
                    <a:avLst/>
                  </a:prstGeom>
                  <a:noFill/>
                  <a:ln w="9525">
                    <a:solidFill>
                      <a:srgbClr val="FFFF99"/>
                    </a:solidFill>
                    <a:round/>
                    <a:headEnd/>
                    <a:tailEnd/>
                  </a:ln>
                </xdr:spPr>
              </xdr:sp>
              <xdr:grpSp>
                <xdr:nvGrpSpPr>
                  <xdr:cNvPr id="40573" name="Group 1318"/>
                  <xdr:cNvGrpSpPr>
                    <a:grpSpLocks/>
                  </xdr:cNvGrpSpPr>
                </xdr:nvGrpSpPr>
                <xdr:grpSpPr bwMode="auto">
                  <a:xfrm>
                    <a:off x="307" y="4106"/>
                    <a:ext cx="12" cy="4"/>
                    <a:chOff x="297" y="2388"/>
                    <a:chExt cx="12" cy="4"/>
                  </a:xfrm>
                </xdr:grpSpPr>
                <xdr:sp macro="" textlink="">
                  <xdr:nvSpPr>
                    <xdr:cNvPr id="40581" name="Line 1319"/>
                    <xdr:cNvSpPr>
                      <a:spLocks noChangeShapeType="1"/>
                    </xdr:cNvSpPr>
                  </xdr:nvSpPr>
                  <xdr:spPr bwMode="auto">
                    <a:xfrm>
                      <a:off x="297" y="2392"/>
                      <a:ext cx="12" cy="0"/>
                    </a:xfrm>
                    <a:prstGeom prst="line">
                      <a:avLst/>
                    </a:prstGeom>
                    <a:noFill/>
                    <a:ln w="9525">
                      <a:solidFill>
                        <a:srgbClr val="FFFF99"/>
                      </a:solidFill>
                      <a:round/>
                      <a:headEnd/>
                      <a:tailEnd/>
                    </a:ln>
                  </xdr:spPr>
                </xdr:sp>
                <xdr:sp macro="" textlink="">
                  <xdr:nvSpPr>
                    <xdr:cNvPr id="40582" name="Line 1320"/>
                    <xdr:cNvSpPr>
                      <a:spLocks noChangeShapeType="1"/>
                    </xdr:cNvSpPr>
                  </xdr:nvSpPr>
                  <xdr:spPr bwMode="auto">
                    <a:xfrm rot="10800000">
                      <a:off x="297" y="2388"/>
                      <a:ext cx="12" cy="0"/>
                    </a:xfrm>
                    <a:prstGeom prst="line">
                      <a:avLst/>
                    </a:prstGeom>
                    <a:noFill/>
                    <a:ln w="9525">
                      <a:solidFill>
                        <a:srgbClr val="FF6600"/>
                      </a:solidFill>
                      <a:round/>
                      <a:headEnd/>
                      <a:tailEnd/>
                    </a:ln>
                  </xdr:spPr>
                </xdr:sp>
              </xdr:grpSp>
              <xdr:sp macro="" textlink="">
                <xdr:nvSpPr>
                  <xdr:cNvPr id="40574" name="Line 1321"/>
                  <xdr:cNvSpPr>
                    <a:spLocks noChangeShapeType="1"/>
                  </xdr:cNvSpPr>
                </xdr:nvSpPr>
                <xdr:spPr bwMode="auto">
                  <a:xfrm rot="5400000">
                    <a:off x="321" y="4123"/>
                    <a:ext cx="12" cy="0"/>
                  </a:xfrm>
                  <a:prstGeom prst="line">
                    <a:avLst/>
                  </a:prstGeom>
                  <a:noFill/>
                  <a:ln w="9525">
                    <a:solidFill>
                      <a:srgbClr val="FFFF99"/>
                    </a:solidFill>
                    <a:round/>
                    <a:headEnd/>
                    <a:tailEnd/>
                  </a:ln>
                </xdr:spPr>
              </xdr:sp>
              <xdr:sp macro="" textlink="">
                <xdr:nvSpPr>
                  <xdr:cNvPr id="8490" name="Text Box 1322"/>
                  <xdr:cNvSpPr txBox="1">
                    <a:spLocks noChangeArrowheads="1"/>
                  </xdr:cNvSpPr>
                </xdr:nvSpPr>
                <xdr:spPr bwMode="auto">
                  <a:xfrm>
                    <a:off x="237"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576" name="Line 1323"/>
                  <xdr:cNvSpPr>
                    <a:spLocks noChangeShapeType="1"/>
                  </xdr:cNvSpPr>
                </xdr:nvSpPr>
                <xdr:spPr bwMode="auto">
                  <a:xfrm>
                    <a:off x="253" y="4108"/>
                    <a:ext cx="12" cy="0"/>
                  </a:xfrm>
                  <a:prstGeom prst="line">
                    <a:avLst/>
                  </a:prstGeom>
                  <a:noFill/>
                  <a:ln w="9525">
                    <a:solidFill>
                      <a:srgbClr val="FFFF99"/>
                    </a:solidFill>
                    <a:round/>
                    <a:headEnd/>
                    <a:tailEnd/>
                  </a:ln>
                </xdr:spPr>
              </xdr:sp>
              <xdr:grpSp>
                <xdr:nvGrpSpPr>
                  <xdr:cNvPr id="40577" name="Group 1324"/>
                  <xdr:cNvGrpSpPr>
                    <a:grpSpLocks/>
                  </xdr:cNvGrpSpPr>
                </xdr:nvGrpSpPr>
                <xdr:grpSpPr bwMode="auto">
                  <a:xfrm>
                    <a:off x="344" y="4088"/>
                    <a:ext cx="20" cy="41"/>
                    <a:chOff x="335" y="2196"/>
                    <a:chExt cx="20" cy="41"/>
                  </a:xfrm>
                </xdr:grpSpPr>
                <xdr:sp macro="" textlink="">
                  <xdr:nvSpPr>
                    <xdr:cNvPr id="8493" name="Text Box 1325"/>
                    <xdr:cNvSpPr txBox="1">
                      <a:spLocks noChangeArrowheads="1"/>
                    </xdr:cNvSpPr>
                  </xdr:nvSpPr>
                  <xdr:spPr bwMode="auto">
                    <a:xfrm>
                      <a:off x="335" y="220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579" name="Line 1326"/>
                    <xdr:cNvSpPr>
                      <a:spLocks noChangeShapeType="1"/>
                    </xdr:cNvSpPr>
                  </xdr:nvSpPr>
                  <xdr:spPr bwMode="auto">
                    <a:xfrm rot="5400000">
                      <a:off x="339" y="2231"/>
                      <a:ext cx="12" cy="0"/>
                    </a:xfrm>
                    <a:prstGeom prst="line">
                      <a:avLst/>
                    </a:prstGeom>
                    <a:noFill/>
                    <a:ln w="9525">
                      <a:solidFill>
                        <a:srgbClr val="FFFF99"/>
                      </a:solidFill>
                      <a:round/>
                      <a:headEnd/>
                      <a:tailEnd/>
                    </a:ln>
                  </xdr:spPr>
                </xdr:sp>
                <xdr:sp macro="" textlink="">
                  <xdr:nvSpPr>
                    <xdr:cNvPr id="40580" name="Line 1327"/>
                    <xdr:cNvSpPr>
                      <a:spLocks noChangeShapeType="1"/>
                    </xdr:cNvSpPr>
                  </xdr:nvSpPr>
                  <xdr:spPr bwMode="auto">
                    <a:xfrm rot="5400000">
                      <a:off x="339" y="2202"/>
                      <a:ext cx="12" cy="0"/>
                    </a:xfrm>
                    <a:prstGeom prst="line">
                      <a:avLst/>
                    </a:prstGeom>
                    <a:noFill/>
                    <a:ln w="9525">
                      <a:solidFill>
                        <a:srgbClr val="FFFF99"/>
                      </a:solidFill>
                      <a:round/>
                      <a:headEnd/>
                      <a:tailEnd/>
                    </a:ln>
                  </xdr:spPr>
                </xdr:sp>
              </xdr:grpSp>
            </xdr:grpSp>
          </xdr:grpSp>
          <xdr:grpSp>
            <xdr:nvGrpSpPr>
              <xdr:cNvPr id="40542" name="Group 1328"/>
              <xdr:cNvGrpSpPr>
                <a:grpSpLocks/>
              </xdr:cNvGrpSpPr>
            </xdr:nvGrpSpPr>
            <xdr:grpSpPr bwMode="auto">
              <a:xfrm>
                <a:off x="261" y="2408"/>
                <a:ext cx="257" cy="25"/>
                <a:chOff x="261" y="2408"/>
                <a:chExt cx="257" cy="25"/>
              </a:xfrm>
            </xdr:grpSpPr>
            <xdr:sp macro="" textlink="">
              <xdr:nvSpPr>
                <xdr:cNvPr id="40543" name="Line 1329"/>
                <xdr:cNvSpPr>
                  <a:spLocks noChangeShapeType="1"/>
                </xdr:cNvSpPr>
              </xdr:nvSpPr>
              <xdr:spPr bwMode="auto">
                <a:xfrm>
                  <a:off x="518" y="2408"/>
                  <a:ext cx="0" cy="25"/>
                </a:xfrm>
                <a:prstGeom prst="line">
                  <a:avLst/>
                </a:prstGeom>
                <a:noFill/>
                <a:ln w="9525">
                  <a:solidFill>
                    <a:srgbClr val="800000"/>
                  </a:solidFill>
                  <a:round/>
                  <a:headEnd/>
                  <a:tailEnd/>
                </a:ln>
              </xdr:spPr>
            </xdr:sp>
            <xdr:grpSp>
              <xdr:nvGrpSpPr>
                <xdr:cNvPr id="40544" name="Group 1330"/>
                <xdr:cNvGrpSpPr>
                  <a:grpSpLocks/>
                </xdr:cNvGrpSpPr>
              </xdr:nvGrpSpPr>
              <xdr:grpSpPr bwMode="auto">
                <a:xfrm>
                  <a:off x="261" y="2408"/>
                  <a:ext cx="257" cy="25"/>
                  <a:chOff x="261" y="2408"/>
                  <a:chExt cx="257" cy="25"/>
                </a:xfrm>
              </xdr:grpSpPr>
              <xdr:sp macro="" textlink="">
                <xdr:nvSpPr>
                  <xdr:cNvPr id="40545" name="Line 1331"/>
                  <xdr:cNvSpPr>
                    <a:spLocks noChangeShapeType="1"/>
                  </xdr:cNvSpPr>
                </xdr:nvSpPr>
                <xdr:spPr bwMode="auto">
                  <a:xfrm flipH="1">
                    <a:off x="262" y="2433"/>
                    <a:ext cx="256" cy="0"/>
                  </a:xfrm>
                  <a:prstGeom prst="line">
                    <a:avLst/>
                  </a:prstGeom>
                  <a:noFill/>
                  <a:ln w="9525">
                    <a:solidFill>
                      <a:srgbClr val="800000"/>
                    </a:solidFill>
                    <a:round/>
                    <a:headEnd/>
                    <a:tailEnd/>
                  </a:ln>
                </xdr:spPr>
              </xdr:sp>
              <xdr:sp macro="" textlink="">
                <xdr:nvSpPr>
                  <xdr:cNvPr id="40546" name="Line 1332"/>
                  <xdr:cNvSpPr>
                    <a:spLocks noChangeShapeType="1"/>
                  </xdr:cNvSpPr>
                </xdr:nvSpPr>
                <xdr:spPr bwMode="auto">
                  <a:xfrm>
                    <a:off x="261" y="2408"/>
                    <a:ext cx="0" cy="25"/>
                  </a:xfrm>
                  <a:prstGeom prst="line">
                    <a:avLst/>
                  </a:prstGeom>
                  <a:noFill/>
                  <a:ln w="9525">
                    <a:solidFill>
                      <a:srgbClr val="800000"/>
                    </a:solidFill>
                    <a:round/>
                    <a:headEnd/>
                    <a:tailEnd/>
                  </a:ln>
                </xdr:spPr>
              </xdr:sp>
              <xdr:sp macro="" textlink="">
                <xdr:nvSpPr>
                  <xdr:cNvPr id="40547" name="Line 1333"/>
                  <xdr:cNvSpPr>
                    <a:spLocks noChangeShapeType="1"/>
                  </xdr:cNvSpPr>
                </xdr:nvSpPr>
                <xdr:spPr bwMode="auto">
                  <a:xfrm flipH="1">
                    <a:off x="262" y="2408"/>
                    <a:ext cx="256" cy="0"/>
                  </a:xfrm>
                  <a:prstGeom prst="line">
                    <a:avLst/>
                  </a:prstGeom>
                  <a:noFill/>
                  <a:ln w="9525">
                    <a:solidFill>
                      <a:srgbClr val="800000"/>
                    </a:solidFill>
                    <a:round/>
                    <a:headEnd/>
                    <a:tailEnd/>
                  </a:ln>
                </xdr:spPr>
              </xdr:sp>
            </xdr:grpSp>
          </xdr:grpSp>
        </xdr:grpSp>
      </xdr:grpSp>
      <xdr:grpSp>
        <xdr:nvGrpSpPr>
          <xdr:cNvPr id="40531" name="Group 1334"/>
          <xdr:cNvGrpSpPr>
            <a:grpSpLocks/>
          </xdr:cNvGrpSpPr>
        </xdr:nvGrpSpPr>
        <xdr:grpSpPr bwMode="auto">
          <a:xfrm>
            <a:off x="261" y="2349"/>
            <a:ext cx="257" cy="25"/>
            <a:chOff x="261" y="2349"/>
            <a:chExt cx="257" cy="25"/>
          </a:xfrm>
        </xdr:grpSpPr>
        <xdr:sp macro="" textlink="">
          <xdr:nvSpPr>
            <xdr:cNvPr id="40532" name="Line 1335"/>
            <xdr:cNvSpPr>
              <a:spLocks noChangeShapeType="1"/>
            </xdr:cNvSpPr>
          </xdr:nvSpPr>
          <xdr:spPr bwMode="auto">
            <a:xfrm>
              <a:off x="518" y="2349"/>
              <a:ext cx="0" cy="25"/>
            </a:xfrm>
            <a:prstGeom prst="line">
              <a:avLst/>
            </a:prstGeom>
            <a:noFill/>
            <a:ln w="9525">
              <a:solidFill>
                <a:srgbClr val="800000"/>
              </a:solidFill>
              <a:round/>
              <a:headEnd/>
              <a:tailEnd/>
            </a:ln>
          </xdr:spPr>
        </xdr:sp>
        <xdr:grpSp>
          <xdr:nvGrpSpPr>
            <xdr:cNvPr id="40533" name="Group 1336"/>
            <xdr:cNvGrpSpPr>
              <a:grpSpLocks/>
            </xdr:cNvGrpSpPr>
          </xdr:nvGrpSpPr>
          <xdr:grpSpPr bwMode="auto">
            <a:xfrm>
              <a:off x="261" y="2349"/>
              <a:ext cx="257" cy="25"/>
              <a:chOff x="261" y="2349"/>
              <a:chExt cx="257" cy="25"/>
            </a:xfrm>
          </xdr:grpSpPr>
          <xdr:sp macro="" textlink="">
            <xdr:nvSpPr>
              <xdr:cNvPr id="40534" name="Line 1337"/>
              <xdr:cNvSpPr>
                <a:spLocks noChangeShapeType="1"/>
              </xdr:cNvSpPr>
            </xdr:nvSpPr>
            <xdr:spPr bwMode="auto">
              <a:xfrm flipH="1">
                <a:off x="262" y="2349"/>
                <a:ext cx="256" cy="0"/>
              </a:xfrm>
              <a:prstGeom prst="line">
                <a:avLst/>
              </a:prstGeom>
              <a:noFill/>
              <a:ln w="9525">
                <a:solidFill>
                  <a:srgbClr val="800000"/>
                </a:solidFill>
                <a:round/>
                <a:headEnd/>
                <a:tailEnd/>
              </a:ln>
            </xdr:spPr>
          </xdr:sp>
          <xdr:sp macro="" textlink="">
            <xdr:nvSpPr>
              <xdr:cNvPr id="40535" name="Line 1338"/>
              <xdr:cNvSpPr>
                <a:spLocks noChangeShapeType="1"/>
              </xdr:cNvSpPr>
            </xdr:nvSpPr>
            <xdr:spPr bwMode="auto">
              <a:xfrm>
                <a:off x="261" y="2349"/>
                <a:ext cx="0" cy="25"/>
              </a:xfrm>
              <a:prstGeom prst="line">
                <a:avLst/>
              </a:prstGeom>
              <a:noFill/>
              <a:ln w="9525">
                <a:solidFill>
                  <a:srgbClr val="800000"/>
                </a:solidFill>
                <a:round/>
                <a:headEnd/>
                <a:tailEnd/>
              </a:ln>
            </xdr:spPr>
          </xdr:sp>
          <xdr:sp macro="" textlink="">
            <xdr:nvSpPr>
              <xdr:cNvPr id="40536" name="Line 1339"/>
              <xdr:cNvSpPr>
                <a:spLocks noChangeShapeType="1"/>
              </xdr:cNvSpPr>
            </xdr:nvSpPr>
            <xdr:spPr bwMode="auto">
              <a:xfrm flipH="1">
                <a:off x="262" y="2374"/>
                <a:ext cx="256" cy="0"/>
              </a:xfrm>
              <a:prstGeom prst="line">
                <a:avLst/>
              </a:prstGeom>
              <a:noFill/>
              <a:ln w="9525">
                <a:solidFill>
                  <a:srgbClr val="800000"/>
                </a:solidFill>
                <a:round/>
                <a:headEnd/>
                <a:tailEnd/>
              </a:ln>
            </xdr:spPr>
          </xdr:sp>
        </xdr:grpSp>
      </xdr:grpSp>
    </xdr:grpSp>
    <xdr:clientData/>
  </xdr:twoCellAnchor>
  <xdr:twoCellAnchor>
    <xdr:from>
      <xdr:col>6</xdr:col>
      <xdr:colOff>57150</xdr:colOff>
      <xdr:row>161</xdr:row>
      <xdr:rowOff>152400</xdr:rowOff>
    </xdr:from>
    <xdr:to>
      <xdr:col>7</xdr:col>
      <xdr:colOff>314325</xdr:colOff>
      <xdr:row>164</xdr:row>
      <xdr:rowOff>19050</xdr:rowOff>
    </xdr:to>
    <xdr:grpSp>
      <xdr:nvGrpSpPr>
        <xdr:cNvPr id="36674" name="Group 646"/>
        <xdr:cNvGrpSpPr>
          <a:grpSpLocks/>
        </xdr:cNvGrpSpPr>
      </xdr:nvGrpSpPr>
      <xdr:grpSpPr bwMode="auto">
        <a:xfrm>
          <a:off x="3744247" y="33131432"/>
          <a:ext cx="871691" cy="481166"/>
          <a:chOff x="381" y="2119"/>
          <a:chExt cx="91" cy="46"/>
        </a:xfrm>
      </xdr:grpSpPr>
      <xdr:sp macro="" textlink="">
        <xdr:nvSpPr>
          <xdr:cNvPr id="40528" name="Line 647"/>
          <xdr:cNvSpPr>
            <a:spLocks noChangeShapeType="1"/>
          </xdr:cNvSpPr>
        </xdr:nvSpPr>
        <xdr:spPr bwMode="auto">
          <a:xfrm>
            <a:off x="381" y="2119"/>
            <a:ext cx="1" cy="46"/>
          </a:xfrm>
          <a:prstGeom prst="line">
            <a:avLst/>
          </a:prstGeom>
          <a:noFill/>
          <a:ln w="9525">
            <a:solidFill>
              <a:srgbClr val="FF6600"/>
            </a:solidFill>
            <a:round/>
            <a:headEnd/>
            <a:tailEnd type="triangle" w="med" len="med"/>
          </a:ln>
        </xdr:spPr>
      </xdr:sp>
      <xdr:sp macro="" textlink="">
        <xdr:nvSpPr>
          <xdr:cNvPr id="7816" name="Text Box 648"/>
          <xdr:cNvSpPr txBox="1">
            <a:spLocks noChangeArrowheads="1"/>
          </xdr:cNvSpPr>
        </xdr:nvSpPr>
        <xdr:spPr bwMode="auto">
          <a:xfrm>
            <a:off x="385" y="2126"/>
            <a:ext cx="87"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99CC00"/>
                </a:solidFill>
                <a:latin typeface="Arial"/>
                <a:cs typeface="Arial"/>
              </a:rPr>
              <a:t>–2 άτομα Η</a:t>
            </a:r>
          </a:p>
        </xdr:txBody>
      </xdr:sp>
    </xdr:grpSp>
    <xdr:clientData/>
  </xdr:twoCellAnchor>
  <xdr:twoCellAnchor>
    <xdr:from>
      <xdr:col>2</xdr:col>
      <xdr:colOff>133350</xdr:colOff>
      <xdr:row>164</xdr:row>
      <xdr:rowOff>0</xdr:rowOff>
    </xdr:from>
    <xdr:to>
      <xdr:col>9</xdr:col>
      <xdr:colOff>600075</xdr:colOff>
      <xdr:row>171</xdr:row>
      <xdr:rowOff>104775</xdr:rowOff>
    </xdr:to>
    <xdr:grpSp>
      <xdr:nvGrpSpPr>
        <xdr:cNvPr id="36675" name="Group 1351"/>
        <xdr:cNvGrpSpPr>
          <a:grpSpLocks/>
        </xdr:cNvGrpSpPr>
      </xdr:nvGrpSpPr>
      <xdr:grpSpPr bwMode="auto">
        <a:xfrm>
          <a:off x="1362382" y="33593548"/>
          <a:ext cx="4768338" cy="1538646"/>
          <a:chOff x="134" y="3220"/>
          <a:chExt cx="497" cy="151"/>
        </a:xfrm>
      </xdr:grpSpPr>
      <xdr:sp macro="" textlink="">
        <xdr:nvSpPr>
          <xdr:cNvPr id="7849" name="Text Box 681"/>
          <xdr:cNvSpPr txBox="1">
            <a:spLocks noChangeArrowheads="1"/>
          </xdr:cNvSpPr>
        </xdr:nvSpPr>
        <xdr:spPr bwMode="auto">
          <a:xfrm>
            <a:off x="254" y="325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0455" name="Group 1350"/>
          <xdr:cNvGrpSpPr>
            <a:grpSpLocks/>
          </xdr:cNvGrpSpPr>
        </xdr:nvGrpSpPr>
        <xdr:grpSpPr bwMode="auto">
          <a:xfrm>
            <a:off x="134" y="3220"/>
            <a:ext cx="497" cy="151"/>
            <a:chOff x="133" y="3220"/>
            <a:chExt cx="497" cy="151"/>
          </a:xfrm>
        </xdr:grpSpPr>
        <xdr:grpSp>
          <xdr:nvGrpSpPr>
            <xdr:cNvPr id="40456" name="Group 1347"/>
            <xdr:cNvGrpSpPr>
              <a:grpSpLocks/>
            </xdr:cNvGrpSpPr>
          </xdr:nvGrpSpPr>
          <xdr:grpSpPr bwMode="auto">
            <a:xfrm>
              <a:off x="133" y="3220"/>
              <a:ext cx="497" cy="151"/>
              <a:chOff x="133" y="3220"/>
              <a:chExt cx="497" cy="151"/>
            </a:xfrm>
          </xdr:grpSpPr>
          <xdr:grpSp>
            <xdr:nvGrpSpPr>
              <xdr:cNvPr id="40469" name="Group 1341"/>
              <xdr:cNvGrpSpPr>
                <a:grpSpLocks/>
              </xdr:cNvGrpSpPr>
            </xdr:nvGrpSpPr>
            <xdr:grpSpPr bwMode="auto">
              <a:xfrm>
                <a:off x="133" y="3220"/>
                <a:ext cx="497" cy="151"/>
                <a:chOff x="133" y="3220"/>
                <a:chExt cx="497" cy="151"/>
              </a:xfrm>
            </xdr:grpSpPr>
            <xdr:sp macro="" textlink="">
              <xdr:nvSpPr>
                <xdr:cNvPr id="7824" name="Text Box 656"/>
                <xdr:cNvSpPr txBox="1">
                  <a:spLocks noChangeArrowheads="1"/>
                </xdr:cNvSpPr>
              </xdr:nvSpPr>
              <xdr:spPr bwMode="auto">
                <a:xfrm>
                  <a:off x="342" y="3349"/>
                  <a:ext cx="78" cy="22"/>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C</a:t>
                  </a:r>
                </a:p>
              </xdr:txBody>
            </xdr:sp>
            <xdr:sp macro="" textlink="">
              <xdr:nvSpPr>
                <xdr:cNvPr id="40521" name="AutoShape 657"/>
                <xdr:cNvSpPr>
                  <a:spLocks/>
                </xdr:cNvSpPr>
              </xdr:nvSpPr>
              <xdr:spPr bwMode="auto">
                <a:xfrm rot="5400000">
                  <a:off x="366" y="3210"/>
                  <a:ext cx="27" cy="250"/>
                </a:xfrm>
                <a:prstGeom prst="rightBrace">
                  <a:avLst>
                    <a:gd name="adj1" fmla="val 30521"/>
                    <a:gd name="adj2" fmla="val 49449"/>
                  </a:avLst>
                </a:prstGeom>
                <a:noFill/>
                <a:ln w="3175">
                  <a:solidFill>
                    <a:srgbClr val="3366FF"/>
                  </a:solidFill>
                  <a:round/>
                  <a:headEnd/>
                  <a:tailEnd/>
                </a:ln>
              </xdr:spPr>
            </xdr:sp>
            <xdr:grpSp>
              <xdr:nvGrpSpPr>
                <xdr:cNvPr id="40522" name="Group 658"/>
                <xdr:cNvGrpSpPr>
                  <a:grpSpLocks/>
                </xdr:cNvGrpSpPr>
              </xdr:nvGrpSpPr>
              <xdr:grpSpPr bwMode="auto">
                <a:xfrm>
                  <a:off x="133" y="3220"/>
                  <a:ext cx="111" cy="23"/>
                  <a:chOff x="133" y="2167"/>
                  <a:chExt cx="111" cy="23"/>
                </a:xfrm>
              </xdr:grpSpPr>
              <xdr:sp macro="" textlink="">
                <xdr:nvSpPr>
                  <xdr:cNvPr id="7827" name="Text Box 659"/>
                  <xdr:cNvSpPr txBox="1">
                    <a:spLocks noChangeArrowheads="1"/>
                  </xdr:cNvSpPr>
                </xdr:nvSpPr>
                <xdr:spPr bwMode="auto">
                  <a:xfrm>
                    <a:off x="133" y="2167"/>
                    <a:ext cx="94"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ν–2 άτομα </a:t>
                    </a:r>
                    <a:r>
                      <a:rPr lang="en-US" sz="1100" b="1" i="0" strike="noStrike">
                        <a:solidFill>
                          <a:srgbClr val="800000"/>
                        </a:solidFill>
                        <a:latin typeface="Arial"/>
                        <a:cs typeface="Arial"/>
                      </a:rPr>
                      <a:t>H</a:t>
                    </a:r>
                  </a:p>
                </xdr:txBody>
              </xdr:sp>
              <xdr:sp macro="" textlink="">
                <xdr:nvSpPr>
                  <xdr:cNvPr id="40527" name="Line 660"/>
                  <xdr:cNvSpPr>
                    <a:spLocks noChangeShapeType="1"/>
                  </xdr:cNvSpPr>
                </xdr:nvSpPr>
                <xdr:spPr bwMode="auto">
                  <a:xfrm>
                    <a:off x="182" y="2190"/>
                    <a:ext cx="62" cy="0"/>
                  </a:xfrm>
                  <a:prstGeom prst="line">
                    <a:avLst/>
                  </a:prstGeom>
                  <a:noFill/>
                  <a:ln w="9525">
                    <a:solidFill>
                      <a:srgbClr val="FF6600"/>
                    </a:solidFill>
                    <a:round/>
                    <a:headEnd/>
                    <a:tailEnd type="triangle" w="med" len="med"/>
                  </a:ln>
                </xdr:spPr>
              </xdr:sp>
            </xdr:grpSp>
            <xdr:grpSp>
              <xdr:nvGrpSpPr>
                <xdr:cNvPr id="40523" name="Group 731"/>
                <xdr:cNvGrpSpPr>
                  <a:grpSpLocks/>
                </xdr:cNvGrpSpPr>
              </xdr:nvGrpSpPr>
              <xdr:grpSpPr bwMode="auto">
                <a:xfrm>
                  <a:off x="521" y="3281"/>
                  <a:ext cx="109" cy="23"/>
                  <a:chOff x="521" y="3281"/>
                  <a:chExt cx="109" cy="23"/>
                </a:xfrm>
              </xdr:grpSpPr>
              <xdr:sp macro="" textlink="">
                <xdr:nvSpPr>
                  <xdr:cNvPr id="7830" name="Text Box 662"/>
                  <xdr:cNvSpPr txBox="1">
                    <a:spLocks noChangeArrowheads="1"/>
                  </xdr:cNvSpPr>
                </xdr:nvSpPr>
                <xdr:spPr bwMode="auto">
                  <a:xfrm>
                    <a:off x="537" y="3281"/>
                    <a:ext cx="93"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ν–2 άτομα </a:t>
                    </a:r>
                    <a:r>
                      <a:rPr lang="en-US" sz="1100" b="1" i="0" strike="noStrike">
                        <a:solidFill>
                          <a:srgbClr val="800000"/>
                        </a:solidFill>
                        <a:latin typeface="Arial"/>
                        <a:cs typeface="Arial"/>
                      </a:rPr>
                      <a:t>H</a:t>
                    </a:r>
                  </a:p>
                </xdr:txBody>
              </xdr:sp>
              <xdr:sp macro="" textlink="">
                <xdr:nvSpPr>
                  <xdr:cNvPr id="40525" name="Line 663"/>
                  <xdr:cNvSpPr>
                    <a:spLocks noChangeShapeType="1"/>
                  </xdr:cNvSpPr>
                </xdr:nvSpPr>
                <xdr:spPr bwMode="auto">
                  <a:xfrm flipH="1">
                    <a:off x="521" y="3303"/>
                    <a:ext cx="51" cy="0"/>
                  </a:xfrm>
                  <a:prstGeom prst="line">
                    <a:avLst/>
                  </a:prstGeom>
                  <a:noFill/>
                  <a:ln w="9525">
                    <a:solidFill>
                      <a:srgbClr val="FF6600"/>
                    </a:solidFill>
                    <a:round/>
                    <a:headEnd/>
                    <a:tailEnd type="triangle" w="med" len="med"/>
                  </a:ln>
                </xdr:spPr>
              </xdr:sp>
            </xdr:grpSp>
          </xdr:grpSp>
          <xdr:sp macro="" textlink="">
            <xdr:nvSpPr>
              <xdr:cNvPr id="40470" name="Oval 666"/>
              <xdr:cNvSpPr>
                <a:spLocks noChangeArrowheads="1"/>
              </xdr:cNvSpPr>
            </xdr:nvSpPr>
            <xdr:spPr bwMode="auto">
              <a:xfrm>
                <a:off x="508" y="3253"/>
                <a:ext cx="32" cy="32"/>
              </a:xfrm>
              <a:prstGeom prst="ellipse">
                <a:avLst/>
              </a:prstGeom>
              <a:solidFill>
                <a:srgbClr val="000000"/>
              </a:solidFill>
              <a:ln w="9525">
                <a:solidFill>
                  <a:srgbClr val="800000"/>
                </a:solidFill>
                <a:round/>
                <a:headEnd/>
                <a:tailEnd/>
              </a:ln>
            </xdr:spPr>
          </xdr:sp>
          <xdr:sp macro="" textlink="">
            <xdr:nvSpPr>
              <xdr:cNvPr id="40471" name="Oval 668"/>
              <xdr:cNvSpPr>
                <a:spLocks noChangeArrowheads="1"/>
              </xdr:cNvSpPr>
            </xdr:nvSpPr>
            <xdr:spPr bwMode="auto">
              <a:xfrm>
                <a:off x="222" y="3253"/>
                <a:ext cx="32" cy="32"/>
              </a:xfrm>
              <a:prstGeom prst="ellipse">
                <a:avLst/>
              </a:prstGeom>
              <a:solidFill>
                <a:srgbClr val="000000"/>
              </a:solidFill>
              <a:ln w="9525">
                <a:solidFill>
                  <a:srgbClr val="800000"/>
                </a:solidFill>
                <a:round/>
                <a:headEnd/>
                <a:tailEnd/>
              </a:ln>
            </xdr:spPr>
          </xdr:sp>
          <xdr:grpSp>
            <xdr:nvGrpSpPr>
              <xdr:cNvPr id="40472" name="Group 1344"/>
              <xdr:cNvGrpSpPr>
                <a:grpSpLocks/>
              </xdr:cNvGrpSpPr>
            </xdr:nvGrpSpPr>
            <xdr:grpSpPr bwMode="auto">
              <a:xfrm>
                <a:off x="228" y="3230"/>
                <a:ext cx="306" cy="79"/>
                <a:chOff x="228" y="3230"/>
                <a:chExt cx="306" cy="79"/>
              </a:xfrm>
            </xdr:grpSpPr>
            <xdr:sp macro="" textlink="">
              <xdr:nvSpPr>
                <xdr:cNvPr id="7838" name="Text Box 670"/>
                <xdr:cNvSpPr txBox="1">
                  <a:spLocks noChangeArrowheads="1"/>
                </xdr:cNvSpPr>
              </xdr:nvSpPr>
              <xdr:spPr bwMode="auto">
                <a:xfrm>
                  <a:off x="434" y="323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839" name="Text Box 671"/>
                <xdr:cNvSpPr txBox="1">
                  <a:spLocks noChangeArrowheads="1"/>
                </xdr:cNvSpPr>
              </xdr:nvSpPr>
              <xdr:spPr bwMode="auto">
                <a:xfrm>
                  <a:off x="461" y="323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840" name="Text Box 672"/>
                <xdr:cNvSpPr txBox="1">
                  <a:spLocks noChangeArrowheads="1"/>
                </xdr:cNvSpPr>
              </xdr:nvSpPr>
              <xdr:spPr bwMode="auto">
                <a:xfrm>
                  <a:off x="488" y="323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841" name="Text Box 673"/>
                <xdr:cNvSpPr txBox="1">
                  <a:spLocks noChangeArrowheads="1"/>
                </xdr:cNvSpPr>
              </xdr:nvSpPr>
              <xdr:spPr bwMode="auto">
                <a:xfrm>
                  <a:off x="433" y="328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842" name="Text Box 674"/>
                <xdr:cNvSpPr txBox="1">
                  <a:spLocks noChangeArrowheads="1"/>
                </xdr:cNvSpPr>
              </xdr:nvSpPr>
              <xdr:spPr bwMode="auto">
                <a:xfrm>
                  <a:off x="461" y="328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843" name="Text Box 675"/>
                <xdr:cNvSpPr txBox="1">
                  <a:spLocks noChangeArrowheads="1"/>
                </xdr:cNvSpPr>
              </xdr:nvSpPr>
              <xdr:spPr bwMode="auto">
                <a:xfrm>
                  <a:off x="488" y="328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844" name="Text Box 676"/>
                <xdr:cNvSpPr txBox="1">
                  <a:spLocks noChangeArrowheads="1"/>
                </xdr:cNvSpPr>
              </xdr:nvSpPr>
              <xdr:spPr bwMode="auto">
                <a:xfrm>
                  <a:off x="514" y="325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grpSp>
              <xdr:nvGrpSpPr>
                <xdr:cNvPr id="40480" name="Group 1343"/>
                <xdr:cNvGrpSpPr>
                  <a:grpSpLocks/>
                </xdr:cNvGrpSpPr>
              </xdr:nvGrpSpPr>
              <xdr:grpSpPr bwMode="auto">
                <a:xfrm>
                  <a:off x="228" y="3230"/>
                  <a:ext cx="287" cy="79"/>
                  <a:chOff x="228" y="3230"/>
                  <a:chExt cx="287" cy="79"/>
                </a:xfrm>
              </xdr:grpSpPr>
              <xdr:sp macro="" textlink="">
                <xdr:nvSpPr>
                  <xdr:cNvPr id="40481" name="Line 678"/>
                  <xdr:cNvSpPr>
                    <a:spLocks noChangeShapeType="1"/>
                  </xdr:cNvSpPr>
                </xdr:nvSpPr>
                <xdr:spPr bwMode="auto">
                  <a:xfrm>
                    <a:off x="351" y="3269"/>
                    <a:ext cx="12" cy="0"/>
                  </a:xfrm>
                  <a:prstGeom prst="line">
                    <a:avLst/>
                  </a:prstGeom>
                  <a:noFill/>
                  <a:ln w="9525">
                    <a:solidFill>
                      <a:srgbClr val="FFFF99"/>
                    </a:solidFill>
                    <a:round/>
                    <a:headEnd/>
                    <a:tailEnd/>
                  </a:ln>
                </xdr:spPr>
              </xdr:sp>
              <xdr:sp macro="" textlink="">
                <xdr:nvSpPr>
                  <xdr:cNvPr id="40482" name="Line 679"/>
                  <xdr:cNvSpPr>
                    <a:spLocks noChangeShapeType="1"/>
                  </xdr:cNvSpPr>
                </xdr:nvSpPr>
                <xdr:spPr bwMode="auto">
                  <a:xfrm>
                    <a:off x="370" y="3269"/>
                    <a:ext cx="48" cy="0"/>
                  </a:xfrm>
                  <a:prstGeom prst="line">
                    <a:avLst/>
                  </a:prstGeom>
                  <a:noFill/>
                  <a:ln w="9525">
                    <a:solidFill>
                      <a:srgbClr val="FFFF99"/>
                    </a:solidFill>
                    <a:prstDash val="dash"/>
                    <a:round/>
                    <a:headEnd/>
                    <a:tailEnd/>
                  </a:ln>
                </xdr:spPr>
              </xdr:sp>
              <xdr:grpSp>
                <xdr:nvGrpSpPr>
                  <xdr:cNvPr id="40483" name="Group 694"/>
                  <xdr:cNvGrpSpPr>
                    <a:grpSpLocks/>
                  </xdr:cNvGrpSpPr>
                </xdr:nvGrpSpPr>
                <xdr:grpSpPr bwMode="auto">
                  <a:xfrm>
                    <a:off x="423" y="3248"/>
                    <a:ext cx="92" cy="42"/>
                    <a:chOff x="353" y="771"/>
                    <a:chExt cx="92" cy="42"/>
                  </a:xfrm>
                </xdr:grpSpPr>
                <xdr:sp macro="" textlink="">
                  <xdr:nvSpPr>
                    <xdr:cNvPr id="7863" name="Text Box 695"/>
                    <xdr:cNvSpPr txBox="1">
                      <a:spLocks noChangeArrowheads="1"/>
                    </xdr:cNvSpPr>
                  </xdr:nvSpPr>
                  <xdr:spPr bwMode="auto">
                    <a:xfrm>
                      <a:off x="36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864" name="Text Box 696"/>
                    <xdr:cNvSpPr txBox="1">
                      <a:spLocks noChangeArrowheads="1"/>
                    </xdr:cNvSpPr>
                  </xdr:nvSpPr>
                  <xdr:spPr bwMode="auto">
                    <a:xfrm>
                      <a:off x="390"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865" name="Text Box 697"/>
                    <xdr:cNvSpPr txBox="1">
                      <a:spLocks noChangeArrowheads="1"/>
                    </xdr:cNvSpPr>
                  </xdr:nvSpPr>
                  <xdr:spPr bwMode="auto">
                    <a:xfrm>
                      <a:off x="41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0509" name="Group 698"/>
                    <xdr:cNvGrpSpPr>
                      <a:grpSpLocks/>
                    </xdr:cNvGrpSpPr>
                  </xdr:nvGrpSpPr>
                  <xdr:grpSpPr bwMode="auto">
                    <a:xfrm>
                      <a:off x="353" y="771"/>
                      <a:ext cx="92" cy="42"/>
                      <a:chOff x="353" y="771"/>
                      <a:chExt cx="92" cy="42"/>
                    </a:xfrm>
                  </xdr:grpSpPr>
                  <xdr:sp macro="" textlink="">
                    <xdr:nvSpPr>
                      <xdr:cNvPr id="40510" name="Line 699"/>
                      <xdr:cNvSpPr>
                        <a:spLocks noChangeShapeType="1"/>
                      </xdr:cNvSpPr>
                    </xdr:nvSpPr>
                    <xdr:spPr bwMode="auto">
                      <a:xfrm>
                        <a:off x="379" y="792"/>
                        <a:ext cx="12" cy="0"/>
                      </a:xfrm>
                      <a:prstGeom prst="line">
                        <a:avLst/>
                      </a:prstGeom>
                      <a:noFill/>
                      <a:ln w="9525">
                        <a:solidFill>
                          <a:srgbClr val="FFFF99"/>
                        </a:solidFill>
                        <a:round/>
                        <a:headEnd/>
                        <a:tailEnd/>
                      </a:ln>
                    </xdr:spPr>
                  </xdr:sp>
                  <xdr:sp macro="" textlink="">
                    <xdr:nvSpPr>
                      <xdr:cNvPr id="40511" name="Line 700"/>
                      <xdr:cNvSpPr>
                        <a:spLocks noChangeShapeType="1"/>
                      </xdr:cNvSpPr>
                    </xdr:nvSpPr>
                    <xdr:spPr bwMode="auto">
                      <a:xfrm>
                        <a:off x="406" y="792"/>
                        <a:ext cx="12" cy="0"/>
                      </a:xfrm>
                      <a:prstGeom prst="line">
                        <a:avLst/>
                      </a:prstGeom>
                      <a:noFill/>
                      <a:ln w="9525">
                        <a:solidFill>
                          <a:srgbClr val="FFFF99"/>
                        </a:solidFill>
                        <a:round/>
                        <a:headEnd/>
                        <a:tailEnd/>
                      </a:ln>
                    </xdr:spPr>
                  </xdr:sp>
                  <xdr:sp macro="" textlink="">
                    <xdr:nvSpPr>
                      <xdr:cNvPr id="40512" name="Line 701"/>
                      <xdr:cNvSpPr>
                        <a:spLocks noChangeShapeType="1"/>
                      </xdr:cNvSpPr>
                    </xdr:nvSpPr>
                    <xdr:spPr bwMode="auto">
                      <a:xfrm>
                        <a:off x="353" y="792"/>
                        <a:ext cx="12" cy="0"/>
                      </a:xfrm>
                      <a:prstGeom prst="line">
                        <a:avLst/>
                      </a:prstGeom>
                      <a:noFill/>
                      <a:ln w="9525">
                        <a:solidFill>
                          <a:srgbClr val="FFFF99"/>
                        </a:solidFill>
                        <a:round/>
                        <a:headEnd/>
                        <a:tailEnd/>
                      </a:ln>
                    </xdr:spPr>
                  </xdr:sp>
                  <xdr:sp macro="" textlink="">
                    <xdr:nvSpPr>
                      <xdr:cNvPr id="40513" name="Line 702"/>
                      <xdr:cNvSpPr>
                        <a:spLocks noChangeShapeType="1"/>
                      </xdr:cNvSpPr>
                    </xdr:nvSpPr>
                    <xdr:spPr bwMode="auto">
                      <a:xfrm>
                        <a:off x="433" y="792"/>
                        <a:ext cx="12" cy="0"/>
                      </a:xfrm>
                      <a:prstGeom prst="line">
                        <a:avLst/>
                      </a:prstGeom>
                      <a:noFill/>
                      <a:ln w="9525">
                        <a:solidFill>
                          <a:srgbClr val="FFFF99"/>
                        </a:solidFill>
                        <a:round/>
                        <a:headEnd/>
                        <a:tailEnd/>
                      </a:ln>
                    </xdr:spPr>
                  </xdr:sp>
                  <xdr:sp macro="" textlink="">
                    <xdr:nvSpPr>
                      <xdr:cNvPr id="40514" name="Line 703"/>
                      <xdr:cNvSpPr>
                        <a:spLocks noChangeShapeType="1"/>
                      </xdr:cNvSpPr>
                    </xdr:nvSpPr>
                    <xdr:spPr bwMode="auto">
                      <a:xfrm rot="5400000">
                        <a:off x="367" y="807"/>
                        <a:ext cx="12" cy="0"/>
                      </a:xfrm>
                      <a:prstGeom prst="line">
                        <a:avLst/>
                      </a:prstGeom>
                      <a:noFill/>
                      <a:ln w="9525">
                        <a:solidFill>
                          <a:srgbClr val="FFFF99"/>
                        </a:solidFill>
                        <a:round/>
                        <a:headEnd/>
                        <a:tailEnd/>
                      </a:ln>
                    </xdr:spPr>
                  </xdr:sp>
                  <xdr:sp macro="" textlink="">
                    <xdr:nvSpPr>
                      <xdr:cNvPr id="40515" name="Line 704"/>
                      <xdr:cNvSpPr>
                        <a:spLocks noChangeShapeType="1"/>
                      </xdr:cNvSpPr>
                    </xdr:nvSpPr>
                    <xdr:spPr bwMode="auto">
                      <a:xfrm rot="5400000">
                        <a:off x="367" y="777"/>
                        <a:ext cx="12" cy="0"/>
                      </a:xfrm>
                      <a:prstGeom prst="line">
                        <a:avLst/>
                      </a:prstGeom>
                      <a:noFill/>
                      <a:ln w="9525">
                        <a:solidFill>
                          <a:srgbClr val="FFFF99"/>
                        </a:solidFill>
                        <a:round/>
                        <a:headEnd/>
                        <a:tailEnd/>
                      </a:ln>
                    </xdr:spPr>
                  </xdr:sp>
                  <xdr:sp macro="" textlink="">
                    <xdr:nvSpPr>
                      <xdr:cNvPr id="40516" name="Line 705"/>
                      <xdr:cNvSpPr>
                        <a:spLocks noChangeShapeType="1"/>
                      </xdr:cNvSpPr>
                    </xdr:nvSpPr>
                    <xdr:spPr bwMode="auto">
                      <a:xfrm rot="5400000">
                        <a:off x="394" y="807"/>
                        <a:ext cx="12" cy="0"/>
                      </a:xfrm>
                      <a:prstGeom prst="line">
                        <a:avLst/>
                      </a:prstGeom>
                      <a:noFill/>
                      <a:ln w="9525">
                        <a:solidFill>
                          <a:srgbClr val="FFFF99"/>
                        </a:solidFill>
                        <a:round/>
                        <a:headEnd/>
                        <a:tailEnd/>
                      </a:ln>
                    </xdr:spPr>
                  </xdr:sp>
                  <xdr:sp macro="" textlink="">
                    <xdr:nvSpPr>
                      <xdr:cNvPr id="40517" name="Line 706"/>
                      <xdr:cNvSpPr>
                        <a:spLocks noChangeShapeType="1"/>
                      </xdr:cNvSpPr>
                    </xdr:nvSpPr>
                    <xdr:spPr bwMode="auto">
                      <a:xfrm rot="5400000">
                        <a:off x="394" y="777"/>
                        <a:ext cx="12" cy="0"/>
                      </a:xfrm>
                      <a:prstGeom prst="line">
                        <a:avLst/>
                      </a:prstGeom>
                      <a:noFill/>
                      <a:ln w="9525">
                        <a:solidFill>
                          <a:srgbClr val="FFFF99"/>
                        </a:solidFill>
                        <a:round/>
                        <a:headEnd/>
                        <a:tailEnd/>
                      </a:ln>
                    </xdr:spPr>
                  </xdr:sp>
                  <xdr:sp macro="" textlink="">
                    <xdr:nvSpPr>
                      <xdr:cNvPr id="40518" name="Line 707"/>
                      <xdr:cNvSpPr>
                        <a:spLocks noChangeShapeType="1"/>
                      </xdr:cNvSpPr>
                    </xdr:nvSpPr>
                    <xdr:spPr bwMode="auto">
                      <a:xfrm rot="5400000">
                        <a:off x="421" y="807"/>
                        <a:ext cx="12" cy="0"/>
                      </a:xfrm>
                      <a:prstGeom prst="line">
                        <a:avLst/>
                      </a:prstGeom>
                      <a:noFill/>
                      <a:ln w="9525">
                        <a:solidFill>
                          <a:srgbClr val="FFFF99"/>
                        </a:solidFill>
                        <a:round/>
                        <a:headEnd/>
                        <a:tailEnd/>
                      </a:ln>
                    </xdr:spPr>
                  </xdr:sp>
                  <xdr:sp macro="" textlink="">
                    <xdr:nvSpPr>
                      <xdr:cNvPr id="40519" name="Line 708"/>
                      <xdr:cNvSpPr>
                        <a:spLocks noChangeShapeType="1"/>
                      </xdr:cNvSpPr>
                    </xdr:nvSpPr>
                    <xdr:spPr bwMode="auto">
                      <a:xfrm rot="5400000">
                        <a:off x="421" y="778"/>
                        <a:ext cx="12" cy="0"/>
                      </a:xfrm>
                      <a:prstGeom prst="line">
                        <a:avLst/>
                      </a:prstGeom>
                      <a:noFill/>
                      <a:ln w="9525">
                        <a:solidFill>
                          <a:srgbClr val="FFFF99"/>
                        </a:solidFill>
                        <a:round/>
                        <a:headEnd/>
                        <a:tailEnd/>
                      </a:ln>
                    </xdr:spPr>
                  </xdr:sp>
                </xdr:grpSp>
              </xdr:grpSp>
              <xdr:grpSp>
                <xdr:nvGrpSpPr>
                  <xdr:cNvPr id="40484" name="Group 1342"/>
                  <xdr:cNvGrpSpPr>
                    <a:grpSpLocks/>
                  </xdr:cNvGrpSpPr>
                </xdr:nvGrpSpPr>
                <xdr:grpSpPr bwMode="auto">
                  <a:xfrm>
                    <a:off x="228" y="3230"/>
                    <a:ext cx="128" cy="79"/>
                    <a:chOff x="228" y="3230"/>
                    <a:chExt cx="128" cy="79"/>
                  </a:xfrm>
                </xdr:grpSpPr>
                <xdr:sp macro="" textlink="">
                  <xdr:nvSpPr>
                    <xdr:cNvPr id="7878" name="Text Box 710"/>
                    <xdr:cNvSpPr txBox="1">
                      <a:spLocks noChangeArrowheads="1"/>
                    </xdr:cNvSpPr>
                  </xdr:nvSpPr>
                  <xdr:spPr bwMode="auto">
                    <a:xfrm>
                      <a:off x="256" y="323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879" name="Text Box 711"/>
                    <xdr:cNvSpPr txBox="1">
                      <a:spLocks noChangeArrowheads="1"/>
                    </xdr:cNvSpPr>
                  </xdr:nvSpPr>
                  <xdr:spPr bwMode="auto">
                    <a:xfrm>
                      <a:off x="336" y="323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881" name="Text Box 713"/>
                    <xdr:cNvSpPr txBox="1">
                      <a:spLocks noChangeArrowheads="1"/>
                    </xdr:cNvSpPr>
                  </xdr:nvSpPr>
                  <xdr:spPr bwMode="auto">
                    <a:xfrm>
                      <a:off x="255" y="328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884" name="Text Box 716"/>
                    <xdr:cNvSpPr txBox="1">
                      <a:spLocks noChangeArrowheads="1"/>
                    </xdr:cNvSpPr>
                  </xdr:nvSpPr>
                  <xdr:spPr bwMode="auto">
                    <a:xfrm>
                      <a:off x="336" y="328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850" name="Text Box 682"/>
                    <xdr:cNvSpPr txBox="1">
                      <a:spLocks noChangeArrowheads="1"/>
                    </xdr:cNvSpPr>
                  </xdr:nvSpPr>
                  <xdr:spPr bwMode="auto">
                    <a:xfrm>
                      <a:off x="281" y="325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851" name="Text Box 683"/>
                    <xdr:cNvSpPr txBox="1">
                      <a:spLocks noChangeArrowheads="1"/>
                    </xdr:cNvSpPr>
                  </xdr:nvSpPr>
                  <xdr:spPr bwMode="auto">
                    <a:xfrm>
                      <a:off x="308" y="325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491" name="Line 684"/>
                    <xdr:cNvSpPr>
                      <a:spLocks noChangeShapeType="1"/>
                    </xdr:cNvSpPr>
                  </xdr:nvSpPr>
                  <xdr:spPr bwMode="auto">
                    <a:xfrm>
                      <a:off x="270" y="3269"/>
                      <a:ext cx="12" cy="0"/>
                    </a:xfrm>
                    <a:prstGeom prst="line">
                      <a:avLst/>
                    </a:prstGeom>
                    <a:noFill/>
                    <a:ln w="9525">
                      <a:solidFill>
                        <a:srgbClr val="FFFF99"/>
                      </a:solidFill>
                      <a:round/>
                      <a:headEnd/>
                      <a:tailEnd/>
                    </a:ln>
                  </xdr:spPr>
                </xdr:sp>
                <xdr:sp macro="" textlink="">
                  <xdr:nvSpPr>
                    <xdr:cNvPr id="40492" name="Line 686"/>
                    <xdr:cNvSpPr>
                      <a:spLocks noChangeShapeType="1"/>
                    </xdr:cNvSpPr>
                  </xdr:nvSpPr>
                  <xdr:spPr bwMode="auto">
                    <a:xfrm>
                      <a:off x="324" y="3269"/>
                      <a:ext cx="12" cy="0"/>
                    </a:xfrm>
                    <a:prstGeom prst="line">
                      <a:avLst/>
                    </a:prstGeom>
                    <a:noFill/>
                    <a:ln w="9525">
                      <a:solidFill>
                        <a:srgbClr val="FFFF99"/>
                      </a:solidFill>
                      <a:round/>
                      <a:headEnd/>
                      <a:tailEnd/>
                    </a:ln>
                  </xdr:spPr>
                </xdr:sp>
                <xdr:sp macro="" textlink="">
                  <xdr:nvSpPr>
                    <xdr:cNvPr id="40493" name="Line 687"/>
                    <xdr:cNvSpPr>
                      <a:spLocks noChangeShapeType="1"/>
                    </xdr:cNvSpPr>
                  </xdr:nvSpPr>
                  <xdr:spPr bwMode="auto">
                    <a:xfrm rot="5400000">
                      <a:off x="258" y="3284"/>
                      <a:ext cx="12" cy="0"/>
                    </a:xfrm>
                    <a:prstGeom prst="line">
                      <a:avLst/>
                    </a:prstGeom>
                    <a:noFill/>
                    <a:ln w="9525">
                      <a:solidFill>
                        <a:srgbClr val="FFFF99"/>
                      </a:solidFill>
                      <a:round/>
                      <a:headEnd/>
                      <a:tailEnd/>
                    </a:ln>
                  </xdr:spPr>
                </xdr:sp>
                <xdr:sp macro="" textlink="">
                  <xdr:nvSpPr>
                    <xdr:cNvPr id="40494" name="Line 688"/>
                    <xdr:cNvSpPr>
                      <a:spLocks noChangeShapeType="1"/>
                    </xdr:cNvSpPr>
                  </xdr:nvSpPr>
                  <xdr:spPr bwMode="auto">
                    <a:xfrm rot="5400000">
                      <a:off x="258" y="3254"/>
                      <a:ext cx="12" cy="0"/>
                    </a:xfrm>
                    <a:prstGeom prst="line">
                      <a:avLst/>
                    </a:prstGeom>
                    <a:noFill/>
                    <a:ln w="9525">
                      <a:solidFill>
                        <a:srgbClr val="FFFF99"/>
                      </a:solidFill>
                      <a:round/>
                      <a:headEnd/>
                      <a:tailEnd/>
                    </a:ln>
                  </xdr:spPr>
                </xdr:sp>
                <xdr:sp macro="" textlink="">
                  <xdr:nvSpPr>
                    <xdr:cNvPr id="40495" name="Line 689"/>
                    <xdr:cNvSpPr>
                      <a:spLocks noChangeShapeType="1"/>
                    </xdr:cNvSpPr>
                  </xdr:nvSpPr>
                  <xdr:spPr bwMode="auto">
                    <a:xfrm rot="5400000">
                      <a:off x="285" y="3284"/>
                      <a:ext cx="12" cy="0"/>
                    </a:xfrm>
                    <a:prstGeom prst="line">
                      <a:avLst/>
                    </a:prstGeom>
                    <a:noFill/>
                    <a:ln w="9525">
                      <a:solidFill>
                        <a:srgbClr val="FF6600"/>
                      </a:solidFill>
                      <a:round/>
                      <a:headEnd/>
                      <a:tailEnd/>
                    </a:ln>
                  </xdr:spPr>
                </xdr:sp>
                <xdr:grpSp>
                  <xdr:nvGrpSpPr>
                    <xdr:cNvPr id="40496" name="Group 690"/>
                    <xdr:cNvGrpSpPr>
                      <a:grpSpLocks/>
                    </xdr:cNvGrpSpPr>
                  </xdr:nvGrpSpPr>
                  <xdr:grpSpPr bwMode="auto">
                    <a:xfrm>
                      <a:off x="298" y="3267"/>
                      <a:ext cx="12" cy="4"/>
                      <a:chOff x="297" y="2388"/>
                      <a:chExt cx="12" cy="4"/>
                    </a:xfrm>
                  </xdr:grpSpPr>
                  <xdr:sp macro="" textlink="">
                    <xdr:nvSpPr>
                      <xdr:cNvPr id="40504" name="Line 691"/>
                      <xdr:cNvSpPr>
                        <a:spLocks noChangeShapeType="1"/>
                      </xdr:cNvSpPr>
                    </xdr:nvSpPr>
                    <xdr:spPr bwMode="auto">
                      <a:xfrm>
                        <a:off x="297" y="2392"/>
                        <a:ext cx="12" cy="0"/>
                      </a:xfrm>
                      <a:prstGeom prst="line">
                        <a:avLst/>
                      </a:prstGeom>
                      <a:noFill/>
                      <a:ln w="9525">
                        <a:solidFill>
                          <a:srgbClr val="FFFF99"/>
                        </a:solidFill>
                        <a:round/>
                        <a:headEnd/>
                        <a:tailEnd/>
                      </a:ln>
                    </xdr:spPr>
                  </xdr:sp>
                  <xdr:sp macro="" textlink="">
                    <xdr:nvSpPr>
                      <xdr:cNvPr id="40505" name="Line 692"/>
                      <xdr:cNvSpPr>
                        <a:spLocks noChangeShapeType="1"/>
                      </xdr:cNvSpPr>
                    </xdr:nvSpPr>
                    <xdr:spPr bwMode="auto">
                      <a:xfrm rot="10800000">
                        <a:off x="297" y="2388"/>
                        <a:ext cx="12" cy="0"/>
                      </a:xfrm>
                      <a:prstGeom prst="line">
                        <a:avLst/>
                      </a:prstGeom>
                      <a:noFill/>
                      <a:ln w="9525">
                        <a:solidFill>
                          <a:srgbClr val="FF6600"/>
                        </a:solidFill>
                        <a:round/>
                        <a:headEnd/>
                        <a:tailEnd/>
                      </a:ln>
                    </xdr:spPr>
                  </xdr:sp>
                </xdr:grpSp>
                <xdr:sp macro="" textlink="">
                  <xdr:nvSpPr>
                    <xdr:cNvPr id="40497" name="Line 693"/>
                    <xdr:cNvSpPr>
                      <a:spLocks noChangeShapeType="1"/>
                    </xdr:cNvSpPr>
                  </xdr:nvSpPr>
                  <xdr:spPr bwMode="auto">
                    <a:xfrm rot="5400000">
                      <a:off x="312" y="3284"/>
                      <a:ext cx="12" cy="0"/>
                    </a:xfrm>
                    <a:prstGeom prst="line">
                      <a:avLst/>
                    </a:prstGeom>
                    <a:noFill/>
                    <a:ln w="9525">
                      <a:solidFill>
                        <a:srgbClr val="FF6600"/>
                      </a:solidFill>
                      <a:round/>
                      <a:headEnd/>
                      <a:tailEnd/>
                    </a:ln>
                  </xdr:spPr>
                </xdr:sp>
                <xdr:grpSp>
                  <xdr:nvGrpSpPr>
                    <xdr:cNvPr id="40498" name="Group 717"/>
                    <xdr:cNvGrpSpPr>
                      <a:grpSpLocks/>
                    </xdr:cNvGrpSpPr>
                  </xdr:nvGrpSpPr>
                  <xdr:grpSpPr bwMode="auto">
                    <a:xfrm>
                      <a:off x="335" y="3249"/>
                      <a:ext cx="20" cy="41"/>
                      <a:chOff x="335" y="2196"/>
                      <a:chExt cx="20" cy="41"/>
                    </a:xfrm>
                  </xdr:grpSpPr>
                  <xdr:sp macro="" textlink="">
                    <xdr:nvSpPr>
                      <xdr:cNvPr id="7886" name="Text Box 718"/>
                      <xdr:cNvSpPr txBox="1">
                        <a:spLocks noChangeArrowheads="1"/>
                      </xdr:cNvSpPr>
                    </xdr:nvSpPr>
                    <xdr:spPr bwMode="auto">
                      <a:xfrm>
                        <a:off x="335" y="220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502" name="Line 719"/>
                      <xdr:cNvSpPr>
                        <a:spLocks noChangeShapeType="1"/>
                      </xdr:cNvSpPr>
                    </xdr:nvSpPr>
                    <xdr:spPr bwMode="auto">
                      <a:xfrm rot="5400000">
                        <a:off x="339" y="2231"/>
                        <a:ext cx="12" cy="0"/>
                      </a:xfrm>
                      <a:prstGeom prst="line">
                        <a:avLst/>
                      </a:prstGeom>
                      <a:noFill/>
                      <a:ln w="9525">
                        <a:solidFill>
                          <a:srgbClr val="FFFF99"/>
                        </a:solidFill>
                        <a:round/>
                        <a:headEnd/>
                        <a:tailEnd/>
                      </a:ln>
                    </xdr:spPr>
                  </xdr:sp>
                  <xdr:sp macro="" textlink="">
                    <xdr:nvSpPr>
                      <xdr:cNvPr id="40503" name="Line 720"/>
                      <xdr:cNvSpPr>
                        <a:spLocks noChangeShapeType="1"/>
                      </xdr:cNvSpPr>
                    </xdr:nvSpPr>
                    <xdr:spPr bwMode="auto">
                      <a:xfrm rot="5400000">
                        <a:off x="339" y="2202"/>
                        <a:ext cx="12" cy="0"/>
                      </a:xfrm>
                      <a:prstGeom prst="line">
                        <a:avLst/>
                      </a:prstGeom>
                      <a:noFill/>
                      <a:ln w="9525">
                        <a:solidFill>
                          <a:srgbClr val="FFFF99"/>
                        </a:solidFill>
                        <a:round/>
                        <a:headEnd/>
                        <a:tailEnd/>
                      </a:ln>
                    </xdr:spPr>
                  </xdr:sp>
                </xdr:grpSp>
                <xdr:sp macro="" textlink="">
                  <xdr:nvSpPr>
                    <xdr:cNvPr id="7880" name="Text Box 712"/>
                    <xdr:cNvSpPr txBox="1">
                      <a:spLocks noChangeArrowheads="1"/>
                    </xdr:cNvSpPr>
                  </xdr:nvSpPr>
                  <xdr:spPr bwMode="auto">
                    <a:xfrm>
                      <a:off x="228" y="325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500" name="Line 685"/>
                    <xdr:cNvSpPr>
                      <a:spLocks noChangeShapeType="1"/>
                    </xdr:cNvSpPr>
                  </xdr:nvSpPr>
                  <xdr:spPr bwMode="auto">
                    <a:xfrm>
                      <a:off x="244" y="3269"/>
                      <a:ext cx="12" cy="0"/>
                    </a:xfrm>
                    <a:prstGeom prst="line">
                      <a:avLst/>
                    </a:prstGeom>
                    <a:noFill/>
                    <a:ln w="9525">
                      <a:solidFill>
                        <a:srgbClr val="FFFF99"/>
                      </a:solidFill>
                      <a:round/>
                      <a:headEnd/>
                      <a:tailEnd/>
                    </a:ln>
                  </xdr:spPr>
                </xdr:sp>
              </xdr:grpSp>
            </xdr:grpSp>
          </xdr:grpSp>
        </xdr:grpSp>
        <xdr:grpSp>
          <xdr:nvGrpSpPr>
            <xdr:cNvPr id="40457" name="Group 1348"/>
            <xdr:cNvGrpSpPr>
              <a:grpSpLocks/>
            </xdr:cNvGrpSpPr>
          </xdr:nvGrpSpPr>
          <xdr:grpSpPr bwMode="auto">
            <a:xfrm>
              <a:off x="252" y="3227"/>
              <a:ext cx="257" cy="25"/>
              <a:chOff x="252" y="3227"/>
              <a:chExt cx="257" cy="25"/>
            </a:xfrm>
          </xdr:grpSpPr>
          <xdr:sp macro="" textlink="">
            <xdr:nvSpPr>
              <xdr:cNvPr id="40464" name="Line 730"/>
              <xdr:cNvSpPr>
                <a:spLocks noChangeShapeType="1"/>
              </xdr:cNvSpPr>
            </xdr:nvSpPr>
            <xdr:spPr bwMode="auto">
              <a:xfrm>
                <a:off x="509" y="3227"/>
                <a:ext cx="0" cy="25"/>
              </a:xfrm>
              <a:prstGeom prst="line">
                <a:avLst/>
              </a:prstGeom>
              <a:noFill/>
              <a:ln w="9525">
                <a:solidFill>
                  <a:srgbClr val="800000"/>
                </a:solidFill>
                <a:round/>
                <a:headEnd/>
                <a:tailEnd/>
              </a:ln>
            </xdr:spPr>
          </xdr:sp>
          <xdr:grpSp>
            <xdr:nvGrpSpPr>
              <xdr:cNvPr id="40465" name="Group 1345"/>
              <xdr:cNvGrpSpPr>
                <a:grpSpLocks/>
              </xdr:cNvGrpSpPr>
            </xdr:nvGrpSpPr>
            <xdr:grpSpPr bwMode="auto">
              <a:xfrm>
                <a:off x="252" y="3227"/>
                <a:ext cx="257" cy="25"/>
                <a:chOff x="252" y="3227"/>
                <a:chExt cx="257" cy="25"/>
              </a:xfrm>
            </xdr:grpSpPr>
            <xdr:sp macro="" textlink="">
              <xdr:nvSpPr>
                <xdr:cNvPr id="40466" name="Line 728"/>
                <xdr:cNvSpPr>
                  <a:spLocks noChangeShapeType="1"/>
                </xdr:cNvSpPr>
              </xdr:nvSpPr>
              <xdr:spPr bwMode="auto">
                <a:xfrm flipH="1">
                  <a:off x="253" y="3227"/>
                  <a:ext cx="256" cy="0"/>
                </a:xfrm>
                <a:prstGeom prst="line">
                  <a:avLst/>
                </a:prstGeom>
                <a:noFill/>
                <a:ln w="9525">
                  <a:solidFill>
                    <a:srgbClr val="800000"/>
                  </a:solidFill>
                  <a:round/>
                  <a:headEnd/>
                  <a:tailEnd/>
                </a:ln>
              </xdr:spPr>
            </xdr:sp>
            <xdr:sp macro="" textlink="">
              <xdr:nvSpPr>
                <xdr:cNvPr id="40467" name="Line 729"/>
                <xdr:cNvSpPr>
                  <a:spLocks noChangeShapeType="1"/>
                </xdr:cNvSpPr>
              </xdr:nvSpPr>
              <xdr:spPr bwMode="auto">
                <a:xfrm>
                  <a:off x="252" y="3227"/>
                  <a:ext cx="0" cy="25"/>
                </a:xfrm>
                <a:prstGeom prst="line">
                  <a:avLst/>
                </a:prstGeom>
                <a:noFill/>
                <a:ln w="9525">
                  <a:solidFill>
                    <a:srgbClr val="800000"/>
                  </a:solidFill>
                  <a:round/>
                  <a:headEnd/>
                  <a:tailEnd/>
                </a:ln>
              </xdr:spPr>
            </xdr:sp>
            <xdr:sp macro="" textlink="">
              <xdr:nvSpPr>
                <xdr:cNvPr id="40468" name="Line 727"/>
                <xdr:cNvSpPr>
                  <a:spLocks noChangeShapeType="1"/>
                </xdr:cNvSpPr>
              </xdr:nvSpPr>
              <xdr:spPr bwMode="auto">
                <a:xfrm flipH="1">
                  <a:off x="253" y="3252"/>
                  <a:ext cx="256" cy="0"/>
                </a:xfrm>
                <a:prstGeom prst="line">
                  <a:avLst/>
                </a:prstGeom>
                <a:noFill/>
                <a:ln w="9525">
                  <a:solidFill>
                    <a:srgbClr val="800000"/>
                  </a:solidFill>
                  <a:round/>
                  <a:headEnd/>
                  <a:tailEnd/>
                </a:ln>
              </xdr:spPr>
            </xdr:sp>
          </xdr:grpSp>
        </xdr:grpSp>
        <xdr:grpSp>
          <xdr:nvGrpSpPr>
            <xdr:cNvPr id="40458" name="Group 1349"/>
            <xdr:cNvGrpSpPr>
              <a:grpSpLocks/>
            </xdr:cNvGrpSpPr>
          </xdr:nvGrpSpPr>
          <xdr:grpSpPr bwMode="auto">
            <a:xfrm>
              <a:off x="252" y="3286"/>
              <a:ext cx="257" cy="25"/>
              <a:chOff x="252" y="3286"/>
              <a:chExt cx="257" cy="25"/>
            </a:xfrm>
          </xdr:grpSpPr>
          <xdr:sp macro="" textlink="">
            <xdr:nvSpPr>
              <xdr:cNvPr id="40459" name="Line 725"/>
              <xdr:cNvSpPr>
                <a:spLocks noChangeShapeType="1"/>
              </xdr:cNvSpPr>
            </xdr:nvSpPr>
            <xdr:spPr bwMode="auto">
              <a:xfrm>
                <a:off x="509" y="3286"/>
                <a:ext cx="0" cy="25"/>
              </a:xfrm>
              <a:prstGeom prst="line">
                <a:avLst/>
              </a:prstGeom>
              <a:noFill/>
              <a:ln w="9525">
                <a:solidFill>
                  <a:srgbClr val="800000"/>
                </a:solidFill>
                <a:round/>
                <a:headEnd/>
                <a:tailEnd/>
              </a:ln>
            </xdr:spPr>
          </xdr:sp>
          <xdr:grpSp>
            <xdr:nvGrpSpPr>
              <xdr:cNvPr id="40460" name="Group 1346"/>
              <xdr:cNvGrpSpPr>
                <a:grpSpLocks/>
              </xdr:cNvGrpSpPr>
            </xdr:nvGrpSpPr>
            <xdr:grpSpPr bwMode="auto">
              <a:xfrm>
                <a:off x="252" y="3286"/>
                <a:ext cx="257" cy="25"/>
                <a:chOff x="252" y="3286"/>
                <a:chExt cx="257" cy="25"/>
              </a:xfrm>
            </xdr:grpSpPr>
            <xdr:sp macro="" textlink="">
              <xdr:nvSpPr>
                <xdr:cNvPr id="40461" name="Line 722"/>
                <xdr:cNvSpPr>
                  <a:spLocks noChangeShapeType="1"/>
                </xdr:cNvSpPr>
              </xdr:nvSpPr>
              <xdr:spPr bwMode="auto">
                <a:xfrm flipH="1">
                  <a:off x="253" y="3311"/>
                  <a:ext cx="256" cy="0"/>
                </a:xfrm>
                <a:prstGeom prst="line">
                  <a:avLst/>
                </a:prstGeom>
                <a:noFill/>
                <a:ln w="9525">
                  <a:solidFill>
                    <a:srgbClr val="800000"/>
                  </a:solidFill>
                  <a:round/>
                  <a:headEnd/>
                  <a:tailEnd/>
                </a:ln>
              </xdr:spPr>
            </xdr:sp>
            <xdr:sp macro="" textlink="">
              <xdr:nvSpPr>
                <xdr:cNvPr id="40462" name="Line 724"/>
                <xdr:cNvSpPr>
                  <a:spLocks noChangeShapeType="1"/>
                </xdr:cNvSpPr>
              </xdr:nvSpPr>
              <xdr:spPr bwMode="auto">
                <a:xfrm>
                  <a:off x="252" y="3286"/>
                  <a:ext cx="0" cy="25"/>
                </a:xfrm>
                <a:prstGeom prst="line">
                  <a:avLst/>
                </a:prstGeom>
                <a:noFill/>
                <a:ln w="9525">
                  <a:solidFill>
                    <a:srgbClr val="800000"/>
                  </a:solidFill>
                  <a:round/>
                  <a:headEnd/>
                  <a:tailEnd/>
                </a:ln>
              </xdr:spPr>
            </xdr:sp>
            <xdr:sp macro="" textlink="">
              <xdr:nvSpPr>
                <xdr:cNvPr id="40463" name="Line 723"/>
                <xdr:cNvSpPr>
                  <a:spLocks noChangeShapeType="1"/>
                </xdr:cNvSpPr>
              </xdr:nvSpPr>
              <xdr:spPr bwMode="auto">
                <a:xfrm flipH="1">
                  <a:off x="253" y="3286"/>
                  <a:ext cx="256" cy="0"/>
                </a:xfrm>
                <a:prstGeom prst="line">
                  <a:avLst/>
                </a:prstGeom>
                <a:noFill/>
                <a:ln w="9525">
                  <a:solidFill>
                    <a:srgbClr val="800000"/>
                  </a:solidFill>
                  <a:round/>
                  <a:headEnd/>
                  <a:tailEnd/>
                </a:ln>
              </xdr:spPr>
            </xdr:sp>
          </xdr:grpSp>
        </xdr:grpSp>
      </xdr:grpSp>
    </xdr:grpSp>
    <xdr:clientData/>
  </xdr:twoCellAnchor>
  <xdr:twoCellAnchor>
    <xdr:from>
      <xdr:col>2</xdr:col>
      <xdr:colOff>133350</xdr:colOff>
      <xdr:row>173</xdr:row>
      <xdr:rowOff>171450</xdr:rowOff>
    </xdr:from>
    <xdr:to>
      <xdr:col>9</xdr:col>
      <xdr:colOff>600075</xdr:colOff>
      <xdr:row>181</xdr:row>
      <xdr:rowOff>85725</xdr:rowOff>
    </xdr:to>
    <xdr:grpSp>
      <xdr:nvGrpSpPr>
        <xdr:cNvPr id="36676" name="Group 1358"/>
        <xdr:cNvGrpSpPr>
          <a:grpSpLocks/>
        </xdr:cNvGrpSpPr>
      </xdr:nvGrpSpPr>
      <xdr:grpSpPr bwMode="auto">
        <a:xfrm>
          <a:off x="1362382" y="35608547"/>
          <a:ext cx="4768338" cy="1552984"/>
          <a:chOff x="133" y="3418"/>
          <a:chExt cx="497" cy="151"/>
        </a:xfrm>
      </xdr:grpSpPr>
      <xdr:grpSp>
        <xdr:nvGrpSpPr>
          <xdr:cNvPr id="40381" name="Group 1355"/>
          <xdr:cNvGrpSpPr>
            <a:grpSpLocks/>
          </xdr:cNvGrpSpPr>
        </xdr:nvGrpSpPr>
        <xdr:grpSpPr bwMode="auto">
          <a:xfrm>
            <a:off x="133" y="3418"/>
            <a:ext cx="497" cy="151"/>
            <a:chOff x="133" y="3418"/>
            <a:chExt cx="497" cy="151"/>
          </a:xfrm>
        </xdr:grpSpPr>
        <xdr:grpSp>
          <xdr:nvGrpSpPr>
            <xdr:cNvPr id="40394" name="Group 1354"/>
            <xdr:cNvGrpSpPr>
              <a:grpSpLocks/>
            </xdr:cNvGrpSpPr>
          </xdr:nvGrpSpPr>
          <xdr:grpSpPr bwMode="auto">
            <a:xfrm>
              <a:off x="133" y="3418"/>
              <a:ext cx="497" cy="151"/>
              <a:chOff x="133" y="3418"/>
              <a:chExt cx="497" cy="151"/>
            </a:xfrm>
          </xdr:grpSpPr>
          <xdr:sp macro="" textlink="">
            <xdr:nvSpPr>
              <xdr:cNvPr id="7908" name="Text Box 740"/>
              <xdr:cNvSpPr txBox="1">
                <a:spLocks noChangeArrowheads="1"/>
              </xdr:cNvSpPr>
            </xdr:nvSpPr>
            <xdr:spPr bwMode="auto">
              <a:xfrm>
                <a:off x="342" y="3547"/>
                <a:ext cx="78" cy="22"/>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C</a:t>
                </a:r>
              </a:p>
            </xdr:txBody>
          </xdr:sp>
          <xdr:sp macro="" textlink="">
            <xdr:nvSpPr>
              <xdr:cNvPr id="40447" name="AutoShape 741"/>
              <xdr:cNvSpPr>
                <a:spLocks/>
              </xdr:cNvSpPr>
            </xdr:nvSpPr>
            <xdr:spPr bwMode="auto">
              <a:xfrm rot="5400000">
                <a:off x="366" y="3408"/>
                <a:ext cx="27" cy="250"/>
              </a:xfrm>
              <a:prstGeom prst="rightBrace">
                <a:avLst>
                  <a:gd name="adj1" fmla="val 30521"/>
                  <a:gd name="adj2" fmla="val 49449"/>
                </a:avLst>
              </a:prstGeom>
              <a:noFill/>
              <a:ln w="3175">
                <a:solidFill>
                  <a:srgbClr val="3366FF"/>
                </a:solidFill>
                <a:round/>
                <a:headEnd/>
                <a:tailEnd/>
              </a:ln>
            </xdr:spPr>
          </xdr:sp>
          <xdr:grpSp>
            <xdr:nvGrpSpPr>
              <xdr:cNvPr id="40448" name="Group 817"/>
              <xdr:cNvGrpSpPr>
                <a:grpSpLocks/>
              </xdr:cNvGrpSpPr>
            </xdr:nvGrpSpPr>
            <xdr:grpSpPr bwMode="auto">
              <a:xfrm>
                <a:off x="133" y="3418"/>
                <a:ext cx="111" cy="23"/>
                <a:chOff x="133" y="3418"/>
                <a:chExt cx="111" cy="23"/>
              </a:xfrm>
            </xdr:grpSpPr>
            <xdr:sp macro="" textlink="">
              <xdr:nvSpPr>
                <xdr:cNvPr id="7911" name="Text Box 743"/>
                <xdr:cNvSpPr txBox="1">
                  <a:spLocks noChangeArrowheads="1"/>
                </xdr:cNvSpPr>
              </xdr:nvSpPr>
              <xdr:spPr bwMode="auto">
                <a:xfrm>
                  <a:off x="133" y="3418"/>
                  <a:ext cx="94"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ν–2 άτομα </a:t>
                  </a:r>
                  <a:r>
                    <a:rPr lang="en-US" sz="1100" b="1" i="0" strike="noStrike">
                      <a:solidFill>
                        <a:srgbClr val="800000"/>
                      </a:solidFill>
                      <a:latin typeface="Arial"/>
                      <a:cs typeface="Arial"/>
                    </a:rPr>
                    <a:t>H</a:t>
                  </a:r>
                </a:p>
              </xdr:txBody>
            </xdr:sp>
            <xdr:sp macro="" textlink="">
              <xdr:nvSpPr>
                <xdr:cNvPr id="40453" name="Line 744"/>
                <xdr:cNvSpPr>
                  <a:spLocks noChangeShapeType="1"/>
                </xdr:cNvSpPr>
              </xdr:nvSpPr>
              <xdr:spPr bwMode="auto">
                <a:xfrm>
                  <a:off x="182" y="3441"/>
                  <a:ext cx="62" cy="0"/>
                </a:xfrm>
                <a:prstGeom prst="line">
                  <a:avLst/>
                </a:prstGeom>
                <a:noFill/>
                <a:ln w="9525">
                  <a:solidFill>
                    <a:srgbClr val="FF6600"/>
                  </a:solidFill>
                  <a:round/>
                  <a:headEnd/>
                  <a:tailEnd type="triangle" w="med" len="med"/>
                </a:ln>
              </xdr:spPr>
            </xdr:sp>
          </xdr:grpSp>
          <xdr:grpSp>
            <xdr:nvGrpSpPr>
              <xdr:cNvPr id="40449" name="Group 818"/>
              <xdr:cNvGrpSpPr>
                <a:grpSpLocks/>
              </xdr:cNvGrpSpPr>
            </xdr:nvGrpSpPr>
            <xdr:grpSpPr bwMode="auto">
              <a:xfrm>
                <a:off x="521" y="3479"/>
                <a:ext cx="109" cy="23"/>
                <a:chOff x="521" y="3479"/>
                <a:chExt cx="109" cy="23"/>
              </a:xfrm>
            </xdr:grpSpPr>
            <xdr:sp macro="" textlink="">
              <xdr:nvSpPr>
                <xdr:cNvPr id="7914" name="Text Box 746"/>
                <xdr:cNvSpPr txBox="1">
                  <a:spLocks noChangeArrowheads="1"/>
                </xdr:cNvSpPr>
              </xdr:nvSpPr>
              <xdr:spPr bwMode="auto">
                <a:xfrm>
                  <a:off x="537" y="3479"/>
                  <a:ext cx="93"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ν–2 άτομα </a:t>
                  </a:r>
                  <a:r>
                    <a:rPr lang="en-US" sz="1100" b="1" i="0" strike="noStrike">
                      <a:solidFill>
                        <a:srgbClr val="800000"/>
                      </a:solidFill>
                      <a:latin typeface="Arial"/>
                      <a:cs typeface="Arial"/>
                    </a:rPr>
                    <a:t>H</a:t>
                  </a:r>
                </a:p>
              </xdr:txBody>
            </xdr:sp>
            <xdr:sp macro="" textlink="">
              <xdr:nvSpPr>
                <xdr:cNvPr id="40451" name="Line 747"/>
                <xdr:cNvSpPr>
                  <a:spLocks noChangeShapeType="1"/>
                </xdr:cNvSpPr>
              </xdr:nvSpPr>
              <xdr:spPr bwMode="auto">
                <a:xfrm flipH="1">
                  <a:off x="521" y="3501"/>
                  <a:ext cx="51" cy="0"/>
                </a:xfrm>
                <a:prstGeom prst="line">
                  <a:avLst/>
                </a:prstGeom>
                <a:noFill/>
                <a:ln w="9525">
                  <a:solidFill>
                    <a:srgbClr val="FF6600"/>
                  </a:solidFill>
                  <a:round/>
                  <a:headEnd/>
                  <a:tailEnd type="triangle" w="med" len="med"/>
                </a:ln>
              </xdr:spPr>
            </xdr:sp>
          </xdr:grpSp>
        </xdr:grpSp>
        <xdr:sp macro="" textlink="">
          <xdr:nvSpPr>
            <xdr:cNvPr id="40395" name="Oval 749"/>
            <xdr:cNvSpPr>
              <a:spLocks noChangeArrowheads="1"/>
            </xdr:cNvSpPr>
          </xdr:nvSpPr>
          <xdr:spPr bwMode="auto">
            <a:xfrm>
              <a:off x="508" y="3451"/>
              <a:ext cx="32" cy="32"/>
            </a:xfrm>
            <a:prstGeom prst="ellipse">
              <a:avLst/>
            </a:prstGeom>
            <a:solidFill>
              <a:srgbClr val="000000"/>
            </a:solidFill>
            <a:ln w="9525">
              <a:solidFill>
                <a:srgbClr val="800000"/>
              </a:solidFill>
              <a:round/>
              <a:headEnd/>
              <a:tailEnd/>
            </a:ln>
          </xdr:spPr>
        </xdr:sp>
        <xdr:sp macro="" textlink="">
          <xdr:nvSpPr>
            <xdr:cNvPr id="40396" name="Oval 750"/>
            <xdr:cNvSpPr>
              <a:spLocks noChangeArrowheads="1"/>
            </xdr:cNvSpPr>
          </xdr:nvSpPr>
          <xdr:spPr bwMode="auto">
            <a:xfrm>
              <a:off x="222" y="3451"/>
              <a:ext cx="32" cy="32"/>
            </a:xfrm>
            <a:prstGeom prst="ellipse">
              <a:avLst/>
            </a:prstGeom>
            <a:solidFill>
              <a:srgbClr val="000000"/>
            </a:solidFill>
            <a:ln w="9525">
              <a:solidFill>
                <a:srgbClr val="800000"/>
              </a:solidFill>
              <a:round/>
              <a:headEnd/>
              <a:tailEnd/>
            </a:ln>
          </xdr:spPr>
        </xdr:sp>
        <xdr:grpSp>
          <xdr:nvGrpSpPr>
            <xdr:cNvPr id="40397" name="Group 815"/>
            <xdr:cNvGrpSpPr>
              <a:grpSpLocks/>
            </xdr:cNvGrpSpPr>
          </xdr:nvGrpSpPr>
          <xdr:grpSpPr bwMode="auto">
            <a:xfrm>
              <a:off x="228" y="3428"/>
              <a:ext cx="306" cy="79"/>
              <a:chOff x="228" y="3428"/>
              <a:chExt cx="306" cy="79"/>
            </a:xfrm>
          </xdr:grpSpPr>
          <xdr:sp macro="" textlink="">
            <xdr:nvSpPr>
              <xdr:cNvPr id="7920" name="Text Box 752"/>
              <xdr:cNvSpPr txBox="1">
                <a:spLocks noChangeArrowheads="1"/>
              </xdr:cNvSpPr>
            </xdr:nvSpPr>
            <xdr:spPr bwMode="auto">
              <a:xfrm>
                <a:off x="434" y="342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921" name="Text Box 753"/>
              <xdr:cNvSpPr txBox="1">
                <a:spLocks noChangeArrowheads="1"/>
              </xdr:cNvSpPr>
            </xdr:nvSpPr>
            <xdr:spPr bwMode="auto">
              <a:xfrm>
                <a:off x="461" y="342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922" name="Text Box 754"/>
              <xdr:cNvSpPr txBox="1">
                <a:spLocks noChangeArrowheads="1"/>
              </xdr:cNvSpPr>
            </xdr:nvSpPr>
            <xdr:spPr bwMode="auto">
              <a:xfrm>
                <a:off x="488" y="342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923" name="Text Box 755"/>
              <xdr:cNvSpPr txBox="1">
                <a:spLocks noChangeArrowheads="1"/>
              </xdr:cNvSpPr>
            </xdr:nvSpPr>
            <xdr:spPr bwMode="auto">
              <a:xfrm>
                <a:off x="433" y="348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924" name="Text Box 756"/>
              <xdr:cNvSpPr txBox="1">
                <a:spLocks noChangeArrowheads="1"/>
              </xdr:cNvSpPr>
            </xdr:nvSpPr>
            <xdr:spPr bwMode="auto">
              <a:xfrm>
                <a:off x="461" y="348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925" name="Text Box 757"/>
              <xdr:cNvSpPr txBox="1">
                <a:spLocks noChangeArrowheads="1"/>
              </xdr:cNvSpPr>
            </xdr:nvSpPr>
            <xdr:spPr bwMode="auto">
              <a:xfrm>
                <a:off x="488" y="348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926" name="Text Box 758"/>
              <xdr:cNvSpPr txBox="1">
                <a:spLocks noChangeArrowheads="1"/>
              </xdr:cNvSpPr>
            </xdr:nvSpPr>
            <xdr:spPr bwMode="auto">
              <a:xfrm>
                <a:off x="514" y="345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405" name="Line 759"/>
              <xdr:cNvSpPr>
                <a:spLocks noChangeShapeType="1"/>
              </xdr:cNvSpPr>
            </xdr:nvSpPr>
            <xdr:spPr bwMode="auto">
              <a:xfrm>
                <a:off x="351" y="3467"/>
                <a:ext cx="12" cy="0"/>
              </a:xfrm>
              <a:prstGeom prst="line">
                <a:avLst/>
              </a:prstGeom>
              <a:noFill/>
              <a:ln w="9525">
                <a:solidFill>
                  <a:srgbClr val="FFFF99"/>
                </a:solidFill>
                <a:round/>
                <a:headEnd/>
                <a:tailEnd/>
              </a:ln>
            </xdr:spPr>
          </xdr:sp>
          <xdr:sp macro="" textlink="">
            <xdr:nvSpPr>
              <xdr:cNvPr id="40406" name="Line 760"/>
              <xdr:cNvSpPr>
                <a:spLocks noChangeShapeType="1"/>
              </xdr:cNvSpPr>
            </xdr:nvSpPr>
            <xdr:spPr bwMode="auto">
              <a:xfrm>
                <a:off x="370" y="3467"/>
                <a:ext cx="48" cy="0"/>
              </a:xfrm>
              <a:prstGeom prst="line">
                <a:avLst/>
              </a:prstGeom>
              <a:noFill/>
              <a:ln w="9525">
                <a:solidFill>
                  <a:srgbClr val="FFFF99"/>
                </a:solidFill>
                <a:prstDash val="dash"/>
                <a:round/>
                <a:headEnd/>
                <a:tailEnd/>
              </a:ln>
            </xdr:spPr>
          </xdr:sp>
          <xdr:grpSp>
            <xdr:nvGrpSpPr>
              <xdr:cNvPr id="40407" name="Group 761"/>
              <xdr:cNvGrpSpPr>
                <a:grpSpLocks/>
              </xdr:cNvGrpSpPr>
            </xdr:nvGrpSpPr>
            <xdr:grpSpPr bwMode="auto">
              <a:xfrm>
                <a:off x="423" y="3446"/>
                <a:ext cx="92" cy="42"/>
                <a:chOff x="353" y="771"/>
                <a:chExt cx="92" cy="42"/>
              </a:xfrm>
            </xdr:grpSpPr>
            <xdr:sp macro="" textlink="">
              <xdr:nvSpPr>
                <xdr:cNvPr id="7930" name="Text Box 762"/>
                <xdr:cNvSpPr txBox="1">
                  <a:spLocks noChangeArrowheads="1"/>
                </xdr:cNvSpPr>
              </xdr:nvSpPr>
              <xdr:spPr bwMode="auto">
                <a:xfrm>
                  <a:off x="36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931" name="Text Box 763"/>
                <xdr:cNvSpPr txBox="1">
                  <a:spLocks noChangeArrowheads="1"/>
                </xdr:cNvSpPr>
              </xdr:nvSpPr>
              <xdr:spPr bwMode="auto">
                <a:xfrm>
                  <a:off x="390"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932" name="Text Box 764"/>
                <xdr:cNvSpPr txBox="1">
                  <a:spLocks noChangeArrowheads="1"/>
                </xdr:cNvSpPr>
              </xdr:nvSpPr>
              <xdr:spPr bwMode="auto">
                <a:xfrm>
                  <a:off x="41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0435" name="Group 765"/>
                <xdr:cNvGrpSpPr>
                  <a:grpSpLocks/>
                </xdr:cNvGrpSpPr>
              </xdr:nvGrpSpPr>
              <xdr:grpSpPr bwMode="auto">
                <a:xfrm>
                  <a:off x="353" y="771"/>
                  <a:ext cx="92" cy="42"/>
                  <a:chOff x="353" y="771"/>
                  <a:chExt cx="92" cy="42"/>
                </a:xfrm>
              </xdr:grpSpPr>
              <xdr:sp macro="" textlink="">
                <xdr:nvSpPr>
                  <xdr:cNvPr id="40436" name="Line 766"/>
                  <xdr:cNvSpPr>
                    <a:spLocks noChangeShapeType="1"/>
                  </xdr:cNvSpPr>
                </xdr:nvSpPr>
                <xdr:spPr bwMode="auto">
                  <a:xfrm>
                    <a:off x="379" y="792"/>
                    <a:ext cx="12" cy="0"/>
                  </a:xfrm>
                  <a:prstGeom prst="line">
                    <a:avLst/>
                  </a:prstGeom>
                  <a:noFill/>
                  <a:ln w="9525">
                    <a:solidFill>
                      <a:srgbClr val="FFFF99"/>
                    </a:solidFill>
                    <a:round/>
                    <a:headEnd/>
                    <a:tailEnd/>
                  </a:ln>
                </xdr:spPr>
              </xdr:sp>
              <xdr:sp macro="" textlink="">
                <xdr:nvSpPr>
                  <xdr:cNvPr id="40437" name="Line 767"/>
                  <xdr:cNvSpPr>
                    <a:spLocks noChangeShapeType="1"/>
                  </xdr:cNvSpPr>
                </xdr:nvSpPr>
                <xdr:spPr bwMode="auto">
                  <a:xfrm>
                    <a:off x="406" y="792"/>
                    <a:ext cx="12" cy="0"/>
                  </a:xfrm>
                  <a:prstGeom prst="line">
                    <a:avLst/>
                  </a:prstGeom>
                  <a:noFill/>
                  <a:ln w="9525">
                    <a:solidFill>
                      <a:srgbClr val="FFFF99"/>
                    </a:solidFill>
                    <a:round/>
                    <a:headEnd/>
                    <a:tailEnd/>
                  </a:ln>
                </xdr:spPr>
              </xdr:sp>
              <xdr:sp macro="" textlink="">
                <xdr:nvSpPr>
                  <xdr:cNvPr id="40438" name="Line 768"/>
                  <xdr:cNvSpPr>
                    <a:spLocks noChangeShapeType="1"/>
                  </xdr:cNvSpPr>
                </xdr:nvSpPr>
                <xdr:spPr bwMode="auto">
                  <a:xfrm>
                    <a:off x="353" y="792"/>
                    <a:ext cx="12" cy="0"/>
                  </a:xfrm>
                  <a:prstGeom prst="line">
                    <a:avLst/>
                  </a:prstGeom>
                  <a:noFill/>
                  <a:ln w="9525">
                    <a:solidFill>
                      <a:srgbClr val="FFFF99"/>
                    </a:solidFill>
                    <a:round/>
                    <a:headEnd/>
                    <a:tailEnd/>
                  </a:ln>
                </xdr:spPr>
              </xdr:sp>
              <xdr:sp macro="" textlink="">
                <xdr:nvSpPr>
                  <xdr:cNvPr id="40439" name="Line 769"/>
                  <xdr:cNvSpPr>
                    <a:spLocks noChangeShapeType="1"/>
                  </xdr:cNvSpPr>
                </xdr:nvSpPr>
                <xdr:spPr bwMode="auto">
                  <a:xfrm>
                    <a:off x="433" y="792"/>
                    <a:ext cx="12" cy="0"/>
                  </a:xfrm>
                  <a:prstGeom prst="line">
                    <a:avLst/>
                  </a:prstGeom>
                  <a:noFill/>
                  <a:ln w="9525">
                    <a:solidFill>
                      <a:srgbClr val="FFFF99"/>
                    </a:solidFill>
                    <a:round/>
                    <a:headEnd/>
                    <a:tailEnd/>
                  </a:ln>
                </xdr:spPr>
              </xdr:sp>
              <xdr:sp macro="" textlink="">
                <xdr:nvSpPr>
                  <xdr:cNvPr id="40440" name="Line 770"/>
                  <xdr:cNvSpPr>
                    <a:spLocks noChangeShapeType="1"/>
                  </xdr:cNvSpPr>
                </xdr:nvSpPr>
                <xdr:spPr bwMode="auto">
                  <a:xfrm rot="5400000">
                    <a:off x="367" y="807"/>
                    <a:ext cx="12" cy="0"/>
                  </a:xfrm>
                  <a:prstGeom prst="line">
                    <a:avLst/>
                  </a:prstGeom>
                  <a:noFill/>
                  <a:ln w="9525">
                    <a:solidFill>
                      <a:srgbClr val="FFFF99"/>
                    </a:solidFill>
                    <a:round/>
                    <a:headEnd/>
                    <a:tailEnd/>
                  </a:ln>
                </xdr:spPr>
              </xdr:sp>
              <xdr:sp macro="" textlink="">
                <xdr:nvSpPr>
                  <xdr:cNvPr id="40441" name="Line 771"/>
                  <xdr:cNvSpPr>
                    <a:spLocks noChangeShapeType="1"/>
                  </xdr:cNvSpPr>
                </xdr:nvSpPr>
                <xdr:spPr bwMode="auto">
                  <a:xfrm rot="5400000">
                    <a:off x="367" y="777"/>
                    <a:ext cx="12" cy="0"/>
                  </a:xfrm>
                  <a:prstGeom prst="line">
                    <a:avLst/>
                  </a:prstGeom>
                  <a:noFill/>
                  <a:ln w="9525">
                    <a:solidFill>
                      <a:srgbClr val="FFFF99"/>
                    </a:solidFill>
                    <a:round/>
                    <a:headEnd/>
                    <a:tailEnd/>
                  </a:ln>
                </xdr:spPr>
              </xdr:sp>
              <xdr:sp macro="" textlink="">
                <xdr:nvSpPr>
                  <xdr:cNvPr id="40442" name="Line 772"/>
                  <xdr:cNvSpPr>
                    <a:spLocks noChangeShapeType="1"/>
                  </xdr:cNvSpPr>
                </xdr:nvSpPr>
                <xdr:spPr bwMode="auto">
                  <a:xfrm rot="5400000">
                    <a:off x="394" y="807"/>
                    <a:ext cx="12" cy="0"/>
                  </a:xfrm>
                  <a:prstGeom prst="line">
                    <a:avLst/>
                  </a:prstGeom>
                  <a:noFill/>
                  <a:ln w="9525">
                    <a:solidFill>
                      <a:srgbClr val="FFFF99"/>
                    </a:solidFill>
                    <a:round/>
                    <a:headEnd/>
                    <a:tailEnd/>
                  </a:ln>
                </xdr:spPr>
              </xdr:sp>
              <xdr:sp macro="" textlink="">
                <xdr:nvSpPr>
                  <xdr:cNvPr id="40443" name="Line 773"/>
                  <xdr:cNvSpPr>
                    <a:spLocks noChangeShapeType="1"/>
                  </xdr:cNvSpPr>
                </xdr:nvSpPr>
                <xdr:spPr bwMode="auto">
                  <a:xfrm rot="5400000">
                    <a:off x="394" y="777"/>
                    <a:ext cx="12" cy="0"/>
                  </a:xfrm>
                  <a:prstGeom prst="line">
                    <a:avLst/>
                  </a:prstGeom>
                  <a:noFill/>
                  <a:ln w="9525">
                    <a:solidFill>
                      <a:srgbClr val="FFFF99"/>
                    </a:solidFill>
                    <a:round/>
                    <a:headEnd/>
                    <a:tailEnd/>
                  </a:ln>
                </xdr:spPr>
              </xdr:sp>
              <xdr:sp macro="" textlink="">
                <xdr:nvSpPr>
                  <xdr:cNvPr id="40444" name="Line 774"/>
                  <xdr:cNvSpPr>
                    <a:spLocks noChangeShapeType="1"/>
                  </xdr:cNvSpPr>
                </xdr:nvSpPr>
                <xdr:spPr bwMode="auto">
                  <a:xfrm rot="5400000">
                    <a:off x="421" y="807"/>
                    <a:ext cx="12" cy="0"/>
                  </a:xfrm>
                  <a:prstGeom prst="line">
                    <a:avLst/>
                  </a:prstGeom>
                  <a:noFill/>
                  <a:ln w="9525">
                    <a:solidFill>
                      <a:srgbClr val="FFFF99"/>
                    </a:solidFill>
                    <a:round/>
                    <a:headEnd/>
                    <a:tailEnd/>
                  </a:ln>
                </xdr:spPr>
              </xdr:sp>
              <xdr:sp macro="" textlink="">
                <xdr:nvSpPr>
                  <xdr:cNvPr id="40445" name="Line 775"/>
                  <xdr:cNvSpPr>
                    <a:spLocks noChangeShapeType="1"/>
                  </xdr:cNvSpPr>
                </xdr:nvSpPr>
                <xdr:spPr bwMode="auto">
                  <a:xfrm rot="5400000">
                    <a:off x="421" y="778"/>
                    <a:ext cx="12" cy="0"/>
                  </a:xfrm>
                  <a:prstGeom prst="line">
                    <a:avLst/>
                  </a:prstGeom>
                  <a:noFill/>
                  <a:ln w="9525">
                    <a:solidFill>
                      <a:srgbClr val="FFFF99"/>
                    </a:solidFill>
                    <a:round/>
                    <a:headEnd/>
                    <a:tailEnd/>
                  </a:ln>
                </xdr:spPr>
              </xdr:sp>
            </xdr:grpSp>
          </xdr:grpSp>
          <xdr:grpSp>
            <xdr:nvGrpSpPr>
              <xdr:cNvPr id="40408" name="Group 814"/>
              <xdr:cNvGrpSpPr>
                <a:grpSpLocks/>
              </xdr:cNvGrpSpPr>
            </xdr:nvGrpSpPr>
            <xdr:grpSpPr bwMode="auto">
              <a:xfrm>
                <a:off x="228" y="3428"/>
                <a:ext cx="128" cy="79"/>
                <a:chOff x="228" y="3428"/>
                <a:chExt cx="128" cy="79"/>
              </a:xfrm>
            </xdr:grpSpPr>
            <xdr:sp macro="" textlink="">
              <xdr:nvSpPr>
                <xdr:cNvPr id="7960" name="Text Box 792"/>
                <xdr:cNvSpPr txBox="1">
                  <a:spLocks noChangeArrowheads="1"/>
                </xdr:cNvSpPr>
              </xdr:nvSpPr>
              <xdr:spPr bwMode="auto">
                <a:xfrm>
                  <a:off x="336" y="342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963" name="Text Box 795"/>
                <xdr:cNvSpPr txBox="1">
                  <a:spLocks noChangeArrowheads="1"/>
                </xdr:cNvSpPr>
              </xdr:nvSpPr>
              <xdr:spPr bwMode="auto">
                <a:xfrm>
                  <a:off x="336" y="348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grpSp>
              <xdr:nvGrpSpPr>
                <xdr:cNvPr id="40411" name="Group 796"/>
                <xdr:cNvGrpSpPr>
                  <a:grpSpLocks/>
                </xdr:cNvGrpSpPr>
              </xdr:nvGrpSpPr>
              <xdr:grpSpPr bwMode="auto">
                <a:xfrm>
                  <a:off x="335" y="3447"/>
                  <a:ext cx="20" cy="41"/>
                  <a:chOff x="335" y="2196"/>
                  <a:chExt cx="20" cy="41"/>
                </a:xfrm>
              </xdr:grpSpPr>
              <xdr:sp macro="" textlink="">
                <xdr:nvSpPr>
                  <xdr:cNvPr id="7965" name="Text Box 797"/>
                  <xdr:cNvSpPr txBox="1">
                    <a:spLocks noChangeArrowheads="1"/>
                  </xdr:cNvSpPr>
                </xdr:nvSpPr>
                <xdr:spPr bwMode="auto">
                  <a:xfrm>
                    <a:off x="335" y="220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430" name="Line 798"/>
                  <xdr:cNvSpPr>
                    <a:spLocks noChangeShapeType="1"/>
                  </xdr:cNvSpPr>
                </xdr:nvSpPr>
                <xdr:spPr bwMode="auto">
                  <a:xfrm rot="5400000">
                    <a:off x="339" y="2231"/>
                    <a:ext cx="12" cy="0"/>
                  </a:xfrm>
                  <a:prstGeom prst="line">
                    <a:avLst/>
                  </a:prstGeom>
                  <a:noFill/>
                  <a:ln w="9525">
                    <a:solidFill>
                      <a:srgbClr val="FFFF99"/>
                    </a:solidFill>
                    <a:round/>
                    <a:headEnd/>
                    <a:tailEnd/>
                  </a:ln>
                </xdr:spPr>
              </xdr:sp>
              <xdr:sp macro="" textlink="">
                <xdr:nvSpPr>
                  <xdr:cNvPr id="40431" name="Line 799"/>
                  <xdr:cNvSpPr>
                    <a:spLocks noChangeShapeType="1"/>
                  </xdr:cNvSpPr>
                </xdr:nvSpPr>
                <xdr:spPr bwMode="auto">
                  <a:xfrm rot="5400000">
                    <a:off x="339" y="2202"/>
                    <a:ext cx="12" cy="0"/>
                  </a:xfrm>
                  <a:prstGeom prst="line">
                    <a:avLst/>
                  </a:prstGeom>
                  <a:noFill/>
                  <a:ln w="9525">
                    <a:solidFill>
                      <a:srgbClr val="FFFF99"/>
                    </a:solidFill>
                    <a:round/>
                    <a:headEnd/>
                    <a:tailEnd/>
                  </a:ln>
                </xdr:spPr>
              </xdr:sp>
            </xdr:grpSp>
            <xdr:grpSp>
              <xdr:nvGrpSpPr>
                <xdr:cNvPr id="40412" name="Group 813"/>
                <xdr:cNvGrpSpPr>
                  <a:grpSpLocks/>
                </xdr:cNvGrpSpPr>
              </xdr:nvGrpSpPr>
              <xdr:grpSpPr bwMode="auto">
                <a:xfrm>
                  <a:off x="228" y="3428"/>
                  <a:ext cx="108" cy="79"/>
                  <a:chOff x="228" y="3428"/>
                  <a:chExt cx="108" cy="79"/>
                </a:xfrm>
              </xdr:grpSpPr>
              <xdr:sp macro="" textlink="">
                <xdr:nvSpPr>
                  <xdr:cNvPr id="7962" name="Text Box 794"/>
                  <xdr:cNvSpPr txBox="1">
                    <a:spLocks noChangeArrowheads="1"/>
                  </xdr:cNvSpPr>
                </xdr:nvSpPr>
                <xdr:spPr bwMode="auto">
                  <a:xfrm>
                    <a:off x="255" y="348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959" name="Text Box 791"/>
                  <xdr:cNvSpPr txBox="1">
                    <a:spLocks noChangeArrowheads="1"/>
                  </xdr:cNvSpPr>
                </xdr:nvSpPr>
                <xdr:spPr bwMode="auto">
                  <a:xfrm>
                    <a:off x="255" y="342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7946" name="Text Box 778"/>
                  <xdr:cNvSpPr txBox="1">
                    <a:spLocks noChangeArrowheads="1"/>
                  </xdr:cNvSpPr>
                </xdr:nvSpPr>
                <xdr:spPr bwMode="auto">
                  <a:xfrm>
                    <a:off x="254" y="345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947" name="Text Box 779"/>
                  <xdr:cNvSpPr txBox="1">
                    <a:spLocks noChangeArrowheads="1"/>
                  </xdr:cNvSpPr>
                </xdr:nvSpPr>
                <xdr:spPr bwMode="auto">
                  <a:xfrm>
                    <a:off x="281" y="345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948" name="Text Box 780"/>
                  <xdr:cNvSpPr txBox="1">
                    <a:spLocks noChangeArrowheads="1"/>
                  </xdr:cNvSpPr>
                </xdr:nvSpPr>
                <xdr:spPr bwMode="auto">
                  <a:xfrm>
                    <a:off x="308" y="345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418" name="Line 781"/>
                  <xdr:cNvSpPr>
                    <a:spLocks noChangeShapeType="1"/>
                  </xdr:cNvSpPr>
                </xdr:nvSpPr>
                <xdr:spPr bwMode="auto">
                  <a:xfrm>
                    <a:off x="270" y="3467"/>
                    <a:ext cx="12" cy="0"/>
                  </a:xfrm>
                  <a:prstGeom prst="line">
                    <a:avLst/>
                  </a:prstGeom>
                  <a:noFill/>
                  <a:ln w="9525">
                    <a:solidFill>
                      <a:srgbClr val="FFFF99"/>
                    </a:solidFill>
                    <a:round/>
                    <a:headEnd/>
                    <a:tailEnd/>
                  </a:ln>
                </xdr:spPr>
              </xdr:sp>
              <xdr:sp macro="" textlink="">
                <xdr:nvSpPr>
                  <xdr:cNvPr id="40419" name="Line 783"/>
                  <xdr:cNvSpPr>
                    <a:spLocks noChangeShapeType="1"/>
                  </xdr:cNvSpPr>
                </xdr:nvSpPr>
                <xdr:spPr bwMode="auto">
                  <a:xfrm>
                    <a:off x="324" y="3467"/>
                    <a:ext cx="12" cy="0"/>
                  </a:xfrm>
                  <a:prstGeom prst="line">
                    <a:avLst/>
                  </a:prstGeom>
                  <a:noFill/>
                  <a:ln w="9525">
                    <a:solidFill>
                      <a:srgbClr val="FFFF99"/>
                    </a:solidFill>
                    <a:round/>
                    <a:headEnd/>
                    <a:tailEnd/>
                  </a:ln>
                </xdr:spPr>
              </xdr:sp>
              <xdr:sp macro="" textlink="">
                <xdr:nvSpPr>
                  <xdr:cNvPr id="40420" name="Line 784"/>
                  <xdr:cNvSpPr>
                    <a:spLocks noChangeShapeType="1"/>
                  </xdr:cNvSpPr>
                </xdr:nvSpPr>
                <xdr:spPr bwMode="auto">
                  <a:xfrm rot="5400000">
                    <a:off x="258" y="3482"/>
                    <a:ext cx="12" cy="0"/>
                  </a:xfrm>
                  <a:prstGeom prst="line">
                    <a:avLst/>
                  </a:prstGeom>
                  <a:noFill/>
                  <a:ln w="9525">
                    <a:solidFill>
                      <a:srgbClr val="FFFF99"/>
                    </a:solidFill>
                    <a:round/>
                    <a:headEnd/>
                    <a:tailEnd/>
                  </a:ln>
                </xdr:spPr>
              </xdr:sp>
              <xdr:sp macro="" textlink="">
                <xdr:nvSpPr>
                  <xdr:cNvPr id="40421" name="Line 785"/>
                  <xdr:cNvSpPr>
                    <a:spLocks noChangeShapeType="1"/>
                  </xdr:cNvSpPr>
                </xdr:nvSpPr>
                <xdr:spPr bwMode="auto">
                  <a:xfrm rot="5400000">
                    <a:off x="258" y="3452"/>
                    <a:ext cx="12" cy="0"/>
                  </a:xfrm>
                  <a:prstGeom prst="line">
                    <a:avLst/>
                  </a:prstGeom>
                  <a:noFill/>
                  <a:ln w="9525">
                    <a:solidFill>
                      <a:srgbClr val="FFFF99"/>
                    </a:solidFill>
                    <a:round/>
                    <a:headEnd/>
                    <a:tailEnd/>
                  </a:ln>
                </xdr:spPr>
              </xdr:sp>
              <xdr:sp macro="" textlink="">
                <xdr:nvSpPr>
                  <xdr:cNvPr id="7961" name="Text Box 793"/>
                  <xdr:cNvSpPr txBox="1">
                    <a:spLocks noChangeArrowheads="1"/>
                  </xdr:cNvSpPr>
                </xdr:nvSpPr>
                <xdr:spPr bwMode="auto">
                  <a:xfrm>
                    <a:off x="228" y="345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grpSp>
                <xdr:nvGrpSpPr>
                  <xdr:cNvPr id="40423" name="Group 812"/>
                  <xdr:cNvGrpSpPr>
                    <a:grpSpLocks/>
                  </xdr:cNvGrpSpPr>
                </xdr:nvGrpSpPr>
                <xdr:grpSpPr bwMode="auto">
                  <a:xfrm>
                    <a:off x="298" y="3463"/>
                    <a:ext cx="12" cy="8"/>
                    <a:chOff x="104" y="3485"/>
                    <a:chExt cx="12" cy="8"/>
                  </a:xfrm>
                </xdr:grpSpPr>
                <xdr:grpSp>
                  <xdr:nvGrpSpPr>
                    <xdr:cNvPr id="40425" name="Group 811"/>
                    <xdr:cNvGrpSpPr>
                      <a:grpSpLocks/>
                    </xdr:cNvGrpSpPr>
                  </xdr:nvGrpSpPr>
                  <xdr:grpSpPr bwMode="auto">
                    <a:xfrm>
                      <a:off x="104" y="3485"/>
                      <a:ext cx="12" cy="4"/>
                      <a:chOff x="298" y="3465"/>
                      <a:chExt cx="12" cy="4"/>
                    </a:xfrm>
                  </xdr:grpSpPr>
                  <xdr:sp macro="" textlink="">
                    <xdr:nvSpPr>
                      <xdr:cNvPr id="40427" name="Line 788"/>
                      <xdr:cNvSpPr>
                        <a:spLocks noChangeShapeType="1"/>
                      </xdr:cNvSpPr>
                    </xdr:nvSpPr>
                    <xdr:spPr bwMode="auto">
                      <a:xfrm>
                        <a:off x="298" y="3469"/>
                        <a:ext cx="12" cy="0"/>
                      </a:xfrm>
                      <a:prstGeom prst="line">
                        <a:avLst/>
                      </a:prstGeom>
                      <a:noFill/>
                      <a:ln w="9525">
                        <a:solidFill>
                          <a:srgbClr val="FFFF99"/>
                        </a:solidFill>
                        <a:round/>
                        <a:headEnd/>
                        <a:tailEnd/>
                      </a:ln>
                    </xdr:spPr>
                  </xdr:sp>
                  <xdr:sp macro="" textlink="">
                    <xdr:nvSpPr>
                      <xdr:cNvPr id="40428" name="Line 789"/>
                      <xdr:cNvSpPr>
                        <a:spLocks noChangeShapeType="1"/>
                      </xdr:cNvSpPr>
                    </xdr:nvSpPr>
                    <xdr:spPr bwMode="auto">
                      <a:xfrm rot="10800000">
                        <a:off x="298" y="3465"/>
                        <a:ext cx="12" cy="0"/>
                      </a:xfrm>
                      <a:prstGeom prst="line">
                        <a:avLst/>
                      </a:prstGeom>
                      <a:noFill/>
                      <a:ln w="9525">
                        <a:solidFill>
                          <a:srgbClr val="FF6600"/>
                        </a:solidFill>
                        <a:round/>
                        <a:headEnd/>
                        <a:tailEnd/>
                      </a:ln>
                    </xdr:spPr>
                  </xdr:sp>
                </xdr:grpSp>
                <xdr:sp macro="" textlink="">
                  <xdr:nvSpPr>
                    <xdr:cNvPr id="40426" name="Line 810"/>
                    <xdr:cNvSpPr>
                      <a:spLocks noChangeShapeType="1"/>
                    </xdr:cNvSpPr>
                  </xdr:nvSpPr>
                  <xdr:spPr bwMode="auto">
                    <a:xfrm rot="10800000">
                      <a:off x="104" y="3493"/>
                      <a:ext cx="12" cy="0"/>
                    </a:xfrm>
                    <a:prstGeom prst="line">
                      <a:avLst/>
                    </a:prstGeom>
                    <a:noFill/>
                    <a:ln w="9525">
                      <a:solidFill>
                        <a:srgbClr val="FF6600"/>
                      </a:solidFill>
                      <a:round/>
                      <a:headEnd/>
                      <a:tailEnd/>
                    </a:ln>
                  </xdr:spPr>
                </xdr:sp>
              </xdr:grpSp>
              <xdr:sp macro="" textlink="">
                <xdr:nvSpPr>
                  <xdr:cNvPr id="40424" name="Line 782"/>
                  <xdr:cNvSpPr>
                    <a:spLocks noChangeShapeType="1"/>
                  </xdr:cNvSpPr>
                </xdr:nvSpPr>
                <xdr:spPr bwMode="auto">
                  <a:xfrm>
                    <a:off x="244" y="3467"/>
                    <a:ext cx="12" cy="0"/>
                  </a:xfrm>
                  <a:prstGeom prst="line">
                    <a:avLst/>
                  </a:prstGeom>
                  <a:noFill/>
                  <a:ln w="9525">
                    <a:solidFill>
                      <a:srgbClr val="FFFF99"/>
                    </a:solidFill>
                    <a:round/>
                    <a:headEnd/>
                    <a:tailEnd/>
                  </a:ln>
                </xdr:spPr>
              </xdr:sp>
            </xdr:grpSp>
          </xdr:grpSp>
        </xdr:grpSp>
      </xdr:grpSp>
      <xdr:grpSp>
        <xdr:nvGrpSpPr>
          <xdr:cNvPr id="40382" name="Group 1357"/>
          <xdr:cNvGrpSpPr>
            <a:grpSpLocks/>
          </xdr:cNvGrpSpPr>
        </xdr:nvGrpSpPr>
        <xdr:grpSpPr bwMode="auto">
          <a:xfrm>
            <a:off x="252" y="3425"/>
            <a:ext cx="257" cy="25"/>
            <a:chOff x="252" y="3425"/>
            <a:chExt cx="257" cy="25"/>
          </a:xfrm>
        </xdr:grpSpPr>
        <xdr:sp macro="" textlink="">
          <xdr:nvSpPr>
            <xdr:cNvPr id="40389" name="Line 809"/>
            <xdr:cNvSpPr>
              <a:spLocks noChangeShapeType="1"/>
            </xdr:cNvSpPr>
          </xdr:nvSpPr>
          <xdr:spPr bwMode="auto">
            <a:xfrm>
              <a:off x="509" y="3425"/>
              <a:ext cx="0" cy="25"/>
            </a:xfrm>
            <a:prstGeom prst="line">
              <a:avLst/>
            </a:prstGeom>
            <a:noFill/>
            <a:ln w="9525">
              <a:solidFill>
                <a:srgbClr val="800000"/>
              </a:solidFill>
              <a:round/>
              <a:headEnd/>
              <a:tailEnd/>
            </a:ln>
          </xdr:spPr>
        </xdr:sp>
        <xdr:grpSp>
          <xdr:nvGrpSpPr>
            <xdr:cNvPr id="40390" name="Group 1352"/>
            <xdr:cNvGrpSpPr>
              <a:grpSpLocks/>
            </xdr:cNvGrpSpPr>
          </xdr:nvGrpSpPr>
          <xdr:grpSpPr bwMode="auto">
            <a:xfrm>
              <a:off x="252" y="3425"/>
              <a:ext cx="257" cy="25"/>
              <a:chOff x="252" y="3425"/>
              <a:chExt cx="257" cy="25"/>
            </a:xfrm>
          </xdr:grpSpPr>
          <xdr:sp macro="" textlink="">
            <xdr:nvSpPr>
              <xdr:cNvPr id="40391" name="Line 807"/>
              <xdr:cNvSpPr>
                <a:spLocks noChangeShapeType="1"/>
              </xdr:cNvSpPr>
            </xdr:nvSpPr>
            <xdr:spPr bwMode="auto">
              <a:xfrm flipH="1">
                <a:off x="253" y="3425"/>
                <a:ext cx="256" cy="0"/>
              </a:xfrm>
              <a:prstGeom prst="line">
                <a:avLst/>
              </a:prstGeom>
              <a:noFill/>
              <a:ln w="9525">
                <a:solidFill>
                  <a:srgbClr val="800000"/>
                </a:solidFill>
                <a:round/>
                <a:headEnd/>
                <a:tailEnd/>
              </a:ln>
            </xdr:spPr>
          </xdr:sp>
          <xdr:sp macro="" textlink="">
            <xdr:nvSpPr>
              <xdr:cNvPr id="40392" name="Line 808"/>
              <xdr:cNvSpPr>
                <a:spLocks noChangeShapeType="1"/>
              </xdr:cNvSpPr>
            </xdr:nvSpPr>
            <xdr:spPr bwMode="auto">
              <a:xfrm>
                <a:off x="252" y="3425"/>
                <a:ext cx="0" cy="25"/>
              </a:xfrm>
              <a:prstGeom prst="line">
                <a:avLst/>
              </a:prstGeom>
              <a:noFill/>
              <a:ln w="9525">
                <a:solidFill>
                  <a:srgbClr val="800000"/>
                </a:solidFill>
                <a:round/>
                <a:headEnd/>
                <a:tailEnd/>
              </a:ln>
            </xdr:spPr>
          </xdr:sp>
          <xdr:sp macro="" textlink="">
            <xdr:nvSpPr>
              <xdr:cNvPr id="40393" name="Line 806"/>
              <xdr:cNvSpPr>
                <a:spLocks noChangeShapeType="1"/>
              </xdr:cNvSpPr>
            </xdr:nvSpPr>
            <xdr:spPr bwMode="auto">
              <a:xfrm flipH="1">
                <a:off x="253" y="3450"/>
                <a:ext cx="256" cy="0"/>
              </a:xfrm>
              <a:prstGeom prst="line">
                <a:avLst/>
              </a:prstGeom>
              <a:noFill/>
              <a:ln w="9525">
                <a:solidFill>
                  <a:srgbClr val="800000"/>
                </a:solidFill>
                <a:round/>
                <a:headEnd/>
                <a:tailEnd/>
              </a:ln>
            </xdr:spPr>
          </xdr:sp>
        </xdr:grpSp>
      </xdr:grpSp>
      <xdr:grpSp>
        <xdr:nvGrpSpPr>
          <xdr:cNvPr id="40383" name="Group 1356"/>
          <xdr:cNvGrpSpPr>
            <a:grpSpLocks/>
          </xdr:cNvGrpSpPr>
        </xdr:nvGrpSpPr>
        <xdr:grpSpPr bwMode="auto">
          <a:xfrm>
            <a:off x="252" y="3484"/>
            <a:ext cx="257" cy="25"/>
            <a:chOff x="252" y="3484"/>
            <a:chExt cx="257" cy="25"/>
          </a:xfrm>
        </xdr:grpSpPr>
        <xdr:sp macro="" textlink="">
          <xdr:nvSpPr>
            <xdr:cNvPr id="40384" name="Line 804"/>
            <xdr:cNvSpPr>
              <a:spLocks noChangeShapeType="1"/>
            </xdr:cNvSpPr>
          </xdr:nvSpPr>
          <xdr:spPr bwMode="auto">
            <a:xfrm>
              <a:off x="509" y="3484"/>
              <a:ext cx="0" cy="25"/>
            </a:xfrm>
            <a:prstGeom prst="line">
              <a:avLst/>
            </a:prstGeom>
            <a:noFill/>
            <a:ln w="9525">
              <a:solidFill>
                <a:srgbClr val="800000"/>
              </a:solidFill>
              <a:round/>
              <a:headEnd/>
              <a:tailEnd/>
            </a:ln>
          </xdr:spPr>
        </xdr:sp>
        <xdr:grpSp>
          <xdr:nvGrpSpPr>
            <xdr:cNvPr id="40385" name="Group 1353"/>
            <xdr:cNvGrpSpPr>
              <a:grpSpLocks/>
            </xdr:cNvGrpSpPr>
          </xdr:nvGrpSpPr>
          <xdr:grpSpPr bwMode="auto">
            <a:xfrm>
              <a:off x="252" y="3484"/>
              <a:ext cx="257" cy="25"/>
              <a:chOff x="252" y="3484"/>
              <a:chExt cx="257" cy="25"/>
            </a:xfrm>
          </xdr:grpSpPr>
          <xdr:sp macro="" textlink="">
            <xdr:nvSpPr>
              <xdr:cNvPr id="40386" name="Line 801"/>
              <xdr:cNvSpPr>
                <a:spLocks noChangeShapeType="1"/>
              </xdr:cNvSpPr>
            </xdr:nvSpPr>
            <xdr:spPr bwMode="auto">
              <a:xfrm flipH="1">
                <a:off x="253" y="3509"/>
                <a:ext cx="256" cy="0"/>
              </a:xfrm>
              <a:prstGeom prst="line">
                <a:avLst/>
              </a:prstGeom>
              <a:noFill/>
              <a:ln w="9525">
                <a:solidFill>
                  <a:srgbClr val="800000"/>
                </a:solidFill>
                <a:round/>
                <a:headEnd/>
                <a:tailEnd/>
              </a:ln>
            </xdr:spPr>
          </xdr:sp>
          <xdr:sp macro="" textlink="">
            <xdr:nvSpPr>
              <xdr:cNvPr id="40387" name="Line 803"/>
              <xdr:cNvSpPr>
                <a:spLocks noChangeShapeType="1"/>
              </xdr:cNvSpPr>
            </xdr:nvSpPr>
            <xdr:spPr bwMode="auto">
              <a:xfrm>
                <a:off x="252" y="3484"/>
                <a:ext cx="0" cy="25"/>
              </a:xfrm>
              <a:prstGeom prst="line">
                <a:avLst/>
              </a:prstGeom>
              <a:noFill/>
              <a:ln w="9525">
                <a:solidFill>
                  <a:srgbClr val="800000"/>
                </a:solidFill>
                <a:round/>
                <a:headEnd/>
                <a:tailEnd/>
              </a:ln>
            </xdr:spPr>
          </xdr:sp>
          <xdr:sp macro="" textlink="">
            <xdr:nvSpPr>
              <xdr:cNvPr id="40388" name="Line 802"/>
              <xdr:cNvSpPr>
                <a:spLocks noChangeShapeType="1"/>
              </xdr:cNvSpPr>
            </xdr:nvSpPr>
            <xdr:spPr bwMode="auto">
              <a:xfrm flipH="1">
                <a:off x="253" y="3484"/>
                <a:ext cx="256" cy="0"/>
              </a:xfrm>
              <a:prstGeom prst="line">
                <a:avLst/>
              </a:prstGeom>
              <a:noFill/>
              <a:ln w="9525">
                <a:solidFill>
                  <a:srgbClr val="800000"/>
                </a:solidFill>
                <a:round/>
                <a:headEnd/>
                <a:tailEnd/>
              </a:ln>
            </xdr:spPr>
          </xdr:sp>
        </xdr:grpSp>
      </xdr:grpSp>
    </xdr:grpSp>
    <xdr:clientData/>
  </xdr:twoCellAnchor>
  <xdr:twoCellAnchor>
    <xdr:from>
      <xdr:col>2</xdr:col>
      <xdr:colOff>133350</xdr:colOff>
      <xdr:row>207</xdr:row>
      <xdr:rowOff>47625</xdr:rowOff>
    </xdr:from>
    <xdr:to>
      <xdr:col>9</xdr:col>
      <xdr:colOff>476250</xdr:colOff>
      <xdr:row>214</xdr:row>
      <xdr:rowOff>152400</xdr:rowOff>
    </xdr:to>
    <xdr:grpSp>
      <xdr:nvGrpSpPr>
        <xdr:cNvPr id="36677" name="Group 1367"/>
        <xdr:cNvGrpSpPr>
          <a:grpSpLocks/>
        </xdr:cNvGrpSpPr>
      </xdr:nvGrpSpPr>
      <xdr:grpSpPr bwMode="auto">
        <a:xfrm>
          <a:off x="1362382" y="42449238"/>
          <a:ext cx="4644513" cy="1538646"/>
          <a:chOff x="142" y="4059"/>
          <a:chExt cx="484" cy="151"/>
        </a:xfrm>
      </xdr:grpSpPr>
      <xdr:grpSp>
        <xdr:nvGrpSpPr>
          <xdr:cNvPr id="40302" name="Group 1359"/>
          <xdr:cNvGrpSpPr>
            <a:grpSpLocks/>
          </xdr:cNvGrpSpPr>
        </xdr:nvGrpSpPr>
        <xdr:grpSpPr bwMode="auto">
          <a:xfrm>
            <a:off x="441" y="4061"/>
            <a:ext cx="50" cy="34"/>
            <a:chOff x="583" y="4061"/>
            <a:chExt cx="50" cy="34"/>
          </a:xfrm>
        </xdr:grpSpPr>
        <xdr:sp macro="" textlink="">
          <xdr:nvSpPr>
            <xdr:cNvPr id="40377" name="Line 963"/>
            <xdr:cNvSpPr>
              <a:spLocks noChangeShapeType="1"/>
            </xdr:cNvSpPr>
          </xdr:nvSpPr>
          <xdr:spPr bwMode="auto">
            <a:xfrm flipH="1">
              <a:off x="583" y="4095"/>
              <a:ext cx="50" cy="0"/>
            </a:xfrm>
            <a:prstGeom prst="line">
              <a:avLst/>
            </a:prstGeom>
            <a:noFill/>
            <a:ln w="9525">
              <a:solidFill>
                <a:srgbClr val="FF6600"/>
              </a:solidFill>
              <a:round/>
              <a:headEnd/>
              <a:tailEnd/>
            </a:ln>
          </xdr:spPr>
        </xdr:sp>
        <xdr:sp macro="" textlink="">
          <xdr:nvSpPr>
            <xdr:cNvPr id="40378" name="Line 964"/>
            <xdr:cNvSpPr>
              <a:spLocks noChangeShapeType="1"/>
            </xdr:cNvSpPr>
          </xdr:nvSpPr>
          <xdr:spPr bwMode="auto">
            <a:xfrm flipH="1">
              <a:off x="583" y="4061"/>
              <a:ext cx="49" cy="0"/>
            </a:xfrm>
            <a:prstGeom prst="line">
              <a:avLst/>
            </a:prstGeom>
            <a:noFill/>
            <a:ln w="9525">
              <a:solidFill>
                <a:srgbClr val="FF6600"/>
              </a:solidFill>
              <a:round/>
              <a:headEnd/>
              <a:tailEnd/>
            </a:ln>
          </xdr:spPr>
        </xdr:sp>
        <xdr:sp macro="" textlink="">
          <xdr:nvSpPr>
            <xdr:cNvPr id="40379" name="Line 965"/>
            <xdr:cNvSpPr>
              <a:spLocks noChangeShapeType="1"/>
            </xdr:cNvSpPr>
          </xdr:nvSpPr>
          <xdr:spPr bwMode="auto">
            <a:xfrm>
              <a:off x="583" y="4061"/>
              <a:ext cx="0" cy="33"/>
            </a:xfrm>
            <a:prstGeom prst="line">
              <a:avLst/>
            </a:prstGeom>
            <a:noFill/>
            <a:ln w="9525">
              <a:solidFill>
                <a:srgbClr val="FF6600"/>
              </a:solidFill>
              <a:round/>
              <a:headEnd/>
              <a:tailEnd/>
            </a:ln>
          </xdr:spPr>
        </xdr:sp>
        <xdr:sp macro="" textlink="">
          <xdr:nvSpPr>
            <xdr:cNvPr id="40380" name="Line 966"/>
            <xdr:cNvSpPr>
              <a:spLocks noChangeShapeType="1"/>
            </xdr:cNvSpPr>
          </xdr:nvSpPr>
          <xdr:spPr bwMode="auto">
            <a:xfrm>
              <a:off x="633" y="4061"/>
              <a:ext cx="0" cy="33"/>
            </a:xfrm>
            <a:prstGeom prst="line">
              <a:avLst/>
            </a:prstGeom>
            <a:noFill/>
            <a:ln w="9525">
              <a:solidFill>
                <a:srgbClr val="FF6600"/>
              </a:solidFill>
              <a:round/>
              <a:headEnd/>
              <a:tailEnd/>
            </a:ln>
          </xdr:spPr>
        </xdr:sp>
      </xdr:grpSp>
      <xdr:grpSp>
        <xdr:nvGrpSpPr>
          <xdr:cNvPr id="40303" name="Group 1366"/>
          <xdr:cNvGrpSpPr>
            <a:grpSpLocks/>
          </xdr:cNvGrpSpPr>
        </xdr:nvGrpSpPr>
        <xdr:grpSpPr bwMode="auto">
          <a:xfrm>
            <a:off x="142" y="4059"/>
            <a:ext cx="484" cy="151"/>
            <a:chOff x="142" y="4059"/>
            <a:chExt cx="484" cy="151"/>
          </a:xfrm>
        </xdr:grpSpPr>
        <xdr:grpSp>
          <xdr:nvGrpSpPr>
            <xdr:cNvPr id="40304" name="Group 886"/>
            <xdr:cNvGrpSpPr>
              <a:grpSpLocks/>
            </xdr:cNvGrpSpPr>
          </xdr:nvGrpSpPr>
          <xdr:grpSpPr bwMode="auto">
            <a:xfrm>
              <a:off x="142" y="4059"/>
              <a:ext cx="484" cy="151"/>
              <a:chOff x="133" y="2343"/>
              <a:chExt cx="484" cy="151"/>
            </a:xfrm>
          </xdr:grpSpPr>
          <xdr:sp macro="" textlink="">
            <xdr:nvSpPr>
              <xdr:cNvPr id="8055" name="Text Box 887"/>
              <xdr:cNvSpPr txBox="1">
                <a:spLocks noChangeArrowheads="1"/>
              </xdr:cNvSpPr>
            </xdr:nvSpPr>
            <xdr:spPr bwMode="auto">
              <a:xfrm>
                <a:off x="342" y="2472"/>
                <a:ext cx="78" cy="22"/>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C</a:t>
                </a:r>
              </a:p>
            </xdr:txBody>
          </xdr:sp>
          <xdr:sp macro="" textlink="">
            <xdr:nvSpPr>
              <xdr:cNvPr id="40370" name="AutoShape 888"/>
              <xdr:cNvSpPr>
                <a:spLocks/>
              </xdr:cNvSpPr>
            </xdr:nvSpPr>
            <xdr:spPr bwMode="auto">
              <a:xfrm rot="5400000">
                <a:off x="366" y="2333"/>
                <a:ext cx="27" cy="250"/>
              </a:xfrm>
              <a:prstGeom prst="rightBrace">
                <a:avLst>
                  <a:gd name="adj1" fmla="val 30521"/>
                  <a:gd name="adj2" fmla="val 49449"/>
                </a:avLst>
              </a:prstGeom>
              <a:noFill/>
              <a:ln w="3175">
                <a:solidFill>
                  <a:srgbClr val="3366FF"/>
                </a:solidFill>
                <a:round/>
                <a:headEnd/>
                <a:tailEnd/>
              </a:ln>
            </xdr:spPr>
          </xdr:sp>
          <xdr:grpSp>
            <xdr:nvGrpSpPr>
              <xdr:cNvPr id="40371" name="Group 889"/>
              <xdr:cNvGrpSpPr>
                <a:grpSpLocks/>
              </xdr:cNvGrpSpPr>
            </xdr:nvGrpSpPr>
            <xdr:grpSpPr bwMode="auto">
              <a:xfrm>
                <a:off x="133" y="2343"/>
                <a:ext cx="111" cy="23"/>
                <a:chOff x="133" y="2167"/>
                <a:chExt cx="111" cy="23"/>
              </a:xfrm>
            </xdr:grpSpPr>
            <xdr:sp macro="" textlink="">
              <xdr:nvSpPr>
                <xdr:cNvPr id="8058" name="Text Box 890"/>
                <xdr:cNvSpPr txBox="1">
                  <a:spLocks noChangeArrowheads="1"/>
                </xdr:cNvSpPr>
              </xdr:nvSpPr>
              <xdr:spPr bwMode="auto">
                <a:xfrm>
                  <a:off x="133" y="2167"/>
                  <a:ext cx="94"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ν–2 άτομα </a:t>
                  </a:r>
                  <a:r>
                    <a:rPr lang="en-US" sz="1100" b="1" i="0" strike="noStrike">
                      <a:solidFill>
                        <a:srgbClr val="800000"/>
                      </a:solidFill>
                      <a:latin typeface="Arial"/>
                      <a:cs typeface="Arial"/>
                    </a:rPr>
                    <a:t>H</a:t>
                  </a:r>
                </a:p>
              </xdr:txBody>
            </xdr:sp>
            <xdr:sp macro="" textlink="">
              <xdr:nvSpPr>
                <xdr:cNvPr id="40376" name="Line 891"/>
                <xdr:cNvSpPr>
                  <a:spLocks noChangeShapeType="1"/>
                </xdr:cNvSpPr>
              </xdr:nvSpPr>
              <xdr:spPr bwMode="auto">
                <a:xfrm>
                  <a:off x="182" y="2190"/>
                  <a:ext cx="62" cy="0"/>
                </a:xfrm>
                <a:prstGeom prst="line">
                  <a:avLst/>
                </a:prstGeom>
                <a:noFill/>
                <a:ln w="9525">
                  <a:solidFill>
                    <a:srgbClr val="FF6600"/>
                  </a:solidFill>
                  <a:round/>
                  <a:headEnd/>
                  <a:tailEnd type="triangle" w="med" len="med"/>
                </a:ln>
              </xdr:spPr>
            </xdr:sp>
          </xdr:grpSp>
          <xdr:grpSp>
            <xdr:nvGrpSpPr>
              <xdr:cNvPr id="40372" name="Group 892"/>
              <xdr:cNvGrpSpPr>
                <a:grpSpLocks/>
              </xdr:cNvGrpSpPr>
            </xdr:nvGrpSpPr>
            <xdr:grpSpPr bwMode="auto">
              <a:xfrm>
                <a:off x="521" y="2404"/>
                <a:ext cx="96" cy="23"/>
                <a:chOff x="514" y="804"/>
                <a:chExt cx="96" cy="23"/>
              </a:xfrm>
            </xdr:grpSpPr>
            <xdr:sp macro="" textlink="">
              <xdr:nvSpPr>
                <xdr:cNvPr id="8061" name="Text Box 893"/>
                <xdr:cNvSpPr txBox="1">
                  <a:spLocks noChangeArrowheads="1"/>
                </xdr:cNvSpPr>
              </xdr:nvSpPr>
              <xdr:spPr bwMode="auto">
                <a:xfrm>
                  <a:off x="530" y="804"/>
                  <a:ext cx="80"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H</a:t>
                  </a:r>
                </a:p>
              </xdr:txBody>
            </xdr:sp>
            <xdr:sp macro="" textlink="">
              <xdr:nvSpPr>
                <xdr:cNvPr id="40374" name="Line 894"/>
                <xdr:cNvSpPr>
                  <a:spLocks noChangeShapeType="1"/>
                </xdr:cNvSpPr>
              </xdr:nvSpPr>
              <xdr:spPr bwMode="auto">
                <a:xfrm flipH="1">
                  <a:off x="514" y="826"/>
                  <a:ext cx="51" cy="0"/>
                </a:xfrm>
                <a:prstGeom prst="line">
                  <a:avLst/>
                </a:prstGeom>
                <a:noFill/>
                <a:ln w="9525">
                  <a:solidFill>
                    <a:srgbClr val="FF6600"/>
                  </a:solidFill>
                  <a:round/>
                  <a:headEnd/>
                  <a:tailEnd type="triangle" w="med" len="med"/>
                </a:ln>
              </xdr:spPr>
            </xdr:sp>
          </xdr:grpSp>
        </xdr:grpSp>
        <xdr:sp macro="" textlink="">
          <xdr:nvSpPr>
            <xdr:cNvPr id="40305" name="Oval 897"/>
            <xdr:cNvSpPr>
              <a:spLocks noChangeArrowheads="1"/>
            </xdr:cNvSpPr>
          </xdr:nvSpPr>
          <xdr:spPr bwMode="auto">
            <a:xfrm>
              <a:off x="517" y="4092"/>
              <a:ext cx="32" cy="32"/>
            </a:xfrm>
            <a:prstGeom prst="ellipse">
              <a:avLst/>
            </a:prstGeom>
            <a:solidFill>
              <a:srgbClr val="000000"/>
            </a:solidFill>
            <a:ln w="9525">
              <a:solidFill>
                <a:srgbClr val="800000"/>
              </a:solidFill>
              <a:round/>
              <a:headEnd/>
              <a:tailEnd/>
            </a:ln>
          </xdr:spPr>
        </xdr:sp>
        <xdr:sp macro="" textlink="">
          <xdr:nvSpPr>
            <xdr:cNvPr id="40306" name="Oval 899"/>
            <xdr:cNvSpPr>
              <a:spLocks noChangeArrowheads="1"/>
            </xdr:cNvSpPr>
          </xdr:nvSpPr>
          <xdr:spPr bwMode="auto">
            <a:xfrm>
              <a:off x="231" y="4092"/>
              <a:ext cx="32" cy="32"/>
            </a:xfrm>
            <a:prstGeom prst="ellipse">
              <a:avLst/>
            </a:prstGeom>
            <a:solidFill>
              <a:srgbClr val="000000"/>
            </a:solidFill>
            <a:ln w="9525">
              <a:solidFill>
                <a:srgbClr val="800000"/>
              </a:solidFill>
              <a:round/>
              <a:headEnd/>
              <a:tailEnd/>
            </a:ln>
          </xdr:spPr>
        </xdr:sp>
        <xdr:grpSp>
          <xdr:nvGrpSpPr>
            <xdr:cNvPr id="40307" name="Group 1158"/>
            <xdr:cNvGrpSpPr>
              <a:grpSpLocks/>
            </xdr:cNvGrpSpPr>
          </xdr:nvGrpSpPr>
          <xdr:grpSpPr bwMode="auto">
            <a:xfrm>
              <a:off x="237" y="4069"/>
              <a:ext cx="306" cy="79"/>
              <a:chOff x="237" y="4069"/>
              <a:chExt cx="306" cy="79"/>
            </a:xfrm>
          </xdr:grpSpPr>
          <xdr:sp macro="" textlink="">
            <xdr:nvSpPr>
              <xdr:cNvPr id="8071" name="Text Box 903"/>
              <xdr:cNvSpPr txBox="1">
                <a:spLocks noChangeArrowheads="1"/>
              </xdr:cNvSpPr>
            </xdr:nvSpPr>
            <xdr:spPr bwMode="auto">
              <a:xfrm>
                <a:off x="497"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069" name="Text Box 901"/>
              <xdr:cNvSpPr txBox="1">
                <a:spLocks noChangeArrowheads="1"/>
              </xdr:cNvSpPr>
            </xdr:nvSpPr>
            <xdr:spPr bwMode="auto">
              <a:xfrm>
                <a:off x="443"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070" name="Text Box 902"/>
              <xdr:cNvSpPr txBox="1">
                <a:spLocks noChangeArrowheads="1"/>
              </xdr:cNvSpPr>
            </xdr:nvSpPr>
            <xdr:spPr bwMode="auto">
              <a:xfrm>
                <a:off x="470"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072" name="Text Box 904"/>
              <xdr:cNvSpPr txBox="1">
                <a:spLocks noChangeArrowheads="1"/>
              </xdr:cNvSpPr>
            </xdr:nvSpPr>
            <xdr:spPr bwMode="auto">
              <a:xfrm>
                <a:off x="442"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073" name="Text Box 905"/>
              <xdr:cNvSpPr txBox="1">
                <a:spLocks noChangeArrowheads="1"/>
              </xdr:cNvSpPr>
            </xdr:nvSpPr>
            <xdr:spPr bwMode="auto">
              <a:xfrm>
                <a:off x="470"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074" name="Text Box 906"/>
              <xdr:cNvSpPr txBox="1">
                <a:spLocks noChangeArrowheads="1"/>
              </xdr:cNvSpPr>
            </xdr:nvSpPr>
            <xdr:spPr bwMode="auto">
              <a:xfrm>
                <a:off x="497"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075" name="Text Box 907"/>
              <xdr:cNvSpPr txBox="1">
                <a:spLocks noChangeArrowheads="1"/>
              </xdr:cNvSpPr>
            </xdr:nvSpPr>
            <xdr:spPr bwMode="auto">
              <a:xfrm>
                <a:off x="523"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327" name="Line 909"/>
              <xdr:cNvSpPr>
                <a:spLocks noChangeShapeType="1"/>
              </xdr:cNvSpPr>
            </xdr:nvSpPr>
            <xdr:spPr bwMode="auto">
              <a:xfrm>
                <a:off x="360" y="4108"/>
                <a:ext cx="12" cy="0"/>
              </a:xfrm>
              <a:prstGeom prst="line">
                <a:avLst/>
              </a:prstGeom>
              <a:noFill/>
              <a:ln w="9525">
                <a:solidFill>
                  <a:srgbClr val="FFFF99"/>
                </a:solidFill>
                <a:round/>
                <a:headEnd/>
                <a:tailEnd/>
              </a:ln>
            </xdr:spPr>
          </xdr:sp>
          <xdr:sp macro="" textlink="">
            <xdr:nvSpPr>
              <xdr:cNvPr id="40328" name="Line 910"/>
              <xdr:cNvSpPr>
                <a:spLocks noChangeShapeType="1"/>
              </xdr:cNvSpPr>
            </xdr:nvSpPr>
            <xdr:spPr bwMode="auto">
              <a:xfrm>
                <a:off x="379" y="4108"/>
                <a:ext cx="48" cy="0"/>
              </a:xfrm>
              <a:prstGeom prst="line">
                <a:avLst/>
              </a:prstGeom>
              <a:noFill/>
              <a:ln w="9525">
                <a:solidFill>
                  <a:srgbClr val="FFFF99"/>
                </a:solidFill>
                <a:prstDash val="dash"/>
                <a:round/>
                <a:headEnd/>
                <a:tailEnd/>
              </a:ln>
            </xdr:spPr>
          </xdr:sp>
          <xdr:grpSp>
            <xdr:nvGrpSpPr>
              <xdr:cNvPr id="40329" name="Group 925"/>
              <xdr:cNvGrpSpPr>
                <a:grpSpLocks/>
              </xdr:cNvGrpSpPr>
            </xdr:nvGrpSpPr>
            <xdr:grpSpPr bwMode="auto">
              <a:xfrm>
                <a:off x="432" y="4087"/>
                <a:ext cx="92" cy="42"/>
                <a:chOff x="353" y="771"/>
                <a:chExt cx="92" cy="42"/>
              </a:xfrm>
            </xdr:grpSpPr>
            <xdr:sp macro="" textlink="">
              <xdr:nvSpPr>
                <xdr:cNvPr id="8094" name="Text Box 926"/>
                <xdr:cNvSpPr txBox="1">
                  <a:spLocks noChangeArrowheads="1"/>
                </xdr:cNvSpPr>
              </xdr:nvSpPr>
              <xdr:spPr bwMode="auto">
                <a:xfrm>
                  <a:off x="36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095" name="Text Box 927"/>
                <xdr:cNvSpPr txBox="1">
                  <a:spLocks noChangeArrowheads="1"/>
                </xdr:cNvSpPr>
              </xdr:nvSpPr>
              <xdr:spPr bwMode="auto">
                <a:xfrm>
                  <a:off x="390"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096" name="Text Box 928"/>
                <xdr:cNvSpPr txBox="1">
                  <a:spLocks noChangeArrowheads="1"/>
                </xdr:cNvSpPr>
              </xdr:nvSpPr>
              <xdr:spPr bwMode="auto">
                <a:xfrm>
                  <a:off x="41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0358" name="Group 929"/>
                <xdr:cNvGrpSpPr>
                  <a:grpSpLocks/>
                </xdr:cNvGrpSpPr>
              </xdr:nvGrpSpPr>
              <xdr:grpSpPr bwMode="auto">
                <a:xfrm>
                  <a:off x="353" y="771"/>
                  <a:ext cx="92" cy="42"/>
                  <a:chOff x="353" y="771"/>
                  <a:chExt cx="92" cy="42"/>
                </a:xfrm>
              </xdr:grpSpPr>
              <xdr:sp macro="" textlink="">
                <xdr:nvSpPr>
                  <xdr:cNvPr id="40359" name="Line 930"/>
                  <xdr:cNvSpPr>
                    <a:spLocks noChangeShapeType="1"/>
                  </xdr:cNvSpPr>
                </xdr:nvSpPr>
                <xdr:spPr bwMode="auto">
                  <a:xfrm>
                    <a:off x="379" y="792"/>
                    <a:ext cx="12" cy="0"/>
                  </a:xfrm>
                  <a:prstGeom prst="line">
                    <a:avLst/>
                  </a:prstGeom>
                  <a:noFill/>
                  <a:ln w="9525">
                    <a:solidFill>
                      <a:srgbClr val="FFFF99"/>
                    </a:solidFill>
                    <a:round/>
                    <a:headEnd/>
                    <a:tailEnd/>
                  </a:ln>
                </xdr:spPr>
              </xdr:sp>
              <xdr:sp macro="" textlink="">
                <xdr:nvSpPr>
                  <xdr:cNvPr id="40360" name="Line 931"/>
                  <xdr:cNvSpPr>
                    <a:spLocks noChangeShapeType="1"/>
                  </xdr:cNvSpPr>
                </xdr:nvSpPr>
                <xdr:spPr bwMode="auto">
                  <a:xfrm>
                    <a:off x="406" y="792"/>
                    <a:ext cx="12" cy="0"/>
                  </a:xfrm>
                  <a:prstGeom prst="line">
                    <a:avLst/>
                  </a:prstGeom>
                  <a:noFill/>
                  <a:ln w="9525">
                    <a:solidFill>
                      <a:srgbClr val="FFFF99"/>
                    </a:solidFill>
                    <a:round/>
                    <a:headEnd/>
                    <a:tailEnd/>
                  </a:ln>
                </xdr:spPr>
              </xdr:sp>
              <xdr:sp macro="" textlink="">
                <xdr:nvSpPr>
                  <xdr:cNvPr id="40361" name="Line 932"/>
                  <xdr:cNvSpPr>
                    <a:spLocks noChangeShapeType="1"/>
                  </xdr:cNvSpPr>
                </xdr:nvSpPr>
                <xdr:spPr bwMode="auto">
                  <a:xfrm>
                    <a:off x="353" y="792"/>
                    <a:ext cx="12" cy="0"/>
                  </a:xfrm>
                  <a:prstGeom prst="line">
                    <a:avLst/>
                  </a:prstGeom>
                  <a:noFill/>
                  <a:ln w="9525">
                    <a:solidFill>
                      <a:srgbClr val="FFFF99"/>
                    </a:solidFill>
                    <a:round/>
                    <a:headEnd/>
                    <a:tailEnd/>
                  </a:ln>
                </xdr:spPr>
              </xdr:sp>
              <xdr:sp macro="" textlink="">
                <xdr:nvSpPr>
                  <xdr:cNvPr id="40362" name="Line 933"/>
                  <xdr:cNvSpPr>
                    <a:spLocks noChangeShapeType="1"/>
                  </xdr:cNvSpPr>
                </xdr:nvSpPr>
                <xdr:spPr bwMode="auto">
                  <a:xfrm>
                    <a:off x="433" y="792"/>
                    <a:ext cx="12" cy="0"/>
                  </a:xfrm>
                  <a:prstGeom prst="line">
                    <a:avLst/>
                  </a:prstGeom>
                  <a:noFill/>
                  <a:ln w="9525">
                    <a:solidFill>
                      <a:srgbClr val="FFFF99"/>
                    </a:solidFill>
                    <a:round/>
                    <a:headEnd/>
                    <a:tailEnd/>
                  </a:ln>
                </xdr:spPr>
              </xdr:sp>
              <xdr:sp macro="" textlink="">
                <xdr:nvSpPr>
                  <xdr:cNvPr id="40363" name="Line 934"/>
                  <xdr:cNvSpPr>
                    <a:spLocks noChangeShapeType="1"/>
                  </xdr:cNvSpPr>
                </xdr:nvSpPr>
                <xdr:spPr bwMode="auto">
                  <a:xfrm rot="5400000">
                    <a:off x="367" y="807"/>
                    <a:ext cx="12" cy="0"/>
                  </a:xfrm>
                  <a:prstGeom prst="line">
                    <a:avLst/>
                  </a:prstGeom>
                  <a:noFill/>
                  <a:ln w="9525">
                    <a:solidFill>
                      <a:srgbClr val="FFFF99"/>
                    </a:solidFill>
                    <a:round/>
                    <a:headEnd/>
                    <a:tailEnd/>
                  </a:ln>
                </xdr:spPr>
              </xdr:sp>
              <xdr:sp macro="" textlink="">
                <xdr:nvSpPr>
                  <xdr:cNvPr id="40364" name="Line 935"/>
                  <xdr:cNvSpPr>
                    <a:spLocks noChangeShapeType="1"/>
                  </xdr:cNvSpPr>
                </xdr:nvSpPr>
                <xdr:spPr bwMode="auto">
                  <a:xfrm rot="5400000">
                    <a:off x="367" y="777"/>
                    <a:ext cx="12" cy="0"/>
                  </a:xfrm>
                  <a:prstGeom prst="line">
                    <a:avLst/>
                  </a:prstGeom>
                  <a:noFill/>
                  <a:ln w="9525">
                    <a:solidFill>
                      <a:srgbClr val="FFFF99"/>
                    </a:solidFill>
                    <a:round/>
                    <a:headEnd/>
                    <a:tailEnd/>
                  </a:ln>
                </xdr:spPr>
              </xdr:sp>
              <xdr:sp macro="" textlink="">
                <xdr:nvSpPr>
                  <xdr:cNvPr id="40365" name="Line 936"/>
                  <xdr:cNvSpPr>
                    <a:spLocks noChangeShapeType="1"/>
                  </xdr:cNvSpPr>
                </xdr:nvSpPr>
                <xdr:spPr bwMode="auto">
                  <a:xfrm rot="5400000">
                    <a:off x="394" y="807"/>
                    <a:ext cx="12" cy="0"/>
                  </a:xfrm>
                  <a:prstGeom prst="line">
                    <a:avLst/>
                  </a:prstGeom>
                  <a:noFill/>
                  <a:ln w="9525">
                    <a:solidFill>
                      <a:srgbClr val="FFFF99"/>
                    </a:solidFill>
                    <a:round/>
                    <a:headEnd/>
                    <a:tailEnd/>
                  </a:ln>
                </xdr:spPr>
              </xdr:sp>
              <xdr:sp macro="" textlink="">
                <xdr:nvSpPr>
                  <xdr:cNvPr id="40366" name="Line 937"/>
                  <xdr:cNvSpPr>
                    <a:spLocks noChangeShapeType="1"/>
                  </xdr:cNvSpPr>
                </xdr:nvSpPr>
                <xdr:spPr bwMode="auto">
                  <a:xfrm rot="5400000">
                    <a:off x="394" y="777"/>
                    <a:ext cx="12" cy="0"/>
                  </a:xfrm>
                  <a:prstGeom prst="line">
                    <a:avLst/>
                  </a:prstGeom>
                  <a:noFill/>
                  <a:ln w="9525">
                    <a:solidFill>
                      <a:srgbClr val="FFFF99"/>
                    </a:solidFill>
                    <a:round/>
                    <a:headEnd/>
                    <a:tailEnd/>
                  </a:ln>
                </xdr:spPr>
              </xdr:sp>
              <xdr:sp macro="" textlink="">
                <xdr:nvSpPr>
                  <xdr:cNvPr id="40367" name="Line 938"/>
                  <xdr:cNvSpPr>
                    <a:spLocks noChangeShapeType="1"/>
                  </xdr:cNvSpPr>
                </xdr:nvSpPr>
                <xdr:spPr bwMode="auto">
                  <a:xfrm rot="5400000">
                    <a:off x="421" y="807"/>
                    <a:ext cx="12" cy="0"/>
                  </a:xfrm>
                  <a:prstGeom prst="line">
                    <a:avLst/>
                  </a:prstGeom>
                  <a:noFill/>
                  <a:ln w="9525">
                    <a:solidFill>
                      <a:srgbClr val="FFFF99"/>
                    </a:solidFill>
                    <a:round/>
                    <a:headEnd/>
                    <a:tailEnd/>
                  </a:ln>
                </xdr:spPr>
              </xdr:sp>
              <xdr:sp macro="" textlink="">
                <xdr:nvSpPr>
                  <xdr:cNvPr id="40368" name="Line 939"/>
                  <xdr:cNvSpPr>
                    <a:spLocks noChangeShapeType="1"/>
                  </xdr:cNvSpPr>
                </xdr:nvSpPr>
                <xdr:spPr bwMode="auto">
                  <a:xfrm rot="5400000">
                    <a:off x="421" y="778"/>
                    <a:ext cx="12" cy="0"/>
                  </a:xfrm>
                  <a:prstGeom prst="line">
                    <a:avLst/>
                  </a:prstGeom>
                  <a:noFill/>
                  <a:ln w="9525">
                    <a:solidFill>
                      <a:srgbClr val="FFFF99"/>
                    </a:solidFill>
                    <a:round/>
                    <a:headEnd/>
                    <a:tailEnd/>
                  </a:ln>
                </xdr:spPr>
              </xdr:sp>
            </xdr:grpSp>
          </xdr:grpSp>
          <xdr:grpSp>
            <xdr:nvGrpSpPr>
              <xdr:cNvPr id="40330" name="Group 1157"/>
              <xdr:cNvGrpSpPr>
                <a:grpSpLocks/>
              </xdr:cNvGrpSpPr>
            </xdr:nvGrpSpPr>
            <xdr:grpSpPr bwMode="auto">
              <a:xfrm>
                <a:off x="237" y="4069"/>
                <a:ext cx="128" cy="79"/>
                <a:chOff x="237" y="4069"/>
                <a:chExt cx="128" cy="79"/>
              </a:xfrm>
            </xdr:grpSpPr>
            <xdr:sp macro="" textlink="">
              <xdr:nvSpPr>
                <xdr:cNvPr id="8080" name="Text Box 912"/>
                <xdr:cNvSpPr txBox="1">
                  <a:spLocks noChangeArrowheads="1"/>
                </xdr:cNvSpPr>
              </xdr:nvSpPr>
              <xdr:spPr bwMode="auto">
                <a:xfrm>
                  <a:off x="263"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081" name="Text Box 913"/>
                <xdr:cNvSpPr txBox="1">
                  <a:spLocks noChangeArrowheads="1"/>
                </xdr:cNvSpPr>
              </xdr:nvSpPr>
              <xdr:spPr bwMode="auto">
                <a:xfrm>
                  <a:off x="290"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333" name="Line 915"/>
                <xdr:cNvSpPr>
                  <a:spLocks noChangeShapeType="1"/>
                </xdr:cNvSpPr>
              </xdr:nvSpPr>
              <xdr:spPr bwMode="auto">
                <a:xfrm>
                  <a:off x="279" y="4108"/>
                  <a:ext cx="12" cy="0"/>
                </a:xfrm>
                <a:prstGeom prst="line">
                  <a:avLst/>
                </a:prstGeom>
                <a:noFill/>
                <a:ln w="9525">
                  <a:solidFill>
                    <a:srgbClr val="FFFF99"/>
                  </a:solidFill>
                  <a:round/>
                  <a:headEnd/>
                  <a:tailEnd/>
                </a:ln>
              </xdr:spPr>
            </xdr:sp>
            <xdr:sp macro="" textlink="">
              <xdr:nvSpPr>
                <xdr:cNvPr id="8109" name="Text Box 941"/>
                <xdr:cNvSpPr txBox="1">
                  <a:spLocks noChangeArrowheads="1"/>
                </xdr:cNvSpPr>
              </xdr:nvSpPr>
              <xdr:spPr bwMode="auto">
                <a:xfrm>
                  <a:off x="265"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10" name="Text Box 942"/>
                <xdr:cNvSpPr txBox="1">
                  <a:spLocks noChangeArrowheads="1"/>
                </xdr:cNvSpPr>
              </xdr:nvSpPr>
              <xdr:spPr bwMode="auto">
                <a:xfrm>
                  <a:off x="345" y="406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12" name="Text Box 944"/>
                <xdr:cNvSpPr txBox="1">
                  <a:spLocks noChangeArrowheads="1"/>
                </xdr:cNvSpPr>
              </xdr:nvSpPr>
              <xdr:spPr bwMode="auto">
                <a:xfrm>
                  <a:off x="264"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13" name="Text Box 945"/>
                <xdr:cNvSpPr txBox="1">
                  <a:spLocks noChangeArrowheads="1"/>
                </xdr:cNvSpPr>
              </xdr:nvSpPr>
              <xdr:spPr bwMode="auto">
                <a:xfrm>
                  <a:off x="291"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14" name="Text Box 946"/>
                <xdr:cNvSpPr txBox="1">
                  <a:spLocks noChangeArrowheads="1"/>
                </xdr:cNvSpPr>
              </xdr:nvSpPr>
              <xdr:spPr bwMode="auto">
                <a:xfrm>
                  <a:off x="318"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15" name="Text Box 947"/>
                <xdr:cNvSpPr txBox="1">
                  <a:spLocks noChangeArrowheads="1"/>
                </xdr:cNvSpPr>
              </xdr:nvSpPr>
              <xdr:spPr bwMode="auto">
                <a:xfrm>
                  <a:off x="345" y="412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082" name="Text Box 914"/>
                <xdr:cNvSpPr txBox="1">
                  <a:spLocks noChangeArrowheads="1"/>
                </xdr:cNvSpPr>
              </xdr:nvSpPr>
              <xdr:spPr bwMode="auto">
                <a:xfrm>
                  <a:off x="317"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341" name="Line 917"/>
                <xdr:cNvSpPr>
                  <a:spLocks noChangeShapeType="1"/>
                </xdr:cNvSpPr>
              </xdr:nvSpPr>
              <xdr:spPr bwMode="auto">
                <a:xfrm>
                  <a:off x="333" y="4108"/>
                  <a:ext cx="12" cy="0"/>
                </a:xfrm>
                <a:prstGeom prst="line">
                  <a:avLst/>
                </a:prstGeom>
                <a:noFill/>
                <a:ln w="9525">
                  <a:solidFill>
                    <a:srgbClr val="FFFF99"/>
                  </a:solidFill>
                  <a:round/>
                  <a:headEnd/>
                  <a:tailEnd/>
                </a:ln>
              </xdr:spPr>
            </xdr:sp>
            <xdr:sp macro="" textlink="">
              <xdr:nvSpPr>
                <xdr:cNvPr id="40342" name="Line 918"/>
                <xdr:cNvSpPr>
                  <a:spLocks noChangeShapeType="1"/>
                </xdr:cNvSpPr>
              </xdr:nvSpPr>
              <xdr:spPr bwMode="auto">
                <a:xfrm rot="5400000">
                  <a:off x="267" y="4123"/>
                  <a:ext cx="12" cy="0"/>
                </a:xfrm>
                <a:prstGeom prst="line">
                  <a:avLst/>
                </a:prstGeom>
                <a:noFill/>
                <a:ln w="9525">
                  <a:solidFill>
                    <a:srgbClr val="FFFF99"/>
                  </a:solidFill>
                  <a:round/>
                  <a:headEnd/>
                  <a:tailEnd/>
                </a:ln>
              </xdr:spPr>
            </xdr:sp>
            <xdr:sp macro="" textlink="">
              <xdr:nvSpPr>
                <xdr:cNvPr id="40343" name="Line 919"/>
                <xdr:cNvSpPr>
                  <a:spLocks noChangeShapeType="1"/>
                </xdr:cNvSpPr>
              </xdr:nvSpPr>
              <xdr:spPr bwMode="auto">
                <a:xfrm rot="5400000">
                  <a:off x="267" y="4093"/>
                  <a:ext cx="12" cy="0"/>
                </a:xfrm>
                <a:prstGeom prst="line">
                  <a:avLst/>
                </a:prstGeom>
                <a:noFill/>
                <a:ln w="9525">
                  <a:solidFill>
                    <a:srgbClr val="FFFF99"/>
                  </a:solidFill>
                  <a:round/>
                  <a:headEnd/>
                  <a:tailEnd/>
                </a:ln>
              </xdr:spPr>
            </xdr:sp>
            <xdr:sp macro="" textlink="">
              <xdr:nvSpPr>
                <xdr:cNvPr id="40344" name="Line 920"/>
                <xdr:cNvSpPr>
                  <a:spLocks noChangeShapeType="1"/>
                </xdr:cNvSpPr>
              </xdr:nvSpPr>
              <xdr:spPr bwMode="auto">
                <a:xfrm rot="5400000">
                  <a:off x="294" y="4123"/>
                  <a:ext cx="12" cy="0"/>
                </a:xfrm>
                <a:prstGeom prst="line">
                  <a:avLst/>
                </a:prstGeom>
                <a:noFill/>
                <a:ln w="9525">
                  <a:solidFill>
                    <a:srgbClr val="FFFF99"/>
                  </a:solidFill>
                  <a:round/>
                  <a:headEnd/>
                  <a:tailEnd/>
                </a:ln>
              </xdr:spPr>
            </xdr:sp>
            <xdr:grpSp>
              <xdr:nvGrpSpPr>
                <xdr:cNvPr id="40345" name="Group 921"/>
                <xdr:cNvGrpSpPr>
                  <a:grpSpLocks/>
                </xdr:cNvGrpSpPr>
              </xdr:nvGrpSpPr>
              <xdr:grpSpPr bwMode="auto">
                <a:xfrm>
                  <a:off x="307" y="4106"/>
                  <a:ext cx="12" cy="4"/>
                  <a:chOff x="297" y="2388"/>
                  <a:chExt cx="12" cy="4"/>
                </a:xfrm>
              </xdr:grpSpPr>
              <xdr:sp macro="" textlink="">
                <xdr:nvSpPr>
                  <xdr:cNvPr id="40353" name="Line 922"/>
                  <xdr:cNvSpPr>
                    <a:spLocks noChangeShapeType="1"/>
                  </xdr:cNvSpPr>
                </xdr:nvSpPr>
                <xdr:spPr bwMode="auto">
                  <a:xfrm>
                    <a:off x="297" y="2392"/>
                    <a:ext cx="12" cy="0"/>
                  </a:xfrm>
                  <a:prstGeom prst="line">
                    <a:avLst/>
                  </a:prstGeom>
                  <a:noFill/>
                  <a:ln w="9525">
                    <a:solidFill>
                      <a:srgbClr val="FFFF99"/>
                    </a:solidFill>
                    <a:round/>
                    <a:headEnd/>
                    <a:tailEnd/>
                  </a:ln>
                </xdr:spPr>
              </xdr:sp>
              <xdr:sp macro="" textlink="">
                <xdr:nvSpPr>
                  <xdr:cNvPr id="40354" name="Line 923"/>
                  <xdr:cNvSpPr>
                    <a:spLocks noChangeShapeType="1"/>
                  </xdr:cNvSpPr>
                </xdr:nvSpPr>
                <xdr:spPr bwMode="auto">
                  <a:xfrm rot="10800000">
                    <a:off x="297" y="2388"/>
                    <a:ext cx="12" cy="0"/>
                  </a:xfrm>
                  <a:prstGeom prst="line">
                    <a:avLst/>
                  </a:prstGeom>
                  <a:noFill/>
                  <a:ln w="9525">
                    <a:solidFill>
                      <a:srgbClr val="FF6600"/>
                    </a:solidFill>
                    <a:round/>
                    <a:headEnd/>
                    <a:tailEnd/>
                  </a:ln>
                </xdr:spPr>
              </xdr:sp>
            </xdr:grpSp>
            <xdr:sp macro="" textlink="">
              <xdr:nvSpPr>
                <xdr:cNvPr id="40346" name="Line 924"/>
                <xdr:cNvSpPr>
                  <a:spLocks noChangeShapeType="1"/>
                </xdr:cNvSpPr>
              </xdr:nvSpPr>
              <xdr:spPr bwMode="auto">
                <a:xfrm rot="5400000">
                  <a:off x="321" y="4123"/>
                  <a:ext cx="12" cy="0"/>
                </a:xfrm>
                <a:prstGeom prst="line">
                  <a:avLst/>
                </a:prstGeom>
                <a:noFill/>
                <a:ln w="9525">
                  <a:solidFill>
                    <a:srgbClr val="FFFF99"/>
                  </a:solidFill>
                  <a:round/>
                  <a:headEnd/>
                  <a:tailEnd/>
                </a:ln>
              </xdr:spPr>
            </xdr:sp>
            <xdr:sp macro="" textlink="">
              <xdr:nvSpPr>
                <xdr:cNvPr id="8111" name="Text Box 943"/>
                <xdr:cNvSpPr txBox="1">
                  <a:spLocks noChangeArrowheads="1"/>
                </xdr:cNvSpPr>
              </xdr:nvSpPr>
              <xdr:spPr bwMode="auto">
                <a:xfrm>
                  <a:off x="237" y="409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348" name="Line 916"/>
                <xdr:cNvSpPr>
                  <a:spLocks noChangeShapeType="1"/>
                </xdr:cNvSpPr>
              </xdr:nvSpPr>
              <xdr:spPr bwMode="auto">
                <a:xfrm>
                  <a:off x="253" y="4108"/>
                  <a:ext cx="12" cy="0"/>
                </a:xfrm>
                <a:prstGeom prst="line">
                  <a:avLst/>
                </a:prstGeom>
                <a:noFill/>
                <a:ln w="9525">
                  <a:solidFill>
                    <a:srgbClr val="FFFF99"/>
                  </a:solidFill>
                  <a:round/>
                  <a:headEnd/>
                  <a:tailEnd/>
                </a:ln>
              </xdr:spPr>
            </xdr:sp>
            <xdr:grpSp>
              <xdr:nvGrpSpPr>
                <xdr:cNvPr id="40349" name="Group 948"/>
                <xdr:cNvGrpSpPr>
                  <a:grpSpLocks/>
                </xdr:cNvGrpSpPr>
              </xdr:nvGrpSpPr>
              <xdr:grpSpPr bwMode="auto">
                <a:xfrm>
                  <a:off x="344" y="4088"/>
                  <a:ext cx="20" cy="41"/>
                  <a:chOff x="335" y="2196"/>
                  <a:chExt cx="20" cy="41"/>
                </a:xfrm>
              </xdr:grpSpPr>
              <xdr:sp macro="" textlink="">
                <xdr:nvSpPr>
                  <xdr:cNvPr id="8117" name="Text Box 949"/>
                  <xdr:cNvSpPr txBox="1">
                    <a:spLocks noChangeArrowheads="1"/>
                  </xdr:cNvSpPr>
                </xdr:nvSpPr>
                <xdr:spPr bwMode="auto">
                  <a:xfrm>
                    <a:off x="335" y="220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351" name="Line 950"/>
                  <xdr:cNvSpPr>
                    <a:spLocks noChangeShapeType="1"/>
                  </xdr:cNvSpPr>
                </xdr:nvSpPr>
                <xdr:spPr bwMode="auto">
                  <a:xfrm rot="5400000">
                    <a:off x="339" y="2231"/>
                    <a:ext cx="12" cy="0"/>
                  </a:xfrm>
                  <a:prstGeom prst="line">
                    <a:avLst/>
                  </a:prstGeom>
                  <a:noFill/>
                  <a:ln w="9525">
                    <a:solidFill>
                      <a:srgbClr val="FFFF99"/>
                    </a:solidFill>
                    <a:round/>
                    <a:headEnd/>
                    <a:tailEnd/>
                  </a:ln>
                </xdr:spPr>
              </xdr:sp>
              <xdr:sp macro="" textlink="">
                <xdr:nvSpPr>
                  <xdr:cNvPr id="40352" name="Line 951"/>
                  <xdr:cNvSpPr>
                    <a:spLocks noChangeShapeType="1"/>
                  </xdr:cNvSpPr>
                </xdr:nvSpPr>
                <xdr:spPr bwMode="auto">
                  <a:xfrm rot="5400000">
                    <a:off x="339" y="2202"/>
                    <a:ext cx="12" cy="0"/>
                  </a:xfrm>
                  <a:prstGeom prst="line">
                    <a:avLst/>
                  </a:prstGeom>
                  <a:noFill/>
                  <a:ln w="9525">
                    <a:solidFill>
                      <a:srgbClr val="FFFF99"/>
                    </a:solidFill>
                    <a:round/>
                    <a:headEnd/>
                    <a:tailEnd/>
                  </a:ln>
                </xdr:spPr>
              </xdr:sp>
            </xdr:grpSp>
          </xdr:grpSp>
        </xdr:grpSp>
        <xdr:grpSp>
          <xdr:nvGrpSpPr>
            <xdr:cNvPr id="40308" name="Group 1363"/>
            <xdr:cNvGrpSpPr>
              <a:grpSpLocks/>
            </xdr:cNvGrpSpPr>
          </xdr:nvGrpSpPr>
          <xdr:grpSpPr bwMode="auto">
            <a:xfrm>
              <a:off x="261" y="4066"/>
              <a:ext cx="257" cy="25"/>
              <a:chOff x="261" y="4066"/>
              <a:chExt cx="257" cy="25"/>
            </a:xfrm>
          </xdr:grpSpPr>
          <xdr:sp macro="" textlink="">
            <xdr:nvSpPr>
              <xdr:cNvPr id="40315" name="Line 961"/>
              <xdr:cNvSpPr>
                <a:spLocks noChangeShapeType="1"/>
              </xdr:cNvSpPr>
            </xdr:nvSpPr>
            <xdr:spPr bwMode="auto">
              <a:xfrm>
                <a:off x="518" y="4066"/>
                <a:ext cx="0" cy="25"/>
              </a:xfrm>
              <a:prstGeom prst="line">
                <a:avLst/>
              </a:prstGeom>
              <a:noFill/>
              <a:ln w="9525">
                <a:solidFill>
                  <a:srgbClr val="800000"/>
                </a:solidFill>
                <a:round/>
                <a:headEnd/>
                <a:tailEnd/>
              </a:ln>
            </xdr:spPr>
          </xdr:sp>
          <xdr:grpSp>
            <xdr:nvGrpSpPr>
              <xdr:cNvPr id="40316" name="Group 1360"/>
              <xdr:cNvGrpSpPr>
                <a:grpSpLocks/>
              </xdr:cNvGrpSpPr>
            </xdr:nvGrpSpPr>
            <xdr:grpSpPr bwMode="auto">
              <a:xfrm>
                <a:off x="261" y="4066"/>
                <a:ext cx="257" cy="25"/>
                <a:chOff x="261" y="4066"/>
                <a:chExt cx="257" cy="25"/>
              </a:xfrm>
            </xdr:grpSpPr>
            <xdr:sp macro="" textlink="">
              <xdr:nvSpPr>
                <xdr:cNvPr id="40317" name="Line 959"/>
                <xdr:cNvSpPr>
                  <a:spLocks noChangeShapeType="1"/>
                </xdr:cNvSpPr>
              </xdr:nvSpPr>
              <xdr:spPr bwMode="auto">
                <a:xfrm flipH="1">
                  <a:off x="262" y="4066"/>
                  <a:ext cx="256" cy="0"/>
                </a:xfrm>
                <a:prstGeom prst="line">
                  <a:avLst/>
                </a:prstGeom>
                <a:noFill/>
                <a:ln w="9525">
                  <a:solidFill>
                    <a:srgbClr val="800000"/>
                  </a:solidFill>
                  <a:round/>
                  <a:headEnd/>
                  <a:tailEnd/>
                </a:ln>
              </xdr:spPr>
            </xdr:sp>
            <xdr:sp macro="" textlink="">
              <xdr:nvSpPr>
                <xdr:cNvPr id="40318" name="Line 960"/>
                <xdr:cNvSpPr>
                  <a:spLocks noChangeShapeType="1"/>
                </xdr:cNvSpPr>
              </xdr:nvSpPr>
              <xdr:spPr bwMode="auto">
                <a:xfrm>
                  <a:off x="261" y="4066"/>
                  <a:ext cx="0" cy="25"/>
                </a:xfrm>
                <a:prstGeom prst="line">
                  <a:avLst/>
                </a:prstGeom>
                <a:noFill/>
                <a:ln w="9525">
                  <a:solidFill>
                    <a:srgbClr val="800000"/>
                  </a:solidFill>
                  <a:round/>
                  <a:headEnd/>
                  <a:tailEnd/>
                </a:ln>
              </xdr:spPr>
            </xdr:sp>
            <xdr:sp macro="" textlink="">
              <xdr:nvSpPr>
                <xdr:cNvPr id="40319" name="Line 958"/>
                <xdr:cNvSpPr>
                  <a:spLocks noChangeShapeType="1"/>
                </xdr:cNvSpPr>
              </xdr:nvSpPr>
              <xdr:spPr bwMode="auto">
                <a:xfrm flipH="1">
                  <a:off x="262" y="4091"/>
                  <a:ext cx="256" cy="0"/>
                </a:xfrm>
                <a:prstGeom prst="line">
                  <a:avLst/>
                </a:prstGeom>
                <a:noFill/>
                <a:ln w="9525">
                  <a:solidFill>
                    <a:srgbClr val="800000"/>
                  </a:solidFill>
                  <a:round/>
                  <a:headEnd/>
                  <a:tailEnd/>
                </a:ln>
              </xdr:spPr>
            </xdr:sp>
          </xdr:grpSp>
        </xdr:grpSp>
        <xdr:grpSp>
          <xdr:nvGrpSpPr>
            <xdr:cNvPr id="40309" name="Group 1365"/>
            <xdr:cNvGrpSpPr>
              <a:grpSpLocks/>
            </xdr:cNvGrpSpPr>
          </xdr:nvGrpSpPr>
          <xdr:grpSpPr bwMode="auto">
            <a:xfrm>
              <a:off x="261" y="4125"/>
              <a:ext cx="257" cy="25"/>
              <a:chOff x="261" y="4125"/>
              <a:chExt cx="257" cy="25"/>
            </a:xfrm>
          </xdr:grpSpPr>
          <xdr:sp macro="" textlink="">
            <xdr:nvSpPr>
              <xdr:cNvPr id="40310" name="Line 955"/>
              <xdr:cNvSpPr>
                <a:spLocks noChangeShapeType="1"/>
              </xdr:cNvSpPr>
            </xdr:nvSpPr>
            <xdr:spPr bwMode="auto">
              <a:xfrm>
                <a:off x="261" y="4125"/>
                <a:ext cx="0" cy="25"/>
              </a:xfrm>
              <a:prstGeom prst="line">
                <a:avLst/>
              </a:prstGeom>
              <a:noFill/>
              <a:ln w="9525">
                <a:solidFill>
                  <a:srgbClr val="800000"/>
                </a:solidFill>
                <a:round/>
                <a:headEnd/>
                <a:tailEnd/>
              </a:ln>
            </xdr:spPr>
          </xdr:sp>
          <xdr:grpSp>
            <xdr:nvGrpSpPr>
              <xdr:cNvPr id="40311" name="Group 1364"/>
              <xdr:cNvGrpSpPr>
                <a:grpSpLocks/>
              </xdr:cNvGrpSpPr>
            </xdr:nvGrpSpPr>
            <xdr:grpSpPr bwMode="auto">
              <a:xfrm>
                <a:off x="262" y="4125"/>
                <a:ext cx="256" cy="25"/>
                <a:chOff x="262" y="4125"/>
                <a:chExt cx="256" cy="25"/>
              </a:xfrm>
            </xdr:grpSpPr>
            <xdr:sp macro="" textlink="">
              <xdr:nvSpPr>
                <xdr:cNvPr id="40312" name="Line 953"/>
                <xdr:cNvSpPr>
                  <a:spLocks noChangeShapeType="1"/>
                </xdr:cNvSpPr>
              </xdr:nvSpPr>
              <xdr:spPr bwMode="auto">
                <a:xfrm flipH="1">
                  <a:off x="262" y="4150"/>
                  <a:ext cx="256" cy="0"/>
                </a:xfrm>
                <a:prstGeom prst="line">
                  <a:avLst/>
                </a:prstGeom>
                <a:noFill/>
                <a:ln w="9525">
                  <a:solidFill>
                    <a:srgbClr val="800000"/>
                  </a:solidFill>
                  <a:round/>
                  <a:headEnd/>
                  <a:tailEnd/>
                </a:ln>
              </xdr:spPr>
            </xdr:sp>
            <xdr:sp macro="" textlink="">
              <xdr:nvSpPr>
                <xdr:cNvPr id="40313" name="Line 956"/>
                <xdr:cNvSpPr>
                  <a:spLocks noChangeShapeType="1"/>
                </xdr:cNvSpPr>
              </xdr:nvSpPr>
              <xdr:spPr bwMode="auto">
                <a:xfrm>
                  <a:off x="518" y="4125"/>
                  <a:ext cx="0" cy="25"/>
                </a:xfrm>
                <a:prstGeom prst="line">
                  <a:avLst/>
                </a:prstGeom>
                <a:noFill/>
                <a:ln w="9525">
                  <a:solidFill>
                    <a:srgbClr val="800000"/>
                  </a:solidFill>
                  <a:round/>
                  <a:headEnd/>
                  <a:tailEnd/>
                </a:ln>
              </xdr:spPr>
            </xdr:sp>
            <xdr:sp macro="" textlink="">
              <xdr:nvSpPr>
                <xdr:cNvPr id="40314" name="Line 954"/>
                <xdr:cNvSpPr>
                  <a:spLocks noChangeShapeType="1"/>
                </xdr:cNvSpPr>
              </xdr:nvSpPr>
              <xdr:spPr bwMode="auto">
                <a:xfrm flipH="1">
                  <a:off x="262" y="4125"/>
                  <a:ext cx="256" cy="0"/>
                </a:xfrm>
                <a:prstGeom prst="line">
                  <a:avLst/>
                </a:prstGeom>
                <a:noFill/>
                <a:ln w="9525">
                  <a:solidFill>
                    <a:srgbClr val="800000"/>
                  </a:solidFill>
                  <a:round/>
                  <a:headEnd/>
                  <a:tailEnd/>
                </a:ln>
              </xdr:spPr>
            </xdr:sp>
          </xdr:grpSp>
        </xdr:grpSp>
      </xdr:grpSp>
    </xdr:grpSp>
    <xdr:clientData/>
  </xdr:twoCellAnchor>
  <xdr:twoCellAnchor>
    <xdr:from>
      <xdr:col>2</xdr:col>
      <xdr:colOff>133350</xdr:colOff>
      <xdr:row>226</xdr:row>
      <xdr:rowOff>161925</xdr:rowOff>
    </xdr:from>
    <xdr:to>
      <xdr:col>9</xdr:col>
      <xdr:colOff>476250</xdr:colOff>
      <xdr:row>234</xdr:row>
      <xdr:rowOff>104775</xdr:rowOff>
    </xdr:to>
    <xdr:grpSp>
      <xdr:nvGrpSpPr>
        <xdr:cNvPr id="36678" name="Group 1377"/>
        <xdr:cNvGrpSpPr>
          <a:grpSpLocks/>
        </xdr:cNvGrpSpPr>
      </xdr:nvGrpSpPr>
      <xdr:grpSpPr bwMode="auto">
        <a:xfrm>
          <a:off x="1362382" y="46455473"/>
          <a:ext cx="4644513" cy="1581560"/>
          <a:chOff x="142" y="4451"/>
          <a:chExt cx="484" cy="154"/>
        </a:xfrm>
      </xdr:grpSpPr>
      <xdr:grpSp>
        <xdr:nvGrpSpPr>
          <xdr:cNvPr id="40230" name="Group 1150"/>
          <xdr:cNvGrpSpPr>
            <a:grpSpLocks/>
          </xdr:cNvGrpSpPr>
        </xdr:nvGrpSpPr>
        <xdr:grpSpPr bwMode="auto">
          <a:xfrm>
            <a:off x="142" y="4451"/>
            <a:ext cx="484" cy="154"/>
            <a:chOff x="142" y="4451"/>
            <a:chExt cx="484" cy="154"/>
          </a:xfrm>
        </xdr:grpSpPr>
        <xdr:sp macro="" textlink="">
          <xdr:nvSpPr>
            <xdr:cNvPr id="8225" name="Text Box 1057"/>
            <xdr:cNvSpPr txBox="1">
              <a:spLocks noChangeArrowheads="1"/>
            </xdr:cNvSpPr>
          </xdr:nvSpPr>
          <xdr:spPr bwMode="auto">
            <a:xfrm>
              <a:off x="351" y="4583"/>
              <a:ext cx="78" cy="22"/>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C</a:t>
              </a:r>
            </a:p>
          </xdr:txBody>
        </xdr:sp>
        <xdr:sp macro="" textlink="">
          <xdr:nvSpPr>
            <xdr:cNvPr id="40295" name="AutoShape 1058"/>
            <xdr:cNvSpPr>
              <a:spLocks/>
            </xdr:cNvSpPr>
          </xdr:nvSpPr>
          <xdr:spPr bwMode="auto">
            <a:xfrm rot="5400000">
              <a:off x="375" y="4444"/>
              <a:ext cx="27" cy="250"/>
            </a:xfrm>
            <a:prstGeom prst="rightBrace">
              <a:avLst>
                <a:gd name="adj1" fmla="val 30521"/>
                <a:gd name="adj2" fmla="val 49449"/>
              </a:avLst>
            </a:prstGeom>
            <a:noFill/>
            <a:ln w="3175">
              <a:solidFill>
                <a:srgbClr val="3366FF"/>
              </a:solidFill>
              <a:round/>
              <a:headEnd/>
              <a:tailEnd/>
            </a:ln>
          </xdr:spPr>
        </xdr:sp>
        <xdr:grpSp>
          <xdr:nvGrpSpPr>
            <xdr:cNvPr id="40296" name="Group 1059"/>
            <xdr:cNvGrpSpPr>
              <a:grpSpLocks/>
            </xdr:cNvGrpSpPr>
          </xdr:nvGrpSpPr>
          <xdr:grpSpPr bwMode="auto">
            <a:xfrm>
              <a:off x="142" y="4451"/>
              <a:ext cx="111" cy="23"/>
              <a:chOff x="133" y="2167"/>
              <a:chExt cx="111" cy="23"/>
            </a:xfrm>
          </xdr:grpSpPr>
          <xdr:sp macro="" textlink="">
            <xdr:nvSpPr>
              <xdr:cNvPr id="8228" name="Text Box 1060"/>
              <xdr:cNvSpPr txBox="1">
                <a:spLocks noChangeArrowheads="1"/>
              </xdr:cNvSpPr>
            </xdr:nvSpPr>
            <xdr:spPr bwMode="auto">
              <a:xfrm>
                <a:off x="133" y="2167"/>
                <a:ext cx="94"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ν–4 άτομα </a:t>
                </a:r>
                <a:r>
                  <a:rPr lang="en-US" sz="1100" b="1" i="0" strike="noStrike">
                    <a:solidFill>
                      <a:srgbClr val="800000"/>
                    </a:solidFill>
                    <a:latin typeface="Arial"/>
                    <a:cs typeface="Arial"/>
                  </a:rPr>
                  <a:t>H</a:t>
                </a:r>
              </a:p>
            </xdr:txBody>
          </xdr:sp>
          <xdr:sp macro="" textlink="">
            <xdr:nvSpPr>
              <xdr:cNvPr id="40301" name="Line 1061"/>
              <xdr:cNvSpPr>
                <a:spLocks noChangeShapeType="1"/>
              </xdr:cNvSpPr>
            </xdr:nvSpPr>
            <xdr:spPr bwMode="auto">
              <a:xfrm>
                <a:off x="182" y="2190"/>
                <a:ext cx="62" cy="0"/>
              </a:xfrm>
              <a:prstGeom prst="line">
                <a:avLst/>
              </a:prstGeom>
              <a:noFill/>
              <a:ln w="9525">
                <a:solidFill>
                  <a:srgbClr val="FF6600"/>
                </a:solidFill>
                <a:round/>
                <a:headEnd/>
                <a:tailEnd type="triangle" w="med" len="med"/>
              </a:ln>
            </xdr:spPr>
          </xdr:sp>
        </xdr:grpSp>
        <xdr:grpSp>
          <xdr:nvGrpSpPr>
            <xdr:cNvPr id="40297" name="Group 1062"/>
            <xdr:cNvGrpSpPr>
              <a:grpSpLocks/>
            </xdr:cNvGrpSpPr>
          </xdr:nvGrpSpPr>
          <xdr:grpSpPr bwMode="auto">
            <a:xfrm>
              <a:off x="530" y="4511"/>
              <a:ext cx="96" cy="23"/>
              <a:chOff x="514" y="804"/>
              <a:chExt cx="96" cy="23"/>
            </a:xfrm>
          </xdr:grpSpPr>
          <xdr:sp macro="" textlink="">
            <xdr:nvSpPr>
              <xdr:cNvPr id="8231" name="Text Box 1063"/>
              <xdr:cNvSpPr txBox="1">
                <a:spLocks noChangeArrowheads="1"/>
              </xdr:cNvSpPr>
            </xdr:nvSpPr>
            <xdr:spPr bwMode="auto">
              <a:xfrm>
                <a:off x="530" y="804"/>
                <a:ext cx="80"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H</a:t>
                </a:r>
              </a:p>
            </xdr:txBody>
          </xdr:sp>
          <xdr:sp macro="" textlink="">
            <xdr:nvSpPr>
              <xdr:cNvPr id="40299" name="Line 1064"/>
              <xdr:cNvSpPr>
                <a:spLocks noChangeShapeType="1"/>
              </xdr:cNvSpPr>
            </xdr:nvSpPr>
            <xdr:spPr bwMode="auto">
              <a:xfrm flipH="1">
                <a:off x="514" y="826"/>
                <a:ext cx="51" cy="0"/>
              </a:xfrm>
              <a:prstGeom prst="line">
                <a:avLst/>
              </a:prstGeom>
              <a:noFill/>
              <a:ln w="9525">
                <a:solidFill>
                  <a:srgbClr val="FF6600"/>
                </a:solidFill>
                <a:round/>
                <a:headEnd/>
                <a:tailEnd type="triangle" w="med" len="med"/>
              </a:ln>
            </xdr:spPr>
          </xdr:sp>
        </xdr:grpSp>
      </xdr:grpSp>
      <xdr:grpSp>
        <xdr:nvGrpSpPr>
          <xdr:cNvPr id="40231" name="Group 1376"/>
          <xdr:cNvGrpSpPr>
            <a:grpSpLocks/>
          </xdr:cNvGrpSpPr>
        </xdr:nvGrpSpPr>
        <xdr:grpSpPr bwMode="auto">
          <a:xfrm>
            <a:off x="231" y="4461"/>
            <a:ext cx="318" cy="84"/>
            <a:chOff x="231" y="4461"/>
            <a:chExt cx="318" cy="84"/>
          </a:xfrm>
        </xdr:grpSpPr>
        <xdr:sp macro="" textlink="">
          <xdr:nvSpPr>
            <xdr:cNvPr id="40232" name="Oval 1066"/>
            <xdr:cNvSpPr>
              <a:spLocks noChangeArrowheads="1"/>
            </xdr:cNvSpPr>
          </xdr:nvSpPr>
          <xdr:spPr bwMode="auto">
            <a:xfrm>
              <a:off x="517" y="4487"/>
              <a:ext cx="32" cy="32"/>
            </a:xfrm>
            <a:prstGeom prst="ellipse">
              <a:avLst/>
            </a:prstGeom>
            <a:solidFill>
              <a:srgbClr val="000000"/>
            </a:solidFill>
            <a:ln w="9525">
              <a:solidFill>
                <a:srgbClr val="800000"/>
              </a:solidFill>
              <a:round/>
              <a:headEnd/>
              <a:tailEnd/>
            </a:ln>
          </xdr:spPr>
        </xdr:sp>
        <xdr:sp macro="" textlink="">
          <xdr:nvSpPr>
            <xdr:cNvPr id="40233" name="Oval 1067"/>
            <xdr:cNvSpPr>
              <a:spLocks noChangeArrowheads="1"/>
            </xdr:cNvSpPr>
          </xdr:nvSpPr>
          <xdr:spPr bwMode="auto">
            <a:xfrm>
              <a:off x="231" y="4487"/>
              <a:ext cx="32" cy="32"/>
            </a:xfrm>
            <a:prstGeom prst="ellipse">
              <a:avLst/>
            </a:prstGeom>
            <a:solidFill>
              <a:srgbClr val="000000"/>
            </a:solidFill>
            <a:ln w="9525">
              <a:solidFill>
                <a:srgbClr val="800000"/>
              </a:solidFill>
              <a:round/>
              <a:headEnd/>
              <a:tailEnd/>
            </a:ln>
          </xdr:spPr>
        </xdr:sp>
        <xdr:grpSp>
          <xdr:nvGrpSpPr>
            <xdr:cNvPr id="40234" name="Group 1152"/>
            <xdr:cNvGrpSpPr>
              <a:grpSpLocks/>
            </xdr:cNvGrpSpPr>
          </xdr:nvGrpSpPr>
          <xdr:grpSpPr bwMode="auto">
            <a:xfrm>
              <a:off x="237" y="4464"/>
              <a:ext cx="306" cy="79"/>
              <a:chOff x="237" y="4464"/>
              <a:chExt cx="306" cy="79"/>
            </a:xfrm>
          </xdr:grpSpPr>
          <xdr:sp macro="" textlink="">
            <xdr:nvSpPr>
              <xdr:cNvPr id="40247" name="Line 1085"/>
              <xdr:cNvSpPr>
                <a:spLocks noChangeShapeType="1"/>
              </xdr:cNvSpPr>
            </xdr:nvSpPr>
            <xdr:spPr bwMode="auto">
              <a:xfrm>
                <a:off x="360" y="4503"/>
                <a:ext cx="12" cy="0"/>
              </a:xfrm>
              <a:prstGeom prst="line">
                <a:avLst/>
              </a:prstGeom>
              <a:noFill/>
              <a:ln w="9525">
                <a:solidFill>
                  <a:srgbClr val="FFFF99"/>
                </a:solidFill>
                <a:round/>
                <a:headEnd/>
                <a:tailEnd/>
              </a:ln>
            </xdr:spPr>
          </xdr:sp>
          <xdr:sp macro="" textlink="">
            <xdr:nvSpPr>
              <xdr:cNvPr id="40248" name="Line 1086"/>
              <xdr:cNvSpPr>
                <a:spLocks noChangeShapeType="1"/>
              </xdr:cNvSpPr>
            </xdr:nvSpPr>
            <xdr:spPr bwMode="auto">
              <a:xfrm>
                <a:off x="379" y="4503"/>
                <a:ext cx="48" cy="0"/>
              </a:xfrm>
              <a:prstGeom prst="line">
                <a:avLst/>
              </a:prstGeom>
              <a:noFill/>
              <a:ln w="9525">
                <a:solidFill>
                  <a:srgbClr val="FFFF99"/>
                </a:solidFill>
                <a:prstDash val="dash"/>
                <a:round/>
                <a:headEnd/>
                <a:tailEnd/>
              </a:ln>
            </xdr:spPr>
          </xdr:sp>
          <xdr:grpSp>
            <xdr:nvGrpSpPr>
              <xdr:cNvPr id="40249" name="Group 1129"/>
              <xdr:cNvGrpSpPr>
                <a:grpSpLocks/>
              </xdr:cNvGrpSpPr>
            </xdr:nvGrpSpPr>
            <xdr:grpSpPr bwMode="auto">
              <a:xfrm>
                <a:off x="432" y="4464"/>
                <a:ext cx="111" cy="79"/>
                <a:chOff x="429" y="4464"/>
                <a:chExt cx="111" cy="79"/>
              </a:xfrm>
            </xdr:grpSpPr>
            <xdr:sp macro="" textlink="">
              <xdr:nvSpPr>
                <xdr:cNvPr id="8248" name="Text Box 1080"/>
                <xdr:cNvSpPr txBox="1">
                  <a:spLocks noChangeArrowheads="1"/>
                </xdr:cNvSpPr>
              </xdr:nvSpPr>
              <xdr:spPr bwMode="auto">
                <a:xfrm>
                  <a:off x="494" y="446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49" name="Text Box 1081"/>
                <xdr:cNvSpPr txBox="1">
                  <a:spLocks noChangeArrowheads="1"/>
                </xdr:cNvSpPr>
              </xdr:nvSpPr>
              <xdr:spPr bwMode="auto">
                <a:xfrm>
                  <a:off x="439" y="4522"/>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50" name="Text Box 1082"/>
                <xdr:cNvSpPr txBox="1">
                  <a:spLocks noChangeArrowheads="1"/>
                </xdr:cNvSpPr>
              </xdr:nvSpPr>
              <xdr:spPr bwMode="auto">
                <a:xfrm>
                  <a:off x="467" y="4522"/>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51" name="Text Box 1083"/>
                <xdr:cNvSpPr txBox="1">
                  <a:spLocks noChangeArrowheads="1"/>
                </xdr:cNvSpPr>
              </xdr:nvSpPr>
              <xdr:spPr bwMode="auto">
                <a:xfrm>
                  <a:off x="494" y="4522"/>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52" name="Text Box 1084"/>
                <xdr:cNvSpPr txBox="1">
                  <a:spLocks noChangeArrowheads="1"/>
                </xdr:cNvSpPr>
              </xdr:nvSpPr>
              <xdr:spPr bwMode="auto">
                <a:xfrm>
                  <a:off x="520" y="4492"/>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56" name="Text Box 1088"/>
                <xdr:cNvSpPr txBox="1">
                  <a:spLocks noChangeArrowheads="1"/>
                </xdr:cNvSpPr>
              </xdr:nvSpPr>
              <xdr:spPr bwMode="auto">
                <a:xfrm>
                  <a:off x="439" y="4492"/>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257" name="Text Box 1089"/>
                <xdr:cNvSpPr txBox="1">
                  <a:spLocks noChangeArrowheads="1"/>
                </xdr:cNvSpPr>
              </xdr:nvSpPr>
              <xdr:spPr bwMode="auto">
                <a:xfrm>
                  <a:off x="466" y="4492"/>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258" name="Text Box 1090"/>
                <xdr:cNvSpPr txBox="1">
                  <a:spLocks noChangeArrowheads="1"/>
                </xdr:cNvSpPr>
              </xdr:nvSpPr>
              <xdr:spPr bwMode="auto">
                <a:xfrm>
                  <a:off x="493" y="4492"/>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284" name="Line 1093"/>
                <xdr:cNvSpPr>
                  <a:spLocks noChangeShapeType="1"/>
                </xdr:cNvSpPr>
              </xdr:nvSpPr>
              <xdr:spPr bwMode="auto">
                <a:xfrm>
                  <a:off x="482" y="4503"/>
                  <a:ext cx="12" cy="0"/>
                </a:xfrm>
                <a:prstGeom prst="line">
                  <a:avLst/>
                </a:prstGeom>
                <a:noFill/>
                <a:ln w="9525">
                  <a:solidFill>
                    <a:srgbClr val="FFFF99"/>
                  </a:solidFill>
                  <a:round/>
                  <a:headEnd/>
                  <a:tailEnd/>
                </a:ln>
              </xdr:spPr>
            </xdr:sp>
            <xdr:sp macro="" textlink="">
              <xdr:nvSpPr>
                <xdr:cNvPr id="40285" name="Line 1094"/>
                <xdr:cNvSpPr>
                  <a:spLocks noChangeShapeType="1"/>
                </xdr:cNvSpPr>
              </xdr:nvSpPr>
              <xdr:spPr bwMode="auto">
                <a:xfrm>
                  <a:off x="429" y="4503"/>
                  <a:ext cx="12" cy="0"/>
                </a:xfrm>
                <a:prstGeom prst="line">
                  <a:avLst/>
                </a:prstGeom>
                <a:noFill/>
                <a:ln w="9525">
                  <a:solidFill>
                    <a:srgbClr val="FFFF99"/>
                  </a:solidFill>
                  <a:round/>
                  <a:headEnd/>
                  <a:tailEnd/>
                </a:ln>
              </xdr:spPr>
            </xdr:sp>
            <xdr:sp macro="" textlink="">
              <xdr:nvSpPr>
                <xdr:cNvPr id="40286" name="Line 1095"/>
                <xdr:cNvSpPr>
                  <a:spLocks noChangeShapeType="1"/>
                </xdr:cNvSpPr>
              </xdr:nvSpPr>
              <xdr:spPr bwMode="auto">
                <a:xfrm>
                  <a:off x="509" y="4503"/>
                  <a:ext cx="12" cy="0"/>
                </a:xfrm>
                <a:prstGeom prst="line">
                  <a:avLst/>
                </a:prstGeom>
                <a:noFill/>
                <a:ln w="9525">
                  <a:solidFill>
                    <a:srgbClr val="FFFF99"/>
                  </a:solidFill>
                  <a:round/>
                  <a:headEnd/>
                  <a:tailEnd/>
                </a:ln>
              </xdr:spPr>
            </xdr:sp>
            <xdr:sp macro="" textlink="">
              <xdr:nvSpPr>
                <xdr:cNvPr id="40287" name="Line 1096"/>
                <xdr:cNvSpPr>
                  <a:spLocks noChangeShapeType="1"/>
                </xdr:cNvSpPr>
              </xdr:nvSpPr>
              <xdr:spPr bwMode="auto">
                <a:xfrm rot="5400000">
                  <a:off x="443" y="4518"/>
                  <a:ext cx="12" cy="0"/>
                </a:xfrm>
                <a:prstGeom prst="line">
                  <a:avLst/>
                </a:prstGeom>
                <a:noFill/>
                <a:ln w="9525">
                  <a:solidFill>
                    <a:srgbClr val="FFFF99"/>
                  </a:solidFill>
                  <a:round/>
                  <a:headEnd/>
                  <a:tailEnd/>
                </a:ln>
              </xdr:spPr>
            </xdr:sp>
            <xdr:grpSp>
              <xdr:nvGrpSpPr>
                <xdr:cNvPr id="40288" name="Group 1128"/>
                <xdr:cNvGrpSpPr>
                  <a:grpSpLocks/>
                </xdr:cNvGrpSpPr>
              </xdr:nvGrpSpPr>
              <xdr:grpSpPr bwMode="auto">
                <a:xfrm>
                  <a:off x="455" y="4501"/>
                  <a:ext cx="12" cy="4"/>
                  <a:chOff x="455" y="4499"/>
                  <a:chExt cx="12" cy="4"/>
                </a:xfrm>
              </xdr:grpSpPr>
              <xdr:sp macro="" textlink="">
                <xdr:nvSpPr>
                  <xdr:cNvPr id="40292" name="Line 1092"/>
                  <xdr:cNvSpPr>
                    <a:spLocks noChangeShapeType="1"/>
                  </xdr:cNvSpPr>
                </xdr:nvSpPr>
                <xdr:spPr bwMode="auto">
                  <a:xfrm>
                    <a:off x="455" y="4503"/>
                    <a:ext cx="12" cy="0"/>
                  </a:xfrm>
                  <a:prstGeom prst="line">
                    <a:avLst/>
                  </a:prstGeom>
                  <a:noFill/>
                  <a:ln w="9525">
                    <a:solidFill>
                      <a:srgbClr val="FFFF99"/>
                    </a:solidFill>
                    <a:round/>
                    <a:headEnd/>
                    <a:tailEnd/>
                  </a:ln>
                </xdr:spPr>
              </xdr:sp>
              <xdr:sp macro="" textlink="">
                <xdr:nvSpPr>
                  <xdr:cNvPr id="40293" name="Line 1097"/>
                  <xdr:cNvSpPr>
                    <a:spLocks noChangeShapeType="1"/>
                  </xdr:cNvSpPr>
                </xdr:nvSpPr>
                <xdr:spPr bwMode="auto">
                  <a:xfrm rot="10800000">
                    <a:off x="455" y="4499"/>
                    <a:ext cx="12" cy="0"/>
                  </a:xfrm>
                  <a:prstGeom prst="line">
                    <a:avLst/>
                  </a:prstGeom>
                  <a:noFill/>
                  <a:ln w="9525">
                    <a:solidFill>
                      <a:srgbClr val="FF6600"/>
                    </a:solidFill>
                    <a:round/>
                    <a:headEnd/>
                    <a:tailEnd/>
                  </a:ln>
                </xdr:spPr>
              </xdr:sp>
            </xdr:grpSp>
            <xdr:sp macro="" textlink="">
              <xdr:nvSpPr>
                <xdr:cNvPr id="40289" name="Line 1098"/>
                <xdr:cNvSpPr>
                  <a:spLocks noChangeShapeType="1"/>
                </xdr:cNvSpPr>
              </xdr:nvSpPr>
              <xdr:spPr bwMode="auto">
                <a:xfrm rot="5400000">
                  <a:off x="470" y="4518"/>
                  <a:ext cx="12" cy="0"/>
                </a:xfrm>
                <a:prstGeom prst="line">
                  <a:avLst/>
                </a:prstGeom>
                <a:noFill/>
                <a:ln w="9525">
                  <a:solidFill>
                    <a:srgbClr val="FFFF99"/>
                  </a:solidFill>
                  <a:round/>
                  <a:headEnd/>
                  <a:tailEnd/>
                </a:ln>
              </xdr:spPr>
            </xdr:sp>
            <xdr:sp macro="" textlink="">
              <xdr:nvSpPr>
                <xdr:cNvPr id="40290" name="Line 1100"/>
                <xdr:cNvSpPr>
                  <a:spLocks noChangeShapeType="1"/>
                </xdr:cNvSpPr>
              </xdr:nvSpPr>
              <xdr:spPr bwMode="auto">
                <a:xfrm rot="5400000">
                  <a:off x="497" y="4518"/>
                  <a:ext cx="12" cy="0"/>
                </a:xfrm>
                <a:prstGeom prst="line">
                  <a:avLst/>
                </a:prstGeom>
                <a:noFill/>
                <a:ln w="9525">
                  <a:solidFill>
                    <a:srgbClr val="FFFF99"/>
                  </a:solidFill>
                  <a:round/>
                  <a:headEnd/>
                  <a:tailEnd/>
                </a:ln>
              </xdr:spPr>
            </xdr:sp>
            <xdr:sp macro="" textlink="">
              <xdr:nvSpPr>
                <xdr:cNvPr id="40291" name="Line 1101"/>
                <xdr:cNvSpPr>
                  <a:spLocks noChangeShapeType="1"/>
                </xdr:cNvSpPr>
              </xdr:nvSpPr>
              <xdr:spPr bwMode="auto">
                <a:xfrm rot="5400000">
                  <a:off x="497" y="4489"/>
                  <a:ext cx="12" cy="0"/>
                </a:xfrm>
                <a:prstGeom prst="line">
                  <a:avLst/>
                </a:prstGeom>
                <a:noFill/>
                <a:ln w="9525">
                  <a:solidFill>
                    <a:srgbClr val="FFFF99"/>
                  </a:solidFill>
                  <a:round/>
                  <a:headEnd/>
                  <a:tailEnd/>
                </a:ln>
              </xdr:spPr>
            </xdr:sp>
          </xdr:grpSp>
          <xdr:grpSp>
            <xdr:nvGrpSpPr>
              <xdr:cNvPr id="40250" name="Group 1151"/>
              <xdr:cNvGrpSpPr>
                <a:grpSpLocks/>
              </xdr:cNvGrpSpPr>
            </xdr:nvGrpSpPr>
            <xdr:grpSpPr bwMode="auto">
              <a:xfrm>
                <a:off x="237" y="4464"/>
                <a:ext cx="128" cy="79"/>
                <a:chOff x="237" y="4464"/>
                <a:chExt cx="128" cy="79"/>
              </a:xfrm>
            </xdr:grpSpPr>
            <xdr:grpSp>
              <xdr:nvGrpSpPr>
                <xdr:cNvPr id="40251" name="Group 1107"/>
                <xdr:cNvGrpSpPr>
                  <a:grpSpLocks/>
                </xdr:cNvGrpSpPr>
              </xdr:nvGrpSpPr>
              <xdr:grpSpPr bwMode="auto">
                <a:xfrm>
                  <a:off x="237" y="4464"/>
                  <a:ext cx="128" cy="79"/>
                  <a:chOff x="228" y="4267"/>
                  <a:chExt cx="128" cy="79"/>
                </a:xfrm>
              </xdr:grpSpPr>
              <xdr:sp macro="" textlink="">
                <xdr:nvSpPr>
                  <xdr:cNvPr id="8276" name="Text Box 1108"/>
                  <xdr:cNvSpPr txBox="1">
                    <a:spLocks noChangeArrowheads="1"/>
                  </xdr:cNvSpPr>
                </xdr:nvSpPr>
                <xdr:spPr bwMode="auto">
                  <a:xfrm>
                    <a:off x="255" y="432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77" name="Text Box 1109"/>
                  <xdr:cNvSpPr txBox="1">
                    <a:spLocks noChangeArrowheads="1"/>
                  </xdr:cNvSpPr>
                </xdr:nvSpPr>
                <xdr:spPr bwMode="auto">
                  <a:xfrm>
                    <a:off x="282" y="432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78" name="Text Box 1110"/>
                  <xdr:cNvSpPr txBox="1">
                    <a:spLocks noChangeArrowheads="1"/>
                  </xdr:cNvSpPr>
                </xdr:nvSpPr>
                <xdr:spPr bwMode="auto">
                  <a:xfrm>
                    <a:off x="309" y="432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79" name="Text Box 1111"/>
                  <xdr:cNvSpPr txBox="1">
                    <a:spLocks noChangeArrowheads="1"/>
                  </xdr:cNvSpPr>
                </xdr:nvSpPr>
                <xdr:spPr bwMode="auto">
                  <a:xfrm>
                    <a:off x="336" y="432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80" name="Text Box 1112"/>
                  <xdr:cNvSpPr txBox="1">
                    <a:spLocks noChangeArrowheads="1"/>
                  </xdr:cNvSpPr>
                </xdr:nvSpPr>
                <xdr:spPr bwMode="auto">
                  <a:xfrm>
                    <a:off x="256" y="426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81" name="Text Box 1113"/>
                  <xdr:cNvSpPr txBox="1">
                    <a:spLocks noChangeArrowheads="1"/>
                  </xdr:cNvSpPr>
                </xdr:nvSpPr>
                <xdr:spPr bwMode="auto">
                  <a:xfrm>
                    <a:off x="254" y="429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282" name="Text Box 1114"/>
                  <xdr:cNvSpPr txBox="1">
                    <a:spLocks noChangeArrowheads="1"/>
                  </xdr:cNvSpPr>
                </xdr:nvSpPr>
                <xdr:spPr bwMode="auto">
                  <a:xfrm>
                    <a:off x="281" y="429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283" name="Text Box 1115"/>
                  <xdr:cNvSpPr txBox="1">
                    <a:spLocks noChangeArrowheads="1"/>
                  </xdr:cNvSpPr>
                </xdr:nvSpPr>
                <xdr:spPr bwMode="auto">
                  <a:xfrm>
                    <a:off x="308" y="429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264" name="Line 1116"/>
                  <xdr:cNvSpPr>
                    <a:spLocks noChangeShapeType="1"/>
                  </xdr:cNvSpPr>
                </xdr:nvSpPr>
                <xdr:spPr bwMode="auto">
                  <a:xfrm>
                    <a:off x="270" y="4306"/>
                    <a:ext cx="12" cy="0"/>
                  </a:xfrm>
                  <a:prstGeom prst="line">
                    <a:avLst/>
                  </a:prstGeom>
                  <a:noFill/>
                  <a:ln w="9525">
                    <a:solidFill>
                      <a:srgbClr val="FFFF99"/>
                    </a:solidFill>
                    <a:round/>
                    <a:headEnd/>
                    <a:tailEnd/>
                  </a:ln>
                </xdr:spPr>
              </xdr:sp>
              <xdr:sp macro="" textlink="">
                <xdr:nvSpPr>
                  <xdr:cNvPr id="40265" name="Line 1117"/>
                  <xdr:cNvSpPr>
                    <a:spLocks noChangeShapeType="1"/>
                  </xdr:cNvSpPr>
                </xdr:nvSpPr>
                <xdr:spPr bwMode="auto">
                  <a:xfrm>
                    <a:off x="324" y="4306"/>
                    <a:ext cx="12" cy="0"/>
                  </a:xfrm>
                  <a:prstGeom prst="line">
                    <a:avLst/>
                  </a:prstGeom>
                  <a:noFill/>
                  <a:ln w="9525">
                    <a:solidFill>
                      <a:srgbClr val="FFFF99"/>
                    </a:solidFill>
                    <a:round/>
                    <a:headEnd/>
                    <a:tailEnd/>
                  </a:ln>
                </xdr:spPr>
              </xdr:sp>
              <xdr:sp macro="" textlink="">
                <xdr:nvSpPr>
                  <xdr:cNvPr id="40266" name="Line 1118"/>
                  <xdr:cNvSpPr>
                    <a:spLocks noChangeShapeType="1"/>
                  </xdr:cNvSpPr>
                </xdr:nvSpPr>
                <xdr:spPr bwMode="auto">
                  <a:xfrm rot="5400000">
                    <a:off x="258" y="4321"/>
                    <a:ext cx="12" cy="0"/>
                  </a:xfrm>
                  <a:prstGeom prst="line">
                    <a:avLst/>
                  </a:prstGeom>
                  <a:noFill/>
                  <a:ln w="9525">
                    <a:solidFill>
                      <a:srgbClr val="FFFF99"/>
                    </a:solidFill>
                    <a:round/>
                    <a:headEnd/>
                    <a:tailEnd/>
                  </a:ln>
                </xdr:spPr>
              </xdr:sp>
              <xdr:sp macro="" textlink="">
                <xdr:nvSpPr>
                  <xdr:cNvPr id="40267" name="Line 1119"/>
                  <xdr:cNvSpPr>
                    <a:spLocks noChangeShapeType="1"/>
                  </xdr:cNvSpPr>
                </xdr:nvSpPr>
                <xdr:spPr bwMode="auto">
                  <a:xfrm rot="5400000">
                    <a:off x="258" y="4291"/>
                    <a:ext cx="12" cy="0"/>
                  </a:xfrm>
                  <a:prstGeom prst="line">
                    <a:avLst/>
                  </a:prstGeom>
                  <a:noFill/>
                  <a:ln w="9525">
                    <a:solidFill>
                      <a:srgbClr val="FFFF99"/>
                    </a:solidFill>
                    <a:round/>
                    <a:headEnd/>
                    <a:tailEnd/>
                  </a:ln>
                </xdr:spPr>
              </xdr:sp>
              <xdr:sp macro="" textlink="">
                <xdr:nvSpPr>
                  <xdr:cNvPr id="40268" name="Line 1120"/>
                  <xdr:cNvSpPr>
                    <a:spLocks noChangeShapeType="1"/>
                  </xdr:cNvSpPr>
                </xdr:nvSpPr>
                <xdr:spPr bwMode="auto">
                  <a:xfrm rot="5400000">
                    <a:off x="285" y="4321"/>
                    <a:ext cx="12" cy="0"/>
                  </a:xfrm>
                  <a:prstGeom prst="line">
                    <a:avLst/>
                  </a:prstGeom>
                  <a:noFill/>
                  <a:ln w="9525">
                    <a:solidFill>
                      <a:srgbClr val="FFFF99"/>
                    </a:solidFill>
                    <a:round/>
                    <a:headEnd/>
                    <a:tailEnd/>
                  </a:ln>
                </xdr:spPr>
              </xdr:sp>
              <xdr:grpSp>
                <xdr:nvGrpSpPr>
                  <xdr:cNvPr id="40269" name="Group 1121"/>
                  <xdr:cNvGrpSpPr>
                    <a:grpSpLocks/>
                  </xdr:cNvGrpSpPr>
                </xdr:nvGrpSpPr>
                <xdr:grpSpPr bwMode="auto">
                  <a:xfrm>
                    <a:off x="298" y="4304"/>
                    <a:ext cx="12" cy="4"/>
                    <a:chOff x="297" y="2388"/>
                    <a:chExt cx="12" cy="4"/>
                  </a:xfrm>
                </xdr:grpSpPr>
                <xdr:sp macro="" textlink="">
                  <xdr:nvSpPr>
                    <xdr:cNvPr id="40274" name="Line 1122"/>
                    <xdr:cNvSpPr>
                      <a:spLocks noChangeShapeType="1"/>
                    </xdr:cNvSpPr>
                  </xdr:nvSpPr>
                  <xdr:spPr bwMode="auto">
                    <a:xfrm>
                      <a:off x="297" y="2392"/>
                      <a:ext cx="12" cy="0"/>
                    </a:xfrm>
                    <a:prstGeom prst="line">
                      <a:avLst/>
                    </a:prstGeom>
                    <a:noFill/>
                    <a:ln w="9525">
                      <a:solidFill>
                        <a:srgbClr val="FFFF99"/>
                      </a:solidFill>
                      <a:round/>
                      <a:headEnd/>
                      <a:tailEnd/>
                    </a:ln>
                  </xdr:spPr>
                </xdr:sp>
                <xdr:sp macro="" textlink="">
                  <xdr:nvSpPr>
                    <xdr:cNvPr id="40275" name="Line 1123"/>
                    <xdr:cNvSpPr>
                      <a:spLocks noChangeShapeType="1"/>
                    </xdr:cNvSpPr>
                  </xdr:nvSpPr>
                  <xdr:spPr bwMode="auto">
                    <a:xfrm rot="10800000">
                      <a:off x="297" y="2388"/>
                      <a:ext cx="12" cy="0"/>
                    </a:xfrm>
                    <a:prstGeom prst="line">
                      <a:avLst/>
                    </a:prstGeom>
                    <a:noFill/>
                    <a:ln w="9525">
                      <a:solidFill>
                        <a:srgbClr val="FF6600"/>
                      </a:solidFill>
                      <a:round/>
                      <a:headEnd/>
                      <a:tailEnd/>
                    </a:ln>
                  </xdr:spPr>
                </xdr:sp>
              </xdr:grpSp>
              <xdr:sp macro="" textlink="">
                <xdr:nvSpPr>
                  <xdr:cNvPr id="40270" name="Line 1124"/>
                  <xdr:cNvSpPr>
                    <a:spLocks noChangeShapeType="1"/>
                  </xdr:cNvSpPr>
                </xdr:nvSpPr>
                <xdr:spPr bwMode="auto">
                  <a:xfrm rot="5400000">
                    <a:off x="312" y="4321"/>
                    <a:ext cx="12" cy="0"/>
                  </a:xfrm>
                  <a:prstGeom prst="line">
                    <a:avLst/>
                  </a:prstGeom>
                  <a:noFill/>
                  <a:ln w="9525">
                    <a:solidFill>
                      <a:srgbClr val="FFFF99"/>
                    </a:solidFill>
                    <a:round/>
                    <a:headEnd/>
                    <a:tailEnd/>
                  </a:ln>
                </xdr:spPr>
              </xdr:sp>
              <xdr:sp macro="" textlink="">
                <xdr:nvSpPr>
                  <xdr:cNvPr id="8293" name="Text Box 1125"/>
                  <xdr:cNvSpPr txBox="1">
                    <a:spLocks noChangeArrowheads="1"/>
                  </xdr:cNvSpPr>
                </xdr:nvSpPr>
                <xdr:spPr bwMode="auto">
                  <a:xfrm>
                    <a:off x="336" y="426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94" name="Text Box 1126"/>
                  <xdr:cNvSpPr txBox="1">
                    <a:spLocks noChangeArrowheads="1"/>
                  </xdr:cNvSpPr>
                </xdr:nvSpPr>
                <xdr:spPr bwMode="auto">
                  <a:xfrm>
                    <a:off x="228" y="429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273" name="Line 1127"/>
                  <xdr:cNvSpPr>
                    <a:spLocks noChangeShapeType="1"/>
                  </xdr:cNvSpPr>
                </xdr:nvSpPr>
                <xdr:spPr bwMode="auto">
                  <a:xfrm>
                    <a:off x="244" y="4306"/>
                    <a:ext cx="12" cy="0"/>
                  </a:xfrm>
                  <a:prstGeom prst="line">
                    <a:avLst/>
                  </a:prstGeom>
                  <a:noFill/>
                  <a:ln w="9525">
                    <a:solidFill>
                      <a:srgbClr val="FFFF99"/>
                    </a:solidFill>
                    <a:round/>
                    <a:headEnd/>
                    <a:tailEnd/>
                  </a:ln>
                </xdr:spPr>
              </xdr:sp>
            </xdr:grpSp>
            <xdr:grpSp>
              <xdr:nvGrpSpPr>
                <xdr:cNvPr id="40252" name="Group 1103"/>
                <xdr:cNvGrpSpPr>
                  <a:grpSpLocks/>
                </xdr:cNvGrpSpPr>
              </xdr:nvGrpSpPr>
              <xdr:grpSpPr bwMode="auto">
                <a:xfrm>
                  <a:off x="344" y="4483"/>
                  <a:ext cx="20" cy="41"/>
                  <a:chOff x="335" y="2196"/>
                  <a:chExt cx="20" cy="41"/>
                </a:xfrm>
              </xdr:grpSpPr>
              <xdr:sp macro="" textlink="">
                <xdr:nvSpPr>
                  <xdr:cNvPr id="8272" name="Text Box 1104"/>
                  <xdr:cNvSpPr txBox="1">
                    <a:spLocks noChangeArrowheads="1"/>
                  </xdr:cNvSpPr>
                </xdr:nvSpPr>
                <xdr:spPr bwMode="auto">
                  <a:xfrm>
                    <a:off x="335" y="220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254" name="Line 1105"/>
                  <xdr:cNvSpPr>
                    <a:spLocks noChangeShapeType="1"/>
                  </xdr:cNvSpPr>
                </xdr:nvSpPr>
                <xdr:spPr bwMode="auto">
                  <a:xfrm rot="5400000">
                    <a:off x="339" y="2231"/>
                    <a:ext cx="12" cy="0"/>
                  </a:xfrm>
                  <a:prstGeom prst="line">
                    <a:avLst/>
                  </a:prstGeom>
                  <a:noFill/>
                  <a:ln w="9525">
                    <a:solidFill>
                      <a:srgbClr val="FFFF99"/>
                    </a:solidFill>
                    <a:round/>
                    <a:headEnd/>
                    <a:tailEnd/>
                  </a:ln>
                </xdr:spPr>
              </xdr:sp>
              <xdr:sp macro="" textlink="">
                <xdr:nvSpPr>
                  <xdr:cNvPr id="40255" name="Line 1106"/>
                  <xdr:cNvSpPr>
                    <a:spLocks noChangeShapeType="1"/>
                  </xdr:cNvSpPr>
                </xdr:nvSpPr>
                <xdr:spPr bwMode="auto">
                  <a:xfrm rot="5400000">
                    <a:off x="339" y="2202"/>
                    <a:ext cx="12" cy="0"/>
                  </a:xfrm>
                  <a:prstGeom prst="line">
                    <a:avLst/>
                  </a:prstGeom>
                  <a:noFill/>
                  <a:ln w="9525">
                    <a:solidFill>
                      <a:srgbClr val="FFFF99"/>
                    </a:solidFill>
                    <a:round/>
                    <a:headEnd/>
                    <a:tailEnd/>
                  </a:ln>
                </xdr:spPr>
              </xdr:sp>
            </xdr:grpSp>
          </xdr:grpSp>
        </xdr:grpSp>
        <xdr:grpSp>
          <xdr:nvGrpSpPr>
            <xdr:cNvPr id="40235" name="Group 1374"/>
            <xdr:cNvGrpSpPr>
              <a:grpSpLocks/>
            </xdr:cNvGrpSpPr>
          </xdr:nvGrpSpPr>
          <xdr:grpSpPr bwMode="auto">
            <a:xfrm>
              <a:off x="261" y="4520"/>
              <a:ext cx="257" cy="25"/>
              <a:chOff x="261" y="4520"/>
              <a:chExt cx="257" cy="25"/>
            </a:xfrm>
          </xdr:grpSpPr>
          <xdr:sp macro="" textlink="">
            <xdr:nvSpPr>
              <xdr:cNvPr id="40242" name="Line 1072"/>
              <xdr:cNvSpPr>
                <a:spLocks noChangeShapeType="1"/>
              </xdr:cNvSpPr>
            </xdr:nvSpPr>
            <xdr:spPr bwMode="auto">
              <a:xfrm>
                <a:off x="518" y="4520"/>
                <a:ext cx="0" cy="25"/>
              </a:xfrm>
              <a:prstGeom prst="line">
                <a:avLst/>
              </a:prstGeom>
              <a:noFill/>
              <a:ln w="9525">
                <a:solidFill>
                  <a:srgbClr val="800000"/>
                </a:solidFill>
                <a:round/>
                <a:headEnd/>
                <a:tailEnd/>
              </a:ln>
            </xdr:spPr>
          </xdr:sp>
          <xdr:grpSp>
            <xdr:nvGrpSpPr>
              <xdr:cNvPr id="40243" name="Group 1372"/>
              <xdr:cNvGrpSpPr>
                <a:grpSpLocks/>
              </xdr:cNvGrpSpPr>
            </xdr:nvGrpSpPr>
            <xdr:grpSpPr bwMode="auto">
              <a:xfrm>
                <a:off x="261" y="4520"/>
                <a:ext cx="257" cy="25"/>
                <a:chOff x="261" y="4520"/>
                <a:chExt cx="257" cy="25"/>
              </a:xfrm>
            </xdr:grpSpPr>
            <xdr:sp macro="" textlink="">
              <xdr:nvSpPr>
                <xdr:cNvPr id="40244" name="Line 1069"/>
                <xdr:cNvSpPr>
                  <a:spLocks noChangeShapeType="1"/>
                </xdr:cNvSpPr>
              </xdr:nvSpPr>
              <xdr:spPr bwMode="auto">
                <a:xfrm flipH="1">
                  <a:off x="262" y="4545"/>
                  <a:ext cx="256" cy="0"/>
                </a:xfrm>
                <a:prstGeom prst="line">
                  <a:avLst/>
                </a:prstGeom>
                <a:noFill/>
                <a:ln w="9525">
                  <a:solidFill>
                    <a:srgbClr val="800000"/>
                  </a:solidFill>
                  <a:round/>
                  <a:headEnd/>
                  <a:tailEnd/>
                </a:ln>
              </xdr:spPr>
            </xdr:sp>
            <xdr:sp macro="" textlink="">
              <xdr:nvSpPr>
                <xdr:cNvPr id="40245" name="Line 1071"/>
                <xdr:cNvSpPr>
                  <a:spLocks noChangeShapeType="1"/>
                </xdr:cNvSpPr>
              </xdr:nvSpPr>
              <xdr:spPr bwMode="auto">
                <a:xfrm>
                  <a:off x="261" y="4520"/>
                  <a:ext cx="0" cy="25"/>
                </a:xfrm>
                <a:prstGeom prst="line">
                  <a:avLst/>
                </a:prstGeom>
                <a:noFill/>
                <a:ln w="9525">
                  <a:solidFill>
                    <a:srgbClr val="800000"/>
                  </a:solidFill>
                  <a:round/>
                  <a:headEnd/>
                  <a:tailEnd/>
                </a:ln>
              </xdr:spPr>
            </xdr:sp>
            <xdr:sp macro="" textlink="">
              <xdr:nvSpPr>
                <xdr:cNvPr id="40246" name="Line 1070"/>
                <xdr:cNvSpPr>
                  <a:spLocks noChangeShapeType="1"/>
                </xdr:cNvSpPr>
              </xdr:nvSpPr>
              <xdr:spPr bwMode="auto">
                <a:xfrm flipH="1">
                  <a:off x="262" y="4520"/>
                  <a:ext cx="256" cy="0"/>
                </a:xfrm>
                <a:prstGeom prst="line">
                  <a:avLst/>
                </a:prstGeom>
                <a:noFill/>
                <a:ln w="9525">
                  <a:solidFill>
                    <a:srgbClr val="800000"/>
                  </a:solidFill>
                  <a:round/>
                  <a:headEnd/>
                  <a:tailEnd/>
                </a:ln>
              </xdr:spPr>
            </xdr:sp>
          </xdr:grpSp>
        </xdr:grpSp>
        <xdr:grpSp>
          <xdr:nvGrpSpPr>
            <xdr:cNvPr id="40236" name="Group 1375"/>
            <xdr:cNvGrpSpPr>
              <a:grpSpLocks/>
            </xdr:cNvGrpSpPr>
          </xdr:nvGrpSpPr>
          <xdr:grpSpPr bwMode="auto">
            <a:xfrm>
              <a:off x="261" y="4461"/>
              <a:ext cx="257" cy="25"/>
              <a:chOff x="261" y="4461"/>
              <a:chExt cx="257" cy="25"/>
            </a:xfrm>
          </xdr:grpSpPr>
          <xdr:sp macro="" textlink="">
            <xdr:nvSpPr>
              <xdr:cNvPr id="40237" name="Line 1077"/>
              <xdr:cNvSpPr>
                <a:spLocks noChangeShapeType="1"/>
              </xdr:cNvSpPr>
            </xdr:nvSpPr>
            <xdr:spPr bwMode="auto">
              <a:xfrm>
                <a:off x="518" y="4461"/>
                <a:ext cx="0" cy="25"/>
              </a:xfrm>
              <a:prstGeom prst="line">
                <a:avLst/>
              </a:prstGeom>
              <a:noFill/>
              <a:ln w="9525">
                <a:solidFill>
                  <a:srgbClr val="800000"/>
                </a:solidFill>
                <a:round/>
                <a:headEnd/>
                <a:tailEnd/>
              </a:ln>
            </xdr:spPr>
          </xdr:sp>
          <xdr:grpSp>
            <xdr:nvGrpSpPr>
              <xdr:cNvPr id="40238" name="Group 1373"/>
              <xdr:cNvGrpSpPr>
                <a:grpSpLocks/>
              </xdr:cNvGrpSpPr>
            </xdr:nvGrpSpPr>
            <xdr:grpSpPr bwMode="auto">
              <a:xfrm>
                <a:off x="261" y="4461"/>
                <a:ext cx="257" cy="25"/>
                <a:chOff x="261" y="4461"/>
                <a:chExt cx="257" cy="25"/>
              </a:xfrm>
            </xdr:grpSpPr>
            <xdr:sp macro="" textlink="">
              <xdr:nvSpPr>
                <xdr:cNvPr id="40239" name="Line 1075"/>
                <xdr:cNvSpPr>
                  <a:spLocks noChangeShapeType="1"/>
                </xdr:cNvSpPr>
              </xdr:nvSpPr>
              <xdr:spPr bwMode="auto">
                <a:xfrm flipH="1">
                  <a:off x="262" y="4461"/>
                  <a:ext cx="256" cy="0"/>
                </a:xfrm>
                <a:prstGeom prst="line">
                  <a:avLst/>
                </a:prstGeom>
                <a:noFill/>
                <a:ln w="9525">
                  <a:solidFill>
                    <a:srgbClr val="800000"/>
                  </a:solidFill>
                  <a:round/>
                  <a:headEnd/>
                  <a:tailEnd/>
                </a:ln>
              </xdr:spPr>
            </xdr:sp>
            <xdr:sp macro="" textlink="">
              <xdr:nvSpPr>
                <xdr:cNvPr id="40240" name="Line 1076"/>
                <xdr:cNvSpPr>
                  <a:spLocks noChangeShapeType="1"/>
                </xdr:cNvSpPr>
              </xdr:nvSpPr>
              <xdr:spPr bwMode="auto">
                <a:xfrm>
                  <a:off x="261" y="4461"/>
                  <a:ext cx="0" cy="25"/>
                </a:xfrm>
                <a:prstGeom prst="line">
                  <a:avLst/>
                </a:prstGeom>
                <a:noFill/>
                <a:ln w="9525">
                  <a:solidFill>
                    <a:srgbClr val="800000"/>
                  </a:solidFill>
                  <a:round/>
                  <a:headEnd/>
                  <a:tailEnd/>
                </a:ln>
              </xdr:spPr>
            </xdr:sp>
            <xdr:sp macro="" textlink="">
              <xdr:nvSpPr>
                <xdr:cNvPr id="40241" name="Line 1074"/>
                <xdr:cNvSpPr>
                  <a:spLocks noChangeShapeType="1"/>
                </xdr:cNvSpPr>
              </xdr:nvSpPr>
              <xdr:spPr bwMode="auto">
                <a:xfrm flipH="1">
                  <a:off x="262" y="4486"/>
                  <a:ext cx="256" cy="0"/>
                </a:xfrm>
                <a:prstGeom prst="line">
                  <a:avLst/>
                </a:prstGeom>
                <a:noFill/>
                <a:ln w="9525">
                  <a:solidFill>
                    <a:srgbClr val="800000"/>
                  </a:solidFill>
                  <a:round/>
                  <a:headEnd/>
                  <a:tailEnd/>
                </a:ln>
              </xdr:spPr>
            </xdr:sp>
          </xdr:grpSp>
        </xdr:grpSp>
      </xdr:grpSp>
    </xdr:grpSp>
    <xdr:clientData/>
  </xdr:twoCellAnchor>
  <xdr:twoCellAnchor>
    <xdr:from>
      <xdr:col>3</xdr:col>
      <xdr:colOff>438150</xdr:colOff>
      <xdr:row>240</xdr:row>
      <xdr:rowOff>85725</xdr:rowOff>
    </xdr:from>
    <xdr:to>
      <xdr:col>8</xdr:col>
      <xdr:colOff>161925</xdr:colOff>
      <xdr:row>242</xdr:row>
      <xdr:rowOff>38100</xdr:rowOff>
    </xdr:to>
    <xdr:sp macro="" textlink="">
      <xdr:nvSpPr>
        <xdr:cNvPr id="8546" name="Text Box 1378"/>
        <xdr:cNvSpPr txBox="1">
          <a:spLocks noChangeArrowheads="1"/>
        </xdr:cNvSpPr>
      </xdr:nvSpPr>
      <xdr:spPr bwMode="auto">
        <a:xfrm>
          <a:off x="2266950" y="45805725"/>
          <a:ext cx="2771775" cy="3333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αλκαδιενίων: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2v–2  </a:t>
          </a:r>
          <a:r>
            <a:rPr lang="en-US" sz="1400" b="0" i="0" strike="noStrike">
              <a:solidFill>
                <a:srgbClr val="FFFF99"/>
              </a:solidFill>
              <a:latin typeface="Arial"/>
              <a:cs typeface="Arial"/>
            </a:rPr>
            <a:t>(</a:t>
          </a:r>
          <a:r>
            <a:rPr lang="el-GR" sz="1400" b="0" i="0" strike="noStrike">
              <a:solidFill>
                <a:srgbClr val="FFFF99"/>
              </a:solidFill>
              <a:latin typeface="Arial"/>
              <a:cs typeface="Arial"/>
            </a:rPr>
            <a:t>ν≥3)</a:t>
          </a:r>
        </a:p>
      </xdr:txBody>
    </xdr:sp>
    <xdr:clientData/>
  </xdr:twoCellAnchor>
  <xdr:twoCellAnchor>
    <xdr:from>
      <xdr:col>2</xdr:col>
      <xdr:colOff>133350</xdr:colOff>
      <xdr:row>217</xdr:row>
      <xdr:rowOff>9525</xdr:rowOff>
    </xdr:from>
    <xdr:to>
      <xdr:col>9</xdr:col>
      <xdr:colOff>476250</xdr:colOff>
      <xdr:row>224</xdr:row>
      <xdr:rowOff>114300</xdr:rowOff>
    </xdr:to>
    <xdr:grpSp>
      <xdr:nvGrpSpPr>
        <xdr:cNvPr id="36680" name="Group 1382"/>
        <xdr:cNvGrpSpPr>
          <a:grpSpLocks/>
        </xdr:cNvGrpSpPr>
      </xdr:nvGrpSpPr>
      <xdr:grpSpPr bwMode="auto">
        <a:xfrm>
          <a:off x="1362382" y="44459525"/>
          <a:ext cx="4644513" cy="1538646"/>
          <a:chOff x="142" y="4261"/>
          <a:chExt cx="484" cy="151"/>
        </a:xfrm>
      </xdr:grpSpPr>
      <xdr:sp macro="" textlink="">
        <xdr:nvSpPr>
          <xdr:cNvPr id="40156" name="Oval 982"/>
          <xdr:cNvSpPr>
            <a:spLocks noChangeArrowheads="1"/>
          </xdr:cNvSpPr>
        </xdr:nvSpPr>
        <xdr:spPr bwMode="auto">
          <a:xfrm>
            <a:off x="517" y="4294"/>
            <a:ext cx="32" cy="32"/>
          </a:xfrm>
          <a:prstGeom prst="ellipse">
            <a:avLst/>
          </a:prstGeom>
          <a:solidFill>
            <a:srgbClr val="000000"/>
          </a:solidFill>
          <a:ln w="9525">
            <a:solidFill>
              <a:srgbClr val="800000"/>
            </a:solidFill>
            <a:round/>
            <a:headEnd/>
            <a:tailEnd/>
          </a:ln>
        </xdr:spPr>
      </xdr:sp>
      <xdr:sp macro="" textlink="">
        <xdr:nvSpPr>
          <xdr:cNvPr id="40157" name="Oval 984"/>
          <xdr:cNvSpPr>
            <a:spLocks noChangeArrowheads="1"/>
          </xdr:cNvSpPr>
        </xdr:nvSpPr>
        <xdr:spPr bwMode="auto">
          <a:xfrm>
            <a:off x="231" y="4294"/>
            <a:ext cx="32" cy="32"/>
          </a:xfrm>
          <a:prstGeom prst="ellipse">
            <a:avLst/>
          </a:prstGeom>
          <a:solidFill>
            <a:srgbClr val="000000"/>
          </a:solidFill>
          <a:ln w="9525">
            <a:solidFill>
              <a:srgbClr val="800000"/>
            </a:solidFill>
            <a:round/>
            <a:headEnd/>
            <a:tailEnd/>
          </a:ln>
        </xdr:spPr>
      </xdr:sp>
      <xdr:grpSp>
        <xdr:nvGrpSpPr>
          <xdr:cNvPr id="40158" name="Group 1381"/>
          <xdr:cNvGrpSpPr>
            <a:grpSpLocks/>
          </xdr:cNvGrpSpPr>
        </xdr:nvGrpSpPr>
        <xdr:grpSpPr bwMode="auto">
          <a:xfrm>
            <a:off x="142" y="4261"/>
            <a:ext cx="484" cy="151"/>
            <a:chOff x="142" y="4261"/>
            <a:chExt cx="484" cy="151"/>
          </a:xfrm>
        </xdr:grpSpPr>
        <xdr:grpSp>
          <xdr:nvGrpSpPr>
            <xdr:cNvPr id="40159" name="Group 1144"/>
            <xdr:cNvGrpSpPr>
              <a:grpSpLocks/>
            </xdr:cNvGrpSpPr>
          </xdr:nvGrpSpPr>
          <xdr:grpSpPr bwMode="auto">
            <a:xfrm>
              <a:off x="142" y="4261"/>
              <a:ext cx="484" cy="151"/>
              <a:chOff x="142" y="4255"/>
              <a:chExt cx="484" cy="151"/>
            </a:xfrm>
          </xdr:grpSpPr>
          <xdr:sp macro="" textlink="">
            <xdr:nvSpPr>
              <xdr:cNvPr id="8140" name="Text Box 972"/>
              <xdr:cNvSpPr txBox="1">
                <a:spLocks noChangeArrowheads="1"/>
              </xdr:cNvSpPr>
            </xdr:nvSpPr>
            <xdr:spPr bwMode="auto">
              <a:xfrm>
                <a:off x="351" y="4384"/>
                <a:ext cx="78" cy="22"/>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C</a:t>
                </a:r>
              </a:p>
            </xdr:txBody>
          </xdr:sp>
          <xdr:sp macro="" textlink="">
            <xdr:nvSpPr>
              <xdr:cNvPr id="40223" name="AutoShape 973"/>
              <xdr:cNvSpPr>
                <a:spLocks/>
              </xdr:cNvSpPr>
            </xdr:nvSpPr>
            <xdr:spPr bwMode="auto">
              <a:xfrm rot="5400000">
                <a:off x="375" y="4245"/>
                <a:ext cx="27" cy="250"/>
              </a:xfrm>
              <a:prstGeom prst="rightBrace">
                <a:avLst>
                  <a:gd name="adj1" fmla="val 30521"/>
                  <a:gd name="adj2" fmla="val 49449"/>
                </a:avLst>
              </a:prstGeom>
              <a:noFill/>
              <a:ln w="3175">
                <a:solidFill>
                  <a:srgbClr val="3366FF"/>
                </a:solidFill>
                <a:round/>
                <a:headEnd/>
                <a:tailEnd/>
              </a:ln>
            </xdr:spPr>
          </xdr:sp>
          <xdr:grpSp>
            <xdr:nvGrpSpPr>
              <xdr:cNvPr id="40224" name="Group 974"/>
              <xdr:cNvGrpSpPr>
                <a:grpSpLocks/>
              </xdr:cNvGrpSpPr>
            </xdr:nvGrpSpPr>
            <xdr:grpSpPr bwMode="auto">
              <a:xfrm>
                <a:off x="142" y="4255"/>
                <a:ext cx="111" cy="23"/>
                <a:chOff x="133" y="2167"/>
                <a:chExt cx="111" cy="23"/>
              </a:xfrm>
            </xdr:grpSpPr>
            <xdr:sp macro="" textlink="">
              <xdr:nvSpPr>
                <xdr:cNvPr id="8143" name="Text Box 975"/>
                <xdr:cNvSpPr txBox="1">
                  <a:spLocks noChangeArrowheads="1"/>
                </xdr:cNvSpPr>
              </xdr:nvSpPr>
              <xdr:spPr bwMode="auto">
                <a:xfrm>
                  <a:off x="133" y="2167"/>
                  <a:ext cx="94"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ν–4 άτομα </a:t>
                  </a:r>
                  <a:r>
                    <a:rPr lang="en-US" sz="1100" b="1" i="0" strike="noStrike">
                      <a:solidFill>
                        <a:srgbClr val="800000"/>
                      </a:solidFill>
                      <a:latin typeface="Arial"/>
                      <a:cs typeface="Arial"/>
                    </a:rPr>
                    <a:t>H</a:t>
                  </a:r>
                </a:p>
              </xdr:txBody>
            </xdr:sp>
            <xdr:sp macro="" textlink="">
              <xdr:nvSpPr>
                <xdr:cNvPr id="40229" name="Line 976"/>
                <xdr:cNvSpPr>
                  <a:spLocks noChangeShapeType="1"/>
                </xdr:cNvSpPr>
              </xdr:nvSpPr>
              <xdr:spPr bwMode="auto">
                <a:xfrm>
                  <a:off x="182" y="2190"/>
                  <a:ext cx="62" cy="0"/>
                </a:xfrm>
                <a:prstGeom prst="line">
                  <a:avLst/>
                </a:prstGeom>
                <a:noFill/>
                <a:ln w="9525">
                  <a:solidFill>
                    <a:srgbClr val="FF6600"/>
                  </a:solidFill>
                  <a:round/>
                  <a:headEnd/>
                  <a:tailEnd type="triangle" w="med" len="med"/>
                </a:ln>
              </xdr:spPr>
            </xdr:sp>
          </xdr:grpSp>
          <xdr:grpSp>
            <xdr:nvGrpSpPr>
              <xdr:cNvPr id="40225" name="Group 977"/>
              <xdr:cNvGrpSpPr>
                <a:grpSpLocks/>
              </xdr:cNvGrpSpPr>
            </xdr:nvGrpSpPr>
            <xdr:grpSpPr bwMode="auto">
              <a:xfrm>
                <a:off x="530" y="4316"/>
                <a:ext cx="96" cy="23"/>
                <a:chOff x="514" y="804"/>
                <a:chExt cx="96" cy="23"/>
              </a:xfrm>
            </xdr:grpSpPr>
            <xdr:sp macro="" textlink="">
              <xdr:nvSpPr>
                <xdr:cNvPr id="8146" name="Text Box 978"/>
                <xdr:cNvSpPr txBox="1">
                  <a:spLocks noChangeArrowheads="1"/>
                </xdr:cNvSpPr>
              </xdr:nvSpPr>
              <xdr:spPr bwMode="auto">
                <a:xfrm>
                  <a:off x="530" y="804"/>
                  <a:ext cx="80" cy="23"/>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ν άτομα </a:t>
                  </a:r>
                  <a:r>
                    <a:rPr lang="en-US" sz="1100" b="1" i="0" strike="noStrike">
                      <a:solidFill>
                        <a:srgbClr val="800000"/>
                      </a:solidFill>
                      <a:latin typeface="Arial"/>
                      <a:cs typeface="Arial"/>
                    </a:rPr>
                    <a:t>H</a:t>
                  </a:r>
                </a:p>
              </xdr:txBody>
            </xdr:sp>
            <xdr:sp macro="" textlink="">
              <xdr:nvSpPr>
                <xdr:cNvPr id="40227" name="Line 979"/>
                <xdr:cNvSpPr>
                  <a:spLocks noChangeShapeType="1"/>
                </xdr:cNvSpPr>
              </xdr:nvSpPr>
              <xdr:spPr bwMode="auto">
                <a:xfrm flipH="1">
                  <a:off x="514" y="826"/>
                  <a:ext cx="51" cy="0"/>
                </a:xfrm>
                <a:prstGeom prst="line">
                  <a:avLst/>
                </a:prstGeom>
                <a:noFill/>
                <a:ln w="9525">
                  <a:solidFill>
                    <a:srgbClr val="FF6600"/>
                  </a:solidFill>
                  <a:round/>
                  <a:headEnd/>
                  <a:tailEnd type="triangle" w="med" len="med"/>
                </a:ln>
              </xdr:spPr>
            </xdr:sp>
          </xdr:grpSp>
        </xdr:grpSp>
        <xdr:grpSp>
          <xdr:nvGrpSpPr>
            <xdr:cNvPr id="40160" name="Group 1380"/>
            <xdr:cNvGrpSpPr>
              <a:grpSpLocks/>
            </xdr:cNvGrpSpPr>
          </xdr:nvGrpSpPr>
          <xdr:grpSpPr bwMode="auto">
            <a:xfrm>
              <a:off x="237" y="4268"/>
              <a:ext cx="306" cy="84"/>
              <a:chOff x="237" y="4268"/>
              <a:chExt cx="306" cy="84"/>
            </a:xfrm>
          </xdr:grpSpPr>
          <xdr:grpSp>
            <xdr:nvGrpSpPr>
              <xdr:cNvPr id="40161" name="Group 1146"/>
              <xdr:cNvGrpSpPr>
                <a:grpSpLocks/>
              </xdr:cNvGrpSpPr>
            </xdr:nvGrpSpPr>
            <xdr:grpSpPr bwMode="auto">
              <a:xfrm>
                <a:off x="237" y="4271"/>
                <a:ext cx="306" cy="79"/>
                <a:chOff x="237" y="4265"/>
                <a:chExt cx="306" cy="79"/>
              </a:xfrm>
            </xdr:grpSpPr>
            <xdr:grpSp>
              <xdr:nvGrpSpPr>
                <xdr:cNvPr id="40174" name="Group 1049"/>
                <xdr:cNvGrpSpPr>
                  <a:grpSpLocks/>
                </xdr:cNvGrpSpPr>
              </xdr:nvGrpSpPr>
              <xdr:grpSpPr bwMode="auto">
                <a:xfrm>
                  <a:off x="360" y="4265"/>
                  <a:ext cx="183" cy="79"/>
                  <a:chOff x="351" y="4267"/>
                  <a:chExt cx="183" cy="79"/>
                </a:xfrm>
              </xdr:grpSpPr>
              <xdr:sp macro="" textlink="">
                <xdr:nvSpPr>
                  <xdr:cNvPr id="8156" name="Text Box 988"/>
                  <xdr:cNvSpPr txBox="1">
                    <a:spLocks noChangeArrowheads="1"/>
                  </xdr:cNvSpPr>
                </xdr:nvSpPr>
                <xdr:spPr bwMode="auto">
                  <a:xfrm>
                    <a:off x="488" y="426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57" name="Text Box 989"/>
                  <xdr:cNvSpPr txBox="1">
                    <a:spLocks noChangeArrowheads="1"/>
                  </xdr:cNvSpPr>
                </xdr:nvSpPr>
                <xdr:spPr bwMode="auto">
                  <a:xfrm>
                    <a:off x="433" y="432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58" name="Text Box 990"/>
                  <xdr:cNvSpPr txBox="1">
                    <a:spLocks noChangeArrowheads="1"/>
                  </xdr:cNvSpPr>
                </xdr:nvSpPr>
                <xdr:spPr bwMode="auto">
                  <a:xfrm>
                    <a:off x="461" y="432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59" name="Text Box 991"/>
                  <xdr:cNvSpPr txBox="1">
                    <a:spLocks noChangeArrowheads="1"/>
                  </xdr:cNvSpPr>
                </xdr:nvSpPr>
                <xdr:spPr bwMode="auto">
                  <a:xfrm>
                    <a:off x="488" y="432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60" name="Text Box 992"/>
                  <xdr:cNvSpPr txBox="1">
                    <a:spLocks noChangeArrowheads="1"/>
                  </xdr:cNvSpPr>
                </xdr:nvSpPr>
                <xdr:spPr bwMode="auto">
                  <a:xfrm>
                    <a:off x="514" y="429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205" name="Line 994"/>
                  <xdr:cNvSpPr>
                    <a:spLocks noChangeShapeType="1"/>
                  </xdr:cNvSpPr>
                </xdr:nvSpPr>
                <xdr:spPr bwMode="auto">
                  <a:xfrm>
                    <a:off x="351" y="4306"/>
                    <a:ext cx="12" cy="0"/>
                  </a:xfrm>
                  <a:prstGeom prst="line">
                    <a:avLst/>
                  </a:prstGeom>
                  <a:noFill/>
                  <a:ln w="9525">
                    <a:solidFill>
                      <a:srgbClr val="FFFF99"/>
                    </a:solidFill>
                    <a:round/>
                    <a:headEnd/>
                    <a:tailEnd/>
                  </a:ln>
                </xdr:spPr>
              </xdr:sp>
              <xdr:sp macro="" textlink="">
                <xdr:nvSpPr>
                  <xdr:cNvPr id="40206" name="Line 995"/>
                  <xdr:cNvSpPr>
                    <a:spLocks noChangeShapeType="1"/>
                  </xdr:cNvSpPr>
                </xdr:nvSpPr>
                <xdr:spPr bwMode="auto">
                  <a:xfrm>
                    <a:off x="370" y="4306"/>
                    <a:ext cx="48" cy="0"/>
                  </a:xfrm>
                  <a:prstGeom prst="line">
                    <a:avLst/>
                  </a:prstGeom>
                  <a:noFill/>
                  <a:ln w="9525">
                    <a:solidFill>
                      <a:srgbClr val="FFFF99"/>
                    </a:solidFill>
                    <a:prstDash val="dash"/>
                    <a:round/>
                    <a:headEnd/>
                    <a:tailEnd/>
                  </a:ln>
                </xdr:spPr>
              </xdr:sp>
              <xdr:grpSp>
                <xdr:nvGrpSpPr>
                  <xdr:cNvPr id="40207" name="Group 1010"/>
                  <xdr:cNvGrpSpPr>
                    <a:grpSpLocks/>
                  </xdr:cNvGrpSpPr>
                </xdr:nvGrpSpPr>
                <xdr:grpSpPr bwMode="auto">
                  <a:xfrm>
                    <a:off x="423" y="4285"/>
                    <a:ext cx="92" cy="42"/>
                    <a:chOff x="353" y="771"/>
                    <a:chExt cx="92" cy="42"/>
                  </a:xfrm>
                </xdr:grpSpPr>
                <xdr:sp macro="" textlink="">
                  <xdr:nvSpPr>
                    <xdr:cNvPr id="8179" name="Text Box 1011"/>
                    <xdr:cNvSpPr txBox="1">
                      <a:spLocks noChangeArrowheads="1"/>
                    </xdr:cNvSpPr>
                  </xdr:nvSpPr>
                  <xdr:spPr bwMode="auto">
                    <a:xfrm>
                      <a:off x="363"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180" name="Text Box 1012"/>
                    <xdr:cNvSpPr txBox="1">
                      <a:spLocks noChangeArrowheads="1"/>
                    </xdr:cNvSpPr>
                  </xdr:nvSpPr>
                  <xdr:spPr bwMode="auto">
                    <a:xfrm>
                      <a:off x="390"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181" name="Text Box 1013"/>
                    <xdr:cNvSpPr txBox="1">
                      <a:spLocks noChangeArrowheads="1"/>
                    </xdr:cNvSpPr>
                  </xdr:nvSpPr>
                  <xdr:spPr bwMode="auto">
                    <a:xfrm>
                      <a:off x="417" y="78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0211" name="Group 1014"/>
                    <xdr:cNvGrpSpPr>
                      <a:grpSpLocks/>
                    </xdr:cNvGrpSpPr>
                  </xdr:nvGrpSpPr>
                  <xdr:grpSpPr bwMode="auto">
                    <a:xfrm>
                      <a:off x="353" y="771"/>
                      <a:ext cx="92" cy="42"/>
                      <a:chOff x="353" y="771"/>
                      <a:chExt cx="92" cy="42"/>
                    </a:xfrm>
                  </xdr:grpSpPr>
                  <xdr:sp macro="" textlink="">
                    <xdr:nvSpPr>
                      <xdr:cNvPr id="40212" name="Line 1015"/>
                      <xdr:cNvSpPr>
                        <a:spLocks noChangeShapeType="1"/>
                      </xdr:cNvSpPr>
                    </xdr:nvSpPr>
                    <xdr:spPr bwMode="auto">
                      <a:xfrm>
                        <a:off x="379" y="792"/>
                        <a:ext cx="12" cy="0"/>
                      </a:xfrm>
                      <a:prstGeom prst="line">
                        <a:avLst/>
                      </a:prstGeom>
                      <a:noFill/>
                      <a:ln w="9525">
                        <a:solidFill>
                          <a:srgbClr val="FFFF99"/>
                        </a:solidFill>
                        <a:round/>
                        <a:headEnd/>
                        <a:tailEnd/>
                      </a:ln>
                    </xdr:spPr>
                  </xdr:sp>
                  <xdr:sp macro="" textlink="">
                    <xdr:nvSpPr>
                      <xdr:cNvPr id="40213" name="Line 1016"/>
                      <xdr:cNvSpPr>
                        <a:spLocks noChangeShapeType="1"/>
                      </xdr:cNvSpPr>
                    </xdr:nvSpPr>
                    <xdr:spPr bwMode="auto">
                      <a:xfrm>
                        <a:off x="406" y="792"/>
                        <a:ext cx="12" cy="0"/>
                      </a:xfrm>
                      <a:prstGeom prst="line">
                        <a:avLst/>
                      </a:prstGeom>
                      <a:noFill/>
                      <a:ln w="9525">
                        <a:solidFill>
                          <a:srgbClr val="FFFF99"/>
                        </a:solidFill>
                        <a:round/>
                        <a:headEnd/>
                        <a:tailEnd/>
                      </a:ln>
                    </xdr:spPr>
                  </xdr:sp>
                  <xdr:sp macro="" textlink="">
                    <xdr:nvSpPr>
                      <xdr:cNvPr id="40214" name="Line 1017"/>
                      <xdr:cNvSpPr>
                        <a:spLocks noChangeShapeType="1"/>
                      </xdr:cNvSpPr>
                    </xdr:nvSpPr>
                    <xdr:spPr bwMode="auto">
                      <a:xfrm>
                        <a:off x="353" y="792"/>
                        <a:ext cx="12" cy="0"/>
                      </a:xfrm>
                      <a:prstGeom prst="line">
                        <a:avLst/>
                      </a:prstGeom>
                      <a:noFill/>
                      <a:ln w="9525">
                        <a:solidFill>
                          <a:srgbClr val="FFFF99"/>
                        </a:solidFill>
                        <a:round/>
                        <a:headEnd/>
                        <a:tailEnd/>
                      </a:ln>
                    </xdr:spPr>
                  </xdr:sp>
                  <xdr:sp macro="" textlink="">
                    <xdr:nvSpPr>
                      <xdr:cNvPr id="40215" name="Line 1018"/>
                      <xdr:cNvSpPr>
                        <a:spLocks noChangeShapeType="1"/>
                      </xdr:cNvSpPr>
                    </xdr:nvSpPr>
                    <xdr:spPr bwMode="auto">
                      <a:xfrm>
                        <a:off x="433" y="792"/>
                        <a:ext cx="12" cy="0"/>
                      </a:xfrm>
                      <a:prstGeom prst="line">
                        <a:avLst/>
                      </a:prstGeom>
                      <a:noFill/>
                      <a:ln w="9525">
                        <a:solidFill>
                          <a:srgbClr val="FFFF99"/>
                        </a:solidFill>
                        <a:round/>
                        <a:headEnd/>
                        <a:tailEnd/>
                      </a:ln>
                    </xdr:spPr>
                  </xdr:sp>
                  <xdr:sp macro="" textlink="">
                    <xdr:nvSpPr>
                      <xdr:cNvPr id="40216" name="Line 1019"/>
                      <xdr:cNvSpPr>
                        <a:spLocks noChangeShapeType="1"/>
                      </xdr:cNvSpPr>
                    </xdr:nvSpPr>
                    <xdr:spPr bwMode="auto">
                      <a:xfrm rot="5400000">
                        <a:off x="367" y="807"/>
                        <a:ext cx="12" cy="0"/>
                      </a:xfrm>
                      <a:prstGeom prst="line">
                        <a:avLst/>
                      </a:prstGeom>
                      <a:noFill/>
                      <a:ln w="9525">
                        <a:solidFill>
                          <a:srgbClr val="FFFF99"/>
                        </a:solidFill>
                        <a:round/>
                        <a:headEnd/>
                        <a:tailEnd/>
                      </a:ln>
                    </xdr:spPr>
                  </xdr:sp>
                  <xdr:sp macro="" textlink="">
                    <xdr:nvSpPr>
                      <xdr:cNvPr id="40217" name="Line 1020"/>
                      <xdr:cNvSpPr>
                        <a:spLocks noChangeShapeType="1"/>
                      </xdr:cNvSpPr>
                    </xdr:nvSpPr>
                    <xdr:spPr bwMode="auto">
                      <a:xfrm rot="5400000">
                        <a:off x="367" y="777"/>
                        <a:ext cx="12" cy="0"/>
                      </a:xfrm>
                      <a:prstGeom prst="line">
                        <a:avLst/>
                      </a:prstGeom>
                      <a:noFill/>
                      <a:ln w="9525">
                        <a:solidFill>
                          <a:srgbClr val="FF6600"/>
                        </a:solidFill>
                        <a:round/>
                        <a:headEnd/>
                        <a:tailEnd/>
                      </a:ln>
                    </xdr:spPr>
                  </xdr:sp>
                  <xdr:sp macro="" textlink="">
                    <xdr:nvSpPr>
                      <xdr:cNvPr id="40218" name="Line 1021"/>
                      <xdr:cNvSpPr>
                        <a:spLocks noChangeShapeType="1"/>
                      </xdr:cNvSpPr>
                    </xdr:nvSpPr>
                    <xdr:spPr bwMode="auto">
                      <a:xfrm rot="5400000">
                        <a:off x="394" y="807"/>
                        <a:ext cx="12" cy="0"/>
                      </a:xfrm>
                      <a:prstGeom prst="line">
                        <a:avLst/>
                      </a:prstGeom>
                      <a:noFill/>
                      <a:ln w="9525">
                        <a:solidFill>
                          <a:srgbClr val="FFFF99"/>
                        </a:solidFill>
                        <a:round/>
                        <a:headEnd/>
                        <a:tailEnd/>
                      </a:ln>
                    </xdr:spPr>
                  </xdr:sp>
                  <xdr:sp macro="" textlink="">
                    <xdr:nvSpPr>
                      <xdr:cNvPr id="40219" name="Line 1022"/>
                      <xdr:cNvSpPr>
                        <a:spLocks noChangeShapeType="1"/>
                      </xdr:cNvSpPr>
                    </xdr:nvSpPr>
                    <xdr:spPr bwMode="auto">
                      <a:xfrm rot="5400000">
                        <a:off x="394" y="777"/>
                        <a:ext cx="12" cy="0"/>
                      </a:xfrm>
                      <a:prstGeom prst="line">
                        <a:avLst/>
                      </a:prstGeom>
                      <a:noFill/>
                      <a:ln w="9525">
                        <a:solidFill>
                          <a:srgbClr val="FF6600"/>
                        </a:solidFill>
                        <a:round/>
                        <a:headEnd/>
                        <a:tailEnd/>
                      </a:ln>
                    </xdr:spPr>
                  </xdr:sp>
                  <xdr:sp macro="" textlink="">
                    <xdr:nvSpPr>
                      <xdr:cNvPr id="40220" name="Line 1023"/>
                      <xdr:cNvSpPr>
                        <a:spLocks noChangeShapeType="1"/>
                      </xdr:cNvSpPr>
                    </xdr:nvSpPr>
                    <xdr:spPr bwMode="auto">
                      <a:xfrm rot="5400000">
                        <a:off x="421" y="807"/>
                        <a:ext cx="12" cy="0"/>
                      </a:xfrm>
                      <a:prstGeom prst="line">
                        <a:avLst/>
                      </a:prstGeom>
                      <a:noFill/>
                      <a:ln w="9525">
                        <a:solidFill>
                          <a:srgbClr val="FFFF99"/>
                        </a:solidFill>
                        <a:round/>
                        <a:headEnd/>
                        <a:tailEnd/>
                      </a:ln>
                    </xdr:spPr>
                  </xdr:sp>
                  <xdr:sp macro="" textlink="">
                    <xdr:nvSpPr>
                      <xdr:cNvPr id="40221" name="Line 1024"/>
                      <xdr:cNvSpPr>
                        <a:spLocks noChangeShapeType="1"/>
                      </xdr:cNvSpPr>
                    </xdr:nvSpPr>
                    <xdr:spPr bwMode="auto">
                      <a:xfrm rot="5400000">
                        <a:off x="421" y="778"/>
                        <a:ext cx="12" cy="0"/>
                      </a:xfrm>
                      <a:prstGeom prst="line">
                        <a:avLst/>
                      </a:prstGeom>
                      <a:noFill/>
                      <a:ln w="9525">
                        <a:solidFill>
                          <a:srgbClr val="FFFF99"/>
                        </a:solidFill>
                        <a:round/>
                        <a:headEnd/>
                        <a:tailEnd/>
                      </a:ln>
                    </xdr:spPr>
                  </xdr:sp>
                </xdr:grpSp>
              </xdr:grpSp>
            </xdr:grpSp>
            <xdr:grpSp>
              <xdr:nvGrpSpPr>
                <xdr:cNvPr id="40175" name="Group 1145"/>
                <xdr:cNvGrpSpPr>
                  <a:grpSpLocks/>
                </xdr:cNvGrpSpPr>
              </xdr:nvGrpSpPr>
              <xdr:grpSpPr bwMode="auto">
                <a:xfrm>
                  <a:off x="237" y="4265"/>
                  <a:ext cx="128" cy="79"/>
                  <a:chOff x="237" y="4265"/>
                  <a:chExt cx="128" cy="79"/>
                </a:xfrm>
              </xdr:grpSpPr>
              <xdr:sp macro="" textlink="">
                <xdr:nvSpPr>
                  <xdr:cNvPr id="8197" name="Text Box 1029"/>
                  <xdr:cNvSpPr txBox="1">
                    <a:spLocks noChangeArrowheads="1"/>
                  </xdr:cNvSpPr>
                </xdr:nvSpPr>
                <xdr:spPr bwMode="auto">
                  <a:xfrm>
                    <a:off x="264" y="432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98" name="Text Box 1030"/>
                  <xdr:cNvSpPr txBox="1">
                    <a:spLocks noChangeArrowheads="1"/>
                  </xdr:cNvSpPr>
                </xdr:nvSpPr>
                <xdr:spPr bwMode="auto">
                  <a:xfrm>
                    <a:off x="291" y="432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99" name="Text Box 1031"/>
                  <xdr:cNvSpPr txBox="1">
                    <a:spLocks noChangeArrowheads="1"/>
                  </xdr:cNvSpPr>
                </xdr:nvSpPr>
                <xdr:spPr bwMode="auto">
                  <a:xfrm>
                    <a:off x="318" y="432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200" name="Text Box 1032"/>
                  <xdr:cNvSpPr txBox="1">
                    <a:spLocks noChangeArrowheads="1"/>
                  </xdr:cNvSpPr>
                </xdr:nvSpPr>
                <xdr:spPr bwMode="auto">
                  <a:xfrm>
                    <a:off x="345" y="432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94" name="Text Box 1026"/>
                  <xdr:cNvSpPr txBox="1">
                    <a:spLocks noChangeArrowheads="1"/>
                  </xdr:cNvSpPr>
                </xdr:nvSpPr>
                <xdr:spPr bwMode="auto">
                  <a:xfrm>
                    <a:off x="265" y="426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8195" name="Text Box 1027"/>
                  <xdr:cNvSpPr txBox="1">
                    <a:spLocks noChangeArrowheads="1"/>
                  </xdr:cNvSpPr>
                </xdr:nvSpPr>
                <xdr:spPr bwMode="auto">
                  <a:xfrm>
                    <a:off x="345" y="426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grpSp>
                <xdr:nvGrpSpPr>
                  <xdr:cNvPr id="40182" name="Group 1033"/>
                  <xdr:cNvGrpSpPr>
                    <a:grpSpLocks/>
                  </xdr:cNvGrpSpPr>
                </xdr:nvGrpSpPr>
                <xdr:grpSpPr bwMode="auto">
                  <a:xfrm>
                    <a:off x="344" y="4284"/>
                    <a:ext cx="20" cy="41"/>
                    <a:chOff x="335" y="2196"/>
                    <a:chExt cx="20" cy="41"/>
                  </a:xfrm>
                </xdr:grpSpPr>
                <xdr:sp macro="" textlink="">
                  <xdr:nvSpPr>
                    <xdr:cNvPr id="8202" name="Text Box 1034"/>
                    <xdr:cNvSpPr txBox="1">
                      <a:spLocks noChangeArrowheads="1"/>
                    </xdr:cNvSpPr>
                  </xdr:nvSpPr>
                  <xdr:spPr bwMode="auto">
                    <a:xfrm>
                      <a:off x="335" y="220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198" name="Line 1035"/>
                    <xdr:cNvSpPr>
                      <a:spLocks noChangeShapeType="1"/>
                    </xdr:cNvSpPr>
                  </xdr:nvSpPr>
                  <xdr:spPr bwMode="auto">
                    <a:xfrm rot="5400000">
                      <a:off x="339" y="2231"/>
                      <a:ext cx="12" cy="0"/>
                    </a:xfrm>
                    <a:prstGeom prst="line">
                      <a:avLst/>
                    </a:prstGeom>
                    <a:noFill/>
                    <a:ln w="9525">
                      <a:solidFill>
                        <a:srgbClr val="FFFF99"/>
                      </a:solidFill>
                      <a:round/>
                      <a:headEnd/>
                      <a:tailEnd/>
                    </a:ln>
                  </xdr:spPr>
                </xdr:sp>
                <xdr:sp macro="" textlink="">
                  <xdr:nvSpPr>
                    <xdr:cNvPr id="40199" name="Line 1036"/>
                    <xdr:cNvSpPr>
                      <a:spLocks noChangeShapeType="1"/>
                    </xdr:cNvSpPr>
                  </xdr:nvSpPr>
                  <xdr:spPr bwMode="auto">
                    <a:xfrm rot="5400000">
                      <a:off x="339" y="2202"/>
                      <a:ext cx="12" cy="0"/>
                    </a:xfrm>
                    <a:prstGeom prst="line">
                      <a:avLst/>
                    </a:prstGeom>
                    <a:noFill/>
                    <a:ln w="9525">
                      <a:solidFill>
                        <a:srgbClr val="FFFF99"/>
                      </a:solidFill>
                      <a:round/>
                      <a:headEnd/>
                      <a:tailEnd/>
                    </a:ln>
                  </xdr:spPr>
                </xdr:sp>
              </xdr:grpSp>
              <xdr:sp macro="" textlink="">
                <xdr:nvSpPr>
                  <xdr:cNvPr id="8165" name="Text Box 997"/>
                  <xdr:cNvSpPr txBox="1">
                    <a:spLocks noChangeArrowheads="1"/>
                  </xdr:cNvSpPr>
                </xdr:nvSpPr>
                <xdr:spPr bwMode="auto">
                  <a:xfrm>
                    <a:off x="263" y="429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166" name="Text Box 998"/>
                  <xdr:cNvSpPr txBox="1">
                    <a:spLocks noChangeArrowheads="1"/>
                  </xdr:cNvSpPr>
                </xdr:nvSpPr>
                <xdr:spPr bwMode="auto">
                  <a:xfrm>
                    <a:off x="290" y="429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167" name="Text Box 999"/>
                  <xdr:cNvSpPr txBox="1">
                    <a:spLocks noChangeArrowheads="1"/>
                  </xdr:cNvSpPr>
                </xdr:nvSpPr>
                <xdr:spPr bwMode="auto">
                  <a:xfrm>
                    <a:off x="317" y="429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186" name="Line 1000"/>
                  <xdr:cNvSpPr>
                    <a:spLocks noChangeShapeType="1"/>
                  </xdr:cNvSpPr>
                </xdr:nvSpPr>
                <xdr:spPr bwMode="auto">
                  <a:xfrm>
                    <a:off x="279" y="4304"/>
                    <a:ext cx="12" cy="0"/>
                  </a:xfrm>
                  <a:prstGeom prst="line">
                    <a:avLst/>
                  </a:prstGeom>
                  <a:noFill/>
                  <a:ln w="9525">
                    <a:solidFill>
                      <a:srgbClr val="FFFF99"/>
                    </a:solidFill>
                    <a:round/>
                    <a:headEnd/>
                    <a:tailEnd/>
                  </a:ln>
                </xdr:spPr>
              </xdr:sp>
              <xdr:sp macro="" textlink="">
                <xdr:nvSpPr>
                  <xdr:cNvPr id="40187" name="Line 1002"/>
                  <xdr:cNvSpPr>
                    <a:spLocks noChangeShapeType="1"/>
                  </xdr:cNvSpPr>
                </xdr:nvSpPr>
                <xdr:spPr bwMode="auto">
                  <a:xfrm>
                    <a:off x="333" y="4304"/>
                    <a:ext cx="12" cy="0"/>
                  </a:xfrm>
                  <a:prstGeom prst="line">
                    <a:avLst/>
                  </a:prstGeom>
                  <a:noFill/>
                  <a:ln w="9525">
                    <a:solidFill>
                      <a:srgbClr val="FFFF99"/>
                    </a:solidFill>
                    <a:round/>
                    <a:headEnd/>
                    <a:tailEnd/>
                  </a:ln>
                </xdr:spPr>
              </xdr:sp>
              <xdr:sp macro="" textlink="">
                <xdr:nvSpPr>
                  <xdr:cNvPr id="40188" name="Line 1003"/>
                  <xdr:cNvSpPr>
                    <a:spLocks noChangeShapeType="1"/>
                  </xdr:cNvSpPr>
                </xdr:nvSpPr>
                <xdr:spPr bwMode="auto">
                  <a:xfrm rot="5400000">
                    <a:off x="267" y="4319"/>
                    <a:ext cx="12" cy="0"/>
                  </a:xfrm>
                  <a:prstGeom prst="line">
                    <a:avLst/>
                  </a:prstGeom>
                  <a:noFill/>
                  <a:ln w="9525">
                    <a:solidFill>
                      <a:srgbClr val="FFFF99"/>
                    </a:solidFill>
                    <a:round/>
                    <a:headEnd/>
                    <a:tailEnd/>
                  </a:ln>
                </xdr:spPr>
              </xdr:sp>
              <xdr:sp macro="" textlink="">
                <xdr:nvSpPr>
                  <xdr:cNvPr id="40189" name="Line 1004"/>
                  <xdr:cNvSpPr>
                    <a:spLocks noChangeShapeType="1"/>
                  </xdr:cNvSpPr>
                </xdr:nvSpPr>
                <xdr:spPr bwMode="auto">
                  <a:xfrm rot="5400000">
                    <a:off x="267" y="4289"/>
                    <a:ext cx="12" cy="0"/>
                  </a:xfrm>
                  <a:prstGeom prst="line">
                    <a:avLst/>
                  </a:prstGeom>
                  <a:noFill/>
                  <a:ln w="9525">
                    <a:solidFill>
                      <a:srgbClr val="FFFF99"/>
                    </a:solidFill>
                    <a:round/>
                    <a:headEnd/>
                    <a:tailEnd/>
                  </a:ln>
                </xdr:spPr>
              </xdr:sp>
              <xdr:sp macro="" textlink="">
                <xdr:nvSpPr>
                  <xdr:cNvPr id="40190" name="Line 1005"/>
                  <xdr:cNvSpPr>
                    <a:spLocks noChangeShapeType="1"/>
                  </xdr:cNvSpPr>
                </xdr:nvSpPr>
                <xdr:spPr bwMode="auto">
                  <a:xfrm rot="5400000">
                    <a:off x="294" y="4319"/>
                    <a:ext cx="12" cy="0"/>
                  </a:xfrm>
                  <a:prstGeom prst="line">
                    <a:avLst/>
                  </a:prstGeom>
                  <a:noFill/>
                  <a:ln w="9525">
                    <a:solidFill>
                      <a:srgbClr val="FFFF99"/>
                    </a:solidFill>
                    <a:round/>
                    <a:headEnd/>
                    <a:tailEnd/>
                  </a:ln>
                </xdr:spPr>
              </xdr:sp>
              <xdr:grpSp>
                <xdr:nvGrpSpPr>
                  <xdr:cNvPr id="40191" name="Group 1006"/>
                  <xdr:cNvGrpSpPr>
                    <a:grpSpLocks/>
                  </xdr:cNvGrpSpPr>
                </xdr:nvGrpSpPr>
                <xdr:grpSpPr bwMode="auto">
                  <a:xfrm>
                    <a:off x="307" y="4302"/>
                    <a:ext cx="12" cy="4"/>
                    <a:chOff x="297" y="2388"/>
                    <a:chExt cx="12" cy="4"/>
                  </a:xfrm>
                </xdr:grpSpPr>
                <xdr:sp macro="" textlink="">
                  <xdr:nvSpPr>
                    <xdr:cNvPr id="40195" name="Line 1007"/>
                    <xdr:cNvSpPr>
                      <a:spLocks noChangeShapeType="1"/>
                    </xdr:cNvSpPr>
                  </xdr:nvSpPr>
                  <xdr:spPr bwMode="auto">
                    <a:xfrm>
                      <a:off x="297" y="2392"/>
                      <a:ext cx="12" cy="0"/>
                    </a:xfrm>
                    <a:prstGeom prst="line">
                      <a:avLst/>
                    </a:prstGeom>
                    <a:noFill/>
                    <a:ln w="9525">
                      <a:solidFill>
                        <a:srgbClr val="FFFF99"/>
                      </a:solidFill>
                      <a:round/>
                      <a:headEnd/>
                      <a:tailEnd/>
                    </a:ln>
                  </xdr:spPr>
                </xdr:sp>
                <xdr:sp macro="" textlink="">
                  <xdr:nvSpPr>
                    <xdr:cNvPr id="40196" name="Line 1008"/>
                    <xdr:cNvSpPr>
                      <a:spLocks noChangeShapeType="1"/>
                    </xdr:cNvSpPr>
                  </xdr:nvSpPr>
                  <xdr:spPr bwMode="auto">
                    <a:xfrm rot="10800000">
                      <a:off x="297" y="2388"/>
                      <a:ext cx="12" cy="0"/>
                    </a:xfrm>
                    <a:prstGeom prst="line">
                      <a:avLst/>
                    </a:prstGeom>
                    <a:noFill/>
                    <a:ln w="9525">
                      <a:solidFill>
                        <a:srgbClr val="FF6600"/>
                      </a:solidFill>
                      <a:round/>
                      <a:headEnd/>
                      <a:tailEnd/>
                    </a:ln>
                  </xdr:spPr>
                </xdr:sp>
              </xdr:grpSp>
              <xdr:sp macro="" textlink="">
                <xdr:nvSpPr>
                  <xdr:cNvPr id="40192" name="Line 1009"/>
                  <xdr:cNvSpPr>
                    <a:spLocks noChangeShapeType="1"/>
                  </xdr:cNvSpPr>
                </xdr:nvSpPr>
                <xdr:spPr bwMode="auto">
                  <a:xfrm rot="5400000">
                    <a:off x="321" y="4319"/>
                    <a:ext cx="12" cy="0"/>
                  </a:xfrm>
                  <a:prstGeom prst="line">
                    <a:avLst/>
                  </a:prstGeom>
                  <a:noFill/>
                  <a:ln w="9525">
                    <a:solidFill>
                      <a:srgbClr val="FFFF99"/>
                    </a:solidFill>
                    <a:round/>
                    <a:headEnd/>
                    <a:tailEnd/>
                  </a:ln>
                </xdr:spPr>
              </xdr:sp>
              <xdr:sp macro="" textlink="">
                <xdr:nvSpPr>
                  <xdr:cNvPr id="8196" name="Text Box 1028"/>
                  <xdr:cNvSpPr txBox="1">
                    <a:spLocks noChangeArrowheads="1"/>
                  </xdr:cNvSpPr>
                </xdr:nvSpPr>
                <xdr:spPr bwMode="auto">
                  <a:xfrm>
                    <a:off x="237" y="429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194" name="Line 1001"/>
                  <xdr:cNvSpPr>
                    <a:spLocks noChangeShapeType="1"/>
                  </xdr:cNvSpPr>
                </xdr:nvSpPr>
                <xdr:spPr bwMode="auto">
                  <a:xfrm>
                    <a:off x="253" y="4304"/>
                    <a:ext cx="12" cy="0"/>
                  </a:xfrm>
                  <a:prstGeom prst="line">
                    <a:avLst/>
                  </a:prstGeom>
                  <a:noFill/>
                  <a:ln w="9525">
                    <a:solidFill>
                      <a:srgbClr val="FFFF99"/>
                    </a:solidFill>
                    <a:round/>
                    <a:headEnd/>
                    <a:tailEnd/>
                  </a:ln>
                </xdr:spPr>
              </xdr:sp>
            </xdr:grpSp>
          </xdr:grpSp>
          <xdr:grpSp>
            <xdr:nvGrpSpPr>
              <xdr:cNvPr id="40162" name="Group 1369"/>
              <xdr:cNvGrpSpPr>
                <a:grpSpLocks/>
              </xdr:cNvGrpSpPr>
            </xdr:nvGrpSpPr>
            <xdr:grpSpPr bwMode="auto">
              <a:xfrm>
                <a:off x="261" y="4327"/>
                <a:ext cx="257" cy="25"/>
                <a:chOff x="261" y="4321"/>
                <a:chExt cx="257" cy="25"/>
              </a:xfrm>
            </xdr:grpSpPr>
            <xdr:sp macro="" textlink="">
              <xdr:nvSpPr>
                <xdr:cNvPr id="40169" name="Line 1041"/>
                <xdr:cNvSpPr>
                  <a:spLocks noChangeShapeType="1"/>
                </xdr:cNvSpPr>
              </xdr:nvSpPr>
              <xdr:spPr bwMode="auto">
                <a:xfrm>
                  <a:off x="518" y="4321"/>
                  <a:ext cx="0" cy="25"/>
                </a:xfrm>
                <a:prstGeom prst="line">
                  <a:avLst/>
                </a:prstGeom>
                <a:noFill/>
                <a:ln w="9525">
                  <a:solidFill>
                    <a:srgbClr val="800000"/>
                  </a:solidFill>
                  <a:round/>
                  <a:headEnd/>
                  <a:tailEnd/>
                </a:ln>
              </xdr:spPr>
            </xdr:sp>
            <xdr:grpSp>
              <xdr:nvGrpSpPr>
                <xdr:cNvPr id="40170" name="Group 1368"/>
                <xdr:cNvGrpSpPr>
                  <a:grpSpLocks/>
                </xdr:cNvGrpSpPr>
              </xdr:nvGrpSpPr>
              <xdr:grpSpPr bwMode="auto">
                <a:xfrm>
                  <a:off x="261" y="4321"/>
                  <a:ext cx="257" cy="25"/>
                  <a:chOff x="261" y="4321"/>
                  <a:chExt cx="257" cy="25"/>
                </a:xfrm>
              </xdr:grpSpPr>
              <xdr:sp macro="" textlink="">
                <xdr:nvSpPr>
                  <xdr:cNvPr id="40171" name="Line 1038"/>
                  <xdr:cNvSpPr>
                    <a:spLocks noChangeShapeType="1"/>
                  </xdr:cNvSpPr>
                </xdr:nvSpPr>
                <xdr:spPr bwMode="auto">
                  <a:xfrm flipH="1">
                    <a:off x="262" y="4346"/>
                    <a:ext cx="256" cy="0"/>
                  </a:xfrm>
                  <a:prstGeom prst="line">
                    <a:avLst/>
                  </a:prstGeom>
                  <a:noFill/>
                  <a:ln w="9525">
                    <a:solidFill>
                      <a:srgbClr val="800000"/>
                    </a:solidFill>
                    <a:round/>
                    <a:headEnd/>
                    <a:tailEnd/>
                  </a:ln>
                </xdr:spPr>
              </xdr:sp>
              <xdr:sp macro="" textlink="">
                <xdr:nvSpPr>
                  <xdr:cNvPr id="40172" name="Line 1040"/>
                  <xdr:cNvSpPr>
                    <a:spLocks noChangeShapeType="1"/>
                  </xdr:cNvSpPr>
                </xdr:nvSpPr>
                <xdr:spPr bwMode="auto">
                  <a:xfrm>
                    <a:off x="261" y="4321"/>
                    <a:ext cx="0" cy="25"/>
                  </a:xfrm>
                  <a:prstGeom prst="line">
                    <a:avLst/>
                  </a:prstGeom>
                  <a:noFill/>
                  <a:ln w="9525">
                    <a:solidFill>
                      <a:srgbClr val="800000"/>
                    </a:solidFill>
                    <a:round/>
                    <a:headEnd/>
                    <a:tailEnd/>
                  </a:ln>
                </xdr:spPr>
              </xdr:sp>
              <xdr:sp macro="" textlink="">
                <xdr:nvSpPr>
                  <xdr:cNvPr id="40173" name="Line 1039"/>
                  <xdr:cNvSpPr>
                    <a:spLocks noChangeShapeType="1"/>
                  </xdr:cNvSpPr>
                </xdr:nvSpPr>
                <xdr:spPr bwMode="auto">
                  <a:xfrm flipH="1">
                    <a:off x="262" y="4321"/>
                    <a:ext cx="256" cy="0"/>
                  </a:xfrm>
                  <a:prstGeom prst="line">
                    <a:avLst/>
                  </a:prstGeom>
                  <a:noFill/>
                  <a:ln w="9525">
                    <a:solidFill>
                      <a:srgbClr val="800000"/>
                    </a:solidFill>
                    <a:round/>
                    <a:headEnd/>
                    <a:tailEnd/>
                  </a:ln>
                </xdr:spPr>
              </xdr:sp>
            </xdr:grpSp>
          </xdr:grpSp>
          <xdr:grpSp>
            <xdr:nvGrpSpPr>
              <xdr:cNvPr id="40163" name="Group 1379"/>
              <xdr:cNvGrpSpPr>
                <a:grpSpLocks/>
              </xdr:cNvGrpSpPr>
            </xdr:nvGrpSpPr>
            <xdr:grpSpPr bwMode="auto">
              <a:xfrm>
                <a:off x="261" y="4268"/>
                <a:ext cx="257" cy="25"/>
                <a:chOff x="261" y="4268"/>
                <a:chExt cx="257" cy="25"/>
              </a:xfrm>
            </xdr:grpSpPr>
            <xdr:sp macro="" textlink="">
              <xdr:nvSpPr>
                <xdr:cNvPr id="40164" name="Line 1045"/>
                <xdr:cNvSpPr>
                  <a:spLocks noChangeShapeType="1"/>
                </xdr:cNvSpPr>
              </xdr:nvSpPr>
              <xdr:spPr bwMode="auto">
                <a:xfrm>
                  <a:off x="261" y="4268"/>
                  <a:ext cx="0" cy="25"/>
                </a:xfrm>
                <a:prstGeom prst="line">
                  <a:avLst/>
                </a:prstGeom>
                <a:noFill/>
                <a:ln w="9525">
                  <a:solidFill>
                    <a:srgbClr val="800000"/>
                  </a:solidFill>
                  <a:round/>
                  <a:headEnd/>
                  <a:tailEnd/>
                </a:ln>
              </xdr:spPr>
            </xdr:sp>
            <xdr:grpSp>
              <xdr:nvGrpSpPr>
                <xdr:cNvPr id="40165" name="Group 1370"/>
                <xdr:cNvGrpSpPr>
                  <a:grpSpLocks/>
                </xdr:cNvGrpSpPr>
              </xdr:nvGrpSpPr>
              <xdr:grpSpPr bwMode="auto">
                <a:xfrm>
                  <a:off x="262" y="4268"/>
                  <a:ext cx="256" cy="25"/>
                  <a:chOff x="262" y="4262"/>
                  <a:chExt cx="256" cy="25"/>
                </a:xfrm>
              </xdr:grpSpPr>
              <xdr:sp macro="" textlink="">
                <xdr:nvSpPr>
                  <xdr:cNvPr id="40167" name="Line 1044"/>
                  <xdr:cNvSpPr>
                    <a:spLocks noChangeShapeType="1"/>
                  </xdr:cNvSpPr>
                </xdr:nvSpPr>
                <xdr:spPr bwMode="auto">
                  <a:xfrm flipH="1">
                    <a:off x="262" y="4262"/>
                    <a:ext cx="256" cy="0"/>
                  </a:xfrm>
                  <a:prstGeom prst="line">
                    <a:avLst/>
                  </a:prstGeom>
                  <a:noFill/>
                  <a:ln w="9525">
                    <a:solidFill>
                      <a:srgbClr val="800000"/>
                    </a:solidFill>
                    <a:round/>
                    <a:headEnd/>
                    <a:tailEnd/>
                  </a:ln>
                </xdr:spPr>
              </xdr:sp>
              <xdr:sp macro="" textlink="">
                <xdr:nvSpPr>
                  <xdr:cNvPr id="40168" name="Line 1046"/>
                  <xdr:cNvSpPr>
                    <a:spLocks noChangeShapeType="1"/>
                  </xdr:cNvSpPr>
                </xdr:nvSpPr>
                <xdr:spPr bwMode="auto">
                  <a:xfrm>
                    <a:off x="518" y="4262"/>
                    <a:ext cx="0" cy="25"/>
                  </a:xfrm>
                  <a:prstGeom prst="line">
                    <a:avLst/>
                  </a:prstGeom>
                  <a:noFill/>
                  <a:ln w="9525">
                    <a:solidFill>
                      <a:srgbClr val="800000"/>
                    </a:solidFill>
                    <a:round/>
                    <a:headEnd/>
                    <a:tailEnd/>
                  </a:ln>
                </xdr:spPr>
              </xdr:sp>
            </xdr:grpSp>
            <xdr:sp macro="" textlink="">
              <xdr:nvSpPr>
                <xdr:cNvPr id="40166" name="Line 1043"/>
                <xdr:cNvSpPr>
                  <a:spLocks noChangeShapeType="1"/>
                </xdr:cNvSpPr>
              </xdr:nvSpPr>
              <xdr:spPr bwMode="auto">
                <a:xfrm flipH="1">
                  <a:off x="262" y="4293"/>
                  <a:ext cx="256" cy="0"/>
                </a:xfrm>
                <a:prstGeom prst="line">
                  <a:avLst/>
                </a:prstGeom>
                <a:noFill/>
                <a:ln w="9525">
                  <a:solidFill>
                    <a:srgbClr val="800000"/>
                  </a:solidFill>
                  <a:round/>
                  <a:headEnd/>
                  <a:tailEnd/>
                </a:ln>
              </xdr:spPr>
            </xdr:sp>
          </xdr:grpSp>
        </xdr:grpSp>
      </xdr:grpSp>
    </xdr:grpSp>
    <xdr:clientData/>
  </xdr:twoCellAnchor>
  <xdr:twoCellAnchor>
    <xdr:from>
      <xdr:col>4</xdr:col>
      <xdr:colOff>257175</xdr:colOff>
      <xdr:row>244</xdr:row>
      <xdr:rowOff>95250</xdr:rowOff>
    </xdr:from>
    <xdr:to>
      <xdr:col>7</xdr:col>
      <xdr:colOff>361950</xdr:colOff>
      <xdr:row>245</xdr:row>
      <xdr:rowOff>161925</xdr:rowOff>
    </xdr:to>
    <xdr:grpSp>
      <xdr:nvGrpSpPr>
        <xdr:cNvPr id="36681" name="Group 1400"/>
        <xdr:cNvGrpSpPr>
          <a:grpSpLocks/>
        </xdr:cNvGrpSpPr>
      </xdr:nvGrpSpPr>
      <xdr:grpSpPr bwMode="auto">
        <a:xfrm>
          <a:off x="2715240" y="50075895"/>
          <a:ext cx="1948323" cy="271514"/>
          <a:chOff x="292" y="4805"/>
          <a:chExt cx="203" cy="27"/>
        </a:xfrm>
      </xdr:grpSpPr>
      <xdr:sp macro="" textlink="">
        <xdr:nvSpPr>
          <xdr:cNvPr id="8562" name="Text Box 1394"/>
          <xdr:cNvSpPr txBox="1">
            <a:spLocks noChangeArrowheads="1"/>
          </xdr:cNvSpPr>
        </xdr:nvSpPr>
        <xdr:spPr bwMode="auto">
          <a:xfrm>
            <a:off x="406" y="4809"/>
            <a:ext cx="89" cy="17"/>
          </a:xfrm>
          <a:prstGeom prst="rect">
            <a:avLst/>
          </a:prstGeom>
          <a:solidFill>
            <a:srgbClr val="000000"/>
          </a:solidFill>
          <a:ln w="9525">
            <a:solidFill>
              <a:srgbClr val="000000"/>
            </a:solidFill>
            <a:miter lim="800000"/>
            <a:headEnd/>
            <a:tailEnd/>
          </a:ln>
        </xdr:spPr>
        <xdr:txBody>
          <a:bodyPr vertOverflow="clip" wrap="square" lIns="27432" tIns="0" rIns="27432" bIns="22860" anchor="b" upright="1"/>
          <a:lstStyle/>
          <a:p>
            <a:pPr algn="ctr" rtl="1">
              <a:defRPr sz="1000"/>
            </a:pPr>
            <a:r>
              <a:rPr lang="el-GR" sz="1000" b="1" i="0" strike="noStrike">
                <a:solidFill>
                  <a:srgbClr val="800000"/>
                </a:solidFill>
                <a:latin typeface="Arial"/>
                <a:cs typeface="Arial"/>
              </a:rPr>
              <a:t>προπαδιένιο</a:t>
            </a:r>
          </a:p>
        </xdr:txBody>
      </xdr:sp>
      <xdr:grpSp>
        <xdr:nvGrpSpPr>
          <xdr:cNvPr id="40146" name="Group 1399"/>
          <xdr:cNvGrpSpPr>
            <a:grpSpLocks/>
          </xdr:cNvGrpSpPr>
        </xdr:nvGrpSpPr>
        <xdr:grpSpPr bwMode="auto">
          <a:xfrm>
            <a:off x="292" y="4805"/>
            <a:ext cx="109" cy="27"/>
            <a:chOff x="292" y="4805"/>
            <a:chExt cx="109" cy="27"/>
          </a:xfrm>
        </xdr:grpSpPr>
        <xdr:sp macro="" textlink="">
          <xdr:nvSpPr>
            <xdr:cNvPr id="8553" name="Text Box 1385"/>
            <xdr:cNvSpPr txBox="1">
              <a:spLocks noChangeArrowheads="1"/>
            </xdr:cNvSpPr>
          </xdr:nvSpPr>
          <xdr:spPr bwMode="auto">
            <a:xfrm>
              <a:off x="365" y="4805"/>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8554" name="Text Box 1386"/>
            <xdr:cNvSpPr txBox="1">
              <a:spLocks noChangeArrowheads="1"/>
            </xdr:cNvSpPr>
          </xdr:nvSpPr>
          <xdr:spPr bwMode="auto">
            <a:xfrm>
              <a:off x="338" y="4805"/>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563" name="Text Box 1395"/>
            <xdr:cNvSpPr txBox="1">
              <a:spLocks noChangeArrowheads="1"/>
            </xdr:cNvSpPr>
          </xdr:nvSpPr>
          <xdr:spPr bwMode="auto">
            <a:xfrm>
              <a:off x="292" y="4805"/>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40150" name="Group 834"/>
            <xdr:cNvGrpSpPr>
              <a:grpSpLocks/>
            </xdr:cNvGrpSpPr>
          </xdr:nvGrpSpPr>
          <xdr:grpSpPr bwMode="auto">
            <a:xfrm>
              <a:off x="328" y="4814"/>
              <a:ext cx="12" cy="4"/>
              <a:chOff x="792" y="1042"/>
              <a:chExt cx="12" cy="4"/>
            </a:xfrm>
          </xdr:grpSpPr>
          <xdr:sp macro="" textlink="">
            <xdr:nvSpPr>
              <xdr:cNvPr id="40154" name="Line 835"/>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40155" name="Line 836"/>
              <xdr:cNvSpPr>
                <a:spLocks noChangeShapeType="1"/>
              </xdr:cNvSpPr>
            </xdr:nvSpPr>
            <xdr:spPr bwMode="auto">
              <a:xfrm>
                <a:off x="792" y="1046"/>
                <a:ext cx="12" cy="0"/>
              </a:xfrm>
              <a:prstGeom prst="line">
                <a:avLst/>
              </a:prstGeom>
              <a:noFill/>
              <a:ln w="9525">
                <a:solidFill>
                  <a:srgbClr val="FFFF99"/>
                </a:solidFill>
                <a:round/>
                <a:headEnd/>
                <a:tailEnd/>
              </a:ln>
            </xdr:spPr>
          </xdr:sp>
        </xdr:grpSp>
        <xdr:grpSp>
          <xdr:nvGrpSpPr>
            <xdr:cNvPr id="40151" name="Group 1396"/>
            <xdr:cNvGrpSpPr>
              <a:grpSpLocks/>
            </xdr:cNvGrpSpPr>
          </xdr:nvGrpSpPr>
          <xdr:grpSpPr bwMode="auto">
            <a:xfrm>
              <a:off x="355" y="4814"/>
              <a:ext cx="12" cy="4"/>
              <a:chOff x="792" y="1042"/>
              <a:chExt cx="12" cy="4"/>
            </a:xfrm>
          </xdr:grpSpPr>
          <xdr:sp macro="" textlink="">
            <xdr:nvSpPr>
              <xdr:cNvPr id="40152" name="Line 1397"/>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40153" name="Line 1398"/>
              <xdr:cNvSpPr>
                <a:spLocks noChangeShapeType="1"/>
              </xdr:cNvSpPr>
            </xdr:nvSpPr>
            <xdr:spPr bwMode="auto">
              <a:xfrm>
                <a:off x="792" y="1046"/>
                <a:ext cx="12" cy="0"/>
              </a:xfrm>
              <a:prstGeom prst="line">
                <a:avLst/>
              </a:prstGeom>
              <a:noFill/>
              <a:ln w="9525">
                <a:solidFill>
                  <a:srgbClr val="FFFF99"/>
                </a:solidFill>
                <a:round/>
                <a:headEnd/>
                <a:tailEnd/>
              </a:ln>
            </xdr:spPr>
          </xdr:sp>
        </xdr:grpSp>
      </xdr:grpSp>
    </xdr:grpSp>
    <xdr:clientData/>
  </xdr:twoCellAnchor>
  <xdr:twoCellAnchor>
    <xdr:from>
      <xdr:col>11</xdr:col>
      <xdr:colOff>428625</xdr:colOff>
      <xdr:row>43</xdr:row>
      <xdr:rowOff>129561</xdr:rowOff>
    </xdr:from>
    <xdr:to>
      <xdr:col>15</xdr:col>
      <xdr:colOff>209550</xdr:colOff>
      <xdr:row>44</xdr:row>
      <xdr:rowOff>177186</xdr:rowOff>
    </xdr:to>
    <xdr:sp macro="" textlink="">
      <xdr:nvSpPr>
        <xdr:cNvPr id="8569" name="Text Box 1401"/>
        <xdr:cNvSpPr txBox="1">
          <a:spLocks noChangeArrowheads="1"/>
        </xdr:cNvSpPr>
      </xdr:nvSpPr>
      <xdr:spPr bwMode="auto">
        <a:xfrm>
          <a:off x="7188302" y="8937626"/>
          <a:ext cx="2238990" cy="252463"/>
        </a:xfrm>
        <a:prstGeom prst="rect">
          <a:avLst/>
        </a:prstGeom>
        <a:solidFill>
          <a:srgbClr val="8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FF99"/>
              </a:solidFill>
              <a:latin typeface="Arial"/>
              <a:cs typeface="Arial"/>
            </a:rPr>
            <a:t>ΓΜΤ αλκυλίων: </a:t>
          </a:r>
          <a:r>
            <a:rPr lang="en-US" sz="1100" b="1" i="0" strike="noStrike">
              <a:solidFill>
                <a:srgbClr val="FFFF99"/>
              </a:solidFill>
              <a:latin typeface="Arial"/>
              <a:cs typeface="Arial"/>
            </a:rPr>
            <a:t>C</a:t>
          </a:r>
          <a:r>
            <a:rPr lang="en-US" sz="1100" b="1" i="0" strike="noStrike" baseline="-25000">
              <a:solidFill>
                <a:srgbClr val="FFFF99"/>
              </a:solidFill>
              <a:latin typeface="Arial"/>
              <a:cs typeface="Arial"/>
            </a:rPr>
            <a:t>v</a:t>
          </a:r>
          <a:r>
            <a:rPr lang="en-US" sz="1100" b="1" i="0" strike="noStrike">
              <a:solidFill>
                <a:srgbClr val="FFFF99"/>
              </a:solidFill>
              <a:latin typeface="Arial"/>
              <a:cs typeface="Arial"/>
            </a:rPr>
            <a:t>H</a:t>
          </a:r>
          <a:r>
            <a:rPr lang="en-US" sz="1100" b="1" i="0" strike="noStrike" baseline="-25000">
              <a:solidFill>
                <a:srgbClr val="FFFF99"/>
              </a:solidFill>
              <a:latin typeface="Arial"/>
              <a:cs typeface="Arial"/>
            </a:rPr>
            <a:t>2v+1</a:t>
          </a:r>
          <a:r>
            <a:rPr lang="en-US" sz="1100" b="1" i="0" strike="noStrike">
              <a:solidFill>
                <a:srgbClr val="FFFF99"/>
              </a:solidFill>
              <a:latin typeface="Arial"/>
              <a:cs typeface="Arial"/>
            </a:rPr>
            <a:t>–   (v≥1)</a:t>
          </a:r>
        </a:p>
      </xdr:txBody>
    </xdr:sp>
    <xdr:clientData/>
  </xdr:twoCellAnchor>
  <xdr:twoCellAnchor>
    <xdr:from>
      <xdr:col>12</xdr:col>
      <xdr:colOff>57150</xdr:colOff>
      <xdr:row>65</xdr:row>
      <xdr:rowOff>173601</xdr:rowOff>
    </xdr:from>
    <xdr:to>
      <xdr:col>14</xdr:col>
      <xdr:colOff>514350</xdr:colOff>
      <xdr:row>67</xdr:row>
      <xdr:rowOff>202176</xdr:rowOff>
    </xdr:to>
    <xdr:grpSp>
      <xdr:nvGrpSpPr>
        <xdr:cNvPr id="36683" name="Group 1410"/>
        <xdr:cNvGrpSpPr>
          <a:grpSpLocks/>
        </xdr:cNvGrpSpPr>
      </xdr:nvGrpSpPr>
      <xdr:grpSpPr bwMode="auto">
        <a:xfrm>
          <a:off x="7431344" y="13488117"/>
          <a:ext cx="1686232" cy="438253"/>
          <a:chOff x="724" y="1307"/>
          <a:chExt cx="176" cy="43"/>
        </a:xfrm>
      </xdr:grpSpPr>
      <xdr:sp macro="" textlink="">
        <xdr:nvSpPr>
          <xdr:cNvPr id="8573" name="Text Box 1405"/>
          <xdr:cNvSpPr txBox="1">
            <a:spLocks noChangeArrowheads="1"/>
          </xdr:cNvSpPr>
        </xdr:nvSpPr>
        <xdr:spPr bwMode="auto">
          <a:xfrm>
            <a:off x="724" y="1331"/>
            <a:ext cx="62" cy="19"/>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μεθάνιο</a:t>
            </a:r>
          </a:p>
        </xdr:txBody>
      </xdr:sp>
      <xdr:sp macro="" textlink="">
        <xdr:nvSpPr>
          <xdr:cNvPr id="7173" name="Text Box 5"/>
          <xdr:cNvSpPr txBox="1">
            <a:spLocks noChangeArrowheads="1"/>
          </xdr:cNvSpPr>
        </xdr:nvSpPr>
        <xdr:spPr bwMode="auto">
          <a:xfrm>
            <a:off x="736" y="1307"/>
            <a:ext cx="160" cy="26"/>
          </a:xfrm>
          <a:prstGeom prst="rect">
            <a:avLst/>
          </a:prstGeom>
          <a:solidFill>
            <a:srgbClr val="000000"/>
          </a:solidFill>
          <a:ln w="9525">
            <a:solidFill>
              <a:srgbClr val="000000"/>
            </a:solidFill>
            <a:miter lim="800000"/>
            <a:headEnd/>
            <a:tailEnd/>
          </a:ln>
        </xdr:spPr>
        <xdr:txBody>
          <a:bodyPr vertOverflow="clip" wrap="square" lIns="36576" tIns="22860" rIns="36576" bIns="22860" anchor="ctr" upright="1"/>
          <a:lstStyle/>
          <a:p>
            <a:pPr algn="ctr"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4   </a:t>
            </a:r>
            <a:r>
              <a:rPr lang="el-GR" sz="1200" b="0" i="0" strike="noStrike">
                <a:solidFill>
                  <a:srgbClr val="FF0000"/>
                </a:solidFill>
                <a:latin typeface="Arial"/>
                <a:cs typeface="Arial"/>
              </a:rPr>
              <a:t>–</a:t>
            </a:r>
            <a:r>
              <a:rPr lang="el-GR" sz="1200" b="0" i="0" strike="noStrike">
                <a:solidFill>
                  <a:srgbClr val="FFFF99"/>
                </a:solidFill>
                <a:latin typeface="Arial"/>
                <a:cs typeface="Arial"/>
              </a:rPr>
              <a:t>   Η   </a:t>
            </a:r>
            <a:r>
              <a:rPr lang="el-GR" sz="1200" b="0" i="0" strike="noStrike">
                <a:solidFill>
                  <a:srgbClr val="FF0000"/>
                </a:solidFill>
                <a:sym typeface="Wingdings 3"/>
              </a:rPr>
              <a:t></a:t>
            </a:r>
            <a:r>
              <a:rPr lang="el-GR" sz="1200" b="0" i="0" strike="noStrike">
                <a:solidFill>
                  <a:srgbClr val="FFFF99"/>
                </a:solidFill>
                <a:latin typeface="Arial"/>
                <a:cs typeface="Arial"/>
              </a:rPr>
              <a:t>   </a:t>
            </a: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r>
              <a:rPr lang="en-US" sz="1200" b="1" i="0" strike="noStrike">
                <a:solidFill>
                  <a:srgbClr val="3366FF"/>
                </a:solidFill>
                <a:latin typeface="Arial"/>
                <a:cs typeface="Arial"/>
              </a:rPr>
              <a:t>–</a:t>
            </a:r>
          </a:p>
        </xdr:txBody>
      </xdr:sp>
      <xdr:sp macro="" textlink="">
        <xdr:nvSpPr>
          <xdr:cNvPr id="8574" name="Text Box 1406"/>
          <xdr:cNvSpPr txBox="1">
            <a:spLocks noChangeArrowheads="1"/>
          </xdr:cNvSpPr>
        </xdr:nvSpPr>
        <xdr:spPr bwMode="auto">
          <a:xfrm>
            <a:off x="838" y="1331"/>
            <a:ext cx="62" cy="19"/>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FF6600"/>
                </a:solidFill>
                <a:latin typeface="Arial"/>
                <a:cs typeface="Arial"/>
              </a:rPr>
              <a:t>μεθύλιο</a:t>
            </a:r>
          </a:p>
        </xdr:txBody>
      </xdr:sp>
    </xdr:grpSp>
    <xdr:clientData/>
  </xdr:twoCellAnchor>
  <xdr:twoCellAnchor>
    <xdr:from>
      <xdr:col>11</xdr:col>
      <xdr:colOff>333375</xdr:colOff>
      <xdr:row>68</xdr:row>
      <xdr:rowOff>49776</xdr:rowOff>
    </xdr:from>
    <xdr:to>
      <xdr:col>15</xdr:col>
      <xdr:colOff>276225</xdr:colOff>
      <xdr:row>70</xdr:row>
      <xdr:rowOff>68826</xdr:rowOff>
    </xdr:to>
    <xdr:grpSp>
      <xdr:nvGrpSpPr>
        <xdr:cNvPr id="36684" name="Group 1414"/>
        <xdr:cNvGrpSpPr>
          <a:grpSpLocks/>
        </xdr:cNvGrpSpPr>
      </xdr:nvGrpSpPr>
      <xdr:grpSpPr bwMode="auto">
        <a:xfrm>
          <a:off x="7093052" y="13978808"/>
          <a:ext cx="2400915" cy="428728"/>
          <a:chOff x="721" y="1363"/>
          <a:chExt cx="250" cy="42"/>
        </a:xfrm>
      </xdr:grpSpPr>
      <xdr:sp macro="" textlink="">
        <xdr:nvSpPr>
          <xdr:cNvPr id="8577" name="Text Box 1409"/>
          <xdr:cNvSpPr txBox="1">
            <a:spLocks noChangeArrowheads="1"/>
          </xdr:cNvSpPr>
        </xdr:nvSpPr>
        <xdr:spPr bwMode="auto">
          <a:xfrm>
            <a:off x="721" y="1363"/>
            <a:ext cx="250" cy="26"/>
          </a:xfrm>
          <a:prstGeom prst="rect">
            <a:avLst/>
          </a:prstGeom>
          <a:solidFill>
            <a:srgbClr val="000000"/>
          </a:solidFill>
          <a:ln w="9525">
            <a:solidFill>
              <a:srgbClr val="000000"/>
            </a:solidFill>
            <a:miter lim="800000"/>
            <a:headEnd/>
            <a:tailEnd/>
          </a:ln>
        </xdr:spPr>
        <xdr:txBody>
          <a:bodyPr vertOverflow="clip" wrap="square" lIns="36576" tIns="22860" rIns="36576" bIns="22860" anchor="ctr" upright="1"/>
          <a:lstStyle/>
          <a:p>
            <a:pPr algn="ctr"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r>
              <a:rPr lang="el-GR" sz="1200" b="0" i="0" strike="noStrike">
                <a:solidFill>
                  <a:srgbClr val="FFFF99"/>
                </a:solidFill>
                <a:latin typeface="Arial"/>
                <a:cs typeface="Arial"/>
              </a:rPr>
              <a:t>–</a:t>
            </a: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r>
              <a:rPr lang="en-US" sz="1200" b="0" i="0" strike="noStrike">
                <a:solidFill>
                  <a:srgbClr val="FFFF99"/>
                </a:solidFill>
                <a:latin typeface="Arial"/>
                <a:cs typeface="Arial"/>
              </a:rPr>
              <a:t>  </a:t>
            </a:r>
            <a:r>
              <a:rPr lang="en-US" sz="1200" b="0" i="0" strike="noStrike">
                <a:solidFill>
                  <a:srgbClr val="FF0000"/>
                </a:solidFill>
                <a:latin typeface="Arial"/>
                <a:cs typeface="Arial"/>
              </a:rPr>
              <a:t>–</a:t>
            </a:r>
            <a:r>
              <a:rPr lang="en-US" sz="1200" b="0" i="0" strike="noStrike">
                <a:solidFill>
                  <a:srgbClr val="FFFF99"/>
                </a:solidFill>
                <a:latin typeface="Arial"/>
                <a:cs typeface="Arial"/>
              </a:rPr>
              <a:t>  </a:t>
            </a:r>
            <a:r>
              <a:rPr lang="el-GR" sz="1200" b="0" i="0" strike="noStrike">
                <a:solidFill>
                  <a:srgbClr val="FFFF99"/>
                </a:solidFill>
                <a:latin typeface="Arial"/>
                <a:cs typeface="Arial"/>
              </a:rPr>
              <a:t>Η   </a:t>
            </a:r>
            <a:r>
              <a:rPr lang="el-GR" sz="1200" b="0" i="0" strike="noStrike">
                <a:solidFill>
                  <a:srgbClr val="FF0000"/>
                </a:solidFill>
                <a:sym typeface="Wingdings 3"/>
              </a:rPr>
              <a:t></a:t>
            </a:r>
            <a:r>
              <a:rPr lang="el-GR" sz="1200" b="0" i="0" strike="noStrike">
                <a:solidFill>
                  <a:srgbClr val="FFFF99"/>
                </a:solidFill>
                <a:latin typeface="Arial"/>
                <a:cs typeface="Arial"/>
              </a:rPr>
              <a:t>   </a:t>
            </a: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r>
              <a:rPr lang="en-US" sz="1200" b="1" i="0" strike="noStrike">
                <a:solidFill>
                  <a:srgbClr val="3366FF"/>
                </a:solidFill>
                <a:latin typeface="Arial"/>
                <a:cs typeface="Arial"/>
              </a:rPr>
              <a:t>–</a:t>
            </a:r>
          </a:p>
        </xdr:txBody>
      </xdr:sp>
      <xdr:sp macro="" textlink="">
        <xdr:nvSpPr>
          <xdr:cNvPr id="8579" name="Text Box 1411"/>
          <xdr:cNvSpPr txBox="1">
            <a:spLocks noChangeArrowheads="1"/>
          </xdr:cNvSpPr>
        </xdr:nvSpPr>
        <xdr:spPr bwMode="auto">
          <a:xfrm>
            <a:off x="742" y="1387"/>
            <a:ext cx="58" cy="1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αιθάνιο</a:t>
            </a:r>
          </a:p>
        </xdr:txBody>
      </xdr:sp>
      <xdr:sp macro="" textlink="">
        <xdr:nvSpPr>
          <xdr:cNvPr id="8580" name="Text Box 1412"/>
          <xdr:cNvSpPr txBox="1">
            <a:spLocks noChangeArrowheads="1"/>
          </xdr:cNvSpPr>
        </xdr:nvSpPr>
        <xdr:spPr bwMode="auto">
          <a:xfrm>
            <a:off x="887" y="1387"/>
            <a:ext cx="58" cy="1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FF6600"/>
                </a:solidFill>
                <a:latin typeface="Arial"/>
                <a:cs typeface="Arial"/>
              </a:rPr>
              <a:t>αιθύλιο</a:t>
            </a:r>
          </a:p>
        </xdr:txBody>
      </xdr:sp>
    </xdr:grpSp>
    <xdr:clientData/>
  </xdr:twoCellAnchor>
  <xdr:twoCellAnchor>
    <xdr:from>
      <xdr:col>11</xdr:col>
      <xdr:colOff>76200</xdr:colOff>
      <xdr:row>76</xdr:row>
      <xdr:rowOff>66675</xdr:rowOff>
    </xdr:from>
    <xdr:to>
      <xdr:col>15</xdr:col>
      <xdr:colOff>523875</xdr:colOff>
      <xdr:row>81</xdr:row>
      <xdr:rowOff>19050</xdr:rowOff>
    </xdr:to>
    <xdr:grpSp>
      <xdr:nvGrpSpPr>
        <xdr:cNvPr id="36686" name="Group 1430"/>
        <xdr:cNvGrpSpPr>
          <a:grpSpLocks/>
        </xdr:cNvGrpSpPr>
      </xdr:nvGrpSpPr>
      <xdr:grpSpPr bwMode="auto">
        <a:xfrm>
          <a:off x="6835877" y="15634417"/>
          <a:ext cx="2905740" cy="976568"/>
          <a:chOff x="710" y="1504"/>
          <a:chExt cx="303" cy="95"/>
        </a:xfrm>
      </xdr:grpSpPr>
      <xdr:grpSp>
        <xdr:nvGrpSpPr>
          <xdr:cNvPr id="40128" name="Group 1429"/>
          <xdr:cNvGrpSpPr>
            <a:grpSpLocks/>
          </xdr:cNvGrpSpPr>
        </xdr:nvGrpSpPr>
        <xdr:grpSpPr bwMode="auto">
          <a:xfrm>
            <a:off x="710" y="1554"/>
            <a:ext cx="303" cy="45"/>
            <a:chOff x="710" y="1554"/>
            <a:chExt cx="303" cy="45"/>
          </a:xfrm>
        </xdr:grpSpPr>
        <xdr:sp macro="" textlink="">
          <xdr:nvSpPr>
            <xdr:cNvPr id="8581" name="Text Box 1413"/>
            <xdr:cNvSpPr txBox="1">
              <a:spLocks noChangeArrowheads="1"/>
            </xdr:cNvSpPr>
          </xdr:nvSpPr>
          <xdr:spPr bwMode="auto">
            <a:xfrm>
              <a:off x="710" y="1554"/>
              <a:ext cx="303" cy="26"/>
            </a:xfrm>
            <a:prstGeom prst="rect">
              <a:avLst/>
            </a:prstGeom>
            <a:solidFill>
              <a:srgbClr val="000000"/>
            </a:solidFill>
            <a:ln w="9525">
              <a:solidFill>
                <a:srgbClr val="000000"/>
              </a:solidFill>
              <a:miter lim="800000"/>
              <a:headEnd/>
              <a:tailEnd/>
            </a:ln>
          </xdr:spPr>
          <xdr:txBody>
            <a:bodyPr vertOverflow="clip" wrap="square" lIns="36576" tIns="22860" rIns="0" bIns="22860" anchor="ctr" upright="1"/>
            <a:lstStyle/>
            <a:p>
              <a:pPr algn="l" rtl="1">
                <a:defRPr sz="1000"/>
              </a:pPr>
              <a:r>
                <a:rPr lang="en-US" sz="1200" b="0" i="0" strike="noStrike">
                  <a:solidFill>
                    <a:srgbClr val="FFFF99"/>
                  </a:solidFill>
                  <a:latin typeface="Arial"/>
                  <a:cs typeface="Arial"/>
                </a:rPr>
                <a:t>C</a:t>
              </a:r>
              <a:r>
                <a:rPr lang="el-GR" sz="1200" b="0" i="0" strike="noStrike">
                  <a:solidFill>
                    <a:srgbClr val="99CC00"/>
                  </a:solidFill>
                  <a:latin typeface="Arial"/>
                  <a:cs typeface="Arial"/>
                </a:rPr>
                <a:t>Η</a:t>
              </a:r>
              <a:r>
                <a:rPr lang="el-GR" sz="1200" b="0" i="0" strike="noStrike" baseline="-25000">
                  <a:solidFill>
                    <a:srgbClr val="99CC00"/>
                  </a:solidFill>
                  <a:latin typeface="Arial"/>
                  <a:cs typeface="Arial"/>
                </a:rPr>
                <a:t>3</a:t>
              </a:r>
              <a:r>
                <a:rPr lang="el-GR" sz="1200" b="0" i="0" strike="noStrike">
                  <a:solidFill>
                    <a:srgbClr val="FFFF99"/>
                  </a:solidFill>
                  <a:latin typeface="Arial"/>
                  <a:cs typeface="Arial"/>
                </a:rPr>
                <a:t>–</a:t>
              </a:r>
              <a:r>
                <a:rPr lang="en-US" sz="1200" b="0" i="0" strike="noStrike">
                  <a:solidFill>
                    <a:srgbClr val="FFFF99"/>
                  </a:solidFill>
                  <a:latin typeface="Arial"/>
                  <a:cs typeface="Arial"/>
                </a:rPr>
                <a:t>C</a:t>
              </a:r>
              <a:r>
                <a:rPr lang="en-US" sz="1200" b="0" i="0" strike="noStrike">
                  <a:solidFill>
                    <a:srgbClr val="FF9900"/>
                  </a:solidFill>
                  <a:latin typeface="Arial"/>
                  <a:cs typeface="Arial"/>
                </a:rPr>
                <a:t>H</a:t>
              </a:r>
              <a:r>
                <a:rPr lang="en-US" sz="1200" b="0" i="0" strike="noStrike" baseline="-25000">
                  <a:solidFill>
                    <a:srgbClr val="FF9900"/>
                  </a:solidFill>
                  <a:latin typeface="Arial"/>
                  <a:cs typeface="Arial"/>
                </a:rPr>
                <a:t>2</a:t>
              </a:r>
              <a:r>
                <a:rPr lang="en-US" sz="1200" b="0" i="0" strike="noStrike">
                  <a:solidFill>
                    <a:srgbClr val="FFFF99"/>
                  </a:solidFill>
                  <a:latin typeface="Arial"/>
                  <a:cs typeface="Arial"/>
                </a:rPr>
                <a:t>–C</a:t>
              </a:r>
              <a:r>
                <a:rPr lang="en-US" sz="1200" b="0" i="0" strike="noStrike">
                  <a:solidFill>
                    <a:srgbClr val="99CC00"/>
                  </a:solidFill>
                  <a:latin typeface="Arial"/>
                  <a:cs typeface="Arial"/>
                </a:rPr>
                <a:t>H</a:t>
              </a:r>
              <a:r>
                <a:rPr lang="en-US" sz="1200" b="0" i="0" strike="noStrike" baseline="-25000">
                  <a:solidFill>
                    <a:srgbClr val="99CC00"/>
                  </a:solidFill>
                  <a:latin typeface="Arial"/>
                  <a:cs typeface="Arial"/>
                </a:rPr>
                <a:t>3</a:t>
              </a:r>
              <a:r>
                <a:rPr lang="en-US" sz="1200" b="0" i="0" strike="noStrike">
                  <a:solidFill>
                    <a:srgbClr val="FFFF99"/>
                  </a:solidFill>
                  <a:latin typeface="Arial"/>
                  <a:cs typeface="Arial"/>
                </a:rPr>
                <a:t>  </a:t>
              </a:r>
              <a:r>
                <a:rPr lang="en-US" sz="1200" b="0" i="0" strike="noStrike">
                  <a:solidFill>
                    <a:srgbClr val="FF0000"/>
                  </a:solidFill>
                  <a:latin typeface="Arial"/>
                  <a:cs typeface="Arial"/>
                </a:rPr>
                <a:t>–</a:t>
              </a:r>
              <a:r>
                <a:rPr lang="en-US" sz="1200" b="0" i="0" strike="noStrike">
                  <a:solidFill>
                    <a:srgbClr val="FFFF99"/>
                  </a:solidFill>
                  <a:latin typeface="Arial"/>
                  <a:cs typeface="Arial"/>
                </a:rPr>
                <a:t>  </a:t>
              </a:r>
              <a:r>
                <a:rPr lang="el-GR" sz="1200" b="0" i="0" strike="noStrike">
                  <a:solidFill>
                    <a:srgbClr val="99CC00"/>
                  </a:solidFill>
                  <a:latin typeface="Arial"/>
                  <a:cs typeface="Arial"/>
                </a:rPr>
                <a:t>Η</a:t>
              </a:r>
              <a:r>
                <a:rPr lang="el-GR" sz="1200" b="0" i="0" strike="noStrike">
                  <a:solidFill>
                    <a:srgbClr val="FFFF99"/>
                  </a:solidFill>
                  <a:latin typeface="Arial"/>
                  <a:cs typeface="Arial"/>
                </a:rPr>
                <a:t>   </a:t>
              </a:r>
              <a:r>
                <a:rPr lang="el-GR" sz="1200" b="0" i="0" strike="noStrike">
                  <a:solidFill>
                    <a:srgbClr val="FF0000"/>
                  </a:solidFill>
                  <a:sym typeface="Wingdings 3"/>
                </a:rPr>
                <a:t></a:t>
              </a:r>
              <a:r>
                <a:rPr lang="el-GR" sz="1200" b="0" i="0" strike="noStrike">
                  <a:solidFill>
                    <a:srgbClr val="FFFF99"/>
                  </a:solidFill>
                  <a:latin typeface="Arial"/>
                  <a:cs typeface="Arial"/>
                </a:rPr>
                <a:t>   </a:t>
              </a:r>
              <a:r>
                <a:rPr lang="en-US" sz="1200" b="0" i="0" strike="noStrike">
                  <a:solidFill>
                    <a:srgbClr val="FFFF99"/>
                  </a:solidFill>
                  <a:latin typeface="Arial"/>
                  <a:cs typeface="Arial"/>
                </a:rPr>
                <a:t>C</a:t>
              </a:r>
              <a:r>
                <a:rPr lang="en-US" sz="1200" b="0" i="0" strike="noStrike">
                  <a:solidFill>
                    <a:srgbClr val="99CC00"/>
                  </a:solidFill>
                  <a:latin typeface="Arial"/>
                  <a:cs typeface="Arial"/>
                </a:rPr>
                <a:t>H</a:t>
              </a:r>
              <a:r>
                <a:rPr lang="en-US" sz="1200" b="0" i="0" strike="noStrike" baseline="-25000">
                  <a:solidFill>
                    <a:srgbClr val="99CC00"/>
                  </a:solidFill>
                  <a:latin typeface="Arial"/>
                  <a:cs typeface="Arial"/>
                </a:rPr>
                <a:t>3</a:t>
              </a:r>
              <a:r>
                <a:rPr lang="en-US" sz="1200" b="0" i="0" strike="noStrike">
                  <a:solidFill>
                    <a:srgbClr val="FFFF99"/>
                  </a:solidFill>
                  <a:latin typeface="Arial"/>
                  <a:cs typeface="Arial"/>
                </a:rPr>
                <a:t>–C</a:t>
              </a:r>
              <a:r>
                <a:rPr lang="en-US" sz="1200" b="0" i="0" strike="noStrike">
                  <a:solidFill>
                    <a:srgbClr val="FF9900"/>
                  </a:solidFill>
                  <a:latin typeface="Arial"/>
                  <a:cs typeface="Arial"/>
                </a:rPr>
                <a:t>H</a:t>
              </a:r>
              <a:r>
                <a:rPr lang="en-US" sz="1200" b="0" i="0" strike="noStrike" baseline="-25000">
                  <a:solidFill>
                    <a:srgbClr val="FF9900"/>
                  </a:solidFill>
                  <a:latin typeface="Arial"/>
                  <a:cs typeface="Arial"/>
                </a:rPr>
                <a:t>2</a:t>
              </a:r>
              <a:r>
                <a:rPr lang="en-US" sz="1200" b="0" i="0" strike="noStrike">
                  <a:solidFill>
                    <a:srgbClr val="FFFF99"/>
                  </a:solidFill>
                  <a:latin typeface="Arial"/>
                  <a:cs typeface="Arial"/>
                </a:rPr>
                <a:t>–C</a:t>
              </a:r>
              <a:r>
                <a:rPr lang="en-US" sz="1200" b="0" i="0" strike="noStrike">
                  <a:solidFill>
                    <a:srgbClr val="99CC00"/>
                  </a:solidFill>
                  <a:latin typeface="Arial"/>
                  <a:cs typeface="Arial"/>
                </a:rPr>
                <a:t>H</a:t>
              </a:r>
              <a:r>
                <a:rPr lang="en-US" sz="1200" b="0" i="0" strike="noStrike" baseline="-25000">
                  <a:solidFill>
                    <a:srgbClr val="99CC00"/>
                  </a:solidFill>
                  <a:latin typeface="Arial"/>
                  <a:cs typeface="Arial"/>
                </a:rPr>
                <a:t>2</a:t>
              </a:r>
              <a:r>
                <a:rPr lang="en-US" sz="1200" b="1" i="0" strike="noStrike">
                  <a:solidFill>
                    <a:srgbClr val="3366FF"/>
                  </a:solidFill>
                  <a:latin typeface="Arial"/>
                  <a:cs typeface="Arial"/>
                </a:rPr>
                <a:t>–</a:t>
              </a:r>
            </a:p>
          </xdr:txBody>
        </xdr:sp>
        <xdr:sp macro="" textlink="">
          <xdr:nvSpPr>
            <xdr:cNvPr id="8583" name="Text Box 1415"/>
            <xdr:cNvSpPr txBox="1">
              <a:spLocks noChangeArrowheads="1"/>
            </xdr:cNvSpPr>
          </xdr:nvSpPr>
          <xdr:spPr bwMode="auto">
            <a:xfrm>
              <a:off x="738" y="1579"/>
              <a:ext cx="7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προπάνιο</a:t>
              </a:r>
            </a:p>
          </xdr:txBody>
        </xdr:sp>
        <xdr:sp macro="" textlink="">
          <xdr:nvSpPr>
            <xdr:cNvPr id="8584" name="Text Box 1416"/>
            <xdr:cNvSpPr txBox="1">
              <a:spLocks noChangeArrowheads="1"/>
            </xdr:cNvSpPr>
          </xdr:nvSpPr>
          <xdr:spPr bwMode="auto">
            <a:xfrm>
              <a:off x="915" y="1579"/>
              <a:ext cx="71"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6600"/>
                  </a:solidFill>
                  <a:latin typeface="Arial"/>
                  <a:cs typeface="Arial"/>
                </a:rPr>
                <a:t>προπύλιο</a:t>
              </a:r>
            </a:p>
          </xdr:txBody>
        </xdr:sp>
      </xdr:grpSp>
      <xdr:grpSp>
        <xdr:nvGrpSpPr>
          <xdr:cNvPr id="40129" name="Group 1427"/>
          <xdr:cNvGrpSpPr>
            <a:grpSpLocks/>
          </xdr:cNvGrpSpPr>
        </xdr:nvGrpSpPr>
        <xdr:grpSpPr bwMode="auto">
          <a:xfrm>
            <a:off x="716" y="1504"/>
            <a:ext cx="129" cy="53"/>
            <a:chOff x="716" y="1504"/>
            <a:chExt cx="129" cy="53"/>
          </a:xfrm>
        </xdr:grpSpPr>
        <xdr:sp macro="" textlink="">
          <xdr:nvSpPr>
            <xdr:cNvPr id="8588" name="Text Box 1420"/>
            <xdr:cNvSpPr txBox="1">
              <a:spLocks noChangeArrowheads="1"/>
            </xdr:cNvSpPr>
          </xdr:nvSpPr>
          <xdr:spPr bwMode="auto">
            <a:xfrm>
              <a:off x="716" y="1504"/>
              <a:ext cx="129" cy="21"/>
            </a:xfrm>
            <a:prstGeom prst="rect">
              <a:avLst/>
            </a:prstGeom>
            <a:solidFill>
              <a:srgbClr val="000000"/>
            </a:solidFill>
            <a:ln w="9525">
              <a:solidFill>
                <a:srgbClr val="99CC00"/>
              </a:solidFill>
              <a:miter lim="800000"/>
              <a:headEnd/>
              <a:tailEnd/>
            </a:ln>
          </xdr:spPr>
          <xdr:txBody>
            <a:bodyPr vertOverflow="clip" wrap="square" lIns="27432" tIns="22860" rIns="0" bIns="0" anchor="t" upright="1"/>
            <a:lstStyle/>
            <a:p>
              <a:pPr algn="l" rtl="1">
                <a:defRPr sz="1000"/>
              </a:pPr>
              <a:r>
                <a:rPr lang="el-GR" sz="1000" b="0" i="0" strike="noStrike">
                  <a:solidFill>
                    <a:srgbClr val="99CC00"/>
                  </a:solidFill>
                  <a:latin typeface="Arial"/>
                  <a:cs typeface="Arial"/>
                </a:rPr>
                <a:t>Ιταγή ανθρακοάτομα</a:t>
              </a:r>
            </a:p>
          </xdr:txBody>
        </xdr:sp>
        <xdr:sp macro="" textlink="">
          <xdr:nvSpPr>
            <xdr:cNvPr id="40135" name="Line 1422"/>
            <xdr:cNvSpPr>
              <a:spLocks noChangeShapeType="1"/>
            </xdr:cNvSpPr>
          </xdr:nvSpPr>
          <xdr:spPr bwMode="auto">
            <a:xfrm>
              <a:off x="729" y="1526"/>
              <a:ext cx="0" cy="31"/>
            </a:xfrm>
            <a:prstGeom prst="line">
              <a:avLst/>
            </a:prstGeom>
            <a:noFill/>
            <a:ln w="9525">
              <a:solidFill>
                <a:srgbClr val="99CC00"/>
              </a:solidFill>
              <a:round/>
              <a:headEnd/>
              <a:tailEnd type="triangle" w="med" len="med"/>
            </a:ln>
          </xdr:spPr>
        </xdr:sp>
      </xdr:grpSp>
      <xdr:grpSp>
        <xdr:nvGrpSpPr>
          <xdr:cNvPr id="40130" name="Group 1428"/>
          <xdr:cNvGrpSpPr>
            <a:grpSpLocks/>
          </xdr:cNvGrpSpPr>
        </xdr:nvGrpSpPr>
        <xdr:grpSpPr bwMode="auto">
          <a:xfrm>
            <a:off x="767" y="1527"/>
            <a:ext cx="231" cy="29"/>
            <a:chOff x="767" y="1527"/>
            <a:chExt cx="231" cy="29"/>
          </a:xfrm>
        </xdr:grpSpPr>
        <xdr:sp macro="" textlink="">
          <xdr:nvSpPr>
            <xdr:cNvPr id="8589" name="Text Box 1421"/>
            <xdr:cNvSpPr txBox="1">
              <a:spLocks noChangeArrowheads="1"/>
            </xdr:cNvSpPr>
          </xdr:nvSpPr>
          <xdr:spPr bwMode="auto">
            <a:xfrm>
              <a:off x="859" y="1527"/>
              <a:ext cx="139" cy="21"/>
            </a:xfrm>
            <a:prstGeom prst="rect">
              <a:avLst/>
            </a:prstGeom>
            <a:solidFill>
              <a:srgbClr val="000000"/>
            </a:solidFill>
            <a:ln w="9525">
              <a:solidFill>
                <a:srgbClr val="FF9900"/>
              </a:solidFill>
              <a:miter lim="800000"/>
              <a:headEnd/>
              <a:tailEnd/>
            </a:ln>
          </xdr:spPr>
          <xdr:txBody>
            <a:bodyPr vertOverflow="clip" wrap="square" lIns="27432" tIns="22860" rIns="0" bIns="0" anchor="t" upright="1"/>
            <a:lstStyle/>
            <a:p>
              <a:pPr algn="ctr" rtl="1">
                <a:defRPr sz="1000"/>
              </a:pPr>
              <a:r>
                <a:rPr lang="el-GR" sz="1000" b="0" i="0" strike="noStrike">
                  <a:solidFill>
                    <a:srgbClr val="FF9900"/>
                  </a:solidFill>
                  <a:latin typeface="Arial"/>
                  <a:cs typeface="Arial"/>
                </a:rPr>
                <a:t>ΙΙταγή ανθρακοάτομα</a:t>
              </a:r>
            </a:p>
          </xdr:txBody>
        </xdr:sp>
        <xdr:sp macro="" textlink="">
          <xdr:nvSpPr>
            <xdr:cNvPr id="40132" name="Line 1425"/>
            <xdr:cNvSpPr>
              <a:spLocks noChangeShapeType="1"/>
            </xdr:cNvSpPr>
          </xdr:nvSpPr>
          <xdr:spPr bwMode="auto">
            <a:xfrm flipH="1">
              <a:off x="767" y="1538"/>
              <a:ext cx="92" cy="0"/>
            </a:xfrm>
            <a:prstGeom prst="line">
              <a:avLst/>
            </a:prstGeom>
            <a:noFill/>
            <a:ln w="9525">
              <a:solidFill>
                <a:srgbClr val="FF9900"/>
              </a:solidFill>
              <a:round/>
              <a:headEnd/>
              <a:tailEnd/>
            </a:ln>
          </xdr:spPr>
        </xdr:sp>
        <xdr:sp macro="" textlink="">
          <xdr:nvSpPr>
            <xdr:cNvPr id="40133" name="Line 1426"/>
            <xdr:cNvSpPr>
              <a:spLocks noChangeShapeType="1"/>
            </xdr:cNvSpPr>
          </xdr:nvSpPr>
          <xdr:spPr bwMode="auto">
            <a:xfrm>
              <a:off x="767" y="1538"/>
              <a:ext cx="0" cy="18"/>
            </a:xfrm>
            <a:prstGeom prst="line">
              <a:avLst/>
            </a:prstGeom>
            <a:noFill/>
            <a:ln w="9525">
              <a:solidFill>
                <a:srgbClr val="FF9900"/>
              </a:solidFill>
              <a:round/>
              <a:headEnd/>
              <a:tailEnd type="triangle" w="med" len="med"/>
            </a:ln>
          </xdr:spPr>
        </xdr:sp>
      </xdr:grpSp>
    </xdr:grpSp>
    <xdr:clientData/>
  </xdr:twoCellAnchor>
  <xdr:twoCellAnchor>
    <xdr:from>
      <xdr:col>11</xdr:col>
      <xdr:colOff>123825</xdr:colOff>
      <xdr:row>81</xdr:row>
      <xdr:rowOff>142875</xdr:rowOff>
    </xdr:from>
    <xdr:to>
      <xdr:col>15</xdr:col>
      <xdr:colOff>571500</xdr:colOff>
      <xdr:row>85</xdr:row>
      <xdr:rowOff>95250</xdr:rowOff>
    </xdr:to>
    <xdr:grpSp>
      <xdr:nvGrpSpPr>
        <xdr:cNvPr id="36687" name="Group 1435"/>
        <xdr:cNvGrpSpPr>
          <a:grpSpLocks/>
        </xdr:cNvGrpSpPr>
      </xdr:nvGrpSpPr>
      <xdr:grpSpPr bwMode="auto">
        <a:xfrm>
          <a:off x="6883502" y="16734810"/>
          <a:ext cx="2905740" cy="771730"/>
          <a:chOff x="717" y="1615"/>
          <a:chExt cx="303" cy="75"/>
        </a:xfrm>
      </xdr:grpSpPr>
      <xdr:sp macro="" textlink="">
        <xdr:nvSpPr>
          <xdr:cNvPr id="8586" name="Text Box 1418"/>
          <xdr:cNvSpPr txBox="1">
            <a:spLocks noChangeArrowheads="1"/>
          </xdr:cNvSpPr>
        </xdr:nvSpPr>
        <xdr:spPr bwMode="auto">
          <a:xfrm>
            <a:off x="738" y="1640"/>
            <a:ext cx="7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προπάνιο</a:t>
            </a:r>
          </a:p>
        </xdr:txBody>
      </xdr:sp>
      <xdr:sp macro="" textlink="">
        <xdr:nvSpPr>
          <xdr:cNvPr id="8587" name="Text Box 1419"/>
          <xdr:cNvSpPr txBox="1">
            <a:spLocks noChangeArrowheads="1"/>
          </xdr:cNvSpPr>
        </xdr:nvSpPr>
        <xdr:spPr bwMode="auto">
          <a:xfrm>
            <a:off x="881" y="1650"/>
            <a:ext cx="129" cy="40"/>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FF6600"/>
                </a:solidFill>
                <a:latin typeface="Arial"/>
                <a:cs typeface="Arial"/>
              </a:rPr>
              <a:t>ισομερές προπύλιο</a:t>
            </a:r>
          </a:p>
          <a:p>
            <a:pPr algn="ctr" rtl="1">
              <a:defRPr sz="1000"/>
            </a:pPr>
            <a:r>
              <a:rPr lang="el-GR" sz="1000" b="1" i="0" strike="noStrike">
                <a:solidFill>
                  <a:srgbClr val="FF6600"/>
                </a:solidFill>
                <a:latin typeface="Arial"/>
                <a:cs typeface="Arial"/>
              </a:rPr>
              <a:t> (ισοπροπύλιο)</a:t>
            </a:r>
          </a:p>
        </xdr:txBody>
      </xdr:sp>
      <xdr:grpSp>
        <xdr:nvGrpSpPr>
          <xdr:cNvPr id="40125" name="Group 1431"/>
          <xdr:cNvGrpSpPr>
            <a:grpSpLocks/>
          </xdr:cNvGrpSpPr>
        </xdr:nvGrpSpPr>
        <xdr:grpSpPr bwMode="auto">
          <a:xfrm>
            <a:off x="717" y="1615"/>
            <a:ext cx="303" cy="35"/>
            <a:chOff x="710" y="1615"/>
            <a:chExt cx="303" cy="35"/>
          </a:xfrm>
        </xdr:grpSpPr>
        <xdr:sp macro="" textlink="">
          <xdr:nvSpPr>
            <xdr:cNvPr id="8585" name="Text Box 1417"/>
            <xdr:cNvSpPr txBox="1">
              <a:spLocks noChangeArrowheads="1"/>
            </xdr:cNvSpPr>
          </xdr:nvSpPr>
          <xdr:spPr bwMode="auto">
            <a:xfrm>
              <a:off x="710" y="1615"/>
              <a:ext cx="303" cy="26"/>
            </a:xfrm>
            <a:prstGeom prst="rect">
              <a:avLst/>
            </a:prstGeom>
            <a:solidFill>
              <a:srgbClr val="000000"/>
            </a:solidFill>
            <a:ln w="9525">
              <a:solidFill>
                <a:srgbClr val="000000"/>
              </a:solidFill>
              <a:miter lim="800000"/>
              <a:headEnd/>
              <a:tailEnd/>
            </a:ln>
          </xdr:spPr>
          <xdr:txBody>
            <a:bodyPr vertOverflow="clip" wrap="square" lIns="36576" tIns="22860" rIns="0" bIns="22860" anchor="ctr" upright="1"/>
            <a:lstStyle/>
            <a:p>
              <a:pPr algn="l" rtl="1">
                <a:defRPr sz="1000"/>
              </a:pPr>
              <a:r>
                <a:rPr lang="en-US" sz="1200" b="0" i="0" strike="noStrike">
                  <a:solidFill>
                    <a:srgbClr val="FFFF99"/>
                  </a:solidFill>
                  <a:latin typeface="Arial"/>
                  <a:cs typeface="Arial"/>
                </a:rPr>
                <a:t>C</a:t>
              </a:r>
              <a:r>
                <a:rPr lang="el-GR" sz="1200" b="0" i="0" strike="noStrike">
                  <a:solidFill>
                    <a:srgbClr val="99CC00"/>
                  </a:solidFill>
                  <a:latin typeface="Arial"/>
                  <a:cs typeface="Arial"/>
                </a:rPr>
                <a:t>Η</a:t>
              </a:r>
              <a:r>
                <a:rPr lang="el-GR" sz="1200" b="0" i="0" strike="noStrike" baseline="-25000">
                  <a:solidFill>
                    <a:srgbClr val="99CC00"/>
                  </a:solidFill>
                  <a:latin typeface="Arial"/>
                  <a:cs typeface="Arial"/>
                </a:rPr>
                <a:t>3</a:t>
              </a:r>
              <a:r>
                <a:rPr lang="el-GR" sz="1200" b="0" i="0" strike="noStrike">
                  <a:solidFill>
                    <a:srgbClr val="FFFF99"/>
                  </a:solidFill>
                  <a:latin typeface="Arial"/>
                  <a:cs typeface="Arial"/>
                </a:rPr>
                <a:t>–</a:t>
              </a:r>
              <a:r>
                <a:rPr lang="en-US" sz="1200" b="0" i="0" strike="noStrike">
                  <a:solidFill>
                    <a:srgbClr val="FFFF99"/>
                  </a:solidFill>
                  <a:latin typeface="Arial"/>
                  <a:cs typeface="Arial"/>
                </a:rPr>
                <a:t>C</a:t>
              </a:r>
              <a:r>
                <a:rPr lang="en-US" sz="1200" b="0" i="0" strike="noStrike">
                  <a:solidFill>
                    <a:srgbClr val="FF9900"/>
                  </a:solidFill>
                  <a:latin typeface="Arial"/>
                  <a:cs typeface="Arial"/>
                </a:rPr>
                <a:t>H</a:t>
              </a:r>
              <a:r>
                <a:rPr lang="en-US" sz="1200" b="0" i="0" strike="noStrike" baseline="-25000">
                  <a:solidFill>
                    <a:srgbClr val="FF9900"/>
                  </a:solidFill>
                  <a:latin typeface="Arial"/>
                  <a:cs typeface="Arial"/>
                </a:rPr>
                <a:t>2</a:t>
              </a:r>
              <a:r>
                <a:rPr lang="en-US" sz="1200" b="0" i="0" strike="noStrike">
                  <a:solidFill>
                    <a:srgbClr val="FFFF99"/>
                  </a:solidFill>
                  <a:latin typeface="Arial"/>
                  <a:cs typeface="Arial"/>
                </a:rPr>
                <a:t>–C</a:t>
              </a:r>
              <a:r>
                <a:rPr lang="en-US" sz="1200" b="0" i="0" strike="noStrike">
                  <a:solidFill>
                    <a:srgbClr val="99CC00"/>
                  </a:solidFill>
                  <a:latin typeface="Arial"/>
                  <a:cs typeface="Arial"/>
                </a:rPr>
                <a:t>H</a:t>
              </a:r>
              <a:r>
                <a:rPr lang="en-US" sz="1200" b="0" i="0" strike="noStrike" baseline="-25000">
                  <a:solidFill>
                    <a:srgbClr val="99CC00"/>
                  </a:solidFill>
                  <a:latin typeface="Arial"/>
                  <a:cs typeface="Arial"/>
                </a:rPr>
                <a:t>3</a:t>
              </a:r>
              <a:r>
                <a:rPr lang="en-US" sz="1200" b="0" i="0" strike="noStrike">
                  <a:solidFill>
                    <a:srgbClr val="FFFF99"/>
                  </a:solidFill>
                  <a:latin typeface="Arial"/>
                  <a:cs typeface="Arial"/>
                </a:rPr>
                <a:t>  </a:t>
              </a:r>
              <a:r>
                <a:rPr lang="en-US" sz="1200" b="0" i="0" strike="noStrike">
                  <a:solidFill>
                    <a:srgbClr val="FF0000"/>
                  </a:solidFill>
                  <a:latin typeface="Arial"/>
                  <a:cs typeface="Arial"/>
                </a:rPr>
                <a:t>–</a:t>
              </a:r>
              <a:r>
                <a:rPr lang="en-US" sz="1200" b="0" i="0" strike="noStrike">
                  <a:solidFill>
                    <a:srgbClr val="FFFF99"/>
                  </a:solidFill>
                  <a:latin typeface="Arial"/>
                  <a:cs typeface="Arial"/>
                </a:rPr>
                <a:t>  </a:t>
              </a:r>
              <a:r>
                <a:rPr lang="el-GR" sz="1200" b="0" i="0" strike="noStrike">
                  <a:solidFill>
                    <a:srgbClr val="FF9900"/>
                  </a:solidFill>
                  <a:latin typeface="Arial"/>
                  <a:cs typeface="Arial"/>
                </a:rPr>
                <a:t>Η</a:t>
              </a:r>
              <a:r>
                <a:rPr lang="el-GR" sz="1200" b="0" i="0" strike="noStrike">
                  <a:solidFill>
                    <a:srgbClr val="FFFF99"/>
                  </a:solidFill>
                  <a:latin typeface="Arial"/>
                  <a:cs typeface="Arial"/>
                </a:rPr>
                <a:t>   </a:t>
              </a:r>
              <a:r>
                <a:rPr lang="el-GR" sz="1200" b="0" i="0" strike="noStrike">
                  <a:solidFill>
                    <a:srgbClr val="FF0000"/>
                  </a:solidFill>
                  <a:sym typeface="Wingdings 3"/>
                </a:rPr>
                <a:t></a:t>
              </a:r>
              <a:r>
                <a:rPr lang="el-GR" sz="1200" b="0" i="0" strike="noStrike">
                  <a:solidFill>
                    <a:srgbClr val="FFFF99"/>
                  </a:solidFill>
                  <a:latin typeface="Arial"/>
                  <a:cs typeface="Arial"/>
                </a:rPr>
                <a:t>   </a:t>
              </a:r>
              <a:r>
                <a:rPr lang="en-US" sz="1200" b="0" i="0" strike="noStrike">
                  <a:solidFill>
                    <a:srgbClr val="FFFF99"/>
                  </a:solidFill>
                  <a:latin typeface="Arial"/>
                  <a:cs typeface="Arial"/>
                </a:rPr>
                <a:t>C</a:t>
              </a:r>
              <a:r>
                <a:rPr lang="en-US" sz="1200" b="0" i="0" strike="noStrike">
                  <a:solidFill>
                    <a:srgbClr val="99CC00"/>
                  </a:solidFill>
                  <a:latin typeface="Arial"/>
                  <a:cs typeface="Arial"/>
                </a:rPr>
                <a:t>H</a:t>
              </a:r>
              <a:r>
                <a:rPr lang="en-US" sz="1200" b="0" i="0" strike="noStrike" baseline="-25000">
                  <a:solidFill>
                    <a:srgbClr val="99CC00"/>
                  </a:solidFill>
                  <a:latin typeface="Arial"/>
                  <a:cs typeface="Arial"/>
                </a:rPr>
                <a:t>3</a:t>
              </a:r>
              <a:r>
                <a:rPr lang="en-US" sz="1200" b="0" i="0" strike="noStrike">
                  <a:solidFill>
                    <a:srgbClr val="FFFF99"/>
                  </a:solidFill>
                  <a:latin typeface="Arial"/>
                  <a:cs typeface="Arial"/>
                </a:rPr>
                <a:t>–C</a:t>
              </a:r>
              <a:r>
                <a:rPr lang="en-US" sz="1200" b="0" i="0" strike="noStrike">
                  <a:solidFill>
                    <a:srgbClr val="FF9900"/>
                  </a:solidFill>
                  <a:latin typeface="Arial"/>
                  <a:cs typeface="Arial"/>
                </a:rPr>
                <a:t>H</a:t>
              </a:r>
              <a:r>
                <a:rPr lang="en-US" sz="1200" b="0" i="0" strike="noStrike">
                  <a:solidFill>
                    <a:srgbClr val="FFFF99"/>
                  </a:solidFill>
                  <a:latin typeface="Arial"/>
                  <a:cs typeface="Arial"/>
                </a:rPr>
                <a:t>–C</a:t>
              </a:r>
              <a:r>
                <a:rPr lang="en-US" sz="1200" b="0" i="0" strike="noStrike">
                  <a:solidFill>
                    <a:srgbClr val="99CC00"/>
                  </a:solidFill>
                  <a:latin typeface="Arial"/>
                  <a:cs typeface="Arial"/>
                </a:rPr>
                <a:t>H</a:t>
              </a:r>
              <a:r>
                <a:rPr lang="en-US" sz="1200" b="0" i="0" strike="noStrike" baseline="-25000">
                  <a:solidFill>
                    <a:srgbClr val="99CC00"/>
                  </a:solidFill>
                  <a:latin typeface="Arial"/>
                  <a:cs typeface="Arial"/>
                </a:rPr>
                <a:t>3</a:t>
              </a:r>
            </a:p>
          </xdr:txBody>
        </xdr:sp>
        <xdr:sp macro="" textlink="">
          <xdr:nvSpPr>
            <xdr:cNvPr id="40127" name="Line 23"/>
            <xdr:cNvSpPr>
              <a:spLocks noChangeShapeType="1"/>
            </xdr:cNvSpPr>
          </xdr:nvSpPr>
          <xdr:spPr bwMode="auto">
            <a:xfrm rot="5400000">
              <a:off x="934" y="1644"/>
              <a:ext cx="12" cy="0"/>
            </a:xfrm>
            <a:prstGeom prst="line">
              <a:avLst/>
            </a:prstGeom>
            <a:noFill/>
            <a:ln w="19050">
              <a:solidFill>
                <a:srgbClr val="3366FF"/>
              </a:solidFill>
              <a:round/>
              <a:headEnd/>
              <a:tailEnd/>
            </a:ln>
          </xdr:spPr>
        </xdr:sp>
      </xdr:grpSp>
    </xdr:grpSp>
    <xdr:clientData/>
  </xdr:twoCellAnchor>
  <xdr:twoCellAnchor>
    <xdr:from>
      <xdr:col>11</xdr:col>
      <xdr:colOff>47097</xdr:colOff>
      <xdr:row>90</xdr:row>
      <xdr:rowOff>140701</xdr:rowOff>
    </xdr:from>
    <xdr:to>
      <xdr:col>15</xdr:col>
      <xdr:colOff>523875</xdr:colOff>
      <xdr:row>98</xdr:row>
      <xdr:rowOff>8313</xdr:rowOff>
    </xdr:to>
    <xdr:grpSp>
      <xdr:nvGrpSpPr>
        <xdr:cNvPr id="36688" name="Group 1485"/>
        <xdr:cNvGrpSpPr>
          <a:grpSpLocks/>
        </xdr:cNvGrpSpPr>
      </xdr:nvGrpSpPr>
      <xdr:grpSpPr bwMode="auto">
        <a:xfrm>
          <a:off x="6806774" y="18576185"/>
          <a:ext cx="2934843" cy="1506322"/>
          <a:chOff x="710" y="1795"/>
          <a:chExt cx="306" cy="147"/>
        </a:xfrm>
      </xdr:grpSpPr>
      <xdr:grpSp>
        <xdr:nvGrpSpPr>
          <xdr:cNvPr id="40106" name="Group 1457"/>
          <xdr:cNvGrpSpPr>
            <a:grpSpLocks/>
          </xdr:cNvGrpSpPr>
        </xdr:nvGrpSpPr>
        <xdr:grpSpPr bwMode="auto">
          <a:xfrm>
            <a:off x="857" y="1824"/>
            <a:ext cx="74" cy="54"/>
            <a:chOff x="857" y="1824"/>
            <a:chExt cx="74" cy="54"/>
          </a:xfrm>
        </xdr:grpSpPr>
        <xdr:sp macro="" textlink="">
          <xdr:nvSpPr>
            <xdr:cNvPr id="8611" name="Text Box 1443"/>
            <xdr:cNvSpPr txBox="1">
              <a:spLocks noChangeArrowheads="1"/>
            </xdr:cNvSpPr>
          </xdr:nvSpPr>
          <xdr:spPr bwMode="auto">
            <a:xfrm>
              <a:off x="890" y="1858"/>
              <a:ext cx="22"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FF9900"/>
                  </a:solidFill>
                  <a:latin typeface="Arial"/>
                  <a:cs typeface="Arial"/>
                </a:rPr>
                <a:t>–H</a:t>
              </a:r>
            </a:p>
          </xdr:txBody>
        </xdr:sp>
        <xdr:sp macro="" textlink="">
          <xdr:nvSpPr>
            <xdr:cNvPr id="8610" name="Text Box 1442"/>
            <xdr:cNvSpPr txBox="1">
              <a:spLocks noChangeArrowheads="1"/>
            </xdr:cNvSpPr>
          </xdr:nvSpPr>
          <xdr:spPr bwMode="auto">
            <a:xfrm>
              <a:off x="890" y="1826"/>
              <a:ext cx="22"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99CC00"/>
                  </a:solidFill>
                  <a:latin typeface="Arial"/>
                  <a:cs typeface="Arial"/>
                </a:rPr>
                <a:t>–H</a:t>
              </a:r>
            </a:p>
          </xdr:txBody>
        </xdr:sp>
        <xdr:sp macro="" textlink="">
          <xdr:nvSpPr>
            <xdr:cNvPr id="40121" name="Line 1440"/>
            <xdr:cNvSpPr>
              <a:spLocks noChangeShapeType="1"/>
            </xdr:cNvSpPr>
          </xdr:nvSpPr>
          <xdr:spPr bwMode="auto">
            <a:xfrm flipV="1">
              <a:off x="904" y="1824"/>
              <a:ext cx="27" cy="27"/>
            </a:xfrm>
            <a:prstGeom prst="line">
              <a:avLst/>
            </a:prstGeom>
            <a:noFill/>
            <a:ln w="9525">
              <a:solidFill>
                <a:srgbClr val="800000"/>
              </a:solidFill>
              <a:round/>
              <a:headEnd/>
              <a:tailEnd type="triangle" w="med" len="med"/>
            </a:ln>
          </xdr:spPr>
        </xdr:sp>
        <xdr:sp macro="" textlink="">
          <xdr:nvSpPr>
            <xdr:cNvPr id="40120" name="Line 1439"/>
            <xdr:cNvSpPr>
              <a:spLocks noChangeShapeType="1"/>
            </xdr:cNvSpPr>
          </xdr:nvSpPr>
          <xdr:spPr bwMode="auto">
            <a:xfrm>
              <a:off x="857" y="1851"/>
              <a:ext cx="47" cy="0"/>
            </a:xfrm>
            <a:prstGeom prst="line">
              <a:avLst/>
            </a:prstGeom>
            <a:noFill/>
            <a:ln w="9525">
              <a:solidFill>
                <a:srgbClr val="800000"/>
              </a:solidFill>
              <a:round/>
              <a:headEnd/>
              <a:tailEnd type="oval" w="sm" len="sm"/>
            </a:ln>
          </xdr:spPr>
        </xdr:sp>
        <xdr:sp macro="" textlink="">
          <xdr:nvSpPr>
            <xdr:cNvPr id="40122" name="Line 1441"/>
            <xdr:cNvSpPr>
              <a:spLocks noChangeShapeType="1"/>
            </xdr:cNvSpPr>
          </xdr:nvSpPr>
          <xdr:spPr bwMode="auto">
            <a:xfrm>
              <a:off x="904" y="1851"/>
              <a:ext cx="27" cy="27"/>
            </a:xfrm>
            <a:prstGeom prst="line">
              <a:avLst/>
            </a:prstGeom>
            <a:noFill/>
            <a:ln w="9525">
              <a:solidFill>
                <a:srgbClr val="800000"/>
              </a:solidFill>
              <a:round/>
              <a:headEnd/>
              <a:tailEnd type="triangle" w="med" len="med"/>
            </a:ln>
          </xdr:spPr>
        </xdr:sp>
      </xdr:grpSp>
      <xdr:grpSp>
        <xdr:nvGrpSpPr>
          <xdr:cNvPr id="40107" name="Group 1483"/>
          <xdr:cNvGrpSpPr>
            <a:grpSpLocks/>
          </xdr:cNvGrpSpPr>
        </xdr:nvGrpSpPr>
        <xdr:grpSpPr bwMode="auto">
          <a:xfrm>
            <a:off x="864" y="1795"/>
            <a:ext cx="149" cy="46"/>
            <a:chOff x="864" y="1795"/>
            <a:chExt cx="149" cy="46"/>
          </a:xfrm>
        </xdr:grpSpPr>
        <xdr:sp macro="" textlink="">
          <xdr:nvSpPr>
            <xdr:cNvPr id="8604" name="Text Box 1436"/>
            <xdr:cNvSpPr txBox="1">
              <a:spLocks noChangeArrowheads="1"/>
            </xdr:cNvSpPr>
          </xdr:nvSpPr>
          <xdr:spPr bwMode="auto">
            <a:xfrm>
              <a:off x="864" y="1795"/>
              <a:ext cx="149" cy="26"/>
            </a:xfrm>
            <a:prstGeom prst="rect">
              <a:avLst/>
            </a:prstGeom>
            <a:solidFill>
              <a:srgbClr val="000000"/>
            </a:solidFill>
            <a:ln w="9525">
              <a:solidFill>
                <a:srgbClr val="000000"/>
              </a:solidFill>
              <a:miter lim="800000"/>
              <a:headEnd/>
              <a:tailEnd/>
            </a:ln>
          </xdr:spPr>
          <xdr:txBody>
            <a:bodyPr vertOverflow="clip" wrap="square" lIns="27432" tIns="22860" rIns="0" bIns="22860" anchor="ctr" upright="1"/>
            <a:lstStyle/>
            <a:p>
              <a:pPr algn="l" rtl="1">
                <a:defRPr sz="1000"/>
              </a:pPr>
              <a:r>
                <a:rPr lang="en-US" sz="1100" b="0" i="0" strike="noStrike">
                  <a:solidFill>
                    <a:srgbClr val="FFFF99"/>
                  </a:solidFill>
                  <a:latin typeface="Arial"/>
                  <a:cs typeface="Arial"/>
                </a:rPr>
                <a:t>C</a:t>
              </a:r>
              <a:r>
                <a:rPr lang="el-GR" sz="1100" b="0" i="0" strike="noStrike">
                  <a:solidFill>
                    <a:srgbClr val="99CC00"/>
                  </a:solidFill>
                  <a:latin typeface="Arial"/>
                  <a:cs typeface="Arial"/>
                </a:rPr>
                <a:t>Η</a:t>
              </a:r>
              <a:r>
                <a:rPr lang="el-GR" sz="1100" b="0" i="0" strike="noStrike" baseline="-25000">
                  <a:solidFill>
                    <a:srgbClr val="99CC00"/>
                  </a:solidFill>
                  <a:latin typeface="Arial"/>
                  <a:cs typeface="Arial"/>
                </a:rPr>
                <a:t>3</a:t>
              </a:r>
              <a:r>
                <a:rPr lang="el-GR" sz="1100" b="0" i="0" strike="noStrike">
                  <a:solidFill>
                    <a:srgbClr val="FFFF99"/>
                  </a:solidFill>
                  <a:latin typeface="Arial"/>
                  <a:cs typeface="Arial"/>
                </a:rPr>
                <a:t>–</a:t>
              </a:r>
              <a:r>
                <a:rPr lang="en-US" sz="1100" b="0" i="0" strike="noStrike">
                  <a:solidFill>
                    <a:srgbClr val="FFFF99"/>
                  </a:solidFill>
                  <a:latin typeface="Arial"/>
                  <a:cs typeface="Arial"/>
                </a:rPr>
                <a:t>C</a:t>
              </a:r>
              <a:r>
                <a:rPr lang="en-US" sz="1100" b="0" i="0" strike="noStrike">
                  <a:solidFill>
                    <a:srgbClr val="FF9900"/>
                  </a:solidFill>
                  <a:latin typeface="Arial"/>
                  <a:cs typeface="Arial"/>
                </a:rPr>
                <a:t>H</a:t>
              </a:r>
              <a:r>
                <a:rPr lang="en-US" sz="1100" b="0" i="0" strike="noStrike" baseline="-25000">
                  <a:solidFill>
                    <a:srgbClr val="FF9900"/>
                  </a:solidFill>
                  <a:latin typeface="Arial"/>
                  <a:cs typeface="Arial"/>
                </a:rPr>
                <a:t>2</a:t>
              </a:r>
              <a:r>
                <a:rPr lang="en-US" sz="1100" b="0" i="0" strike="noStrike">
                  <a:solidFill>
                    <a:srgbClr val="FFFF99"/>
                  </a:solidFill>
                  <a:latin typeface="Arial"/>
                  <a:cs typeface="Arial"/>
                </a:rPr>
                <a:t>–C</a:t>
              </a:r>
              <a:r>
                <a:rPr lang="en-US" sz="1100" b="0" i="0" strike="noStrike">
                  <a:solidFill>
                    <a:srgbClr val="FF9900"/>
                  </a:solidFill>
                  <a:latin typeface="Arial"/>
                  <a:cs typeface="Arial"/>
                </a:rPr>
                <a:t>H</a:t>
              </a:r>
              <a:r>
                <a:rPr lang="en-US" sz="1100" b="0" i="0" strike="noStrike" baseline="-25000">
                  <a:solidFill>
                    <a:srgbClr val="FF9900"/>
                  </a:solidFill>
                  <a:latin typeface="Arial"/>
                  <a:cs typeface="Arial"/>
                </a:rPr>
                <a:t>2</a:t>
              </a:r>
              <a:r>
                <a:rPr lang="en-US" sz="1100" b="0" i="0" strike="noStrike">
                  <a:solidFill>
                    <a:srgbClr val="FFFF99"/>
                  </a:solidFill>
                  <a:latin typeface="Arial"/>
                  <a:cs typeface="Arial"/>
                </a:rPr>
                <a:t>–C</a:t>
              </a:r>
              <a:r>
                <a:rPr lang="en-US" sz="1100" b="0" i="0" strike="noStrike">
                  <a:solidFill>
                    <a:srgbClr val="99CC00"/>
                  </a:solidFill>
                  <a:latin typeface="Arial"/>
                  <a:cs typeface="Arial"/>
                </a:rPr>
                <a:t>H</a:t>
              </a:r>
              <a:r>
                <a:rPr lang="en-US" sz="1100" b="0" i="0" strike="noStrike" baseline="-25000">
                  <a:solidFill>
                    <a:srgbClr val="99CC00"/>
                  </a:solidFill>
                  <a:latin typeface="Arial"/>
                  <a:cs typeface="Arial"/>
                </a:rPr>
                <a:t>2</a:t>
              </a:r>
              <a:r>
                <a:rPr lang="en-US" sz="1100" b="1" i="0" strike="noStrike">
                  <a:solidFill>
                    <a:srgbClr val="3366FF"/>
                  </a:solidFill>
                  <a:latin typeface="Arial"/>
                  <a:cs typeface="Arial"/>
                </a:rPr>
                <a:t>–</a:t>
              </a:r>
              <a:r>
                <a:rPr lang="en-US" sz="1100" b="0" i="0" strike="noStrike">
                  <a:solidFill>
                    <a:srgbClr val="FFFF99"/>
                  </a:solidFill>
                  <a:latin typeface="Arial"/>
                  <a:cs typeface="Arial"/>
                </a:rPr>
                <a:t>          </a:t>
              </a:r>
            </a:p>
          </xdr:txBody>
        </xdr:sp>
        <xdr:sp macro="" textlink="">
          <xdr:nvSpPr>
            <xdr:cNvPr id="8612" name="Text Box 1444"/>
            <xdr:cNvSpPr txBox="1">
              <a:spLocks noChangeArrowheads="1"/>
            </xdr:cNvSpPr>
          </xdr:nvSpPr>
          <xdr:spPr bwMode="auto">
            <a:xfrm>
              <a:off x="941" y="1821"/>
              <a:ext cx="65"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6600"/>
                  </a:solidFill>
                  <a:latin typeface="Arial"/>
                  <a:cs typeface="Arial"/>
                </a:rPr>
                <a:t>βουτύλιο</a:t>
              </a:r>
            </a:p>
          </xdr:txBody>
        </xdr:sp>
      </xdr:grpSp>
      <xdr:grpSp>
        <xdr:nvGrpSpPr>
          <xdr:cNvPr id="40108" name="Group 1484"/>
          <xdr:cNvGrpSpPr>
            <a:grpSpLocks/>
          </xdr:cNvGrpSpPr>
        </xdr:nvGrpSpPr>
        <xdr:grpSpPr bwMode="auto">
          <a:xfrm>
            <a:off x="835" y="1881"/>
            <a:ext cx="181" cy="61"/>
            <a:chOff x="835" y="1881"/>
            <a:chExt cx="181" cy="61"/>
          </a:xfrm>
        </xdr:grpSpPr>
        <xdr:grpSp>
          <xdr:nvGrpSpPr>
            <xdr:cNvPr id="40112" name="Group 1438"/>
            <xdr:cNvGrpSpPr>
              <a:grpSpLocks/>
            </xdr:cNvGrpSpPr>
          </xdr:nvGrpSpPr>
          <xdr:grpSpPr bwMode="auto">
            <a:xfrm>
              <a:off x="835" y="1881"/>
              <a:ext cx="142" cy="33"/>
              <a:chOff x="845" y="1889"/>
              <a:chExt cx="142" cy="33"/>
            </a:xfrm>
          </xdr:grpSpPr>
          <xdr:sp macro="" textlink="">
            <xdr:nvSpPr>
              <xdr:cNvPr id="8605" name="Text Box 1437"/>
              <xdr:cNvSpPr txBox="1">
                <a:spLocks noChangeArrowheads="1"/>
              </xdr:cNvSpPr>
            </xdr:nvSpPr>
            <xdr:spPr bwMode="auto">
              <a:xfrm>
                <a:off x="845" y="1889"/>
                <a:ext cx="142" cy="26"/>
              </a:xfrm>
              <a:prstGeom prst="rect">
                <a:avLst/>
              </a:prstGeom>
              <a:solidFill>
                <a:srgbClr val="000000"/>
              </a:solidFill>
              <a:ln w="9525">
                <a:solidFill>
                  <a:srgbClr val="000000"/>
                </a:solidFill>
                <a:miter lim="800000"/>
                <a:headEnd/>
                <a:tailEnd/>
              </a:ln>
            </xdr:spPr>
            <xdr:txBody>
              <a:bodyPr vertOverflow="clip" wrap="square" lIns="27432" tIns="22860" rIns="0" bIns="22860" anchor="ctr" upright="1"/>
              <a:lstStyle/>
              <a:p>
                <a:pPr algn="ctr" rtl="1">
                  <a:defRPr sz="1000"/>
                </a:pPr>
                <a:r>
                  <a:rPr lang="en-US" sz="1100" b="0" i="0" strike="noStrike">
                    <a:solidFill>
                      <a:srgbClr val="FFFF99"/>
                    </a:solidFill>
                    <a:latin typeface="Arial"/>
                    <a:cs typeface="Arial"/>
                  </a:rPr>
                  <a:t>C</a:t>
                </a:r>
                <a:r>
                  <a:rPr lang="el-GR" sz="1100" b="0" i="0" strike="noStrike">
                    <a:solidFill>
                      <a:srgbClr val="99CC00"/>
                    </a:solidFill>
                    <a:latin typeface="Arial"/>
                    <a:cs typeface="Arial"/>
                  </a:rPr>
                  <a:t>Η</a:t>
                </a:r>
                <a:r>
                  <a:rPr lang="el-GR" sz="1100" b="0" i="0" strike="noStrike" baseline="-25000">
                    <a:solidFill>
                      <a:srgbClr val="99CC00"/>
                    </a:solidFill>
                    <a:latin typeface="Arial"/>
                    <a:cs typeface="Arial"/>
                  </a:rPr>
                  <a:t>3</a:t>
                </a:r>
                <a:r>
                  <a:rPr lang="el-GR" sz="1100" b="0" i="0" strike="noStrike">
                    <a:solidFill>
                      <a:srgbClr val="FFFF99"/>
                    </a:solidFill>
                    <a:latin typeface="Arial"/>
                    <a:cs typeface="Arial"/>
                  </a:rPr>
                  <a:t>–</a:t>
                </a:r>
                <a:r>
                  <a:rPr lang="en-US" sz="1100" b="0" i="0" strike="noStrike">
                    <a:solidFill>
                      <a:srgbClr val="FFFF99"/>
                    </a:solidFill>
                    <a:latin typeface="Arial"/>
                    <a:cs typeface="Arial"/>
                  </a:rPr>
                  <a:t>C</a:t>
                </a:r>
                <a:r>
                  <a:rPr lang="en-US" sz="1100" b="0" i="0" strike="noStrike">
                    <a:solidFill>
                      <a:srgbClr val="FF9900"/>
                    </a:solidFill>
                    <a:latin typeface="Arial"/>
                    <a:cs typeface="Arial"/>
                  </a:rPr>
                  <a:t>H</a:t>
                </a:r>
                <a:r>
                  <a:rPr lang="en-US" sz="1100" b="0" i="0" strike="noStrike">
                    <a:solidFill>
                      <a:srgbClr val="FFFF99"/>
                    </a:solidFill>
                    <a:latin typeface="Arial"/>
                    <a:cs typeface="Arial"/>
                  </a:rPr>
                  <a:t>–C</a:t>
                </a:r>
                <a:r>
                  <a:rPr lang="en-US" sz="1100" b="0" i="0" strike="noStrike">
                    <a:solidFill>
                      <a:srgbClr val="FF9900"/>
                    </a:solidFill>
                    <a:latin typeface="Arial"/>
                    <a:cs typeface="Arial"/>
                  </a:rPr>
                  <a:t>H</a:t>
                </a:r>
                <a:r>
                  <a:rPr lang="en-US" sz="1100" b="0" i="0" strike="noStrike" baseline="-25000">
                    <a:solidFill>
                      <a:srgbClr val="FF9900"/>
                    </a:solidFill>
                    <a:latin typeface="Arial"/>
                    <a:cs typeface="Arial"/>
                  </a:rPr>
                  <a:t>2</a:t>
                </a:r>
                <a:r>
                  <a:rPr lang="en-US" sz="1100" b="0" i="0" strike="noStrike">
                    <a:solidFill>
                      <a:srgbClr val="FFFF99"/>
                    </a:solidFill>
                    <a:latin typeface="Arial"/>
                    <a:cs typeface="Arial"/>
                  </a:rPr>
                  <a:t>–C</a:t>
                </a:r>
                <a:r>
                  <a:rPr lang="en-US" sz="1100" b="0" i="0" strike="noStrike">
                    <a:solidFill>
                      <a:srgbClr val="99CC00"/>
                    </a:solidFill>
                    <a:latin typeface="Arial"/>
                    <a:cs typeface="Arial"/>
                  </a:rPr>
                  <a:t>H</a:t>
                </a:r>
                <a:r>
                  <a:rPr lang="en-US" sz="1100" b="0" i="0" strike="noStrike" baseline="-25000">
                    <a:solidFill>
                      <a:srgbClr val="99CC00"/>
                    </a:solidFill>
                    <a:latin typeface="Arial"/>
                    <a:cs typeface="Arial"/>
                  </a:rPr>
                  <a:t>3</a:t>
                </a:r>
                <a:r>
                  <a:rPr lang="en-US" sz="1100" b="0" i="0" strike="noStrike">
                    <a:solidFill>
                      <a:srgbClr val="FFFF99"/>
                    </a:solidFill>
                    <a:latin typeface="Arial"/>
                    <a:cs typeface="Arial"/>
                  </a:rPr>
                  <a:t>  </a:t>
                </a:r>
              </a:p>
            </xdr:txBody>
          </xdr:sp>
          <xdr:sp macro="" textlink="">
            <xdr:nvSpPr>
              <xdr:cNvPr id="40115" name="Line 182"/>
              <xdr:cNvSpPr>
                <a:spLocks noChangeShapeType="1"/>
              </xdr:cNvSpPr>
            </xdr:nvSpPr>
            <xdr:spPr bwMode="auto">
              <a:xfrm rot="5400000">
                <a:off x="885" y="1916"/>
                <a:ext cx="12" cy="0"/>
              </a:xfrm>
              <a:prstGeom prst="line">
                <a:avLst/>
              </a:prstGeom>
              <a:noFill/>
              <a:ln w="19050">
                <a:solidFill>
                  <a:srgbClr val="3366FF"/>
                </a:solidFill>
                <a:round/>
                <a:headEnd/>
                <a:tailEnd/>
              </a:ln>
            </xdr:spPr>
          </xdr:sp>
        </xdr:grpSp>
        <xdr:sp macro="" textlink="">
          <xdr:nvSpPr>
            <xdr:cNvPr id="8613" name="Text Box 1445"/>
            <xdr:cNvSpPr txBox="1">
              <a:spLocks noChangeArrowheads="1"/>
            </xdr:cNvSpPr>
          </xdr:nvSpPr>
          <xdr:spPr bwMode="auto">
            <a:xfrm>
              <a:off x="924" y="1904"/>
              <a:ext cx="92" cy="38"/>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FF6600"/>
                  </a:solidFill>
                  <a:latin typeface="Arial"/>
                  <a:cs typeface="Arial"/>
                </a:rPr>
                <a:t>δευτεροταγές</a:t>
              </a:r>
            </a:p>
            <a:p>
              <a:pPr algn="ctr" rtl="1">
                <a:defRPr sz="1000"/>
              </a:pPr>
              <a:r>
                <a:rPr lang="el-GR" sz="1000" b="1" i="0" strike="noStrike">
                  <a:solidFill>
                    <a:srgbClr val="FF6600"/>
                  </a:solidFill>
                  <a:latin typeface="Arial"/>
                  <a:cs typeface="Arial"/>
                </a:rPr>
                <a:t>βουτύλιο</a:t>
              </a:r>
            </a:p>
          </xdr:txBody>
        </xdr:sp>
      </xdr:grpSp>
      <xdr:grpSp>
        <xdr:nvGrpSpPr>
          <xdr:cNvPr id="40109" name="Group 1482"/>
          <xdr:cNvGrpSpPr>
            <a:grpSpLocks/>
          </xdr:cNvGrpSpPr>
        </xdr:nvGrpSpPr>
        <xdr:grpSpPr bwMode="auto">
          <a:xfrm>
            <a:off x="710" y="1827"/>
            <a:ext cx="149" cy="54"/>
            <a:chOff x="710" y="1827"/>
            <a:chExt cx="149" cy="54"/>
          </a:xfrm>
        </xdr:grpSpPr>
        <xdr:sp macro="" textlink="">
          <xdr:nvSpPr>
            <xdr:cNvPr id="8601" name="Text Box 1433"/>
            <xdr:cNvSpPr txBox="1">
              <a:spLocks noChangeArrowheads="1"/>
            </xdr:cNvSpPr>
          </xdr:nvSpPr>
          <xdr:spPr bwMode="auto">
            <a:xfrm>
              <a:off x="710" y="1827"/>
              <a:ext cx="149" cy="49"/>
            </a:xfrm>
            <a:prstGeom prst="rect">
              <a:avLst/>
            </a:prstGeom>
            <a:solidFill>
              <a:srgbClr val="000000"/>
            </a:solidFill>
            <a:ln w="9525">
              <a:solidFill>
                <a:srgbClr val="000000"/>
              </a:solidFill>
              <a:miter lim="800000"/>
              <a:headEnd/>
              <a:tailEnd/>
            </a:ln>
          </xdr:spPr>
          <xdr:txBody>
            <a:bodyPr vertOverflow="clip" wrap="square" lIns="27432" tIns="22860" rIns="0" bIns="22860" anchor="ctr" upright="1"/>
            <a:lstStyle/>
            <a:p>
              <a:pPr algn="ctr" rtl="1">
                <a:defRPr sz="1000"/>
              </a:pPr>
              <a:r>
                <a:rPr lang="en-US" sz="1100" b="0" i="0" strike="noStrike">
                  <a:solidFill>
                    <a:srgbClr val="FFFF99"/>
                  </a:solidFill>
                  <a:latin typeface="Arial"/>
                  <a:cs typeface="Arial"/>
                </a:rPr>
                <a:t>C</a:t>
              </a:r>
              <a:r>
                <a:rPr lang="el-GR" sz="1100" b="0" i="0" strike="noStrike">
                  <a:solidFill>
                    <a:srgbClr val="99CC00"/>
                  </a:solidFill>
                  <a:latin typeface="Arial"/>
                  <a:cs typeface="Arial"/>
                </a:rPr>
                <a:t>Η</a:t>
              </a:r>
              <a:r>
                <a:rPr lang="el-GR" sz="1100" b="0" i="0" strike="noStrike" baseline="-25000">
                  <a:solidFill>
                    <a:srgbClr val="99CC00"/>
                  </a:solidFill>
                  <a:latin typeface="Arial"/>
                  <a:cs typeface="Arial"/>
                </a:rPr>
                <a:t>3</a:t>
              </a:r>
              <a:r>
                <a:rPr lang="el-GR" sz="1100" b="0" i="0" strike="noStrike">
                  <a:solidFill>
                    <a:srgbClr val="FFFF99"/>
                  </a:solidFill>
                  <a:latin typeface="Arial"/>
                  <a:cs typeface="Arial"/>
                </a:rPr>
                <a:t>–</a:t>
              </a:r>
              <a:r>
                <a:rPr lang="en-US" sz="1100" b="0" i="0" strike="noStrike">
                  <a:solidFill>
                    <a:srgbClr val="FFFF99"/>
                  </a:solidFill>
                  <a:latin typeface="Arial"/>
                  <a:cs typeface="Arial"/>
                </a:rPr>
                <a:t>C</a:t>
              </a:r>
              <a:r>
                <a:rPr lang="en-US" sz="1100" b="0" i="0" strike="noStrike">
                  <a:solidFill>
                    <a:srgbClr val="FF9900"/>
                  </a:solidFill>
                  <a:latin typeface="Arial"/>
                  <a:cs typeface="Arial"/>
                </a:rPr>
                <a:t>H</a:t>
              </a:r>
              <a:r>
                <a:rPr lang="en-US" sz="1100" b="0" i="0" strike="noStrike" baseline="-25000">
                  <a:solidFill>
                    <a:srgbClr val="FF9900"/>
                  </a:solidFill>
                  <a:latin typeface="Arial"/>
                  <a:cs typeface="Arial"/>
                </a:rPr>
                <a:t>2</a:t>
              </a:r>
              <a:r>
                <a:rPr lang="en-US" sz="1100" b="0" i="0" strike="noStrike">
                  <a:solidFill>
                    <a:srgbClr val="FFFF99"/>
                  </a:solidFill>
                  <a:latin typeface="Arial"/>
                  <a:cs typeface="Arial"/>
                </a:rPr>
                <a:t>–C</a:t>
              </a:r>
              <a:r>
                <a:rPr lang="en-US" sz="1100" b="0" i="0" strike="noStrike">
                  <a:solidFill>
                    <a:srgbClr val="FF9900"/>
                  </a:solidFill>
                  <a:latin typeface="Arial"/>
                  <a:cs typeface="Arial"/>
                </a:rPr>
                <a:t>H</a:t>
              </a:r>
              <a:r>
                <a:rPr lang="en-US" sz="1100" b="0" i="0" strike="noStrike" baseline="-25000">
                  <a:solidFill>
                    <a:srgbClr val="FF9900"/>
                  </a:solidFill>
                  <a:latin typeface="Arial"/>
                  <a:cs typeface="Arial"/>
                </a:rPr>
                <a:t>2</a:t>
              </a:r>
              <a:r>
                <a:rPr lang="en-US" sz="1100" b="0" i="0" strike="noStrike">
                  <a:solidFill>
                    <a:srgbClr val="FFFF99"/>
                  </a:solidFill>
                  <a:latin typeface="Arial"/>
                  <a:cs typeface="Arial"/>
                </a:rPr>
                <a:t>–C</a:t>
              </a:r>
              <a:r>
                <a:rPr lang="en-US" sz="1100" b="0" i="0" strike="noStrike">
                  <a:solidFill>
                    <a:srgbClr val="99CC00"/>
                  </a:solidFill>
                  <a:latin typeface="Arial"/>
                  <a:cs typeface="Arial"/>
                </a:rPr>
                <a:t>H</a:t>
              </a:r>
              <a:r>
                <a:rPr lang="en-US" sz="1100" b="0" i="0" strike="noStrike" baseline="-25000">
                  <a:solidFill>
                    <a:srgbClr val="99CC00"/>
                  </a:solidFill>
                  <a:latin typeface="Arial"/>
                  <a:cs typeface="Arial"/>
                </a:rPr>
                <a:t>3</a:t>
              </a:r>
              <a:endParaRPr lang="en-US" sz="1100" b="0" i="0" strike="noStrike">
                <a:solidFill>
                  <a:srgbClr val="FFFF99"/>
                </a:solidFill>
                <a:latin typeface="Arial"/>
                <a:cs typeface="Arial"/>
              </a:endParaRPr>
            </a:p>
          </xdr:txBody>
        </xdr:sp>
        <xdr:sp macro="" textlink="">
          <xdr:nvSpPr>
            <xdr:cNvPr id="8614" name="Text Box 1446"/>
            <xdr:cNvSpPr txBox="1">
              <a:spLocks noChangeArrowheads="1"/>
            </xdr:cNvSpPr>
          </xdr:nvSpPr>
          <xdr:spPr bwMode="auto">
            <a:xfrm>
              <a:off x="754" y="1861"/>
              <a:ext cx="65"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βουτάνιο</a:t>
              </a:r>
            </a:p>
          </xdr:txBody>
        </xdr:sp>
      </xdr:grpSp>
    </xdr:grpSp>
    <xdr:clientData/>
  </xdr:twoCellAnchor>
  <xdr:twoCellAnchor>
    <xdr:from>
      <xdr:col>11</xdr:col>
      <xdr:colOff>75890</xdr:colOff>
      <xdr:row>98</xdr:row>
      <xdr:rowOff>194909</xdr:rowOff>
    </xdr:from>
    <xdr:to>
      <xdr:col>15</xdr:col>
      <xdr:colOff>590566</xdr:colOff>
      <xdr:row>107</xdr:row>
      <xdr:rowOff>128234</xdr:rowOff>
    </xdr:to>
    <xdr:grpSp>
      <xdr:nvGrpSpPr>
        <xdr:cNvPr id="36689" name="Group 1489"/>
        <xdr:cNvGrpSpPr>
          <a:grpSpLocks/>
        </xdr:cNvGrpSpPr>
      </xdr:nvGrpSpPr>
      <xdr:grpSpPr bwMode="auto">
        <a:xfrm>
          <a:off x="6835567" y="20269103"/>
          <a:ext cx="2972741" cy="1776873"/>
          <a:chOff x="712" y="1951"/>
          <a:chExt cx="310" cy="173"/>
        </a:xfrm>
      </xdr:grpSpPr>
      <xdr:grpSp>
        <xdr:nvGrpSpPr>
          <xdr:cNvPr id="40081" name="Group 1488"/>
          <xdr:cNvGrpSpPr>
            <a:grpSpLocks/>
          </xdr:cNvGrpSpPr>
        </xdr:nvGrpSpPr>
        <xdr:grpSpPr bwMode="auto">
          <a:xfrm>
            <a:off x="712" y="2013"/>
            <a:ext cx="130" cy="87"/>
            <a:chOff x="712" y="2013"/>
            <a:chExt cx="130" cy="87"/>
          </a:xfrm>
        </xdr:grpSpPr>
        <xdr:sp macro="" textlink="">
          <xdr:nvSpPr>
            <xdr:cNvPr id="8647" name="Text Box 1479"/>
            <xdr:cNvSpPr txBox="1">
              <a:spLocks noChangeArrowheads="1"/>
            </xdr:cNvSpPr>
          </xdr:nvSpPr>
          <xdr:spPr bwMode="auto">
            <a:xfrm>
              <a:off x="725" y="2060"/>
              <a:ext cx="117" cy="40"/>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μέθυλο-προπάνιο</a:t>
              </a:r>
            </a:p>
            <a:p>
              <a:pPr algn="ctr" rtl="1">
                <a:defRPr sz="1000"/>
              </a:pPr>
              <a:r>
                <a:rPr lang="el-GR" sz="1000" b="1" i="0" strike="noStrike">
                  <a:solidFill>
                    <a:srgbClr val="800000"/>
                  </a:solidFill>
                  <a:latin typeface="Arial"/>
                  <a:cs typeface="Arial"/>
                </a:rPr>
                <a:t>(ισοβουτάνιο)</a:t>
              </a:r>
            </a:p>
          </xdr:txBody>
        </xdr:sp>
        <xdr:grpSp>
          <xdr:nvGrpSpPr>
            <xdr:cNvPr id="40102" name="Group 1478"/>
            <xdr:cNvGrpSpPr>
              <a:grpSpLocks/>
            </xdr:cNvGrpSpPr>
          </xdr:nvGrpSpPr>
          <xdr:grpSpPr bwMode="auto">
            <a:xfrm>
              <a:off x="712" y="2013"/>
              <a:ext cx="104" cy="53"/>
              <a:chOff x="726" y="2013"/>
              <a:chExt cx="104" cy="53"/>
            </a:xfrm>
          </xdr:grpSpPr>
          <xdr:sp macro="" textlink="">
            <xdr:nvSpPr>
              <xdr:cNvPr id="8570" name="Text Box 1402"/>
              <xdr:cNvSpPr txBox="1">
                <a:spLocks noChangeArrowheads="1"/>
              </xdr:cNvSpPr>
            </xdr:nvSpPr>
            <xdr:spPr bwMode="auto">
              <a:xfrm>
                <a:off x="766" y="2040"/>
                <a:ext cx="33" cy="26"/>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FF99"/>
                    </a:solidFill>
                    <a:latin typeface="Arial"/>
                    <a:cs typeface="Arial"/>
                  </a:rPr>
                  <a:t>C</a:t>
                </a:r>
                <a:r>
                  <a:rPr lang="el-GR" sz="1100" b="0" i="0" strike="noStrike">
                    <a:solidFill>
                      <a:srgbClr val="99CC00"/>
                    </a:solidFill>
                    <a:latin typeface="Arial"/>
                    <a:cs typeface="Arial"/>
                  </a:rPr>
                  <a:t>Η</a:t>
                </a:r>
                <a:r>
                  <a:rPr lang="el-GR" sz="1100" b="0" i="0" strike="noStrike" baseline="-25000">
                    <a:solidFill>
                      <a:srgbClr val="99CC00"/>
                    </a:solidFill>
                    <a:latin typeface="Arial"/>
                    <a:cs typeface="Arial"/>
                  </a:rPr>
                  <a:t>3</a:t>
                </a:r>
              </a:p>
            </xdr:txBody>
          </xdr:sp>
          <xdr:sp macro="" textlink="">
            <xdr:nvSpPr>
              <xdr:cNvPr id="8615" name="Text Box 1447"/>
              <xdr:cNvSpPr txBox="1">
                <a:spLocks noChangeArrowheads="1"/>
              </xdr:cNvSpPr>
            </xdr:nvSpPr>
            <xdr:spPr bwMode="auto">
              <a:xfrm>
                <a:off x="726" y="2013"/>
                <a:ext cx="104" cy="26"/>
              </a:xfrm>
              <a:prstGeom prst="rect">
                <a:avLst/>
              </a:prstGeom>
              <a:solidFill>
                <a:srgbClr val="000000"/>
              </a:solidFill>
              <a:ln w="9525">
                <a:solidFill>
                  <a:srgbClr val="000000"/>
                </a:solidFill>
                <a:miter lim="800000"/>
                <a:headEnd/>
                <a:tailEnd/>
              </a:ln>
            </xdr:spPr>
            <xdr:txBody>
              <a:bodyPr vertOverflow="clip" wrap="square" lIns="27432" tIns="22860" rIns="0" bIns="22860" anchor="ctr" upright="1"/>
              <a:lstStyle/>
              <a:p>
                <a:pPr algn="ctr" rtl="1">
                  <a:defRPr sz="1000"/>
                </a:pPr>
                <a:r>
                  <a:rPr lang="en-US" sz="1100" b="0" i="0" strike="noStrike">
                    <a:solidFill>
                      <a:srgbClr val="FFFF99"/>
                    </a:solidFill>
                    <a:latin typeface="Arial"/>
                    <a:cs typeface="Arial"/>
                  </a:rPr>
                  <a:t>C</a:t>
                </a:r>
                <a:r>
                  <a:rPr lang="el-GR" sz="1100" b="0" i="0" strike="noStrike">
                    <a:solidFill>
                      <a:srgbClr val="99CC00"/>
                    </a:solidFill>
                    <a:latin typeface="Arial"/>
                    <a:cs typeface="Arial"/>
                  </a:rPr>
                  <a:t>Η</a:t>
                </a:r>
                <a:r>
                  <a:rPr lang="el-GR" sz="1100" b="0" i="0" strike="noStrike" baseline="-25000">
                    <a:solidFill>
                      <a:srgbClr val="99CC00"/>
                    </a:solidFill>
                    <a:latin typeface="Arial"/>
                    <a:cs typeface="Arial"/>
                  </a:rPr>
                  <a:t>3</a:t>
                </a:r>
                <a:r>
                  <a:rPr lang="el-GR" sz="1100" b="0" i="0" strike="noStrike">
                    <a:solidFill>
                      <a:srgbClr val="FFFF99"/>
                    </a:solidFill>
                    <a:latin typeface="Arial"/>
                    <a:cs typeface="Arial"/>
                  </a:rPr>
                  <a:t>–</a:t>
                </a:r>
                <a:r>
                  <a:rPr lang="en-US" sz="1100" b="0" i="0" strike="noStrike">
                    <a:solidFill>
                      <a:srgbClr val="FFFF99"/>
                    </a:solidFill>
                    <a:latin typeface="Arial"/>
                    <a:cs typeface="Arial"/>
                  </a:rPr>
                  <a:t>C</a:t>
                </a:r>
                <a:r>
                  <a:rPr lang="en-US" sz="1100" b="0" i="0" strike="noStrike">
                    <a:solidFill>
                      <a:srgbClr val="FFCC00"/>
                    </a:solidFill>
                    <a:latin typeface="Arial"/>
                    <a:cs typeface="Arial"/>
                  </a:rPr>
                  <a:t>H</a:t>
                </a:r>
                <a:r>
                  <a:rPr lang="en-US" sz="1100" b="0" i="0" strike="noStrike">
                    <a:solidFill>
                      <a:srgbClr val="FFFF99"/>
                    </a:solidFill>
                    <a:latin typeface="Arial"/>
                    <a:cs typeface="Arial"/>
                  </a:rPr>
                  <a:t>–C</a:t>
                </a:r>
                <a:r>
                  <a:rPr lang="en-US" sz="1100" b="0" i="0" strike="noStrike">
                    <a:solidFill>
                      <a:srgbClr val="99CC00"/>
                    </a:solidFill>
                    <a:latin typeface="Arial"/>
                    <a:cs typeface="Arial"/>
                  </a:rPr>
                  <a:t>H</a:t>
                </a:r>
                <a:r>
                  <a:rPr lang="en-US" sz="1100" b="0" i="0" strike="noStrike" baseline="-25000">
                    <a:solidFill>
                      <a:srgbClr val="99CC00"/>
                    </a:solidFill>
                    <a:latin typeface="Arial"/>
                    <a:cs typeface="Arial"/>
                  </a:rPr>
                  <a:t>3</a:t>
                </a:r>
                <a:endParaRPr lang="en-US" sz="1100" b="0" i="0" strike="noStrike">
                  <a:solidFill>
                    <a:srgbClr val="FFFF99"/>
                  </a:solidFill>
                  <a:latin typeface="Arial"/>
                  <a:cs typeface="Arial"/>
                </a:endParaRPr>
              </a:p>
            </xdr:txBody>
          </xdr:sp>
          <xdr:sp macro="" textlink="">
            <xdr:nvSpPr>
              <xdr:cNvPr id="40105" name="Line 1475"/>
              <xdr:cNvSpPr>
                <a:spLocks noChangeShapeType="1"/>
              </xdr:cNvSpPr>
            </xdr:nvSpPr>
            <xdr:spPr bwMode="auto">
              <a:xfrm rot="5400000">
                <a:off x="769" y="2039"/>
                <a:ext cx="10" cy="0"/>
              </a:xfrm>
              <a:prstGeom prst="line">
                <a:avLst/>
              </a:prstGeom>
              <a:noFill/>
              <a:ln w="9525">
                <a:solidFill>
                  <a:srgbClr val="FFFF99"/>
                </a:solidFill>
                <a:round/>
                <a:headEnd/>
                <a:tailEnd/>
              </a:ln>
            </xdr:spPr>
          </xdr:sp>
        </xdr:grpSp>
      </xdr:grpSp>
      <xdr:grpSp>
        <xdr:nvGrpSpPr>
          <xdr:cNvPr id="40082" name="Group 1486"/>
          <xdr:cNvGrpSpPr>
            <a:grpSpLocks/>
          </xdr:cNvGrpSpPr>
        </xdr:nvGrpSpPr>
        <xdr:grpSpPr bwMode="auto">
          <a:xfrm>
            <a:off x="868" y="1951"/>
            <a:ext cx="154" cy="54"/>
            <a:chOff x="868" y="1951"/>
            <a:chExt cx="154" cy="54"/>
          </a:xfrm>
        </xdr:grpSpPr>
        <xdr:grpSp>
          <xdr:nvGrpSpPr>
            <xdr:cNvPr id="40096" name="Group 1476"/>
            <xdr:cNvGrpSpPr>
              <a:grpSpLocks/>
            </xdr:cNvGrpSpPr>
          </xdr:nvGrpSpPr>
          <xdr:grpSpPr bwMode="auto">
            <a:xfrm>
              <a:off x="868" y="1951"/>
              <a:ext cx="105" cy="54"/>
              <a:chOff x="884" y="1951"/>
              <a:chExt cx="105" cy="54"/>
            </a:xfrm>
          </xdr:grpSpPr>
          <xdr:sp macro="" textlink="">
            <xdr:nvSpPr>
              <xdr:cNvPr id="8634" name="Text Box 1466"/>
              <xdr:cNvSpPr txBox="1">
                <a:spLocks noChangeArrowheads="1"/>
              </xdr:cNvSpPr>
            </xdr:nvSpPr>
            <xdr:spPr bwMode="auto">
              <a:xfrm>
                <a:off x="918" y="1979"/>
                <a:ext cx="32" cy="26"/>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FF99"/>
                    </a:solidFill>
                    <a:latin typeface="Arial"/>
                    <a:cs typeface="Arial"/>
                  </a:rPr>
                  <a:t>C</a:t>
                </a:r>
                <a:r>
                  <a:rPr lang="el-GR" sz="1100" b="0" i="0" strike="noStrike">
                    <a:solidFill>
                      <a:srgbClr val="99CC00"/>
                    </a:solidFill>
                    <a:latin typeface="Arial"/>
                    <a:cs typeface="Arial"/>
                  </a:rPr>
                  <a:t>Η</a:t>
                </a:r>
                <a:r>
                  <a:rPr lang="el-GR" sz="1100" b="0" i="0" strike="noStrike" baseline="-25000">
                    <a:solidFill>
                      <a:srgbClr val="99CC00"/>
                    </a:solidFill>
                    <a:latin typeface="Arial"/>
                    <a:cs typeface="Arial"/>
                  </a:rPr>
                  <a:t>3</a:t>
                </a:r>
              </a:p>
            </xdr:txBody>
          </xdr:sp>
          <xdr:sp macro="" textlink="">
            <xdr:nvSpPr>
              <xdr:cNvPr id="8635" name="Text Box 1467"/>
              <xdr:cNvSpPr txBox="1">
                <a:spLocks noChangeArrowheads="1"/>
              </xdr:cNvSpPr>
            </xdr:nvSpPr>
            <xdr:spPr bwMode="auto">
              <a:xfrm>
                <a:off x="884" y="1951"/>
                <a:ext cx="105" cy="26"/>
              </a:xfrm>
              <a:prstGeom prst="rect">
                <a:avLst/>
              </a:prstGeom>
              <a:solidFill>
                <a:srgbClr val="000000"/>
              </a:solidFill>
              <a:ln w="9525">
                <a:solidFill>
                  <a:srgbClr val="000000"/>
                </a:solidFill>
                <a:miter lim="800000"/>
                <a:headEnd/>
                <a:tailEnd/>
              </a:ln>
            </xdr:spPr>
            <xdr:txBody>
              <a:bodyPr vertOverflow="clip" wrap="square" lIns="27432" tIns="22860" rIns="0" bIns="22860" anchor="ctr" upright="1"/>
              <a:lstStyle/>
              <a:p>
                <a:pPr algn="l" rtl="1">
                  <a:defRPr sz="1000"/>
                </a:pPr>
                <a:r>
                  <a:rPr lang="en-US" sz="1100" b="0" i="0" strike="noStrike">
                    <a:solidFill>
                      <a:srgbClr val="FFFF99"/>
                    </a:solidFill>
                    <a:latin typeface="Arial"/>
                    <a:cs typeface="Arial"/>
                  </a:rPr>
                  <a:t>C</a:t>
                </a:r>
                <a:r>
                  <a:rPr lang="el-GR" sz="1100" b="0" i="0" strike="noStrike">
                    <a:solidFill>
                      <a:srgbClr val="99CC00"/>
                    </a:solidFill>
                    <a:latin typeface="Arial"/>
                    <a:cs typeface="Arial"/>
                  </a:rPr>
                  <a:t>Η</a:t>
                </a:r>
                <a:r>
                  <a:rPr lang="el-GR" sz="1100" b="0" i="0" strike="noStrike" baseline="-25000">
                    <a:solidFill>
                      <a:srgbClr val="99CC00"/>
                    </a:solidFill>
                    <a:latin typeface="Arial"/>
                    <a:cs typeface="Arial"/>
                  </a:rPr>
                  <a:t>3</a:t>
                </a:r>
                <a:r>
                  <a:rPr lang="el-GR" sz="1100" b="0" i="0" strike="noStrike">
                    <a:solidFill>
                      <a:srgbClr val="FFFF99"/>
                    </a:solidFill>
                    <a:latin typeface="Arial"/>
                    <a:cs typeface="Arial"/>
                  </a:rPr>
                  <a:t>–</a:t>
                </a:r>
                <a:r>
                  <a:rPr lang="en-US" sz="1100" b="0" i="0" strike="noStrike">
                    <a:solidFill>
                      <a:srgbClr val="FFFF99"/>
                    </a:solidFill>
                    <a:latin typeface="Arial"/>
                    <a:cs typeface="Arial"/>
                  </a:rPr>
                  <a:t>C</a:t>
                </a:r>
                <a:r>
                  <a:rPr lang="en-US" sz="1100" b="0" i="0" strike="noStrike">
                    <a:solidFill>
                      <a:srgbClr val="FFCC00"/>
                    </a:solidFill>
                    <a:latin typeface="Arial"/>
                    <a:cs typeface="Arial"/>
                  </a:rPr>
                  <a:t>H</a:t>
                </a:r>
                <a:r>
                  <a:rPr lang="en-US" sz="1100" b="0" i="0" strike="noStrike">
                    <a:solidFill>
                      <a:srgbClr val="FFFF99"/>
                    </a:solidFill>
                    <a:latin typeface="Arial"/>
                    <a:cs typeface="Arial"/>
                  </a:rPr>
                  <a:t>–C</a:t>
                </a:r>
                <a:r>
                  <a:rPr lang="en-US" sz="1100" b="0" i="0" strike="noStrike">
                    <a:solidFill>
                      <a:srgbClr val="99CC00"/>
                    </a:solidFill>
                    <a:latin typeface="Arial"/>
                    <a:cs typeface="Arial"/>
                  </a:rPr>
                  <a:t>H</a:t>
                </a:r>
                <a:r>
                  <a:rPr lang="en-US" sz="1100" b="0" i="0" strike="noStrike" baseline="-25000">
                    <a:solidFill>
                      <a:srgbClr val="99CC00"/>
                    </a:solidFill>
                    <a:latin typeface="Arial"/>
                    <a:cs typeface="Arial"/>
                  </a:rPr>
                  <a:t>2</a:t>
                </a:r>
                <a:r>
                  <a:rPr lang="en-US" sz="1100" b="1" i="0" strike="noStrike">
                    <a:solidFill>
                      <a:srgbClr val="3366FF"/>
                    </a:solidFill>
                    <a:latin typeface="Arial"/>
                    <a:cs typeface="Arial"/>
                  </a:rPr>
                  <a:t>–</a:t>
                </a:r>
                <a:r>
                  <a:rPr lang="en-US" sz="1100" b="0" i="0" strike="noStrike">
                    <a:solidFill>
                      <a:srgbClr val="FFFF99"/>
                    </a:solidFill>
                    <a:latin typeface="Arial"/>
                    <a:cs typeface="Arial"/>
                  </a:rPr>
                  <a:t>          </a:t>
                </a:r>
              </a:p>
            </xdr:txBody>
          </xdr:sp>
          <xdr:sp macro="" textlink="">
            <xdr:nvSpPr>
              <xdr:cNvPr id="40100" name="Line 1468"/>
              <xdr:cNvSpPr>
                <a:spLocks noChangeShapeType="1"/>
              </xdr:cNvSpPr>
            </xdr:nvSpPr>
            <xdr:spPr bwMode="auto">
              <a:xfrm rot="5400000">
                <a:off x="921" y="1978"/>
                <a:ext cx="10" cy="0"/>
              </a:xfrm>
              <a:prstGeom prst="line">
                <a:avLst/>
              </a:prstGeom>
              <a:noFill/>
              <a:ln w="9525">
                <a:solidFill>
                  <a:srgbClr val="FFFF99"/>
                </a:solidFill>
                <a:round/>
                <a:headEnd/>
                <a:tailEnd/>
              </a:ln>
            </xdr:spPr>
          </xdr:sp>
        </xdr:grpSp>
        <xdr:sp macro="" textlink="">
          <xdr:nvSpPr>
            <xdr:cNvPr id="8648" name="Text Box 1480"/>
            <xdr:cNvSpPr txBox="1">
              <a:spLocks noChangeArrowheads="1"/>
            </xdr:cNvSpPr>
          </xdr:nvSpPr>
          <xdr:spPr bwMode="auto">
            <a:xfrm>
              <a:off x="937" y="1984"/>
              <a:ext cx="85"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6600"/>
                  </a:solidFill>
                  <a:latin typeface="Arial"/>
                  <a:cs typeface="Arial"/>
                </a:rPr>
                <a:t>ισοβουτύλιο</a:t>
              </a:r>
            </a:p>
          </xdr:txBody>
        </xdr:sp>
      </xdr:grpSp>
      <xdr:grpSp>
        <xdr:nvGrpSpPr>
          <xdr:cNvPr id="40083" name="Group 1487"/>
          <xdr:cNvGrpSpPr>
            <a:grpSpLocks/>
          </xdr:cNvGrpSpPr>
        </xdr:nvGrpSpPr>
        <xdr:grpSpPr bwMode="auto">
          <a:xfrm>
            <a:off x="857" y="2045"/>
            <a:ext cx="155" cy="79"/>
            <a:chOff x="857" y="2045"/>
            <a:chExt cx="155" cy="79"/>
          </a:xfrm>
        </xdr:grpSpPr>
        <xdr:grpSp>
          <xdr:nvGrpSpPr>
            <xdr:cNvPr id="40090" name="Group 1477"/>
            <xdr:cNvGrpSpPr>
              <a:grpSpLocks/>
            </xdr:cNvGrpSpPr>
          </xdr:nvGrpSpPr>
          <xdr:grpSpPr bwMode="auto">
            <a:xfrm>
              <a:off x="857" y="2045"/>
              <a:ext cx="100" cy="63"/>
              <a:chOff x="873" y="2045"/>
              <a:chExt cx="100" cy="63"/>
            </a:xfrm>
          </xdr:grpSpPr>
          <xdr:sp macro="" textlink="">
            <xdr:nvSpPr>
              <xdr:cNvPr id="8638" name="Text Box 1470"/>
              <xdr:cNvSpPr txBox="1">
                <a:spLocks noChangeArrowheads="1"/>
              </xdr:cNvSpPr>
            </xdr:nvSpPr>
            <xdr:spPr bwMode="auto">
              <a:xfrm>
                <a:off x="918" y="2082"/>
                <a:ext cx="34" cy="26"/>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100" b="0" i="0" strike="noStrike">
                    <a:solidFill>
                      <a:srgbClr val="FFFF99"/>
                    </a:solidFill>
                    <a:latin typeface="Arial"/>
                    <a:cs typeface="Arial"/>
                  </a:rPr>
                  <a:t>C</a:t>
                </a:r>
                <a:r>
                  <a:rPr lang="el-GR" sz="1100" b="0" i="0" strike="noStrike">
                    <a:solidFill>
                      <a:srgbClr val="99CC00"/>
                    </a:solidFill>
                    <a:latin typeface="Arial"/>
                    <a:cs typeface="Arial"/>
                  </a:rPr>
                  <a:t>Η</a:t>
                </a:r>
                <a:r>
                  <a:rPr lang="el-GR" sz="1100" b="0" i="0" strike="noStrike" baseline="-25000">
                    <a:solidFill>
                      <a:srgbClr val="99CC00"/>
                    </a:solidFill>
                    <a:latin typeface="Arial"/>
                    <a:cs typeface="Arial"/>
                  </a:rPr>
                  <a:t>3</a:t>
                </a:r>
              </a:p>
            </xdr:txBody>
          </xdr:sp>
          <xdr:sp macro="" textlink="">
            <xdr:nvSpPr>
              <xdr:cNvPr id="8639" name="Text Box 1471"/>
              <xdr:cNvSpPr txBox="1">
                <a:spLocks noChangeArrowheads="1"/>
              </xdr:cNvSpPr>
            </xdr:nvSpPr>
            <xdr:spPr bwMode="auto">
              <a:xfrm>
                <a:off x="873" y="2051"/>
                <a:ext cx="100" cy="26"/>
              </a:xfrm>
              <a:prstGeom prst="rect">
                <a:avLst/>
              </a:prstGeom>
              <a:solidFill>
                <a:srgbClr val="000000"/>
              </a:solidFill>
              <a:ln w="9525">
                <a:solidFill>
                  <a:srgbClr val="000000"/>
                </a:solidFill>
                <a:miter lim="800000"/>
                <a:headEnd/>
                <a:tailEnd/>
              </a:ln>
            </xdr:spPr>
            <xdr:txBody>
              <a:bodyPr vertOverflow="clip" wrap="square" lIns="27432" tIns="22860" rIns="0" bIns="22860" anchor="ctr" upright="1"/>
              <a:lstStyle/>
              <a:p>
                <a:pPr algn="ctr" rtl="1">
                  <a:defRPr sz="1000"/>
                </a:pPr>
                <a:r>
                  <a:rPr lang="en-US" sz="1100" b="0" i="0" strike="noStrike">
                    <a:solidFill>
                      <a:srgbClr val="FFFF99"/>
                    </a:solidFill>
                    <a:latin typeface="Arial"/>
                    <a:cs typeface="Arial"/>
                  </a:rPr>
                  <a:t>C</a:t>
                </a:r>
                <a:r>
                  <a:rPr lang="el-GR" sz="1100" b="0" i="0" strike="noStrike">
                    <a:solidFill>
                      <a:srgbClr val="99CC00"/>
                    </a:solidFill>
                    <a:latin typeface="Arial"/>
                    <a:cs typeface="Arial"/>
                  </a:rPr>
                  <a:t>Η</a:t>
                </a:r>
                <a:r>
                  <a:rPr lang="el-GR" sz="1100" b="0" i="0" strike="noStrike" baseline="-25000">
                    <a:solidFill>
                      <a:srgbClr val="99CC00"/>
                    </a:solidFill>
                    <a:latin typeface="Arial"/>
                    <a:cs typeface="Arial"/>
                  </a:rPr>
                  <a:t>3</a:t>
                </a:r>
                <a:r>
                  <a:rPr lang="el-GR" sz="1100" b="0" i="0" strike="noStrike">
                    <a:solidFill>
                      <a:srgbClr val="FFFF99"/>
                    </a:solidFill>
                    <a:latin typeface="Arial"/>
                    <a:cs typeface="Arial"/>
                  </a:rPr>
                  <a:t>–</a:t>
                </a:r>
                <a:r>
                  <a:rPr lang="en-US" sz="1100" b="0" i="0" strike="noStrike">
                    <a:solidFill>
                      <a:srgbClr val="FFFF99"/>
                    </a:solidFill>
                    <a:latin typeface="Arial"/>
                    <a:cs typeface="Arial"/>
                  </a:rPr>
                  <a:t>C–C</a:t>
                </a:r>
                <a:r>
                  <a:rPr lang="en-US" sz="1100" b="0" i="0" strike="noStrike">
                    <a:solidFill>
                      <a:srgbClr val="99CC00"/>
                    </a:solidFill>
                    <a:latin typeface="Arial"/>
                    <a:cs typeface="Arial"/>
                  </a:rPr>
                  <a:t>H</a:t>
                </a:r>
                <a:r>
                  <a:rPr lang="en-US" sz="1100" b="0" i="0" strike="noStrike" baseline="-25000">
                    <a:solidFill>
                      <a:srgbClr val="99CC00"/>
                    </a:solidFill>
                    <a:latin typeface="Arial"/>
                    <a:cs typeface="Arial"/>
                  </a:rPr>
                  <a:t>3</a:t>
                </a:r>
                <a:endParaRPr lang="en-US" sz="1100" b="0" i="0" strike="noStrike">
                  <a:solidFill>
                    <a:srgbClr val="FFFF99"/>
                  </a:solidFill>
                  <a:latin typeface="Arial"/>
                  <a:cs typeface="Arial"/>
                </a:endParaRPr>
              </a:p>
            </xdr:txBody>
          </xdr:sp>
          <xdr:sp macro="" textlink="">
            <xdr:nvSpPr>
              <xdr:cNvPr id="40094" name="Line 21"/>
              <xdr:cNvSpPr>
                <a:spLocks noChangeShapeType="1"/>
              </xdr:cNvSpPr>
            </xdr:nvSpPr>
            <xdr:spPr bwMode="auto">
              <a:xfrm rot="5400000">
                <a:off x="919" y="2051"/>
                <a:ext cx="12" cy="0"/>
              </a:xfrm>
              <a:prstGeom prst="line">
                <a:avLst/>
              </a:prstGeom>
              <a:noFill/>
              <a:ln w="19050">
                <a:solidFill>
                  <a:srgbClr val="3366FF"/>
                </a:solidFill>
                <a:round/>
                <a:headEnd/>
                <a:tailEnd/>
              </a:ln>
            </xdr:spPr>
          </xdr:sp>
          <xdr:sp macro="" textlink="">
            <xdr:nvSpPr>
              <xdr:cNvPr id="40095" name="Line 1474"/>
              <xdr:cNvSpPr>
                <a:spLocks noChangeShapeType="1"/>
              </xdr:cNvSpPr>
            </xdr:nvSpPr>
            <xdr:spPr bwMode="auto">
              <a:xfrm rot="5400000">
                <a:off x="919" y="2078"/>
                <a:ext cx="10" cy="0"/>
              </a:xfrm>
              <a:prstGeom prst="line">
                <a:avLst/>
              </a:prstGeom>
              <a:noFill/>
              <a:ln w="9525">
                <a:solidFill>
                  <a:srgbClr val="FFFF99"/>
                </a:solidFill>
                <a:round/>
                <a:headEnd/>
                <a:tailEnd/>
              </a:ln>
            </xdr:spPr>
          </xdr:sp>
        </xdr:grpSp>
        <xdr:sp macro="" textlink="">
          <xdr:nvSpPr>
            <xdr:cNvPr id="8649" name="Text Box 1481"/>
            <xdr:cNvSpPr txBox="1">
              <a:spLocks noChangeArrowheads="1"/>
            </xdr:cNvSpPr>
          </xdr:nvSpPr>
          <xdr:spPr bwMode="auto">
            <a:xfrm>
              <a:off x="938" y="2082"/>
              <a:ext cx="74" cy="42"/>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FF6600"/>
                  </a:solidFill>
                  <a:latin typeface="Arial"/>
                  <a:cs typeface="Arial"/>
                </a:rPr>
                <a:t>τριτοταγές</a:t>
              </a:r>
            </a:p>
            <a:p>
              <a:pPr algn="ctr" rtl="1">
                <a:defRPr sz="1000"/>
              </a:pPr>
              <a:r>
                <a:rPr lang="el-GR" sz="1000" b="1" i="0" strike="noStrike">
                  <a:solidFill>
                    <a:srgbClr val="FF6600"/>
                  </a:solidFill>
                  <a:latin typeface="Arial"/>
                  <a:cs typeface="Arial"/>
                </a:rPr>
                <a:t>βουτύλιο</a:t>
              </a:r>
            </a:p>
          </xdr:txBody>
        </xdr:sp>
      </xdr:grpSp>
      <xdr:grpSp>
        <xdr:nvGrpSpPr>
          <xdr:cNvPr id="40084" name="Group 1458"/>
          <xdr:cNvGrpSpPr>
            <a:grpSpLocks/>
          </xdr:cNvGrpSpPr>
        </xdr:nvGrpSpPr>
        <xdr:grpSpPr bwMode="auto">
          <a:xfrm>
            <a:off x="821" y="2000"/>
            <a:ext cx="74" cy="54"/>
            <a:chOff x="857" y="1824"/>
            <a:chExt cx="74" cy="54"/>
          </a:xfrm>
        </xdr:grpSpPr>
        <xdr:sp macro="" textlink="">
          <xdr:nvSpPr>
            <xdr:cNvPr id="8627" name="Text Box 1459"/>
            <xdr:cNvSpPr txBox="1">
              <a:spLocks noChangeArrowheads="1"/>
            </xdr:cNvSpPr>
          </xdr:nvSpPr>
          <xdr:spPr bwMode="auto">
            <a:xfrm>
              <a:off x="892" y="1858"/>
              <a:ext cx="22"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FFCC00"/>
                  </a:solidFill>
                  <a:latin typeface="Arial"/>
                  <a:cs typeface="Arial"/>
                </a:rPr>
                <a:t>–H</a:t>
              </a:r>
            </a:p>
          </xdr:txBody>
        </xdr:sp>
        <xdr:sp macro="" textlink="">
          <xdr:nvSpPr>
            <xdr:cNvPr id="8628" name="Text Box 1460"/>
            <xdr:cNvSpPr txBox="1">
              <a:spLocks noChangeArrowheads="1"/>
            </xdr:cNvSpPr>
          </xdr:nvSpPr>
          <xdr:spPr bwMode="auto">
            <a:xfrm>
              <a:off x="892" y="1826"/>
              <a:ext cx="22"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99CC00"/>
                  </a:solidFill>
                  <a:latin typeface="Arial"/>
                  <a:cs typeface="Arial"/>
                </a:rPr>
                <a:t>–H</a:t>
              </a:r>
            </a:p>
          </xdr:txBody>
        </xdr:sp>
        <xdr:sp macro="" textlink="">
          <xdr:nvSpPr>
            <xdr:cNvPr id="40087" name="Line 1461"/>
            <xdr:cNvSpPr>
              <a:spLocks noChangeShapeType="1"/>
            </xdr:cNvSpPr>
          </xdr:nvSpPr>
          <xdr:spPr bwMode="auto">
            <a:xfrm>
              <a:off x="857" y="1851"/>
              <a:ext cx="47" cy="0"/>
            </a:xfrm>
            <a:prstGeom prst="line">
              <a:avLst/>
            </a:prstGeom>
            <a:noFill/>
            <a:ln w="9525">
              <a:solidFill>
                <a:srgbClr val="800000"/>
              </a:solidFill>
              <a:round/>
              <a:headEnd/>
              <a:tailEnd type="oval" w="sm" len="sm"/>
            </a:ln>
          </xdr:spPr>
        </xdr:sp>
        <xdr:sp macro="" textlink="">
          <xdr:nvSpPr>
            <xdr:cNvPr id="40088" name="Line 1462"/>
            <xdr:cNvSpPr>
              <a:spLocks noChangeShapeType="1"/>
            </xdr:cNvSpPr>
          </xdr:nvSpPr>
          <xdr:spPr bwMode="auto">
            <a:xfrm flipV="1">
              <a:off x="904" y="1824"/>
              <a:ext cx="27" cy="27"/>
            </a:xfrm>
            <a:prstGeom prst="line">
              <a:avLst/>
            </a:prstGeom>
            <a:noFill/>
            <a:ln w="9525">
              <a:solidFill>
                <a:srgbClr val="800000"/>
              </a:solidFill>
              <a:round/>
              <a:headEnd/>
              <a:tailEnd type="triangle" w="med" len="med"/>
            </a:ln>
          </xdr:spPr>
        </xdr:sp>
        <xdr:sp macro="" textlink="">
          <xdr:nvSpPr>
            <xdr:cNvPr id="40089" name="Line 1463"/>
            <xdr:cNvSpPr>
              <a:spLocks noChangeShapeType="1"/>
            </xdr:cNvSpPr>
          </xdr:nvSpPr>
          <xdr:spPr bwMode="auto">
            <a:xfrm>
              <a:off x="904" y="1851"/>
              <a:ext cx="27" cy="27"/>
            </a:xfrm>
            <a:prstGeom prst="line">
              <a:avLst/>
            </a:prstGeom>
            <a:noFill/>
            <a:ln w="9525">
              <a:solidFill>
                <a:srgbClr val="800000"/>
              </a:solidFill>
              <a:round/>
              <a:headEnd/>
              <a:tailEnd type="triangle" w="med" len="med"/>
            </a:ln>
          </xdr:spPr>
        </xdr:sp>
      </xdr:grpSp>
    </xdr:grpSp>
    <xdr:clientData/>
  </xdr:twoCellAnchor>
  <xdr:twoCellAnchor>
    <xdr:from>
      <xdr:col>3</xdr:col>
      <xdr:colOff>323850</xdr:colOff>
      <xdr:row>269</xdr:row>
      <xdr:rowOff>142875</xdr:rowOff>
    </xdr:from>
    <xdr:to>
      <xdr:col>8</xdr:col>
      <xdr:colOff>314325</xdr:colOff>
      <xdr:row>271</xdr:row>
      <xdr:rowOff>95250</xdr:rowOff>
    </xdr:to>
    <xdr:sp macro="" textlink="">
      <xdr:nvSpPr>
        <xdr:cNvPr id="8658" name="Text Box 1490"/>
        <xdr:cNvSpPr txBox="1">
          <a:spLocks noChangeArrowheads="1"/>
        </xdr:cNvSpPr>
      </xdr:nvSpPr>
      <xdr:spPr bwMode="auto">
        <a:xfrm>
          <a:off x="2152650" y="51387375"/>
          <a:ext cx="3038475" cy="3333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κμ αλκοολών: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2v+2</a:t>
          </a:r>
          <a:r>
            <a:rPr lang="el-GR" sz="1400" b="0" i="0" strike="noStrike">
              <a:solidFill>
                <a:srgbClr val="FFFF99"/>
              </a:solidFill>
              <a:latin typeface="Arial"/>
              <a:cs typeface="Arial"/>
            </a:rPr>
            <a:t>Ο   (ν≥1)</a:t>
          </a:r>
        </a:p>
      </xdr:txBody>
    </xdr:sp>
    <xdr:clientData/>
  </xdr:twoCellAnchor>
  <xdr:twoCellAnchor>
    <xdr:from>
      <xdr:col>4</xdr:col>
      <xdr:colOff>476250</xdr:colOff>
      <xdr:row>273</xdr:row>
      <xdr:rowOff>95250</xdr:rowOff>
    </xdr:from>
    <xdr:to>
      <xdr:col>7</xdr:col>
      <xdr:colOff>133350</xdr:colOff>
      <xdr:row>274</xdr:row>
      <xdr:rowOff>161925</xdr:rowOff>
    </xdr:to>
    <xdr:grpSp>
      <xdr:nvGrpSpPr>
        <xdr:cNvPr id="36692" name="Group 1517"/>
        <xdr:cNvGrpSpPr>
          <a:grpSpLocks/>
        </xdr:cNvGrpSpPr>
      </xdr:nvGrpSpPr>
      <xdr:grpSpPr bwMode="auto">
        <a:xfrm>
          <a:off x="2934315" y="56016218"/>
          <a:ext cx="1500648" cy="271513"/>
          <a:chOff x="283" y="5350"/>
          <a:chExt cx="156" cy="27"/>
        </a:xfrm>
      </xdr:grpSpPr>
      <xdr:sp macro="" textlink="">
        <xdr:nvSpPr>
          <xdr:cNvPr id="8674" name="Text Box 1506"/>
          <xdr:cNvSpPr txBox="1">
            <a:spLocks noChangeArrowheads="1"/>
          </xdr:cNvSpPr>
        </xdr:nvSpPr>
        <xdr:spPr bwMode="auto">
          <a:xfrm>
            <a:off x="368" y="5352"/>
            <a:ext cx="71" cy="19"/>
          </a:xfrm>
          <a:prstGeom prst="rect">
            <a:avLst/>
          </a:prstGeom>
          <a:solidFill>
            <a:srgbClr val="000000"/>
          </a:solidFill>
          <a:ln w="9525">
            <a:solidFill>
              <a:srgbClr val="000000"/>
            </a:solidFill>
            <a:miter lim="800000"/>
            <a:headEnd/>
            <a:tailEnd/>
          </a:ln>
        </xdr:spPr>
        <xdr:txBody>
          <a:bodyPr vertOverflow="clip" wrap="square" lIns="27432" tIns="0" rIns="27432" bIns="22860" anchor="b" upright="1"/>
          <a:lstStyle/>
          <a:p>
            <a:pPr algn="ctr" rtl="1">
              <a:defRPr sz="1000"/>
            </a:pPr>
            <a:r>
              <a:rPr lang="el-GR" sz="1000" b="1" i="0" strike="noStrike">
                <a:solidFill>
                  <a:srgbClr val="800000"/>
                </a:solidFill>
                <a:latin typeface="Arial"/>
                <a:cs typeface="Arial"/>
              </a:rPr>
              <a:t>μεθανόλη</a:t>
            </a:r>
          </a:p>
        </xdr:txBody>
      </xdr:sp>
      <xdr:sp macro="" textlink="">
        <xdr:nvSpPr>
          <xdr:cNvPr id="8677" name="Text Box 1509"/>
          <xdr:cNvSpPr txBox="1">
            <a:spLocks noChangeArrowheads="1"/>
          </xdr:cNvSpPr>
        </xdr:nvSpPr>
        <xdr:spPr bwMode="auto">
          <a:xfrm>
            <a:off x="328" y="5350"/>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8678" name="Text Box 1510"/>
          <xdr:cNvSpPr txBox="1">
            <a:spLocks noChangeArrowheads="1"/>
          </xdr:cNvSpPr>
        </xdr:nvSpPr>
        <xdr:spPr bwMode="auto">
          <a:xfrm>
            <a:off x="283" y="5350"/>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0069" name="Line 1513"/>
          <xdr:cNvSpPr>
            <a:spLocks noChangeShapeType="1"/>
          </xdr:cNvSpPr>
        </xdr:nvSpPr>
        <xdr:spPr bwMode="auto">
          <a:xfrm>
            <a:off x="318" y="5360"/>
            <a:ext cx="12" cy="0"/>
          </a:xfrm>
          <a:prstGeom prst="line">
            <a:avLst/>
          </a:prstGeom>
          <a:noFill/>
          <a:ln w="9525">
            <a:solidFill>
              <a:srgbClr val="FFFF99"/>
            </a:solidFill>
            <a:round/>
            <a:headEnd/>
            <a:tailEnd/>
          </a:ln>
        </xdr:spPr>
      </xdr:sp>
    </xdr:grpSp>
    <xdr:clientData/>
  </xdr:twoCellAnchor>
  <xdr:twoCellAnchor>
    <xdr:from>
      <xdr:col>4</xdr:col>
      <xdr:colOff>323850</xdr:colOff>
      <xdr:row>277</xdr:row>
      <xdr:rowOff>85725</xdr:rowOff>
    </xdr:from>
    <xdr:to>
      <xdr:col>7</xdr:col>
      <xdr:colOff>266700</xdr:colOff>
      <xdr:row>278</xdr:row>
      <xdr:rowOff>142875</xdr:rowOff>
    </xdr:to>
    <xdr:grpSp>
      <xdr:nvGrpSpPr>
        <xdr:cNvPr id="36693" name="Group 1523"/>
        <xdr:cNvGrpSpPr>
          <a:grpSpLocks/>
        </xdr:cNvGrpSpPr>
      </xdr:nvGrpSpPr>
      <xdr:grpSpPr bwMode="auto">
        <a:xfrm>
          <a:off x="2781915" y="56826048"/>
          <a:ext cx="1786398" cy="261988"/>
          <a:chOff x="284" y="5409"/>
          <a:chExt cx="186" cy="26"/>
        </a:xfrm>
      </xdr:grpSpPr>
      <xdr:sp macro="" textlink="">
        <xdr:nvSpPr>
          <xdr:cNvPr id="8687" name="Text Box 1519"/>
          <xdr:cNvSpPr txBox="1">
            <a:spLocks noChangeArrowheads="1"/>
          </xdr:cNvSpPr>
        </xdr:nvSpPr>
        <xdr:spPr bwMode="auto">
          <a:xfrm>
            <a:off x="399" y="5414"/>
            <a:ext cx="71" cy="19"/>
          </a:xfrm>
          <a:prstGeom prst="rect">
            <a:avLst/>
          </a:prstGeom>
          <a:solidFill>
            <a:srgbClr val="000000"/>
          </a:solidFill>
          <a:ln w="9525">
            <a:solidFill>
              <a:srgbClr val="000000"/>
            </a:solidFill>
            <a:miter lim="800000"/>
            <a:headEnd/>
            <a:tailEnd/>
          </a:ln>
        </xdr:spPr>
        <xdr:txBody>
          <a:bodyPr vertOverflow="clip" wrap="square" lIns="27432" tIns="0" rIns="27432" bIns="22860" anchor="b" upright="1"/>
          <a:lstStyle/>
          <a:p>
            <a:pPr algn="ctr" rtl="1">
              <a:defRPr sz="1000"/>
            </a:pPr>
            <a:r>
              <a:rPr lang="el-GR" sz="1000" b="1" i="0" strike="noStrike">
                <a:solidFill>
                  <a:srgbClr val="800000"/>
                </a:solidFill>
                <a:latin typeface="Arial"/>
                <a:cs typeface="Arial"/>
              </a:rPr>
              <a:t>αιθανόλη</a:t>
            </a:r>
          </a:p>
        </xdr:txBody>
      </xdr:sp>
      <xdr:sp macro="" textlink="">
        <xdr:nvSpPr>
          <xdr:cNvPr id="8689" name="Text Box 1521"/>
          <xdr:cNvSpPr txBox="1">
            <a:spLocks noChangeArrowheads="1"/>
          </xdr:cNvSpPr>
        </xdr:nvSpPr>
        <xdr:spPr bwMode="auto">
          <a:xfrm>
            <a:off x="284" y="5409"/>
            <a:ext cx="110" cy="26"/>
          </a:xfrm>
          <a:prstGeom prst="rect">
            <a:avLst/>
          </a:prstGeom>
          <a:solidFill>
            <a:srgbClr val="000000"/>
          </a:solidFill>
          <a:ln w="9525">
            <a:solidFill>
              <a:srgbClr val="000000"/>
            </a:solidFill>
            <a:miter lim="800000"/>
            <a:headEnd/>
            <a:tailEnd/>
          </a:ln>
        </xdr:spPr>
        <xdr:txBody>
          <a:bodyPr vertOverflow="clip" wrap="square" lIns="36576" tIns="22860" rIns="36576" bIns="22860" anchor="ctr" upright="1"/>
          <a:lstStyle/>
          <a:p>
            <a:pPr algn="ctr"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r>
              <a:rPr lang="en-US" sz="1200" b="0" i="0" strike="noStrike">
                <a:solidFill>
                  <a:srgbClr val="FFFF99"/>
                </a:solidFill>
                <a:latin typeface="Arial"/>
                <a:cs typeface="Arial"/>
              </a:rPr>
              <a:t>–OH</a:t>
            </a:r>
          </a:p>
        </xdr:txBody>
      </xdr:sp>
    </xdr:grpSp>
    <xdr:clientData/>
  </xdr:twoCellAnchor>
  <xdr:twoCellAnchor>
    <xdr:from>
      <xdr:col>5</xdr:col>
      <xdr:colOff>142875</xdr:colOff>
      <xdr:row>287</xdr:row>
      <xdr:rowOff>95250</xdr:rowOff>
    </xdr:from>
    <xdr:to>
      <xdr:col>6</xdr:col>
      <xdr:colOff>438150</xdr:colOff>
      <xdr:row>289</xdr:row>
      <xdr:rowOff>104775</xdr:rowOff>
    </xdr:to>
    <xdr:grpSp>
      <xdr:nvGrpSpPr>
        <xdr:cNvPr id="36694" name="Group 1530"/>
        <xdr:cNvGrpSpPr>
          <a:grpSpLocks/>
        </xdr:cNvGrpSpPr>
      </xdr:nvGrpSpPr>
      <xdr:grpSpPr bwMode="auto">
        <a:xfrm>
          <a:off x="3215456" y="58883960"/>
          <a:ext cx="909791" cy="419202"/>
          <a:chOff x="310" y="5575"/>
          <a:chExt cx="95" cy="41"/>
        </a:xfrm>
      </xdr:grpSpPr>
      <xdr:sp macro="" textlink="">
        <xdr:nvSpPr>
          <xdr:cNvPr id="40053" name="Line 181"/>
          <xdr:cNvSpPr>
            <a:spLocks noChangeShapeType="1"/>
          </xdr:cNvSpPr>
        </xdr:nvSpPr>
        <xdr:spPr bwMode="auto">
          <a:xfrm rot="5400000">
            <a:off x="325" y="5610"/>
            <a:ext cx="12" cy="0"/>
          </a:xfrm>
          <a:prstGeom prst="line">
            <a:avLst/>
          </a:prstGeom>
          <a:noFill/>
          <a:ln w="9525">
            <a:solidFill>
              <a:srgbClr val="FFFF99"/>
            </a:solidFill>
            <a:round/>
            <a:headEnd/>
            <a:tailEnd/>
          </a:ln>
        </xdr:spPr>
      </xdr:sp>
      <xdr:sp macro="" textlink="">
        <xdr:nvSpPr>
          <xdr:cNvPr id="40054" name="Line 183"/>
          <xdr:cNvSpPr>
            <a:spLocks noChangeShapeType="1"/>
          </xdr:cNvSpPr>
        </xdr:nvSpPr>
        <xdr:spPr bwMode="auto">
          <a:xfrm rot="5400000">
            <a:off x="380" y="5610"/>
            <a:ext cx="12" cy="0"/>
          </a:xfrm>
          <a:prstGeom prst="line">
            <a:avLst/>
          </a:prstGeom>
          <a:noFill/>
          <a:ln w="9525">
            <a:solidFill>
              <a:srgbClr val="FFFF99"/>
            </a:solidFill>
            <a:round/>
            <a:headEnd/>
            <a:tailEnd/>
          </a:ln>
        </xdr:spPr>
      </xdr:sp>
      <xdr:sp macro="" textlink="">
        <xdr:nvSpPr>
          <xdr:cNvPr id="8572" name="Text Box 1404"/>
          <xdr:cNvSpPr txBox="1">
            <a:spLocks noChangeArrowheads="1"/>
          </xdr:cNvSpPr>
        </xdr:nvSpPr>
        <xdr:spPr bwMode="auto">
          <a:xfrm>
            <a:off x="321" y="5585"/>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692" name="Text Box 1524"/>
          <xdr:cNvSpPr txBox="1">
            <a:spLocks noChangeArrowheads="1"/>
          </xdr:cNvSpPr>
        </xdr:nvSpPr>
        <xdr:spPr bwMode="auto">
          <a:xfrm>
            <a:off x="348" y="5585"/>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8693" name="Text Box 1525"/>
          <xdr:cNvSpPr txBox="1">
            <a:spLocks noChangeArrowheads="1"/>
          </xdr:cNvSpPr>
        </xdr:nvSpPr>
        <xdr:spPr bwMode="auto">
          <a:xfrm>
            <a:off x="376" y="5585"/>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0058" name="Line 176"/>
          <xdr:cNvSpPr>
            <a:spLocks noChangeShapeType="1"/>
          </xdr:cNvSpPr>
        </xdr:nvSpPr>
        <xdr:spPr bwMode="auto">
          <a:xfrm>
            <a:off x="338" y="5596"/>
            <a:ext cx="12" cy="0"/>
          </a:xfrm>
          <a:prstGeom prst="line">
            <a:avLst/>
          </a:prstGeom>
          <a:noFill/>
          <a:ln w="9525">
            <a:solidFill>
              <a:srgbClr val="FFFF99"/>
            </a:solidFill>
            <a:round/>
            <a:headEnd/>
            <a:tailEnd/>
          </a:ln>
        </xdr:spPr>
      </xdr:sp>
      <xdr:sp macro="" textlink="">
        <xdr:nvSpPr>
          <xdr:cNvPr id="40059" name="Line 211"/>
          <xdr:cNvSpPr>
            <a:spLocks noChangeShapeType="1"/>
          </xdr:cNvSpPr>
        </xdr:nvSpPr>
        <xdr:spPr bwMode="auto">
          <a:xfrm>
            <a:off x="365" y="5596"/>
            <a:ext cx="12" cy="0"/>
          </a:xfrm>
          <a:prstGeom prst="line">
            <a:avLst/>
          </a:prstGeom>
          <a:noFill/>
          <a:ln w="9525">
            <a:solidFill>
              <a:srgbClr val="FFFF99"/>
            </a:solidFill>
            <a:round/>
            <a:headEnd/>
            <a:tailEnd/>
          </a:ln>
        </xdr:spPr>
      </xdr:sp>
      <xdr:sp macro="" textlink="">
        <xdr:nvSpPr>
          <xdr:cNvPr id="40060" name="Line 1522"/>
          <xdr:cNvSpPr>
            <a:spLocks noChangeShapeType="1"/>
          </xdr:cNvSpPr>
        </xdr:nvSpPr>
        <xdr:spPr bwMode="auto">
          <a:xfrm>
            <a:off x="393" y="5596"/>
            <a:ext cx="12" cy="0"/>
          </a:xfrm>
          <a:prstGeom prst="line">
            <a:avLst/>
          </a:prstGeom>
          <a:noFill/>
          <a:ln w="9525">
            <a:solidFill>
              <a:srgbClr val="FFFF99"/>
            </a:solidFill>
            <a:round/>
            <a:headEnd/>
            <a:tailEnd/>
          </a:ln>
        </xdr:spPr>
      </xdr:sp>
      <xdr:sp macro="" textlink="">
        <xdr:nvSpPr>
          <xdr:cNvPr id="40061" name="Line 1527"/>
          <xdr:cNvSpPr>
            <a:spLocks noChangeShapeType="1"/>
          </xdr:cNvSpPr>
        </xdr:nvSpPr>
        <xdr:spPr bwMode="auto">
          <a:xfrm>
            <a:off x="310" y="5596"/>
            <a:ext cx="12" cy="0"/>
          </a:xfrm>
          <a:prstGeom prst="line">
            <a:avLst/>
          </a:prstGeom>
          <a:noFill/>
          <a:ln w="9525">
            <a:solidFill>
              <a:srgbClr val="FFFF99"/>
            </a:solidFill>
            <a:round/>
            <a:headEnd/>
            <a:tailEnd/>
          </a:ln>
        </xdr:spPr>
      </xdr:sp>
      <xdr:sp macro="" textlink="">
        <xdr:nvSpPr>
          <xdr:cNvPr id="40062" name="Line 1528"/>
          <xdr:cNvSpPr>
            <a:spLocks noChangeShapeType="1"/>
          </xdr:cNvSpPr>
        </xdr:nvSpPr>
        <xdr:spPr bwMode="auto">
          <a:xfrm rot="5400000">
            <a:off x="325" y="5581"/>
            <a:ext cx="12" cy="0"/>
          </a:xfrm>
          <a:prstGeom prst="line">
            <a:avLst/>
          </a:prstGeom>
          <a:noFill/>
          <a:ln w="9525">
            <a:solidFill>
              <a:srgbClr val="FFFF99"/>
            </a:solidFill>
            <a:round/>
            <a:headEnd/>
            <a:tailEnd/>
          </a:ln>
        </xdr:spPr>
      </xdr:sp>
      <xdr:sp macro="" textlink="">
        <xdr:nvSpPr>
          <xdr:cNvPr id="40063" name="Line 1529"/>
          <xdr:cNvSpPr>
            <a:spLocks noChangeShapeType="1"/>
          </xdr:cNvSpPr>
        </xdr:nvSpPr>
        <xdr:spPr bwMode="auto">
          <a:xfrm rot="5400000">
            <a:off x="380" y="5581"/>
            <a:ext cx="12" cy="0"/>
          </a:xfrm>
          <a:prstGeom prst="line">
            <a:avLst/>
          </a:prstGeom>
          <a:noFill/>
          <a:ln w="9525">
            <a:solidFill>
              <a:srgbClr val="FFFF99"/>
            </a:solidFill>
            <a:round/>
            <a:headEnd/>
            <a:tailEnd/>
          </a:ln>
        </xdr:spPr>
      </xdr:sp>
    </xdr:grpSp>
    <xdr:clientData/>
  </xdr:twoCellAnchor>
  <xdr:twoCellAnchor>
    <xdr:from>
      <xdr:col>4</xdr:col>
      <xdr:colOff>76200</xdr:colOff>
      <xdr:row>302</xdr:row>
      <xdr:rowOff>9525</xdr:rowOff>
    </xdr:from>
    <xdr:to>
      <xdr:col>4</xdr:col>
      <xdr:colOff>161925</xdr:colOff>
      <xdr:row>302</xdr:row>
      <xdr:rowOff>9525</xdr:rowOff>
    </xdr:to>
    <xdr:sp macro="" textlink="">
      <xdr:nvSpPr>
        <xdr:cNvPr id="36695" name="Line 1531"/>
        <xdr:cNvSpPr>
          <a:spLocks noChangeShapeType="1"/>
        </xdr:cNvSpPr>
      </xdr:nvSpPr>
      <xdr:spPr bwMode="auto">
        <a:xfrm>
          <a:off x="2514600" y="57540525"/>
          <a:ext cx="85725" cy="0"/>
        </a:xfrm>
        <a:prstGeom prst="line">
          <a:avLst/>
        </a:prstGeom>
        <a:noFill/>
        <a:ln w="19050">
          <a:solidFill>
            <a:srgbClr val="FF9900"/>
          </a:solidFill>
          <a:round/>
          <a:headEnd/>
          <a:tailEnd/>
        </a:ln>
      </xdr:spPr>
    </xdr:sp>
    <xdr:clientData/>
  </xdr:twoCellAnchor>
  <xdr:twoCellAnchor>
    <xdr:from>
      <xdr:col>3</xdr:col>
      <xdr:colOff>304800</xdr:colOff>
      <xdr:row>312</xdr:row>
      <xdr:rowOff>9525</xdr:rowOff>
    </xdr:from>
    <xdr:to>
      <xdr:col>8</xdr:col>
      <xdr:colOff>295275</xdr:colOff>
      <xdr:row>313</xdr:row>
      <xdr:rowOff>152400</xdr:rowOff>
    </xdr:to>
    <xdr:sp macro="" textlink="">
      <xdr:nvSpPr>
        <xdr:cNvPr id="8700" name="Text Box 1532"/>
        <xdr:cNvSpPr txBox="1">
          <a:spLocks noChangeArrowheads="1"/>
        </xdr:cNvSpPr>
      </xdr:nvSpPr>
      <xdr:spPr bwMode="auto">
        <a:xfrm>
          <a:off x="2133600" y="59445525"/>
          <a:ext cx="3038475" cy="3333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κμ αιθέρων: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2v+2</a:t>
          </a:r>
          <a:r>
            <a:rPr lang="el-GR" sz="1400" b="0" i="0" strike="noStrike">
              <a:solidFill>
                <a:srgbClr val="FFFF99"/>
              </a:solidFill>
              <a:latin typeface="Arial"/>
              <a:cs typeface="Arial"/>
            </a:rPr>
            <a:t>Ο   (ν≥2)</a:t>
          </a:r>
        </a:p>
      </xdr:txBody>
    </xdr:sp>
    <xdr:clientData/>
  </xdr:twoCellAnchor>
  <xdr:twoCellAnchor>
    <xdr:from>
      <xdr:col>4</xdr:col>
      <xdr:colOff>142875</xdr:colOff>
      <xdr:row>320</xdr:row>
      <xdr:rowOff>66675</xdr:rowOff>
    </xdr:from>
    <xdr:to>
      <xdr:col>7</xdr:col>
      <xdr:colOff>447675</xdr:colOff>
      <xdr:row>321</xdr:row>
      <xdr:rowOff>133350</xdr:rowOff>
    </xdr:to>
    <xdr:grpSp>
      <xdr:nvGrpSpPr>
        <xdr:cNvPr id="36697" name="Group 1538"/>
        <xdr:cNvGrpSpPr>
          <a:grpSpLocks/>
        </xdr:cNvGrpSpPr>
      </xdr:nvGrpSpPr>
      <xdr:grpSpPr bwMode="auto">
        <a:xfrm>
          <a:off x="2600940" y="65615062"/>
          <a:ext cx="2148348" cy="271514"/>
          <a:chOff x="276" y="6125"/>
          <a:chExt cx="224" cy="27"/>
        </a:xfrm>
      </xdr:grpSpPr>
      <xdr:grpSp>
        <xdr:nvGrpSpPr>
          <xdr:cNvPr id="40046" name="Group 1537"/>
          <xdr:cNvGrpSpPr>
            <a:grpSpLocks/>
          </xdr:cNvGrpSpPr>
        </xdr:nvGrpSpPr>
        <xdr:grpSpPr bwMode="auto">
          <a:xfrm>
            <a:off x="276" y="6125"/>
            <a:ext cx="110" cy="27"/>
            <a:chOff x="276" y="6125"/>
            <a:chExt cx="110" cy="27"/>
          </a:xfrm>
        </xdr:grpSpPr>
        <xdr:sp macro="" textlink="">
          <xdr:nvSpPr>
            <xdr:cNvPr id="7734" name="Text Box 566"/>
            <xdr:cNvSpPr txBox="1">
              <a:spLocks noChangeArrowheads="1"/>
            </xdr:cNvSpPr>
          </xdr:nvSpPr>
          <xdr:spPr bwMode="auto">
            <a:xfrm>
              <a:off x="276" y="6125"/>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8694" name="Text Box 1526"/>
            <xdr:cNvSpPr txBox="1">
              <a:spLocks noChangeArrowheads="1"/>
            </xdr:cNvSpPr>
          </xdr:nvSpPr>
          <xdr:spPr bwMode="auto">
            <a:xfrm>
              <a:off x="322" y="6125"/>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8703" name="Text Box 1535"/>
            <xdr:cNvSpPr txBox="1">
              <a:spLocks noChangeArrowheads="1"/>
            </xdr:cNvSpPr>
          </xdr:nvSpPr>
          <xdr:spPr bwMode="auto">
            <a:xfrm>
              <a:off x="350" y="6125"/>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0051" name="Line 1533"/>
            <xdr:cNvSpPr>
              <a:spLocks noChangeShapeType="1"/>
            </xdr:cNvSpPr>
          </xdr:nvSpPr>
          <xdr:spPr bwMode="auto">
            <a:xfrm>
              <a:off x="312" y="6135"/>
              <a:ext cx="12" cy="0"/>
            </a:xfrm>
            <a:prstGeom prst="line">
              <a:avLst/>
            </a:prstGeom>
            <a:noFill/>
            <a:ln w="9525">
              <a:solidFill>
                <a:srgbClr val="FFFF99"/>
              </a:solidFill>
              <a:round/>
              <a:headEnd/>
              <a:tailEnd/>
            </a:ln>
          </xdr:spPr>
        </xdr:sp>
        <xdr:sp macro="" textlink="">
          <xdr:nvSpPr>
            <xdr:cNvPr id="40052" name="Line 1534"/>
            <xdr:cNvSpPr>
              <a:spLocks noChangeShapeType="1"/>
            </xdr:cNvSpPr>
          </xdr:nvSpPr>
          <xdr:spPr bwMode="auto">
            <a:xfrm>
              <a:off x="340" y="6135"/>
              <a:ext cx="12" cy="0"/>
            </a:xfrm>
            <a:prstGeom prst="line">
              <a:avLst/>
            </a:prstGeom>
            <a:noFill/>
            <a:ln w="9525">
              <a:solidFill>
                <a:srgbClr val="FFFF99"/>
              </a:solidFill>
              <a:round/>
              <a:headEnd/>
              <a:tailEnd/>
            </a:ln>
          </xdr:spPr>
        </xdr:sp>
      </xdr:grpSp>
      <xdr:sp macro="" textlink="">
        <xdr:nvSpPr>
          <xdr:cNvPr id="8704" name="Text Box 1536"/>
          <xdr:cNvSpPr txBox="1">
            <a:spLocks noChangeArrowheads="1"/>
          </xdr:cNvSpPr>
        </xdr:nvSpPr>
        <xdr:spPr bwMode="auto">
          <a:xfrm>
            <a:off x="393" y="6128"/>
            <a:ext cx="107"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διμέθυλ-αιθέρας</a:t>
            </a:r>
          </a:p>
        </xdr:txBody>
      </xdr:sp>
    </xdr:grpSp>
    <xdr:clientData/>
  </xdr:twoCellAnchor>
  <xdr:twoCellAnchor>
    <xdr:from>
      <xdr:col>3</xdr:col>
      <xdr:colOff>419100</xdr:colOff>
      <xdr:row>324</xdr:row>
      <xdr:rowOff>133350</xdr:rowOff>
    </xdr:from>
    <xdr:to>
      <xdr:col>8</xdr:col>
      <xdr:colOff>200025</xdr:colOff>
      <xdr:row>326</xdr:row>
      <xdr:rowOff>9525</xdr:rowOff>
    </xdr:to>
    <xdr:grpSp>
      <xdr:nvGrpSpPr>
        <xdr:cNvPr id="36698" name="Group 1550"/>
        <xdr:cNvGrpSpPr>
          <a:grpSpLocks/>
        </xdr:cNvGrpSpPr>
      </xdr:nvGrpSpPr>
      <xdr:grpSpPr bwMode="auto">
        <a:xfrm>
          <a:off x="2262648" y="66501092"/>
          <a:ext cx="2853506" cy="285852"/>
          <a:chOff x="311" y="6214"/>
          <a:chExt cx="297" cy="27"/>
        </a:xfrm>
      </xdr:grpSpPr>
      <xdr:sp macro="" textlink="">
        <xdr:nvSpPr>
          <xdr:cNvPr id="8714" name="Text Box 1546"/>
          <xdr:cNvSpPr txBox="1">
            <a:spLocks noChangeArrowheads="1"/>
          </xdr:cNvSpPr>
        </xdr:nvSpPr>
        <xdr:spPr bwMode="auto">
          <a:xfrm>
            <a:off x="472" y="6217"/>
            <a:ext cx="136" cy="22"/>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αίθυλ-μέθυλ-αιθέρας</a:t>
            </a:r>
          </a:p>
        </xdr:txBody>
      </xdr:sp>
      <xdr:grpSp>
        <xdr:nvGrpSpPr>
          <xdr:cNvPr id="40038" name="Group 1549"/>
          <xdr:cNvGrpSpPr>
            <a:grpSpLocks/>
          </xdr:cNvGrpSpPr>
        </xdr:nvGrpSpPr>
        <xdr:grpSpPr bwMode="auto">
          <a:xfrm>
            <a:off x="311" y="6214"/>
            <a:ext cx="155" cy="27"/>
            <a:chOff x="311" y="6214"/>
            <a:chExt cx="155" cy="27"/>
          </a:xfrm>
        </xdr:grpSpPr>
        <xdr:sp macro="" textlink="">
          <xdr:nvSpPr>
            <xdr:cNvPr id="8709" name="Text Box 1541"/>
            <xdr:cNvSpPr txBox="1">
              <a:spLocks noChangeArrowheads="1"/>
            </xdr:cNvSpPr>
          </xdr:nvSpPr>
          <xdr:spPr bwMode="auto">
            <a:xfrm>
              <a:off x="311" y="6214"/>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8710" name="Text Box 1542"/>
            <xdr:cNvSpPr txBox="1">
              <a:spLocks noChangeArrowheads="1"/>
            </xdr:cNvSpPr>
          </xdr:nvSpPr>
          <xdr:spPr bwMode="auto">
            <a:xfrm>
              <a:off x="357" y="6214"/>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8711" name="Text Box 1543"/>
            <xdr:cNvSpPr txBox="1">
              <a:spLocks noChangeArrowheads="1"/>
            </xdr:cNvSpPr>
          </xdr:nvSpPr>
          <xdr:spPr bwMode="auto">
            <a:xfrm>
              <a:off x="385" y="6214"/>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40042" name="Line 1544"/>
            <xdr:cNvSpPr>
              <a:spLocks noChangeShapeType="1"/>
            </xdr:cNvSpPr>
          </xdr:nvSpPr>
          <xdr:spPr bwMode="auto">
            <a:xfrm>
              <a:off x="347" y="6224"/>
              <a:ext cx="12" cy="0"/>
            </a:xfrm>
            <a:prstGeom prst="line">
              <a:avLst/>
            </a:prstGeom>
            <a:noFill/>
            <a:ln w="9525">
              <a:solidFill>
                <a:srgbClr val="FFFF99"/>
              </a:solidFill>
              <a:round/>
              <a:headEnd/>
              <a:tailEnd/>
            </a:ln>
          </xdr:spPr>
        </xdr:sp>
        <xdr:sp macro="" textlink="">
          <xdr:nvSpPr>
            <xdr:cNvPr id="40043" name="Line 1545"/>
            <xdr:cNvSpPr>
              <a:spLocks noChangeShapeType="1"/>
            </xdr:cNvSpPr>
          </xdr:nvSpPr>
          <xdr:spPr bwMode="auto">
            <a:xfrm>
              <a:off x="376" y="6224"/>
              <a:ext cx="12" cy="0"/>
            </a:xfrm>
            <a:prstGeom prst="line">
              <a:avLst/>
            </a:prstGeom>
            <a:noFill/>
            <a:ln w="9525">
              <a:solidFill>
                <a:srgbClr val="FFFF99"/>
              </a:solidFill>
              <a:round/>
              <a:headEnd/>
              <a:tailEnd/>
            </a:ln>
          </xdr:spPr>
        </xdr:sp>
        <xdr:sp macro="" textlink="">
          <xdr:nvSpPr>
            <xdr:cNvPr id="8716" name="Text Box 1548"/>
            <xdr:cNvSpPr txBox="1">
              <a:spLocks noChangeArrowheads="1"/>
            </xdr:cNvSpPr>
          </xdr:nvSpPr>
          <xdr:spPr bwMode="auto">
            <a:xfrm>
              <a:off x="430" y="6214"/>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0045" name="Line 1547"/>
            <xdr:cNvSpPr>
              <a:spLocks noChangeShapeType="1"/>
            </xdr:cNvSpPr>
          </xdr:nvSpPr>
          <xdr:spPr bwMode="auto">
            <a:xfrm>
              <a:off x="421" y="6224"/>
              <a:ext cx="12" cy="0"/>
            </a:xfrm>
            <a:prstGeom prst="line">
              <a:avLst/>
            </a:prstGeom>
            <a:noFill/>
            <a:ln w="9525">
              <a:solidFill>
                <a:srgbClr val="FFFF99"/>
              </a:solidFill>
              <a:round/>
              <a:headEnd/>
              <a:tailEnd/>
            </a:ln>
          </xdr:spPr>
        </xdr:sp>
      </xdr:grpSp>
    </xdr:grpSp>
    <xdr:clientData/>
  </xdr:twoCellAnchor>
  <xdr:twoCellAnchor>
    <xdr:from>
      <xdr:col>4</xdr:col>
      <xdr:colOff>295275</xdr:colOff>
      <xdr:row>330</xdr:row>
      <xdr:rowOff>95250</xdr:rowOff>
    </xdr:from>
    <xdr:to>
      <xdr:col>7</xdr:col>
      <xdr:colOff>314325</xdr:colOff>
      <xdr:row>336</xdr:row>
      <xdr:rowOff>28575</xdr:rowOff>
    </xdr:to>
    <xdr:grpSp>
      <xdr:nvGrpSpPr>
        <xdr:cNvPr id="36699" name="Group 1574"/>
        <xdr:cNvGrpSpPr>
          <a:grpSpLocks/>
        </xdr:cNvGrpSpPr>
      </xdr:nvGrpSpPr>
      <xdr:grpSpPr bwMode="auto">
        <a:xfrm>
          <a:off x="2753340" y="67692024"/>
          <a:ext cx="1862598" cy="1162357"/>
          <a:chOff x="289" y="6390"/>
          <a:chExt cx="194" cy="113"/>
        </a:xfrm>
      </xdr:grpSpPr>
      <xdr:grpSp>
        <xdr:nvGrpSpPr>
          <xdr:cNvPr id="40009" name="Group 1555"/>
          <xdr:cNvGrpSpPr>
            <a:grpSpLocks/>
          </xdr:cNvGrpSpPr>
        </xdr:nvGrpSpPr>
        <xdr:grpSpPr bwMode="auto">
          <a:xfrm>
            <a:off x="294" y="6400"/>
            <a:ext cx="72" cy="50"/>
            <a:chOff x="294" y="6400"/>
            <a:chExt cx="72" cy="50"/>
          </a:xfrm>
        </xdr:grpSpPr>
        <xdr:sp macro="" textlink="">
          <xdr:nvSpPr>
            <xdr:cNvPr id="7341" name="Text Box 173"/>
            <xdr:cNvSpPr txBox="1">
              <a:spLocks noChangeArrowheads="1"/>
            </xdr:cNvSpPr>
          </xdr:nvSpPr>
          <xdr:spPr bwMode="auto">
            <a:xfrm>
              <a:off x="320" y="640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7342" name="Text Box 174"/>
            <xdr:cNvSpPr txBox="1">
              <a:spLocks noChangeArrowheads="1"/>
            </xdr:cNvSpPr>
          </xdr:nvSpPr>
          <xdr:spPr bwMode="auto">
            <a:xfrm>
              <a:off x="294" y="640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7993" name="Text Box 825"/>
            <xdr:cNvSpPr txBox="1">
              <a:spLocks noChangeArrowheads="1"/>
            </xdr:cNvSpPr>
          </xdr:nvSpPr>
          <xdr:spPr bwMode="auto">
            <a:xfrm>
              <a:off x="348" y="6400"/>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H</a:t>
              </a:r>
            </a:p>
          </xdr:txBody>
        </xdr:sp>
        <xdr:sp macro="" textlink="">
          <xdr:nvSpPr>
            <xdr:cNvPr id="40031" name="Line 1551"/>
            <xdr:cNvSpPr>
              <a:spLocks noChangeShapeType="1"/>
            </xdr:cNvSpPr>
          </xdr:nvSpPr>
          <xdr:spPr bwMode="auto">
            <a:xfrm>
              <a:off x="309" y="6411"/>
              <a:ext cx="12" cy="0"/>
            </a:xfrm>
            <a:prstGeom prst="line">
              <a:avLst/>
            </a:prstGeom>
            <a:noFill/>
            <a:ln w="9525">
              <a:solidFill>
                <a:srgbClr val="FFFF99"/>
              </a:solidFill>
              <a:round/>
              <a:headEnd/>
              <a:tailEnd/>
            </a:ln>
          </xdr:spPr>
        </xdr:sp>
        <xdr:sp macro="" textlink="">
          <xdr:nvSpPr>
            <xdr:cNvPr id="40032" name="Line 1552"/>
            <xdr:cNvSpPr>
              <a:spLocks noChangeShapeType="1"/>
            </xdr:cNvSpPr>
          </xdr:nvSpPr>
          <xdr:spPr bwMode="auto">
            <a:xfrm>
              <a:off x="337" y="6411"/>
              <a:ext cx="12" cy="0"/>
            </a:xfrm>
            <a:prstGeom prst="line">
              <a:avLst/>
            </a:prstGeom>
            <a:noFill/>
            <a:ln w="9525">
              <a:solidFill>
                <a:srgbClr val="FFFF99"/>
              </a:solidFill>
              <a:round/>
              <a:headEnd/>
              <a:tailEnd/>
            </a:ln>
          </xdr:spPr>
        </xdr:sp>
        <xdr:sp macro="" textlink="">
          <xdr:nvSpPr>
            <xdr:cNvPr id="8721" name="Text Box 1553"/>
            <xdr:cNvSpPr txBox="1">
              <a:spLocks noChangeArrowheads="1"/>
            </xdr:cNvSpPr>
          </xdr:nvSpPr>
          <xdr:spPr bwMode="auto">
            <a:xfrm>
              <a:off x="320" y="6429"/>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40034" name="Group 555"/>
            <xdr:cNvGrpSpPr>
              <a:grpSpLocks/>
            </xdr:cNvGrpSpPr>
          </xdr:nvGrpSpPr>
          <xdr:grpSpPr bwMode="auto">
            <a:xfrm rot="5400000">
              <a:off x="324" y="6423"/>
              <a:ext cx="12" cy="4"/>
              <a:chOff x="792" y="1042"/>
              <a:chExt cx="12" cy="4"/>
            </a:xfrm>
          </xdr:grpSpPr>
          <xdr:sp macro="" textlink="">
            <xdr:nvSpPr>
              <xdr:cNvPr id="40035" name="Line 14"/>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40036" name="Line 16"/>
              <xdr:cNvSpPr>
                <a:spLocks noChangeShapeType="1"/>
              </xdr:cNvSpPr>
            </xdr:nvSpPr>
            <xdr:spPr bwMode="auto">
              <a:xfrm>
                <a:off x="792" y="1046"/>
                <a:ext cx="12" cy="0"/>
              </a:xfrm>
              <a:prstGeom prst="line">
                <a:avLst/>
              </a:prstGeom>
              <a:noFill/>
              <a:ln w="9525">
                <a:solidFill>
                  <a:srgbClr val="FFFF99"/>
                </a:solidFill>
                <a:round/>
                <a:headEnd/>
                <a:tailEnd/>
              </a:ln>
            </xdr:spPr>
          </xdr:sp>
        </xdr:grpSp>
      </xdr:grpSp>
      <xdr:grpSp>
        <xdr:nvGrpSpPr>
          <xdr:cNvPr id="40010" name="Group 1573"/>
          <xdr:cNvGrpSpPr>
            <a:grpSpLocks/>
          </xdr:cNvGrpSpPr>
        </xdr:nvGrpSpPr>
        <xdr:grpSpPr bwMode="auto">
          <a:xfrm>
            <a:off x="289" y="6398"/>
            <a:ext cx="81" cy="105"/>
            <a:chOff x="289" y="6398"/>
            <a:chExt cx="81" cy="105"/>
          </a:xfrm>
        </xdr:grpSpPr>
        <xdr:sp macro="" textlink="">
          <xdr:nvSpPr>
            <xdr:cNvPr id="8737" name="Text Box 1569"/>
            <xdr:cNvSpPr txBox="1">
              <a:spLocks noChangeArrowheads="1"/>
            </xdr:cNvSpPr>
          </xdr:nvSpPr>
          <xdr:spPr bwMode="auto">
            <a:xfrm>
              <a:off x="289" y="6481"/>
              <a:ext cx="81" cy="22"/>
            </a:xfrm>
            <a:prstGeom prst="rect">
              <a:avLst/>
            </a:prstGeom>
            <a:solidFill>
              <a:srgbClr val="000000"/>
            </a:solidFill>
            <a:ln w="9525">
              <a:noFill/>
              <a:miter lim="800000"/>
              <a:headEnd/>
              <a:tailEnd/>
            </a:ln>
          </xdr:spPr>
          <xdr:txBody>
            <a:bodyPr vertOverflow="clip" wrap="square" lIns="27432" tIns="22860" rIns="27432" bIns="22860" anchor="ctr" upright="1"/>
            <a:lstStyle/>
            <a:p>
              <a:pPr algn="ctr" rtl="1">
                <a:defRPr sz="1000"/>
              </a:pPr>
              <a:r>
                <a:rPr lang="el-GR" sz="1000" b="1" i="0" strike="noStrike">
                  <a:solidFill>
                    <a:srgbClr val="FF6600"/>
                  </a:solidFill>
                  <a:latin typeface="Arial"/>
                  <a:cs typeface="Arial"/>
                </a:rPr>
                <a:t>καρβονύλιο</a:t>
              </a:r>
            </a:p>
          </xdr:txBody>
        </xdr:sp>
        <xdr:grpSp>
          <xdr:nvGrpSpPr>
            <xdr:cNvPr id="40021" name="Group 1566"/>
            <xdr:cNvGrpSpPr>
              <a:grpSpLocks/>
            </xdr:cNvGrpSpPr>
          </xdr:nvGrpSpPr>
          <xdr:grpSpPr bwMode="auto">
            <a:xfrm>
              <a:off x="316" y="6398"/>
              <a:ext cx="27" cy="82"/>
              <a:chOff x="316" y="6398"/>
              <a:chExt cx="27" cy="82"/>
            </a:xfrm>
          </xdr:grpSpPr>
          <xdr:sp macro="" textlink="">
            <xdr:nvSpPr>
              <xdr:cNvPr id="40022" name="Line 1556"/>
              <xdr:cNvSpPr>
                <a:spLocks noChangeShapeType="1"/>
              </xdr:cNvSpPr>
            </xdr:nvSpPr>
            <xdr:spPr bwMode="auto">
              <a:xfrm>
                <a:off x="316" y="6398"/>
                <a:ext cx="0" cy="53"/>
              </a:xfrm>
              <a:prstGeom prst="line">
                <a:avLst/>
              </a:prstGeom>
              <a:noFill/>
              <a:ln w="9525">
                <a:solidFill>
                  <a:srgbClr val="FF6600"/>
                </a:solidFill>
                <a:round/>
                <a:headEnd/>
                <a:tailEnd/>
              </a:ln>
            </xdr:spPr>
          </xdr:sp>
          <xdr:grpSp>
            <xdr:nvGrpSpPr>
              <xdr:cNvPr id="40023" name="Group 1565"/>
              <xdr:cNvGrpSpPr>
                <a:grpSpLocks/>
              </xdr:cNvGrpSpPr>
            </xdr:nvGrpSpPr>
            <xdr:grpSpPr bwMode="auto">
              <a:xfrm>
                <a:off x="316" y="6398"/>
                <a:ext cx="27" cy="82"/>
                <a:chOff x="316" y="6398"/>
                <a:chExt cx="27" cy="82"/>
              </a:xfrm>
            </xdr:grpSpPr>
            <xdr:sp macro="" textlink="">
              <xdr:nvSpPr>
                <xdr:cNvPr id="40024" name="Line 1557"/>
                <xdr:cNvSpPr>
                  <a:spLocks noChangeShapeType="1"/>
                </xdr:cNvSpPr>
              </xdr:nvSpPr>
              <xdr:spPr bwMode="auto">
                <a:xfrm>
                  <a:off x="343" y="6398"/>
                  <a:ext cx="0" cy="53"/>
                </a:xfrm>
                <a:prstGeom prst="line">
                  <a:avLst/>
                </a:prstGeom>
                <a:noFill/>
                <a:ln w="9525">
                  <a:solidFill>
                    <a:srgbClr val="FF6600"/>
                  </a:solidFill>
                  <a:round/>
                  <a:headEnd/>
                  <a:tailEnd/>
                </a:ln>
              </xdr:spPr>
            </xdr:sp>
            <xdr:sp macro="" textlink="">
              <xdr:nvSpPr>
                <xdr:cNvPr id="40025" name="Line 1558"/>
                <xdr:cNvSpPr>
                  <a:spLocks noChangeShapeType="1"/>
                </xdr:cNvSpPr>
              </xdr:nvSpPr>
              <xdr:spPr bwMode="auto">
                <a:xfrm flipH="1">
                  <a:off x="316" y="6398"/>
                  <a:ext cx="27" cy="0"/>
                </a:xfrm>
                <a:prstGeom prst="line">
                  <a:avLst/>
                </a:prstGeom>
                <a:noFill/>
                <a:ln w="9525">
                  <a:solidFill>
                    <a:srgbClr val="FF6600"/>
                  </a:solidFill>
                  <a:round/>
                  <a:headEnd/>
                  <a:tailEnd/>
                </a:ln>
              </xdr:spPr>
            </xdr:sp>
            <xdr:sp macro="" textlink="">
              <xdr:nvSpPr>
                <xdr:cNvPr id="40026" name="Line 1559"/>
                <xdr:cNvSpPr>
                  <a:spLocks noChangeShapeType="1"/>
                </xdr:cNvSpPr>
              </xdr:nvSpPr>
              <xdr:spPr bwMode="auto">
                <a:xfrm flipH="1">
                  <a:off x="316" y="6451"/>
                  <a:ext cx="27" cy="0"/>
                </a:xfrm>
                <a:prstGeom prst="line">
                  <a:avLst/>
                </a:prstGeom>
                <a:noFill/>
                <a:ln w="9525">
                  <a:solidFill>
                    <a:srgbClr val="FF6600"/>
                  </a:solidFill>
                  <a:round/>
                  <a:headEnd/>
                  <a:tailEnd/>
                </a:ln>
              </xdr:spPr>
            </xdr:sp>
            <xdr:sp macro="" textlink="">
              <xdr:nvSpPr>
                <xdr:cNvPr id="40027" name="Line 1564"/>
                <xdr:cNvSpPr>
                  <a:spLocks noChangeShapeType="1"/>
                </xdr:cNvSpPr>
              </xdr:nvSpPr>
              <xdr:spPr bwMode="auto">
                <a:xfrm>
                  <a:off x="330" y="6451"/>
                  <a:ext cx="0" cy="29"/>
                </a:xfrm>
                <a:prstGeom prst="line">
                  <a:avLst/>
                </a:prstGeom>
                <a:noFill/>
                <a:ln w="9525">
                  <a:solidFill>
                    <a:srgbClr val="FF6600"/>
                  </a:solidFill>
                  <a:round/>
                  <a:headEnd/>
                  <a:tailEnd type="triangle" w="med" len="med"/>
                </a:ln>
              </xdr:spPr>
            </xdr:sp>
          </xdr:grpSp>
        </xdr:grpSp>
      </xdr:grpSp>
      <xdr:grpSp>
        <xdr:nvGrpSpPr>
          <xdr:cNvPr id="40011" name="Group 1572"/>
          <xdr:cNvGrpSpPr>
            <a:grpSpLocks/>
          </xdr:cNvGrpSpPr>
        </xdr:nvGrpSpPr>
        <xdr:grpSpPr bwMode="auto">
          <a:xfrm>
            <a:off x="312" y="6390"/>
            <a:ext cx="171" cy="72"/>
            <a:chOff x="312" y="6390"/>
            <a:chExt cx="171" cy="72"/>
          </a:xfrm>
        </xdr:grpSpPr>
        <xdr:sp macro="" textlink="">
          <xdr:nvSpPr>
            <xdr:cNvPr id="8738" name="Text Box 1570"/>
            <xdr:cNvSpPr txBox="1">
              <a:spLocks noChangeArrowheads="1"/>
            </xdr:cNvSpPr>
          </xdr:nvSpPr>
          <xdr:spPr bwMode="auto">
            <a:xfrm>
              <a:off x="390" y="6430"/>
              <a:ext cx="93" cy="21"/>
            </a:xfrm>
            <a:prstGeom prst="rect">
              <a:avLst/>
            </a:prstGeom>
            <a:solidFill>
              <a:srgbClr val="000000"/>
            </a:solidFill>
            <a:ln w="9525">
              <a:no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αλδεϋδομάδα</a:t>
              </a:r>
            </a:p>
          </xdr:txBody>
        </xdr:sp>
        <xdr:grpSp>
          <xdr:nvGrpSpPr>
            <xdr:cNvPr id="40013" name="Group 1571"/>
            <xdr:cNvGrpSpPr>
              <a:grpSpLocks/>
            </xdr:cNvGrpSpPr>
          </xdr:nvGrpSpPr>
          <xdr:grpSpPr bwMode="auto">
            <a:xfrm>
              <a:off x="312" y="6390"/>
              <a:ext cx="77" cy="72"/>
              <a:chOff x="312" y="6390"/>
              <a:chExt cx="77" cy="72"/>
            </a:xfrm>
          </xdr:grpSpPr>
          <xdr:grpSp>
            <xdr:nvGrpSpPr>
              <xdr:cNvPr id="40014" name="Group 1567"/>
              <xdr:cNvGrpSpPr>
                <a:grpSpLocks/>
              </xdr:cNvGrpSpPr>
            </xdr:nvGrpSpPr>
            <xdr:grpSpPr bwMode="auto">
              <a:xfrm>
                <a:off x="312" y="6390"/>
                <a:ext cx="54" cy="72"/>
                <a:chOff x="312" y="6390"/>
                <a:chExt cx="54" cy="72"/>
              </a:xfrm>
            </xdr:grpSpPr>
            <xdr:sp macro="" textlink="">
              <xdr:nvSpPr>
                <xdr:cNvPr id="40016" name="Line 1560"/>
                <xdr:cNvSpPr>
                  <a:spLocks noChangeShapeType="1"/>
                </xdr:cNvSpPr>
              </xdr:nvSpPr>
              <xdr:spPr bwMode="auto">
                <a:xfrm>
                  <a:off x="312" y="6390"/>
                  <a:ext cx="0" cy="71"/>
                </a:xfrm>
                <a:prstGeom prst="line">
                  <a:avLst/>
                </a:prstGeom>
                <a:noFill/>
                <a:ln w="9525">
                  <a:solidFill>
                    <a:srgbClr val="800000"/>
                  </a:solidFill>
                  <a:round/>
                  <a:headEnd/>
                  <a:tailEnd/>
                </a:ln>
              </xdr:spPr>
            </xdr:sp>
            <xdr:sp macro="" textlink="">
              <xdr:nvSpPr>
                <xdr:cNvPr id="40017" name="Line 1561"/>
                <xdr:cNvSpPr>
                  <a:spLocks noChangeShapeType="1"/>
                </xdr:cNvSpPr>
              </xdr:nvSpPr>
              <xdr:spPr bwMode="auto">
                <a:xfrm>
                  <a:off x="366" y="6390"/>
                  <a:ext cx="0" cy="71"/>
                </a:xfrm>
                <a:prstGeom prst="line">
                  <a:avLst/>
                </a:prstGeom>
                <a:noFill/>
                <a:ln w="9525">
                  <a:solidFill>
                    <a:srgbClr val="800000"/>
                  </a:solidFill>
                  <a:round/>
                  <a:headEnd/>
                  <a:tailEnd/>
                </a:ln>
              </xdr:spPr>
            </xdr:sp>
            <xdr:sp macro="" textlink="">
              <xdr:nvSpPr>
                <xdr:cNvPr id="40018" name="Line 1562"/>
                <xdr:cNvSpPr>
                  <a:spLocks noChangeShapeType="1"/>
                </xdr:cNvSpPr>
              </xdr:nvSpPr>
              <xdr:spPr bwMode="auto">
                <a:xfrm flipH="1">
                  <a:off x="312" y="6390"/>
                  <a:ext cx="54" cy="0"/>
                </a:xfrm>
                <a:prstGeom prst="line">
                  <a:avLst/>
                </a:prstGeom>
                <a:noFill/>
                <a:ln w="9525">
                  <a:solidFill>
                    <a:srgbClr val="800000"/>
                  </a:solidFill>
                  <a:round/>
                  <a:headEnd/>
                  <a:tailEnd/>
                </a:ln>
              </xdr:spPr>
            </xdr:sp>
            <xdr:sp macro="" textlink="">
              <xdr:nvSpPr>
                <xdr:cNvPr id="40019" name="Line 1563"/>
                <xdr:cNvSpPr>
                  <a:spLocks noChangeShapeType="1"/>
                </xdr:cNvSpPr>
              </xdr:nvSpPr>
              <xdr:spPr bwMode="auto">
                <a:xfrm flipH="1">
                  <a:off x="312" y="6462"/>
                  <a:ext cx="54" cy="0"/>
                </a:xfrm>
                <a:prstGeom prst="line">
                  <a:avLst/>
                </a:prstGeom>
                <a:noFill/>
                <a:ln w="9525">
                  <a:solidFill>
                    <a:srgbClr val="800000"/>
                  </a:solidFill>
                  <a:round/>
                  <a:headEnd/>
                  <a:tailEnd/>
                </a:ln>
              </xdr:spPr>
            </xdr:sp>
          </xdr:grpSp>
          <xdr:sp macro="" textlink="">
            <xdr:nvSpPr>
              <xdr:cNvPr id="40015" name="Line 1568"/>
              <xdr:cNvSpPr>
                <a:spLocks noChangeShapeType="1"/>
              </xdr:cNvSpPr>
            </xdr:nvSpPr>
            <xdr:spPr bwMode="auto">
              <a:xfrm>
                <a:off x="366" y="6441"/>
                <a:ext cx="23" cy="0"/>
              </a:xfrm>
              <a:prstGeom prst="line">
                <a:avLst/>
              </a:prstGeom>
              <a:noFill/>
              <a:ln w="9525">
                <a:solidFill>
                  <a:srgbClr val="800000"/>
                </a:solidFill>
                <a:round/>
                <a:headEnd/>
                <a:tailEnd type="triangle" w="med" len="med"/>
              </a:ln>
            </xdr:spPr>
          </xdr:sp>
        </xdr:grpSp>
      </xdr:grpSp>
    </xdr:grpSp>
    <xdr:clientData/>
  </xdr:twoCellAnchor>
  <xdr:twoCellAnchor>
    <xdr:from>
      <xdr:col>3</xdr:col>
      <xdr:colOff>304800</xdr:colOff>
      <xdr:row>354</xdr:row>
      <xdr:rowOff>19050</xdr:rowOff>
    </xdr:from>
    <xdr:to>
      <xdr:col>8</xdr:col>
      <xdr:colOff>295275</xdr:colOff>
      <xdr:row>355</xdr:row>
      <xdr:rowOff>161925</xdr:rowOff>
    </xdr:to>
    <xdr:sp macro="" textlink="">
      <xdr:nvSpPr>
        <xdr:cNvPr id="8743" name="Text Box 1575"/>
        <xdr:cNvSpPr txBox="1">
          <a:spLocks noChangeArrowheads="1"/>
        </xdr:cNvSpPr>
      </xdr:nvSpPr>
      <xdr:spPr bwMode="auto">
        <a:xfrm>
          <a:off x="2133600" y="67456050"/>
          <a:ext cx="3038475" cy="3333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κμ αλδεϋδών: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a:t>
          </a:r>
          <a:r>
            <a:rPr lang="el-GR" sz="1400" b="0" i="0" strike="noStrike">
              <a:solidFill>
                <a:srgbClr val="FFFF99"/>
              </a:solidFill>
              <a:latin typeface="Arial"/>
              <a:cs typeface="Arial"/>
            </a:rPr>
            <a:t>Ο   (ν≥1)</a:t>
          </a:r>
        </a:p>
      </xdr:txBody>
    </xdr:sp>
    <xdr:clientData/>
  </xdr:twoCellAnchor>
  <xdr:twoCellAnchor>
    <xdr:from>
      <xdr:col>4</xdr:col>
      <xdr:colOff>561975</xdr:colOff>
      <xdr:row>359</xdr:row>
      <xdr:rowOff>28575</xdr:rowOff>
    </xdr:from>
    <xdr:to>
      <xdr:col>7</xdr:col>
      <xdr:colOff>47625</xdr:colOff>
      <xdr:row>360</xdr:row>
      <xdr:rowOff>95250</xdr:rowOff>
    </xdr:to>
    <xdr:grpSp>
      <xdr:nvGrpSpPr>
        <xdr:cNvPr id="36701" name="Group 1584"/>
        <xdr:cNvGrpSpPr>
          <a:grpSpLocks/>
        </xdr:cNvGrpSpPr>
      </xdr:nvGrpSpPr>
      <xdr:grpSpPr bwMode="auto">
        <a:xfrm>
          <a:off x="3020040" y="73565672"/>
          <a:ext cx="1329198" cy="271513"/>
          <a:chOff x="311" y="7023"/>
          <a:chExt cx="138" cy="27"/>
        </a:xfrm>
      </xdr:grpSpPr>
      <xdr:grpSp>
        <xdr:nvGrpSpPr>
          <xdr:cNvPr id="40001" name="Group 1582"/>
          <xdr:cNvGrpSpPr>
            <a:grpSpLocks/>
          </xdr:cNvGrpSpPr>
        </xdr:nvGrpSpPr>
        <xdr:grpSpPr bwMode="auto">
          <a:xfrm>
            <a:off x="311" y="7023"/>
            <a:ext cx="138" cy="27"/>
            <a:chOff x="280" y="6953"/>
            <a:chExt cx="138" cy="27"/>
          </a:xfrm>
        </xdr:grpSpPr>
        <xdr:sp macro="" textlink="">
          <xdr:nvSpPr>
            <xdr:cNvPr id="8749" name="Text Box 1581"/>
            <xdr:cNvSpPr txBox="1">
              <a:spLocks noChangeArrowheads="1"/>
            </xdr:cNvSpPr>
          </xdr:nvSpPr>
          <xdr:spPr bwMode="auto">
            <a:xfrm>
              <a:off x="350" y="6954"/>
              <a:ext cx="68"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μεθανάλη</a:t>
              </a:r>
            </a:p>
          </xdr:txBody>
        </xdr:sp>
        <xdr:sp macro="" textlink="">
          <xdr:nvSpPr>
            <xdr:cNvPr id="8744" name="Text Box 1576"/>
            <xdr:cNvSpPr txBox="1">
              <a:spLocks noChangeArrowheads="1"/>
            </xdr:cNvSpPr>
          </xdr:nvSpPr>
          <xdr:spPr bwMode="auto">
            <a:xfrm>
              <a:off x="280" y="6953"/>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grpSp>
        <xdr:nvGrpSpPr>
          <xdr:cNvPr id="40002" name="Group 1583"/>
          <xdr:cNvGrpSpPr>
            <a:grpSpLocks/>
          </xdr:cNvGrpSpPr>
        </xdr:nvGrpSpPr>
        <xdr:grpSpPr bwMode="auto">
          <a:xfrm>
            <a:off x="344" y="7023"/>
            <a:ext cx="31" cy="21"/>
            <a:chOff x="313" y="6953"/>
            <a:chExt cx="31" cy="21"/>
          </a:xfrm>
        </xdr:grpSpPr>
        <xdr:sp macro="" textlink="">
          <xdr:nvSpPr>
            <xdr:cNvPr id="8748" name="Text Box 1580"/>
            <xdr:cNvSpPr txBox="1">
              <a:spLocks noChangeArrowheads="1"/>
            </xdr:cNvSpPr>
          </xdr:nvSpPr>
          <xdr:spPr bwMode="auto">
            <a:xfrm>
              <a:off x="324" y="69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40004" name="Group 1577"/>
            <xdr:cNvGrpSpPr>
              <a:grpSpLocks/>
            </xdr:cNvGrpSpPr>
          </xdr:nvGrpSpPr>
          <xdr:grpSpPr bwMode="auto">
            <a:xfrm>
              <a:off x="313" y="6961"/>
              <a:ext cx="12" cy="4"/>
              <a:chOff x="791" y="1043"/>
              <a:chExt cx="12" cy="4"/>
            </a:xfrm>
          </xdr:grpSpPr>
          <xdr:sp macro="" textlink="">
            <xdr:nvSpPr>
              <xdr:cNvPr id="40005" name="Line 1578"/>
              <xdr:cNvSpPr>
                <a:spLocks noChangeShapeType="1"/>
              </xdr:cNvSpPr>
            </xdr:nvSpPr>
            <xdr:spPr bwMode="auto">
              <a:xfrm>
                <a:off x="791" y="1043"/>
                <a:ext cx="12" cy="0"/>
              </a:xfrm>
              <a:prstGeom prst="line">
                <a:avLst/>
              </a:prstGeom>
              <a:noFill/>
              <a:ln w="9525">
                <a:solidFill>
                  <a:srgbClr val="FF6600"/>
                </a:solidFill>
                <a:round/>
                <a:headEnd/>
                <a:tailEnd/>
              </a:ln>
            </xdr:spPr>
          </xdr:sp>
          <xdr:sp macro="" textlink="">
            <xdr:nvSpPr>
              <xdr:cNvPr id="40006" name="Line 1579"/>
              <xdr:cNvSpPr>
                <a:spLocks noChangeShapeType="1"/>
              </xdr:cNvSpPr>
            </xdr:nvSpPr>
            <xdr:spPr bwMode="auto">
              <a:xfrm>
                <a:off x="791" y="1047"/>
                <a:ext cx="12" cy="0"/>
              </a:xfrm>
              <a:prstGeom prst="line">
                <a:avLst/>
              </a:prstGeom>
              <a:noFill/>
              <a:ln w="9525">
                <a:solidFill>
                  <a:srgbClr val="FFFF99"/>
                </a:solidFill>
                <a:round/>
                <a:headEnd/>
                <a:tailEnd/>
              </a:ln>
            </xdr:spPr>
          </xdr:sp>
        </xdr:grpSp>
      </xdr:grpSp>
    </xdr:grpSp>
    <xdr:clientData/>
  </xdr:twoCellAnchor>
  <xdr:twoCellAnchor>
    <xdr:from>
      <xdr:col>4</xdr:col>
      <xdr:colOff>342900</xdr:colOff>
      <xdr:row>363</xdr:row>
      <xdr:rowOff>114300</xdr:rowOff>
    </xdr:from>
    <xdr:to>
      <xdr:col>7</xdr:col>
      <xdr:colOff>190500</xdr:colOff>
      <xdr:row>364</xdr:row>
      <xdr:rowOff>180975</xdr:rowOff>
    </xdr:to>
    <xdr:grpSp>
      <xdr:nvGrpSpPr>
        <xdr:cNvPr id="36702" name="Group 1597"/>
        <xdr:cNvGrpSpPr>
          <a:grpSpLocks/>
        </xdr:cNvGrpSpPr>
      </xdr:nvGrpSpPr>
      <xdr:grpSpPr bwMode="auto">
        <a:xfrm>
          <a:off x="2800965" y="74470752"/>
          <a:ext cx="1691148" cy="271513"/>
          <a:chOff x="277" y="7032"/>
          <a:chExt cx="176" cy="27"/>
        </a:xfrm>
      </xdr:grpSpPr>
      <xdr:sp macro="" textlink="">
        <xdr:nvSpPr>
          <xdr:cNvPr id="8755" name="Text Box 1587"/>
          <xdr:cNvSpPr txBox="1">
            <a:spLocks noChangeArrowheads="1"/>
          </xdr:cNvSpPr>
        </xdr:nvSpPr>
        <xdr:spPr bwMode="auto">
          <a:xfrm>
            <a:off x="385" y="7033"/>
            <a:ext cx="68"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αιθανάλη</a:t>
            </a:r>
          </a:p>
        </xdr:txBody>
      </xdr:sp>
      <xdr:grpSp>
        <xdr:nvGrpSpPr>
          <xdr:cNvPr id="39993" name="Group 1596"/>
          <xdr:cNvGrpSpPr>
            <a:grpSpLocks/>
          </xdr:cNvGrpSpPr>
        </xdr:nvGrpSpPr>
        <xdr:grpSpPr bwMode="auto">
          <a:xfrm>
            <a:off x="277" y="7032"/>
            <a:ext cx="102" cy="27"/>
            <a:chOff x="277" y="7032"/>
            <a:chExt cx="102" cy="27"/>
          </a:xfrm>
        </xdr:grpSpPr>
        <xdr:sp macro="" textlink="">
          <xdr:nvSpPr>
            <xdr:cNvPr id="8756" name="Text Box 1588"/>
            <xdr:cNvSpPr txBox="1">
              <a:spLocks noChangeArrowheads="1"/>
            </xdr:cNvSpPr>
          </xdr:nvSpPr>
          <xdr:spPr bwMode="auto">
            <a:xfrm>
              <a:off x="321" y="7032"/>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8758" name="Text Box 1590"/>
            <xdr:cNvSpPr txBox="1">
              <a:spLocks noChangeArrowheads="1"/>
            </xdr:cNvSpPr>
          </xdr:nvSpPr>
          <xdr:spPr bwMode="auto">
            <a:xfrm>
              <a:off x="359" y="7032"/>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9996" name="Group 1591"/>
            <xdr:cNvGrpSpPr>
              <a:grpSpLocks/>
            </xdr:cNvGrpSpPr>
          </xdr:nvGrpSpPr>
          <xdr:grpSpPr bwMode="auto">
            <a:xfrm>
              <a:off x="348" y="7040"/>
              <a:ext cx="12" cy="4"/>
              <a:chOff x="791" y="1043"/>
              <a:chExt cx="12" cy="4"/>
            </a:xfrm>
          </xdr:grpSpPr>
          <xdr:sp macro="" textlink="">
            <xdr:nvSpPr>
              <xdr:cNvPr id="39999" name="Line 1592"/>
              <xdr:cNvSpPr>
                <a:spLocks noChangeShapeType="1"/>
              </xdr:cNvSpPr>
            </xdr:nvSpPr>
            <xdr:spPr bwMode="auto">
              <a:xfrm>
                <a:off x="791" y="1043"/>
                <a:ext cx="12" cy="0"/>
              </a:xfrm>
              <a:prstGeom prst="line">
                <a:avLst/>
              </a:prstGeom>
              <a:noFill/>
              <a:ln w="9525">
                <a:solidFill>
                  <a:srgbClr val="FF6600"/>
                </a:solidFill>
                <a:round/>
                <a:headEnd/>
                <a:tailEnd/>
              </a:ln>
            </xdr:spPr>
          </xdr:sp>
          <xdr:sp macro="" textlink="">
            <xdr:nvSpPr>
              <xdr:cNvPr id="40000" name="Line 1593"/>
              <xdr:cNvSpPr>
                <a:spLocks noChangeShapeType="1"/>
              </xdr:cNvSpPr>
            </xdr:nvSpPr>
            <xdr:spPr bwMode="auto">
              <a:xfrm>
                <a:off x="791" y="1047"/>
                <a:ext cx="12" cy="0"/>
              </a:xfrm>
              <a:prstGeom prst="line">
                <a:avLst/>
              </a:prstGeom>
              <a:noFill/>
              <a:ln w="9525">
                <a:solidFill>
                  <a:srgbClr val="FFFF99"/>
                </a:solidFill>
                <a:round/>
                <a:headEnd/>
                <a:tailEnd/>
              </a:ln>
            </xdr:spPr>
          </xdr:sp>
        </xdr:grpSp>
        <xdr:sp macro="" textlink="">
          <xdr:nvSpPr>
            <xdr:cNvPr id="8762" name="Text Box 1594"/>
            <xdr:cNvSpPr txBox="1">
              <a:spLocks noChangeArrowheads="1"/>
            </xdr:cNvSpPr>
          </xdr:nvSpPr>
          <xdr:spPr bwMode="auto">
            <a:xfrm>
              <a:off x="277" y="7032"/>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9998" name="Line 1595"/>
            <xdr:cNvSpPr>
              <a:spLocks noChangeShapeType="1"/>
            </xdr:cNvSpPr>
          </xdr:nvSpPr>
          <xdr:spPr bwMode="auto">
            <a:xfrm>
              <a:off x="312" y="7042"/>
              <a:ext cx="12" cy="0"/>
            </a:xfrm>
            <a:prstGeom prst="line">
              <a:avLst/>
            </a:prstGeom>
            <a:noFill/>
            <a:ln w="9525">
              <a:solidFill>
                <a:srgbClr val="FFFF99"/>
              </a:solidFill>
              <a:round/>
              <a:headEnd/>
              <a:tailEnd/>
            </a:ln>
          </xdr:spPr>
        </xdr:sp>
      </xdr:grpSp>
    </xdr:grpSp>
    <xdr:clientData/>
  </xdr:twoCellAnchor>
  <xdr:twoCellAnchor>
    <xdr:from>
      <xdr:col>5</xdr:col>
      <xdr:colOff>219075</xdr:colOff>
      <xdr:row>369</xdr:row>
      <xdr:rowOff>133350</xdr:rowOff>
    </xdr:from>
    <xdr:to>
      <xdr:col>6</xdr:col>
      <xdr:colOff>390525</xdr:colOff>
      <xdr:row>374</xdr:row>
      <xdr:rowOff>180975</xdr:rowOff>
    </xdr:to>
    <xdr:grpSp>
      <xdr:nvGrpSpPr>
        <xdr:cNvPr id="36703" name="Group 1628"/>
        <xdr:cNvGrpSpPr>
          <a:grpSpLocks/>
        </xdr:cNvGrpSpPr>
      </xdr:nvGrpSpPr>
      <xdr:grpSpPr bwMode="auto">
        <a:xfrm>
          <a:off x="3291656" y="75718834"/>
          <a:ext cx="785966" cy="1071818"/>
          <a:chOff x="287" y="7139"/>
          <a:chExt cx="82" cy="105"/>
        </a:xfrm>
      </xdr:grpSpPr>
      <xdr:grpSp>
        <xdr:nvGrpSpPr>
          <xdr:cNvPr id="39973" name="Group 1627"/>
          <xdr:cNvGrpSpPr>
            <a:grpSpLocks/>
          </xdr:cNvGrpSpPr>
        </xdr:nvGrpSpPr>
        <xdr:grpSpPr bwMode="auto">
          <a:xfrm>
            <a:off x="292" y="7141"/>
            <a:ext cx="77" cy="50"/>
            <a:chOff x="292" y="7141"/>
            <a:chExt cx="77" cy="50"/>
          </a:xfrm>
        </xdr:grpSpPr>
        <xdr:sp macro="" textlink="">
          <xdr:nvSpPr>
            <xdr:cNvPr id="8768" name="Text Box 1600"/>
            <xdr:cNvSpPr txBox="1">
              <a:spLocks noChangeArrowheads="1"/>
            </xdr:cNvSpPr>
          </xdr:nvSpPr>
          <xdr:spPr bwMode="auto">
            <a:xfrm>
              <a:off x="318" y="714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769" name="Text Box 1601"/>
            <xdr:cNvSpPr txBox="1">
              <a:spLocks noChangeArrowheads="1"/>
            </xdr:cNvSpPr>
          </xdr:nvSpPr>
          <xdr:spPr bwMode="auto">
            <a:xfrm>
              <a:off x="292" y="714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8770" name="Text Box 1602"/>
            <xdr:cNvSpPr txBox="1">
              <a:spLocks noChangeArrowheads="1"/>
            </xdr:cNvSpPr>
          </xdr:nvSpPr>
          <xdr:spPr bwMode="auto">
            <a:xfrm>
              <a:off x="346" y="7141"/>
              <a:ext cx="23"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r>
                <a:rPr lang="el-GR" sz="1200" b="0" i="0" strike="noStrike">
                  <a:solidFill>
                    <a:srgbClr val="FFFF99"/>
                  </a:solidFill>
                  <a:latin typeface="Arial"/>
                  <a:cs typeface="Arial"/>
                </a:rPr>
                <a:t>΄</a:t>
              </a:r>
            </a:p>
          </xdr:txBody>
        </xdr:sp>
        <xdr:sp macro="" textlink="">
          <xdr:nvSpPr>
            <xdr:cNvPr id="39986" name="Line 1603"/>
            <xdr:cNvSpPr>
              <a:spLocks noChangeShapeType="1"/>
            </xdr:cNvSpPr>
          </xdr:nvSpPr>
          <xdr:spPr bwMode="auto">
            <a:xfrm>
              <a:off x="307" y="7152"/>
              <a:ext cx="12" cy="0"/>
            </a:xfrm>
            <a:prstGeom prst="line">
              <a:avLst/>
            </a:prstGeom>
            <a:noFill/>
            <a:ln w="9525">
              <a:solidFill>
                <a:srgbClr val="FFFF99"/>
              </a:solidFill>
              <a:round/>
              <a:headEnd/>
              <a:tailEnd/>
            </a:ln>
          </xdr:spPr>
        </xdr:sp>
        <xdr:sp macro="" textlink="">
          <xdr:nvSpPr>
            <xdr:cNvPr id="39987" name="Line 1604"/>
            <xdr:cNvSpPr>
              <a:spLocks noChangeShapeType="1"/>
            </xdr:cNvSpPr>
          </xdr:nvSpPr>
          <xdr:spPr bwMode="auto">
            <a:xfrm>
              <a:off x="335" y="7152"/>
              <a:ext cx="12" cy="0"/>
            </a:xfrm>
            <a:prstGeom prst="line">
              <a:avLst/>
            </a:prstGeom>
            <a:noFill/>
            <a:ln w="9525">
              <a:solidFill>
                <a:srgbClr val="FFFF99"/>
              </a:solidFill>
              <a:round/>
              <a:headEnd/>
              <a:tailEnd/>
            </a:ln>
          </xdr:spPr>
        </xdr:sp>
        <xdr:sp macro="" textlink="">
          <xdr:nvSpPr>
            <xdr:cNvPr id="8773" name="Text Box 1605"/>
            <xdr:cNvSpPr txBox="1">
              <a:spLocks noChangeArrowheads="1"/>
            </xdr:cNvSpPr>
          </xdr:nvSpPr>
          <xdr:spPr bwMode="auto">
            <a:xfrm>
              <a:off x="318" y="717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9989" name="Group 1606"/>
            <xdr:cNvGrpSpPr>
              <a:grpSpLocks/>
            </xdr:cNvGrpSpPr>
          </xdr:nvGrpSpPr>
          <xdr:grpSpPr bwMode="auto">
            <a:xfrm rot="5400000">
              <a:off x="322" y="7164"/>
              <a:ext cx="12" cy="4"/>
              <a:chOff x="792" y="1042"/>
              <a:chExt cx="12" cy="4"/>
            </a:xfrm>
          </xdr:grpSpPr>
          <xdr:sp macro="" textlink="">
            <xdr:nvSpPr>
              <xdr:cNvPr id="39990" name="Line 1607"/>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39991" name="Line 1608"/>
              <xdr:cNvSpPr>
                <a:spLocks noChangeShapeType="1"/>
              </xdr:cNvSpPr>
            </xdr:nvSpPr>
            <xdr:spPr bwMode="auto">
              <a:xfrm>
                <a:off x="792" y="1046"/>
                <a:ext cx="12" cy="0"/>
              </a:xfrm>
              <a:prstGeom prst="line">
                <a:avLst/>
              </a:prstGeom>
              <a:noFill/>
              <a:ln w="9525">
                <a:solidFill>
                  <a:srgbClr val="FFFF99"/>
                </a:solidFill>
                <a:round/>
                <a:headEnd/>
                <a:tailEnd/>
              </a:ln>
            </xdr:spPr>
          </xdr:sp>
        </xdr:grpSp>
      </xdr:grpSp>
      <xdr:grpSp>
        <xdr:nvGrpSpPr>
          <xdr:cNvPr id="39974" name="Group 1609"/>
          <xdr:cNvGrpSpPr>
            <a:grpSpLocks/>
          </xdr:cNvGrpSpPr>
        </xdr:nvGrpSpPr>
        <xdr:grpSpPr bwMode="auto">
          <a:xfrm>
            <a:off x="287" y="7139"/>
            <a:ext cx="81" cy="105"/>
            <a:chOff x="289" y="6398"/>
            <a:chExt cx="81" cy="105"/>
          </a:xfrm>
        </xdr:grpSpPr>
        <xdr:sp macro="" textlink="">
          <xdr:nvSpPr>
            <xdr:cNvPr id="8778" name="Text Box 1610"/>
            <xdr:cNvSpPr txBox="1">
              <a:spLocks noChangeArrowheads="1"/>
            </xdr:cNvSpPr>
          </xdr:nvSpPr>
          <xdr:spPr bwMode="auto">
            <a:xfrm>
              <a:off x="289" y="6481"/>
              <a:ext cx="81" cy="22"/>
            </a:xfrm>
            <a:prstGeom prst="rect">
              <a:avLst/>
            </a:prstGeom>
            <a:solidFill>
              <a:srgbClr val="000000"/>
            </a:solidFill>
            <a:ln w="9525">
              <a:noFill/>
              <a:miter lim="800000"/>
              <a:headEnd/>
              <a:tailEnd/>
            </a:ln>
          </xdr:spPr>
          <xdr:txBody>
            <a:bodyPr vertOverflow="clip" wrap="square" lIns="27432" tIns="22860" rIns="27432" bIns="22860" anchor="ctr" upright="1"/>
            <a:lstStyle/>
            <a:p>
              <a:pPr algn="ctr" rtl="1">
                <a:defRPr sz="1000"/>
              </a:pPr>
              <a:r>
                <a:rPr lang="el-GR" sz="1000" b="1" i="0" strike="noStrike">
                  <a:solidFill>
                    <a:srgbClr val="FF6600"/>
                  </a:solidFill>
                  <a:latin typeface="Arial"/>
                  <a:cs typeface="Arial"/>
                </a:rPr>
                <a:t>καρβονύλιο</a:t>
              </a:r>
            </a:p>
          </xdr:txBody>
        </xdr:sp>
        <xdr:grpSp>
          <xdr:nvGrpSpPr>
            <xdr:cNvPr id="39976" name="Group 1611"/>
            <xdr:cNvGrpSpPr>
              <a:grpSpLocks/>
            </xdr:cNvGrpSpPr>
          </xdr:nvGrpSpPr>
          <xdr:grpSpPr bwMode="auto">
            <a:xfrm>
              <a:off x="316" y="6398"/>
              <a:ext cx="27" cy="82"/>
              <a:chOff x="316" y="6398"/>
              <a:chExt cx="27" cy="82"/>
            </a:xfrm>
          </xdr:grpSpPr>
          <xdr:sp macro="" textlink="">
            <xdr:nvSpPr>
              <xdr:cNvPr id="39977" name="Line 1612"/>
              <xdr:cNvSpPr>
                <a:spLocks noChangeShapeType="1"/>
              </xdr:cNvSpPr>
            </xdr:nvSpPr>
            <xdr:spPr bwMode="auto">
              <a:xfrm>
                <a:off x="316" y="6398"/>
                <a:ext cx="0" cy="53"/>
              </a:xfrm>
              <a:prstGeom prst="line">
                <a:avLst/>
              </a:prstGeom>
              <a:noFill/>
              <a:ln w="9525">
                <a:solidFill>
                  <a:srgbClr val="FF6600"/>
                </a:solidFill>
                <a:round/>
                <a:headEnd/>
                <a:tailEnd/>
              </a:ln>
            </xdr:spPr>
          </xdr:sp>
          <xdr:grpSp>
            <xdr:nvGrpSpPr>
              <xdr:cNvPr id="39978" name="Group 1613"/>
              <xdr:cNvGrpSpPr>
                <a:grpSpLocks/>
              </xdr:cNvGrpSpPr>
            </xdr:nvGrpSpPr>
            <xdr:grpSpPr bwMode="auto">
              <a:xfrm>
                <a:off x="316" y="6398"/>
                <a:ext cx="27" cy="82"/>
                <a:chOff x="316" y="6398"/>
                <a:chExt cx="27" cy="82"/>
              </a:xfrm>
            </xdr:grpSpPr>
            <xdr:sp macro="" textlink="">
              <xdr:nvSpPr>
                <xdr:cNvPr id="39979" name="Line 1614"/>
                <xdr:cNvSpPr>
                  <a:spLocks noChangeShapeType="1"/>
                </xdr:cNvSpPr>
              </xdr:nvSpPr>
              <xdr:spPr bwMode="auto">
                <a:xfrm>
                  <a:off x="343" y="6398"/>
                  <a:ext cx="0" cy="53"/>
                </a:xfrm>
                <a:prstGeom prst="line">
                  <a:avLst/>
                </a:prstGeom>
                <a:noFill/>
                <a:ln w="9525">
                  <a:solidFill>
                    <a:srgbClr val="FF6600"/>
                  </a:solidFill>
                  <a:round/>
                  <a:headEnd/>
                  <a:tailEnd/>
                </a:ln>
              </xdr:spPr>
            </xdr:sp>
            <xdr:sp macro="" textlink="">
              <xdr:nvSpPr>
                <xdr:cNvPr id="39980" name="Line 1615"/>
                <xdr:cNvSpPr>
                  <a:spLocks noChangeShapeType="1"/>
                </xdr:cNvSpPr>
              </xdr:nvSpPr>
              <xdr:spPr bwMode="auto">
                <a:xfrm flipH="1">
                  <a:off x="316" y="6398"/>
                  <a:ext cx="27" cy="0"/>
                </a:xfrm>
                <a:prstGeom prst="line">
                  <a:avLst/>
                </a:prstGeom>
                <a:noFill/>
                <a:ln w="9525">
                  <a:solidFill>
                    <a:srgbClr val="FF6600"/>
                  </a:solidFill>
                  <a:round/>
                  <a:headEnd/>
                  <a:tailEnd/>
                </a:ln>
              </xdr:spPr>
            </xdr:sp>
            <xdr:sp macro="" textlink="">
              <xdr:nvSpPr>
                <xdr:cNvPr id="39981" name="Line 1616"/>
                <xdr:cNvSpPr>
                  <a:spLocks noChangeShapeType="1"/>
                </xdr:cNvSpPr>
              </xdr:nvSpPr>
              <xdr:spPr bwMode="auto">
                <a:xfrm flipH="1">
                  <a:off x="316" y="6451"/>
                  <a:ext cx="27" cy="0"/>
                </a:xfrm>
                <a:prstGeom prst="line">
                  <a:avLst/>
                </a:prstGeom>
                <a:noFill/>
                <a:ln w="9525">
                  <a:solidFill>
                    <a:srgbClr val="FF6600"/>
                  </a:solidFill>
                  <a:round/>
                  <a:headEnd/>
                  <a:tailEnd/>
                </a:ln>
              </xdr:spPr>
            </xdr:sp>
            <xdr:sp macro="" textlink="">
              <xdr:nvSpPr>
                <xdr:cNvPr id="39982" name="Line 1617"/>
                <xdr:cNvSpPr>
                  <a:spLocks noChangeShapeType="1"/>
                </xdr:cNvSpPr>
              </xdr:nvSpPr>
              <xdr:spPr bwMode="auto">
                <a:xfrm>
                  <a:off x="330" y="6451"/>
                  <a:ext cx="0" cy="29"/>
                </a:xfrm>
                <a:prstGeom prst="line">
                  <a:avLst/>
                </a:prstGeom>
                <a:noFill/>
                <a:ln w="9525">
                  <a:solidFill>
                    <a:srgbClr val="FF6600"/>
                  </a:solidFill>
                  <a:round/>
                  <a:headEnd/>
                  <a:tailEnd type="triangle" w="med" len="med"/>
                </a:ln>
              </xdr:spPr>
            </xdr:sp>
          </xdr:grpSp>
        </xdr:grpSp>
      </xdr:grpSp>
    </xdr:grpSp>
    <xdr:clientData/>
  </xdr:twoCellAnchor>
  <xdr:twoCellAnchor>
    <xdr:from>
      <xdr:col>3</xdr:col>
      <xdr:colOff>304800</xdr:colOff>
      <xdr:row>387</xdr:row>
      <xdr:rowOff>167457</xdr:rowOff>
    </xdr:from>
    <xdr:to>
      <xdr:col>8</xdr:col>
      <xdr:colOff>295275</xdr:colOff>
      <xdr:row>389</xdr:row>
      <xdr:rowOff>119832</xdr:rowOff>
    </xdr:to>
    <xdr:sp macro="" textlink="">
      <xdr:nvSpPr>
        <xdr:cNvPr id="8799" name="Text Box 1631"/>
        <xdr:cNvSpPr txBox="1">
          <a:spLocks noChangeArrowheads="1"/>
        </xdr:cNvSpPr>
      </xdr:nvSpPr>
      <xdr:spPr bwMode="auto">
        <a:xfrm>
          <a:off x="2172929" y="76269134"/>
          <a:ext cx="3104023" cy="345666"/>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κμ κετονών: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a:t>
          </a:r>
          <a:r>
            <a:rPr lang="el-GR" sz="1400" b="0" i="0" strike="noStrike">
              <a:solidFill>
                <a:srgbClr val="FFFF99"/>
              </a:solidFill>
              <a:latin typeface="Arial"/>
              <a:cs typeface="Arial"/>
            </a:rPr>
            <a:t>Ο   (ν≥3)</a:t>
          </a:r>
        </a:p>
      </xdr:txBody>
    </xdr:sp>
    <xdr:clientData/>
  </xdr:twoCellAnchor>
  <xdr:twoCellAnchor>
    <xdr:from>
      <xdr:col>4</xdr:col>
      <xdr:colOff>247650</xdr:colOff>
      <xdr:row>394</xdr:row>
      <xdr:rowOff>133350</xdr:rowOff>
    </xdr:from>
    <xdr:to>
      <xdr:col>7</xdr:col>
      <xdr:colOff>342900</xdr:colOff>
      <xdr:row>397</xdr:row>
      <xdr:rowOff>38100</xdr:rowOff>
    </xdr:to>
    <xdr:grpSp>
      <xdr:nvGrpSpPr>
        <xdr:cNvPr id="36705" name="Group 1664"/>
        <xdr:cNvGrpSpPr>
          <a:grpSpLocks/>
        </xdr:cNvGrpSpPr>
      </xdr:nvGrpSpPr>
      <xdr:grpSpPr bwMode="auto">
        <a:xfrm>
          <a:off x="2705715" y="80839802"/>
          <a:ext cx="1938798" cy="519266"/>
          <a:chOff x="330" y="7615"/>
          <a:chExt cx="202" cy="50"/>
        </a:xfrm>
      </xdr:grpSpPr>
      <xdr:sp macro="" textlink="">
        <xdr:nvSpPr>
          <xdr:cNvPr id="8830" name="Text Box 1662"/>
          <xdr:cNvSpPr txBox="1">
            <a:spLocks noChangeArrowheads="1"/>
          </xdr:cNvSpPr>
        </xdr:nvSpPr>
        <xdr:spPr bwMode="auto">
          <a:xfrm>
            <a:off x="449" y="7617"/>
            <a:ext cx="83"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προπανόνη</a:t>
            </a:r>
          </a:p>
        </xdr:txBody>
      </xdr:sp>
      <xdr:grpSp>
        <xdr:nvGrpSpPr>
          <xdr:cNvPr id="39963" name="Group 1661"/>
          <xdr:cNvGrpSpPr>
            <a:grpSpLocks/>
          </xdr:cNvGrpSpPr>
        </xdr:nvGrpSpPr>
        <xdr:grpSpPr bwMode="auto">
          <a:xfrm>
            <a:off x="330" y="7615"/>
            <a:ext cx="106" cy="50"/>
            <a:chOff x="330" y="7615"/>
            <a:chExt cx="106" cy="50"/>
          </a:xfrm>
        </xdr:grpSpPr>
        <xdr:sp macro="" textlink="">
          <xdr:nvSpPr>
            <xdr:cNvPr id="8803" name="Text Box 1635"/>
            <xdr:cNvSpPr txBox="1">
              <a:spLocks noChangeArrowheads="1"/>
            </xdr:cNvSpPr>
          </xdr:nvSpPr>
          <xdr:spPr bwMode="auto">
            <a:xfrm>
              <a:off x="330" y="7615"/>
              <a:ext cx="36" cy="2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8820" name="Text Box 1652"/>
            <xdr:cNvSpPr txBox="1">
              <a:spLocks noChangeArrowheads="1"/>
            </xdr:cNvSpPr>
          </xdr:nvSpPr>
          <xdr:spPr bwMode="auto">
            <a:xfrm>
              <a:off x="400" y="7615"/>
              <a:ext cx="36" cy="2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8802" name="Text Box 1634"/>
            <xdr:cNvSpPr txBox="1">
              <a:spLocks noChangeArrowheads="1"/>
            </xdr:cNvSpPr>
          </xdr:nvSpPr>
          <xdr:spPr bwMode="auto">
            <a:xfrm>
              <a:off x="374" y="761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9967" name="Line 1637"/>
            <xdr:cNvSpPr>
              <a:spLocks noChangeShapeType="1"/>
            </xdr:cNvSpPr>
          </xdr:nvSpPr>
          <xdr:spPr bwMode="auto">
            <a:xfrm>
              <a:off x="365" y="7625"/>
              <a:ext cx="12" cy="0"/>
            </a:xfrm>
            <a:prstGeom prst="line">
              <a:avLst/>
            </a:prstGeom>
            <a:noFill/>
            <a:ln w="9525">
              <a:solidFill>
                <a:srgbClr val="FFFF99"/>
              </a:solidFill>
              <a:round/>
              <a:headEnd/>
              <a:tailEnd/>
            </a:ln>
          </xdr:spPr>
        </xdr:sp>
        <xdr:sp macro="" textlink="">
          <xdr:nvSpPr>
            <xdr:cNvPr id="39968" name="Line 1638"/>
            <xdr:cNvSpPr>
              <a:spLocks noChangeShapeType="1"/>
            </xdr:cNvSpPr>
          </xdr:nvSpPr>
          <xdr:spPr bwMode="auto">
            <a:xfrm>
              <a:off x="390" y="7625"/>
              <a:ext cx="12" cy="0"/>
            </a:xfrm>
            <a:prstGeom prst="line">
              <a:avLst/>
            </a:prstGeom>
            <a:noFill/>
            <a:ln w="9525">
              <a:solidFill>
                <a:srgbClr val="FFFF99"/>
              </a:solidFill>
              <a:round/>
              <a:headEnd/>
              <a:tailEnd/>
            </a:ln>
          </xdr:spPr>
        </xdr:sp>
        <xdr:sp macro="" textlink="">
          <xdr:nvSpPr>
            <xdr:cNvPr id="8807" name="Text Box 1639"/>
            <xdr:cNvSpPr txBox="1">
              <a:spLocks noChangeArrowheads="1"/>
            </xdr:cNvSpPr>
          </xdr:nvSpPr>
          <xdr:spPr bwMode="auto">
            <a:xfrm>
              <a:off x="373" y="764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9970" name="Group 1640"/>
            <xdr:cNvGrpSpPr>
              <a:grpSpLocks/>
            </xdr:cNvGrpSpPr>
          </xdr:nvGrpSpPr>
          <xdr:grpSpPr bwMode="auto">
            <a:xfrm rot="5400000">
              <a:off x="378" y="7638"/>
              <a:ext cx="12" cy="4"/>
              <a:chOff x="792" y="1042"/>
              <a:chExt cx="12" cy="4"/>
            </a:xfrm>
          </xdr:grpSpPr>
          <xdr:sp macro="" textlink="">
            <xdr:nvSpPr>
              <xdr:cNvPr id="39971" name="Line 1641"/>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39972" name="Line 1642"/>
              <xdr:cNvSpPr>
                <a:spLocks noChangeShapeType="1"/>
              </xdr:cNvSpPr>
            </xdr:nvSpPr>
            <xdr:spPr bwMode="auto">
              <a:xfrm>
                <a:off x="792" y="1046"/>
                <a:ext cx="12" cy="0"/>
              </a:xfrm>
              <a:prstGeom prst="line">
                <a:avLst/>
              </a:prstGeom>
              <a:noFill/>
              <a:ln w="9525">
                <a:solidFill>
                  <a:srgbClr val="FFFF99"/>
                </a:solidFill>
                <a:round/>
                <a:headEnd/>
                <a:tailEnd/>
              </a:ln>
            </xdr:spPr>
          </xdr:sp>
        </xdr:grpSp>
      </xdr:grpSp>
    </xdr:grpSp>
    <xdr:clientData/>
  </xdr:twoCellAnchor>
  <xdr:twoCellAnchor>
    <xdr:from>
      <xdr:col>4</xdr:col>
      <xdr:colOff>276225</xdr:colOff>
      <xdr:row>406</xdr:row>
      <xdr:rowOff>66675</xdr:rowOff>
    </xdr:from>
    <xdr:to>
      <xdr:col>7</xdr:col>
      <xdr:colOff>333375</xdr:colOff>
      <xdr:row>413</xdr:row>
      <xdr:rowOff>180975</xdr:rowOff>
    </xdr:to>
    <xdr:grpSp>
      <xdr:nvGrpSpPr>
        <xdr:cNvPr id="36707" name="Group 1715"/>
        <xdr:cNvGrpSpPr>
          <a:grpSpLocks/>
        </xdr:cNvGrpSpPr>
      </xdr:nvGrpSpPr>
      <xdr:grpSpPr bwMode="auto">
        <a:xfrm>
          <a:off x="2734290" y="83231191"/>
          <a:ext cx="1900698" cy="1548171"/>
          <a:chOff x="286" y="7828"/>
          <a:chExt cx="198" cy="152"/>
        </a:xfrm>
      </xdr:grpSpPr>
      <xdr:grpSp>
        <xdr:nvGrpSpPr>
          <xdr:cNvPr id="36840" name="Group 1714"/>
          <xdr:cNvGrpSpPr>
            <a:grpSpLocks/>
          </xdr:cNvGrpSpPr>
        </xdr:nvGrpSpPr>
        <xdr:grpSpPr bwMode="auto">
          <a:xfrm>
            <a:off x="292" y="7877"/>
            <a:ext cx="86" cy="50"/>
            <a:chOff x="292" y="7877"/>
            <a:chExt cx="86" cy="50"/>
          </a:xfrm>
        </xdr:grpSpPr>
        <xdr:sp macro="" textlink="">
          <xdr:nvSpPr>
            <xdr:cNvPr id="8840" name="Text Box 1672"/>
            <xdr:cNvSpPr txBox="1">
              <a:spLocks noChangeArrowheads="1"/>
            </xdr:cNvSpPr>
          </xdr:nvSpPr>
          <xdr:spPr bwMode="auto">
            <a:xfrm>
              <a:off x="318" y="787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841" name="Text Box 1673"/>
            <xdr:cNvSpPr txBox="1">
              <a:spLocks noChangeArrowheads="1"/>
            </xdr:cNvSpPr>
          </xdr:nvSpPr>
          <xdr:spPr bwMode="auto">
            <a:xfrm>
              <a:off x="292" y="7877"/>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8842" name="Text Box 1674"/>
            <xdr:cNvSpPr txBox="1">
              <a:spLocks noChangeArrowheads="1"/>
            </xdr:cNvSpPr>
          </xdr:nvSpPr>
          <xdr:spPr bwMode="auto">
            <a:xfrm>
              <a:off x="346" y="7877"/>
              <a:ext cx="32"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39943" name="Line 1675"/>
            <xdr:cNvSpPr>
              <a:spLocks noChangeShapeType="1"/>
            </xdr:cNvSpPr>
          </xdr:nvSpPr>
          <xdr:spPr bwMode="auto">
            <a:xfrm>
              <a:off x="307" y="7888"/>
              <a:ext cx="12" cy="0"/>
            </a:xfrm>
            <a:prstGeom prst="line">
              <a:avLst/>
            </a:prstGeom>
            <a:noFill/>
            <a:ln w="9525">
              <a:solidFill>
                <a:srgbClr val="FFFF99"/>
              </a:solidFill>
              <a:round/>
              <a:headEnd/>
              <a:tailEnd/>
            </a:ln>
          </xdr:spPr>
        </xdr:sp>
        <xdr:sp macro="" textlink="">
          <xdr:nvSpPr>
            <xdr:cNvPr id="39944" name="Line 1676"/>
            <xdr:cNvSpPr>
              <a:spLocks noChangeShapeType="1"/>
            </xdr:cNvSpPr>
          </xdr:nvSpPr>
          <xdr:spPr bwMode="auto">
            <a:xfrm>
              <a:off x="335" y="7888"/>
              <a:ext cx="12" cy="0"/>
            </a:xfrm>
            <a:prstGeom prst="line">
              <a:avLst/>
            </a:prstGeom>
            <a:noFill/>
            <a:ln w="9525">
              <a:solidFill>
                <a:srgbClr val="FFFF99"/>
              </a:solidFill>
              <a:round/>
              <a:headEnd/>
              <a:tailEnd/>
            </a:ln>
          </xdr:spPr>
        </xdr:sp>
        <xdr:sp macro="" textlink="">
          <xdr:nvSpPr>
            <xdr:cNvPr id="8845" name="Text Box 1677"/>
            <xdr:cNvSpPr txBox="1">
              <a:spLocks noChangeArrowheads="1"/>
            </xdr:cNvSpPr>
          </xdr:nvSpPr>
          <xdr:spPr bwMode="auto">
            <a:xfrm>
              <a:off x="318" y="790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9946" name="Group 1678"/>
            <xdr:cNvGrpSpPr>
              <a:grpSpLocks/>
            </xdr:cNvGrpSpPr>
          </xdr:nvGrpSpPr>
          <xdr:grpSpPr bwMode="auto">
            <a:xfrm rot="5400000">
              <a:off x="322" y="7900"/>
              <a:ext cx="12" cy="4"/>
              <a:chOff x="792" y="1042"/>
              <a:chExt cx="12" cy="4"/>
            </a:xfrm>
          </xdr:grpSpPr>
          <xdr:sp macro="" textlink="">
            <xdr:nvSpPr>
              <xdr:cNvPr id="39947" name="Line 1679"/>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39948" name="Line 1680"/>
              <xdr:cNvSpPr>
                <a:spLocks noChangeShapeType="1"/>
              </xdr:cNvSpPr>
            </xdr:nvSpPr>
            <xdr:spPr bwMode="auto">
              <a:xfrm>
                <a:off x="792" y="1046"/>
                <a:ext cx="12" cy="0"/>
              </a:xfrm>
              <a:prstGeom prst="line">
                <a:avLst/>
              </a:prstGeom>
              <a:noFill/>
              <a:ln w="9525">
                <a:solidFill>
                  <a:srgbClr val="FFFF99"/>
                </a:solidFill>
                <a:round/>
                <a:headEnd/>
                <a:tailEnd/>
              </a:ln>
            </xdr:spPr>
          </xdr:sp>
        </xdr:grpSp>
      </xdr:grpSp>
      <xdr:grpSp>
        <xdr:nvGrpSpPr>
          <xdr:cNvPr id="36841" name="Group 1681"/>
          <xdr:cNvGrpSpPr>
            <a:grpSpLocks/>
          </xdr:cNvGrpSpPr>
        </xdr:nvGrpSpPr>
        <xdr:grpSpPr bwMode="auto">
          <a:xfrm>
            <a:off x="286" y="7875"/>
            <a:ext cx="81" cy="105"/>
            <a:chOff x="289" y="6398"/>
            <a:chExt cx="81" cy="105"/>
          </a:xfrm>
        </xdr:grpSpPr>
        <xdr:sp macro="" textlink="">
          <xdr:nvSpPr>
            <xdr:cNvPr id="8850" name="Text Box 1682"/>
            <xdr:cNvSpPr txBox="1">
              <a:spLocks noChangeArrowheads="1"/>
            </xdr:cNvSpPr>
          </xdr:nvSpPr>
          <xdr:spPr bwMode="auto">
            <a:xfrm>
              <a:off x="289" y="6481"/>
              <a:ext cx="81" cy="22"/>
            </a:xfrm>
            <a:prstGeom prst="rect">
              <a:avLst/>
            </a:prstGeom>
            <a:solidFill>
              <a:srgbClr val="000000"/>
            </a:solidFill>
            <a:ln w="9525">
              <a:noFill/>
              <a:miter lim="800000"/>
              <a:headEnd/>
              <a:tailEnd/>
            </a:ln>
          </xdr:spPr>
          <xdr:txBody>
            <a:bodyPr vertOverflow="clip" wrap="square" lIns="27432" tIns="22860" rIns="27432" bIns="22860" anchor="ctr" upright="1"/>
            <a:lstStyle/>
            <a:p>
              <a:pPr algn="ctr" rtl="1">
                <a:defRPr sz="1000"/>
              </a:pPr>
              <a:r>
                <a:rPr lang="el-GR" sz="1000" b="1" i="0" strike="noStrike">
                  <a:solidFill>
                    <a:srgbClr val="FF6600"/>
                  </a:solidFill>
                  <a:latin typeface="Arial"/>
                  <a:cs typeface="Arial"/>
                </a:rPr>
                <a:t>καρβονύλιο</a:t>
              </a:r>
            </a:p>
          </xdr:txBody>
        </xdr:sp>
        <xdr:grpSp>
          <xdr:nvGrpSpPr>
            <xdr:cNvPr id="36861" name="Group 1683"/>
            <xdr:cNvGrpSpPr>
              <a:grpSpLocks/>
            </xdr:cNvGrpSpPr>
          </xdr:nvGrpSpPr>
          <xdr:grpSpPr bwMode="auto">
            <a:xfrm>
              <a:off x="316" y="6398"/>
              <a:ext cx="27" cy="82"/>
              <a:chOff x="316" y="6398"/>
              <a:chExt cx="27" cy="82"/>
            </a:xfrm>
          </xdr:grpSpPr>
          <xdr:sp macro="" textlink="">
            <xdr:nvSpPr>
              <xdr:cNvPr id="36862" name="Line 1684"/>
              <xdr:cNvSpPr>
                <a:spLocks noChangeShapeType="1"/>
              </xdr:cNvSpPr>
            </xdr:nvSpPr>
            <xdr:spPr bwMode="auto">
              <a:xfrm>
                <a:off x="316" y="6398"/>
                <a:ext cx="0" cy="53"/>
              </a:xfrm>
              <a:prstGeom prst="line">
                <a:avLst/>
              </a:prstGeom>
              <a:noFill/>
              <a:ln w="9525">
                <a:solidFill>
                  <a:srgbClr val="FF6600"/>
                </a:solidFill>
                <a:round/>
                <a:headEnd/>
                <a:tailEnd/>
              </a:ln>
            </xdr:spPr>
          </xdr:sp>
          <xdr:grpSp>
            <xdr:nvGrpSpPr>
              <xdr:cNvPr id="36863" name="Group 1685"/>
              <xdr:cNvGrpSpPr>
                <a:grpSpLocks/>
              </xdr:cNvGrpSpPr>
            </xdr:nvGrpSpPr>
            <xdr:grpSpPr bwMode="auto">
              <a:xfrm>
                <a:off x="316" y="6398"/>
                <a:ext cx="27" cy="82"/>
                <a:chOff x="316" y="6398"/>
                <a:chExt cx="27" cy="82"/>
              </a:xfrm>
            </xdr:grpSpPr>
            <xdr:sp macro="" textlink="">
              <xdr:nvSpPr>
                <xdr:cNvPr id="39936" name="Line 1686"/>
                <xdr:cNvSpPr>
                  <a:spLocks noChangeShapeType="1"/>
                </xdr:cNvSpPr>
              </xdr:nvSpPr>
              <xdr:spPr bwMode="auto">
                <a:xfrm>
                  <a:off x="343" y="6398"/>
                  <a:ext cx="0" cy="53"/>
                </a:xfrm>
                <a:prstGeom prst="line">
                  <a:avLst/>
                </a:prstGeom>
                <a:noFill/>
                <a:ln w="9525">
                  <a:solidFill>
                    <a:srgbClr val="FF6600"/>
                  </a:solidFill>
                  <a:round/>
                  <a:headEnd/>
                  <a:tailEnd/>
                </a:ln>
              </xdr:spPr>
            </xdr:sp>
            <xdr:sp macro="" textlink="">
              <xdr:nvSpPr>
                <xdr:cNvPr id="39937" name="Line 1687"/>
                <xdr:cNvSpPr>
                  <a:spLocks noChangeShapeType="1"/>
                </xdr:cNvSpPr>
              </xdr:nvSpPr>
              <xdr:spPr bwMode="auto">
                <a:xfrm flipH="1">
                  <a:off x="316" y="6398"/>
                  <a:ext cx="27" cy="0"/>
                </a:xfrm>
                <a:prstGeom prst="line">
                  <a:avLst/>
                </a:prstGeom>
                <a:noFill/>
                <a:ln w="9525">
                  <a:solidFill>
                    <a:srgbClr val="FF6600"/>
                  </a:solidFill>
                  <a:round/>
                  <a:headEnd/>
                  <a:tailEnd/>
                </a:ln>
              </xdr:spPr>
            </xdr:sp>
            <xdr:sp macro="" textlink="">
              <xdr:nvSpPr>
                <xdr:cNvPr id="39938" name="Line 1688"/>
                <xdr:cNvSpPr>
                  <a:spLocks noChangeShapeType="1"/>
                </xdr:cNvSpPr>
              </xdr:nvSpPr>
              <xdr:spPr bwMode="auto">
                <a:xfrm flipH="1">
                  <a:off x="316" y="6451"/>
                  <a:ext cx="27" cy="0"/>
                </a:xfrm>
                <a:prstGeom prst="line">
                  <a:avLst/>
                </a:prstGeom>
                <a:noFill/>
                <a:ln w="9525">
                  <a:solidFill>
                    <a:srgbClr val="FF6600"/>
                  </a:solidFill>
                  <a:round/>
                  <a:headEnd/>
                  <a:tailEnd/>
                </a:ln>
              </xdr:spPr>
            </xdr:sp>
            <xdr:sp macro="" textlink="">
              <xdr:nvSpPr>
                <xdr:cNvPr id="39939" name="Line 1689"/>
                <xdr:cNvSpPr>
                  <a:spLocks noChangeShapeType="1"/>
                </xdr:cNvSpPr>
              </xdr:nvSpPr>
              <xdr:spPr bwMode="auto">
                <a:xfrm>
                  <a:off x="330" y="6451"/>
                  <a:ext cx="0" cy="29"/>
                </a:xfrm>
                <a:prstGeom prst="line">
                  <a:avLst/>
                </a:prstGeom>
                <a:noFill/>
                <a:ln w="9525">
                  <a:solidFill>
                    <a:srgbClr val="FF6600"/>
                  </a:solidFill>
                  <a:round/>
                  <a:headEnd/>
                  <a:tailEnd type="triangle" w="med" len="med"/>
                </a:ln>
              </xdr:spPr>
            </xdr:sp>
          </xdr:grpSp>
        </xdr:grpSp>
      </xdr:grpSp>
      <xdr:grpSp>
        <xdr:nvGrpSpPr>
          <xdr:cNvPr id="36842" name="Group 1712"/>
          <xdr:cNvGrpSpPr>
            <a:grpSpLocks/>
          </xdr:cNvGrpSpPr>
        </xdr:nvGrpSpPr>
        <xdr:grpSpPr bwMode="auto">
          <a:xfrm>
            <a:off x="309" y="7867"/>
            <a:ext cx="175" cy="71"/>
            <a:chOff x="310" y="7867"/>
            <a:chExt cx="175" cy="71"/>
          </a:xfrm>
        </xdr:grpSpPr>
        <xdr:sp macro="" textlink="">
          <xdr:nvSpPr>
            <xdr:cNvPr id="8859" name="Text Box 1691"/>
            <xdr:cNvSpPr txBox="1">
              <a:spLocks noChangeArrowheads="1"/>
            </xdr:cNvSpPr>
          </xdr:nvSpPr>
          <xdr:spPr bwMode="auto">
            <a:xfrm>
              <a:off x="402" y="7907"/>
              <a:ext cx="83" cy="21"/>
            </a:xfrm>
            <a:prstGeom prst="rect">
              <a:avLst/>
            </a:prstGeom>
            <a:solidFill>
              <a:srgbClr val="000000"/>
            </a:solidFill>
            <a:ln w="9525">
              <a:no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καρβοξύλιο</a:t>
              </a:r>
            </a:p>
          </xdr:txBody>
        </xdr:sp>
        <xdr:grpSp>
          <xdr:nvGrpSpPr>
            <xdr:cNvPr id="36853" name="Group 1701"/>
            <xdr:cNvGrpSpPr>
              <a:grpSpLocks/>
            </xdr:cNvGrpSpPr>
          </xdr:nvGrpSpPr>
          <xdr:grpSpPr bwMode="auto">
            <a:xfrm>
              <a:off x="310" y="7867"/>
              <a:ext cx="92" cy="71"/>
              <a:chOff x="310" y="7867"/>
              <a:chExt cx="92" cy="71"/>
            </a:xfrm>
          </xdr:grpSpPr>
          <xdr:sp macro="" textlink="">
            <xdr:nvSpPr>
              <xdr:cNvPr id="36854" name="Line 1694"/>
              <xdr:cNvSpPr>
                <a:spLocks noChangeShapeType="1"/>
              </xdr:cNvSpPr>
            </xdr:nvSpPr>
            <xdr:spPr bwMode="auto">
              <a:xfrm>
                <a:off x="310" y="7867"/>
                <a:ext cx="0" cy="71"/>
              </a:xfrm>
              <a:prstGeom prst="line">
                <a:avLst/>
              </a:prstGeom>
              <a:noFill/>
              <a:ln w="9525">
                <a:solidFill>
                  <a:srgbClr val="800000"/>
                </a:solidFill>
                <a:round/>
                <a:headEnd/>
                <a:tailEnd/>
              </a:ln>
            </xdr:spPr>
          </xdr:sp>
          <xdr:sp macro="" textlink="">
            <xdr:nvSpPr>
              <xdr:cNvPr id="36855" name="Line 1696"/>
              <xdr:cNvSpPr>
                <a:spLocks noChangeShapeType="1"/>
              </xdr:cNvSpPr>
            </xdr:nvSpPr>
            <xdr:spPr bwMode="auto">
              <a:xfrm flipH="1">
                <a:off x="310" y="7867"/>
                <a:ext cx="68" cy="0"/>
              </a:xfrm>
              <a:prstGeom prst="line">
                <a:avLst/>
              </a:prstGeom>
              <a:noFill/>
              <a:ln w="9525">
                <a:solidFill>
                  <a:srgbClr val="800000"/>
                </a:solidFill>
                <a:round/>
                <a:headEnd/>
                <a:tailEnd/>
              </a:ln>
            </xdr:spPr>
          </xdr:sp>
          <xdr:grpSp>
            <xdr:nvGrpSpPr>
              <xdr:cNvPr id="36856" name="Group 1699"/>
              <xdr:cNvGrpSpPr>
                <a:grpSpLocks/>
              </xdr:cNvGrpSpPr>
            </xdr:nvGrpSpPr>
            <xdr:grpSpPr bwMode="auto">
              <a:xfrm>
                <a:off x="379" y="7867"/>
                <a:ext cx="23" cy="71"/>
                <a:chOff x="364" y="7867"/>
                <a:chExt cx="23" cy="71"/>
              </a:xfrm>
            </xdr:grpSpPr>
            <xdr:sp macro="" textlink="">
              <xdr:nvSpPr>
                <xdr:cNvPr id="36858" name="Line 1695"/>
                <xdr:cNvSpPr>
                  <a:spLocks noChangeShapeType="1"/>
                </xdr:cNvSpPr>
              </xdr:nvSpPr>
              <xdr:spPr bwMode="auto">
                <a:xfrm>
                  <a:off x="364" y="7867"/>
                  <a:ext cx="0" cy="71"/>
                </a:xfrm>
                <a:prstGeom prst="line">
                  <a:avLst/>
                </a:prstGeom>
                <a:noFill/>
                <a:ln w="9525">
                  <a:solidFill>
                    <a:srgbClr val="800000"/>
                  </a:solidFill>
                  <a:round/>
                  <a:headEnd/>
                  <a:tailEnd/>
                </a:ln>
              </xdr:spPr>
            </xdr:sp>
            <xdr:sp macro="" textlink="">
              <xdr:nvSpPr>
                <xdr:cNvPr id="36859" name="Line 1698"/>
                <xdr:cNvSpPr>
                  <a:spLocks noChangeShapeType="1"/>
                </xdr:cNvSpPr>
              </xdr:nvSpPr>
              <xdr:spPr bwMode="auto">
                <a:xfrm>
                  <a:off x="364" y="7918"/>
                  <a:ext cx="23" cy="0"/>
                </a:xfrm>
                <a:prstGeom prst="line">
                  <a:avLst/>
                </a:prstGeom>
                <a:noFill/>
                <a:ln w="9525">
                  <a:solidFill>
                    <a:srgbClr val="800000"/>
                  </a:solidFill>
                  <a:round/>
                  <a:headEnd/>
                  <a:tailEnd type="triangle" w="med" len="med"/>
                </a:ln>
              </xdr:spPr>
            </xdr:sp>
          </xdr:grpSp>
          <xdr:sp macro="" textlink="">
            <xdr:nvSpPr>
              <xdr:cNvPr id="36857" name="Line 1700"/>
              <xdr:cNvSpPr>
                <a:spLocks noChangeShapeType="1"/>
              </xdr:cNvSpPr>
            </xdr:nvSpPr>
            <xdr:spPr bwMode="auto">
              <a:xfrm flipH="1">
                <a:off x="310" y="7938"/>
                <a:ext cx="68" cy="0"/>
              </a:xfrm>
              <a:prstGeom prst="line">
                <a:avLst/>
              </a:prstGeom>
              <a:noFill/>
              <a:ln w="9525">
                <a:solidFill>
                  <a:srgbClr val="800000"/>
                </a:solidFill>
                <a:round/>
                <a:headEnd/>
                <a:tailEnd/>
              </a:ln>
            </xdr:spPr>
          </xdr:sp>
        </xdr:grpSp>
      </xdr:grpSp>
      <xdr:grpSp>
        <xdr:nvGrpSpPr>
          <xdr:cNvPr id="36843" name="Group 1713"/>
          <xdr:cNvGrpSpPr>
            <a:grpSpLocks/>
          </xdr:cNvGrpSpPr>
        </xdr:nvGrpSpPr>
        <xdr:grpSpPr bwMode="auto">
          <a:xfrm>
            <a:off x="317" y="7828"/>
            <a:ext cx="83" cy="75"/>
            <a:chOff x="317" y="7828"/>
            <a:chExt cx="83" cy="75"/>
          </a:xfrm>
        </xdr:grpSpPr>
        <xdr:grpSp>
          <xdr:nvGrpSpPr>
            <xdr:cNvPr id="36844" name="Group 1710"/>
            <xdr:cNvGrpSpPr>
              <a:grpSpLocks/>
            </xdr:cNvGrpSpPr>
          </xdr:nvGrpSpPr>
          <xdr:grpSpPr bwMode="auto">
            <a:xfrm>
              <a:off x="344" y="7850"/>
              <a:ext cx="31" cy="53"/>
              <a:chOff x="344" y="7850"/>
              <a:chExt cx="31" cy="53"/>
            </a:xfrm>
          </xdr:grpSpPr>
          <xdr:grpSp>
            <xdr:nvGrpSpPr>
              <xdr:cNvPr id="36846" name="Group 1708"/>
              <xdr:cNvGrpSpPr>
                <a:grpSpLocks/>
              </xdr:cNvGrpSpPr>
            </xdr:nvGrpSpPr>
            <xdr:grpSpPr bwMode="auto">
              <a:xfrm>
                <a:off x="344" y="7873"/>
                <a:ext cx="31" cy="30"/>
                <a:chOff x="344" y="7875"/>
                <a:chExt cx="31" cy="30"/>
              </a:xfrm>
            </xdr:grpSpPr>
            <xdr:sp macro="" textlink="">
              <xdr:nvSpPr>
                <xdr:cNvPr id="36848" name="Line 1704"/>
                <xdr:cNvSpPr>
                  <a:spLocks noChangeShapeType="1"/>
                </xdr:cNvSpPr>
              </xdr:nvSpPr>
              <xdr:spPr bwMode="auto">
                <a:xfrm>
                  <a:off x="344" y="7876"/>
                  <a:ext cx="0" cy="29"/>
                </a:xfrm>
                <a:prstGeom prst="line">
                  <a:avLst/>
                </a:prstGeom>
                <a:noFill/>
                <a:ln w="9525">
                  <a:solidFill>
                    <a:srgbClr val="3366FF"/>
                  </a:solidFill>
                  <a:round/>
                  <a:headEnd/>
                  <a:tailEnd/>
                </a:ln>
              </xdr:spPr>
            </xdr:sp>
            <xdr:sp macro="" textlink="">
              <xdr:nvSpPr>
                <xdr:cNvPr id="36849" name="Line 1705"/>
                <xdr:cNvSpPr>
                  <a:spLocks noChangeShapeType="1"/>
                </xdr:cNvSpPr>
              </xdr:nvSpPr>
              <xdr:spPr bwMode="auto">
                <a:xfrm>
                  <a:off x="375" y="7875"/>
                  <a:ext cx="0" cy="29"/>
                </a:xfrm>
                <a:prstGeom prst="line">
                  <a:avLst/>
                </a:prstGeom>
                <a:noFill/>
                <a:ln w="9525">
                  <a:solidFill>
                    <a:srgbClr val="3366FF"/>
                  </a:solidFill>
                  <a:round/>
                  <a:headEnd/>
                  <a:tailEnd/>
                </a:ln>
              </xdr:spPr>
            </xdr:sp>
            <xdr:sp macro="" textlink="">
              <xdr:nvSpPr>
                <xdr:cNvPr id="36850" name="Line 1706"/>
                <xdr:cNvSpPr>
                  <a:spLocks noChangeShapeType="1"/>
                </xdr:cNvSpPr>
              </xdr:nvSpPr>
              <xdr:spPr bwMode="auto">
                <a:xfrm flipH="1">
                  <a:off x="344" y="7875"/>
                  <a:ext cx="31" cy="0"/>
                </a:xfrm>
                <a:prstGeom prst="line">
                  <a:avLst/>
                </a:prstGeom>
                <a:noFill/>
                <a:ln w="9525">
                  <a:solidFill>
                    <a:srgbClr val="3366FF"/>
                  </a:solidFill>
                  <a:round/>
                  <a:headEnd/>
                  <a:tailEnd/>
                </a:ln>
              </xdr:spPr>
            </xdr:sp>
            <xdr:sp macro="" textlink="">
              <xdr:nvSpPr>
                <xdr:cNvPr id="36851" name="Line 1707"/>
                <xdr:cNvSpPr>
                  <a:spLocks noChangeShapeType="1"/>
                </xdr:cNvSpPr>
              </xdr:nvSpPr>
              <xdr:spPr bwMode="auto">
                <a:xfrm flipH="1">
                  <a:off x="344" y="7905"/>
                  <a:ext cx="31" cy="0"/>
                </a:xfrm>
                <a:prstGeom prst="line">
                  <a:avLst/>
                </a:prstGeom>
                <a:noFill/>
                <a:ln w="9525">
                  <a:solidFill>
                    <a:srgbClr val="3366FF"/>
                  </a:solidFill>
                  <a:round/>
                  <a:headEnd/>
                  <a:tailEnd/>
                </a:ln>
              </xdr:spPr>
            </xdr:sp>
          </xdr:grpSp>
          <xdr:sp macro="" textlink="">
            <xdr:nvSpPr>
              <xdr:cNvPr id="36847" name="Line 1709"/>
              <xdr:cNvSpPr>
                <a:spLocks noChangeShapeType="1"/>
              </xdr:cNvSpPr>
            </xdr:nvSpPr>
            <xdr:spPr bwMode="auto">
              <a:xfrm flipV="1">
                <a:off x="359" y="7850"/>
                <a:ext cx="0" cy="23"/>
              </a:xfrm>
              <a:prstGeom prst="line">
                <a:avLst/>
              </a:prstGeom>
              <a:noFill/>
              <a:ln w="9525">
                <a:solidFill>
                  <a:srgbClr val="3366FF"/>
                </a:solidFill>
                <a:round/>
                <a:headEnd/>
                <a:tailEnd type="triangle" w="med" len="med"/>
              </a:ln>
            </xdr:spPr>
          </xdr:sp>
        </xdr:grpSp>
        <xdr:sp macro="" textlink="">
          <xdr:nvSpPr>
            <xdr:cNvPr id="8879" name="Text Box 1711"/>
            <xdr:cNvSpPr txBox="1">
              <a:spLocks noChangeArrowheads="1"/>
            </xdr:cNvSpPr>
          </xdr:nvSpPr>
          <xdr:spPr bwMode="auto">
            <a:xfrm>
              <a:off x="317" y="7828"/>
              <a:ext cx="83" cy="21"/>
            </a:xfrm>
            <a:prstGeom prst="rect">
              <a:avLst/>
            </a:prstGeom>
            <a:solidFill>
              <a:srgbClr val="000000"/>
            </a:solidFill>
            <a:ln w="9525">
              <a:noFill/>
              <a:miter lim="800000"/>
              <a:headEnd/>
              <a:tailEnd/>
            </a:ln>
          </xdr:spPr>
          <xdr:txBody>
            <a:bodyPr vertOverflow="clip" wrap="square" lIns="27432" tIns="22860" rIns="27432" bIns="22860" anchor="ctr" upright="1"/>
            <a:lstStyle/>
            <a:p>
              <a:pPr algn="ctr" rtl="1">
                <a:defRPr sz="1000"/>
              </a:pPr>
              <a:r>
                <a:rPr lang="el-GR" sz="1000" b="1" i="0" strike="noStrike">
                  <a:solidFill>
                    <a:srgbClr val="3366FF"/>
                  </a:solidFill>
                  <a:latin typeface="Arial"/>
                  <a:cs typeface="Arial"/>
                </a:rPr>
                <a:t>υδροξύλιο</a:t>
              </a:r>
            </a:p>
          </xdr:txBody>
        </xdr:sp>
      </xdr:grpSp>
    </xdr:grpSp>
    <xdr:clientData/>
  </xdr:twoCellAnchor>
  <xdr:twoCellAnchor>
    <xdr:from>
      <xdr:col>3</xdr:col>
      <xdr:colOff>304800</xdr:colOff>
      <xdr:row>426</xdr:row>
      <xdr:rowOff>49776</xdr:rowOff>
    </xdr:from>
    <xdr:to>
      <xdr:col>8</xdr:col>
      <xdr:colOff>295275</xdr:colOff>
      <xdr:row>427</xdr:row>
      <xdr:rowOff>192651</xdr:rowOff>
    </xdr:to>
    <xdr:sp macro="" textlink="">
      <xdr:nvSpPr>
        <xdr:cNvPr id="8885" name="Text Box 1717"/>
        <xdr:cNvSpPr txBox="1">
          <a:spLocks noChangeArrowheads="1"/>
        </xdr:cNvSpPr>
      </xdr:nvSpPr>
      <xdr:spPr bwMode="auto">
        <a:xfrm>
          <a:off x="2148348" y="87311066"/>
          <a:ext cx="3063056" cy="347714"/>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κμ οξέων: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a:t>
          </a:r>
          <a:r>
            <a:rPr lang="el-GR" sz="1400" b="0" i="0" strike="noStrike">
              <a:solidFill>
                <a:srgbClr val="FFFF99"/>
              </a:solidFill>
              <a:latin typeface="Arial"/>
              <a:cs typeface="Arial"/>
            </a:rPr>
            <a:t>Ο</a:t>
          </a:r>
          <a:r>
            <a:rPr lang="el-GR" sz="1400" b="1" i="0" strike="noStrike" baseline="-25000">
              <a:solidFill>
                <a:srgbClr val="FFFF99"/>
              </a:solidFill>
              <a:latin typeface="Arial"/>
              <a:cs typeface="Arial"/>
            </a:rPr>
            <a:t>2</a:t>
          </a:r>
          <a:r>
            <a:rPr lang="el-GR" sz="1400" b="0" i="0" strike="noStrike">
              <a:solidFill>
                <a:srgbClr val="FFFF99"/>
              </a:solidFill>
              <a:latin typeface="Arial"/>
              <a:cs typeface="Arial"/>
            </a:rPr>
            <a:t>   (ν≥1)</a:t>
          </a:r>
        </a:p>
      </xdr:txBody>
    </xdr:sp>
    <xdr:clientData/>
  </xdr:twoCellAnchor>
  <xdr:twoCellAnchor>
    <xdr:from>
      <xdr:col>4</xdr:col>
      <xdr:colOff>333375</xdr:colOff>
      <xdr:row>434</xdr:row>
      <xdr:rowOff>180975</xdr:rowOff>
    </xdr:from>
    <xdr:to>
      <xdr:col>7</xdr:col>
      <xdr:colOff>276225</xdr:colOff>
      <xdr:row>437</xdr:row>
      <xdr:rowOff>85725</xdr:rowOff>
    </xdr:to>
    <xdr:grpSp>
      <xdr:nvGrpSpPr>
        <xdr:cNvPr id="36709" name="Group 1743"/>
        <xdr:cNvGrpSpPr>
          <a:grpSpLocks/>
        </xdr:cNvGrpSpPr>
      </xdr:nvGrpSpPr>
      <xdr:grpSpPr bwMode="auto">
        <a:xfrm>
          <a:off x="2791440" y="89080975"/>
          <a:ext cx="1786398" cy="519266"/>
          <a:chOff x="300" y="8405"/>
          <a:chExt cx="186" cy="50"/>
        </a:xfrm>
      </xdr:grpSpPr>
      <xdr:sp macro="" textlink="">
        <xdr:nvSpPr>
          <xdr:cNvPr id="8887" name="Text Box 1719"/>
          <xdr:cNvSpPr txBox="1">
            <a:spLocks noChangeArrowheads="1"/>
          </xdr:cNvSpPr>
        </xdr:nvSpPr>
        <xdr:spPr bwMode="auto">
          <a:xfrm>
            <a:off x="399" y="8408"/>
            <a:ext cx="87"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μεθανικό οξύ</a:t>
            </a:r>
          </a:p>
        </xdr:txBody>
      </xdr:sp>
      <xdr:grpSp>
        <xdr:nvGrpSpPr>
          <xdr:cNvPr id="36830" name="Group 1742"/>
          <xdr:cNvGrpSpPr>
            <a:grpSpLocks/>
          </xdr:cNvGrpSpPr>
        </xdr:nvGrpSpPr>
        <xdr:grpSpPr bwMode="auto">
          <a:xfrm>
            <a:off x="300" y="8405"/>
            <a:ext cx="85" cy="50"/>
            <a:chOff x="300" y="8405"/>
            <a:chExt cx="85" cy="50"/>
          </a:xfrm>
        </xdr:grpSpPr>
        <xdr:sp macro="" textlink="">
          <xdr:nvSpPr>
            <xdr:cNvPr id="8889" name="Text Box 1721"/>
            <xdr:cNvSpPr txBox="1">
              <a:spLocks noChangeArrowheads="1"/>
            </xdr:cNvSpPr>
          </xdr:nvSpPr>
          <xdr:spPr bwMode="auto">
            <a:xfrm>
              <a:off x="300" y="8405"/>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Η</a:t>
              </a:r>
            </a:p>
          </xdr:txBody>
        </xdr:sp>
        <xdr:sp macro="" textlink="">
          <xdr:nvSpPr>
            <xdr:cNvPr id="8890" name="Text Box 1722"/>
            <xdr:cNvSpPr txBox="1">
              <a:spLocks noChangeArrowheads="1"/>
            </xdr:cNvSpPr>
          </xdr:nvSpPr>
          <xdr:spPr bwMode="auto">
            <a:xfrm>
              <a:off x="353" y="8405"/>
              <a:ext cx="32"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8891" name="Text Box 1723"/>
            <xdr:cNvSpPr txBox="1">
              <a:spLocks noChangeArrowheads="1"/>
            </xdr:cNvSpPr>
          </xdr:nvSpPr>
          <xdr:spPr bwMode="auto">
            <a:xfrm>
              <a:off x="326" y="840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6834" name="Line 1724"/>
            <xdr:cNvSpPr>
              <a:spLocks noChangeShapeType="1"/>
            </xdr:cNvSpPr>
          </xdr:nvSpPr>
          <xdr:spPr bwMode="auto">
            <a:xfrm>
              <a:off x="317" y="8415"/>
              <a:ext cx="12" cy="0"/>
            </a:xfrm>
            <a:prstGeom prst="line">
              <a:avLst/>
            </a:prstGeom>
            <a:noFill/>
            <a:ln w="9525">
              <a:solidFill>
                <a:srgbClr val="FFFF99"/>
              </a:solidFill>
              <a:round/>
              <a:headEnd/>
              <a:tailEnd/>
            </a:ln>
          </xdr:spPr>
        </xdr:sp>
        <xdr:sp macro="" textlink="">
          <xdr:nvSpPr>
            <xdr:cNvPr id="36835" name="Line 1725"/>
            <xdr:cNvSpPr>
              <a:spLocks noChangeShapeType="1"/>
            </xdr:cNvSpPr>
          </xdr:nvSpPr>
          <xdr:spPr bwMode="auto">
            <a:xfrm>
              <a:off x="343" y="8415"/>
              <a:ext cx="12" cy="0"/>
            </a:xfrm>
            <a:prstGeom prst="line">
              <a:avLst/>
            </a:prstGeom>
            <a:noFill/>
            <a:ln w="9525">
              <a:solidFill>
                <a:srgbClr val="FFFF99"/>
              </a:solidFill>
              <a:round/>
              <a:headEnd/>
              <a:tailEnd/>
            </a:ln>
          </xdr:spPr>
        </xdr:sp>
        <xdr:sp macro="" textlink="">
          <xdr:nvSpPr>
            <xdr:cNvPr id="8894" name="Text Box 1726"/>
            <xdr:cNvSpPr txBox="1">
              <a:spLocks noChangeArrowheads="1"/>
            </xdr:cNvSpPr>
          </xdr:nvSpPr>
          <xdr:spPr bwMode="auto">
            <a:xfrm>
              <a:off x="325" y="843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6837" name="Group 1727"/>
            <xdr:cNvGrpSpPr>
              <a:grpSpLocks/>
            </xdr:cNvGrpSpPr>
          </xdr:nvGrpSpPr>
          <xdr:grpSpPr bwMode="auto">
            <a:xfrm rot="5400000">
              <a:off x="330" y="8428"/>
              <a:ext cx="12" cy="4"/>
              <a:chOff x="792" y="1042"/>
              <a:chExt cx="12" cy="4"/>
            </a:xfrm>
          </xdr:grpSpPr>
          <xdr:sp macro="" textlink="">
            <xdr:nvSpPr>
              <xdr:cNvPr id="36838" name="Line 1728"/>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36839" name="Line 1729"/>
              <xdr:cNvSpPr>
                <a:spLocks noChangeShapeType="1"/>
              </xdr:cNvSpPr>
            </xdr:nvSpPr>
            <xdr:spPr bwMode="auto">
              <a:xfrm>
                <a:off x="792" y="1046"/>
                <a:ext cx="12" cy="0"/>
              </a:xfrm>
              <a:prstGeom prst="line">
                <a:avLst/>
              </a:prstGeom>
              <a:noFill/>
              <a:ln w="9525">
                <a:solidFill>
                  <a:srgbClr val="FFFF99"/>
                </a:solidFill>
                <a:round/>
                <a:headEnd/>
                <a:tailEnd/>
              </a:ln>
            </xdr:spPr>
          </xdr:sp>
        </xdr:grpSp>
      </xdr:grpSp>
    </xdr:grpSp>
    <xdr:clientData/>
  </xdr:twoCellAnchor>
  <xdr:twoCellAnchor>
    <xdr:from>
      <xdr:col>4</xdr:col>
      <xdr:colOff>238125</xdr:colOff>
      <xdr:row>440</xdr:row>
      <xdr:rowOff>85725</xdr:rowOff>
    </xdr:from>
    <xdr:to>
      <xdr:col>7</xdr:col>
      <xdr:colOff>361950</xdr:colOff>
      <xdr:row>442</xdr:row>
      <xdr:rowOff>180975</xdr:rowOff>
    </xdr:to>
    <xdr:grpSp>
      <xdr:nvGrpSpPr>
        <xdr:cNvPr id="36710" name="Group 1745"/>
        <xdr:cNvGrpSpPr>
          <a:grpSpLocks/>
        </xdr:cNvGrpSpPr>
      </xdr:nvGrpSpPr>
      <xdr:grpSpPr bwMode="auto">
        <a:xfrm>
          <a:off x="2696190" y="90214757"/>
          <a:ext cx="1967373" cy="504928"/>
          <a:chOff x="281" y="8536"/>
          <a:chExt cx="205" cy="50"/>
        </a:xfrm>
      </xdr:grpSpPr>
      <xdr:sp macro="" textlink="">
        <xdr:nvSpPr>
          <xdr:cNvPr id="8899" name="Text Box 1731"/>
          <xdr:cNvSpPr txBox="1">
            <a:spLocks noChangeArrowheads="1"/>
          </xdr:cNvSpPr>
        </xdr:nvSpPr>
        <xdr:spPr bwMode="auto">
          <a:xfrm>
            <a:off x="400" y="8539"/>
            <a:ext cx="86" cy="18"/>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αιθανικό οξύ</a:t>
            </a:r>
          </a:p>
        </xdr:txBody>
      </xdr:sp>
      <xdr:grpSp>
        <xdr:nvGrpSpPr>
          <xdr:cNvPr id="36819" name="Group 1744"/>
          <xdr:cNvGrpSpPr>
            <a:grpSpLocks/>
          </xdr:cNvGrpSpPr>
        </xdr:nvGrpSpPr>
        <xdr:grpSpPr bwMode="auto">
          <a:xfrm>
            <a:off x="281" y="8536"/>
            <a:ext cx="101" cy="50"/>
            <a:chOff x="281" y="8536"/>
            <a:chExt cx="101" cy="50"/>
          </a:xfrm>
        </xdr:grpSpPr>
        <xdr:sp macro="" textlink="">
          <xdr:nvSpPr>
            <xdr:cNvPr id="8901" name="Text Box 1733"/>
            <xdr:cNvSpPr txBox="1">
              <a:spLocks noChangeArrowheads="1"/>
            </xdr:cNvSpPr>
          </xdr:nvSpPr>
          <xdr:spPr bwMode="auto">
            <a:xfrm>
              <a:off x="281" y="8536"/>
              <a:ext cx="36" cy="2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8902" name="Text Box 1734"/>
            <xdr:cNvSpPr txBox="1">
              <a:spLocks noChangeArrowheads="1"/>
            </xdr:cNvSpPr>
          </xdr:nvSpPr>
          <xdr:spPr bwMode="auto">
            <a:xfrm>
              <a:off x="352" y="8536"/>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8903" name="Text Box 1735"/>
            <xdr:cNvSpPr txBox="1">
              <a:spLocks noChangeArrowheads="1"/>
            </xdr:cNvSpPr>
          </xdr:nvSpPr>
          <xdr:spPr bwMode="auto">
            <a:xfrm>
              <a:off x="325" y="853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6823" name="Line 1736"/>
            <xdr:cNvSpPr>
              <a:spLocks noChangeShapeType="1"/>
            </xdr:cNvSpPr>
          </xdr:nvSpPr>
          <xdr:spPr bwMode="auto">
            <a:xfrm>
              <a:off x="315" y="8546"/>
              <a:ext cx="12" cy="0"/>
            </a:xfrm>
            <a:prstGeom prst="line">
              <a:avLst/>
            </a:prstGeom>
            <a:noFill/>
            <a:ln w="9525">
              <a:solidFill>
                <a:srgbClr val="FFFF99"/>
              </a:solidFill>
              <a:round/>
              <a:headEnd/>
              <a:tailEnd/>
            </a:ln>
          </xdr:spPr>
        </xdr:sp>
        <xdr:sp macro="" textlink="">
          <xdr:nvSpPr>
            <xdr:cNvPr id="36824" name="Line 1737"/>
            <xdr:cNvSpPr>
              <a:spLocks noChangeShapeType="1"/>
            </xdr:cNvSpPr>
          </xdr:nvSpPr>
          <xdr:spPr bwMode="auto">
            <a:xfrm>
              <a:off x="342" y="8546"/>
              <a:ext cx="12" cy="0"/>
            </a:xfrm>
            <a:prstGeom prst="line">
              <a:avLst/>
            </a:prstGeom>
            <a:noFill/>
            <a:ln w="9525">
              <a:solidFill>
                <a:srgbClr val="FFFF99"/>
              </a:solidFill>
              <a:round/>
              <a:headEnd/>
              <a:tailEnd/>
            </a:ln>
          </xdr:spPr>
        </xdr:sp>
        <xdr:sp macro="" textlink="">
          <xdr:nvSpPr>
            <xdr:cNvPr id="8906" name="Text Box 1738"/>
            <xdr:cNvSpPr txBox="1">
              <a:spLocks noChangeArrowheads="1"/>
            </xdr:cNvSpPr>
          </xdr:nvSpPr>
          <xdr:spPr bwMode="auto">
            <a:xfrm>
              <a:off x="324" y="856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6826" name="Group 1739"/>
            <xdr:cNvGrpSpPr>
              <a:grpSpLocks/>
            </xdr:cNvGrpSpPr>
          </xdr:nvGrpSpPr>
          <xdr:grpSpPr bwMode="auto">
            <a:xfrm rot="5400000">
              <a:off x="329" y="8559"/>
              <a:ext cx="12" cy="4"/>
              <a:chOff x="792" y="1042"/>
              <a:chExt cx="12" cy="4"/>
            </a:xfrm>
          </xdr:grpSpPr>
          <xdr:sp macro="" textlink="">
            <xdr:nvSpPr>
              <xdr:cNvPr id="36827" name="Line 1740"/>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36828" name="Line 1741"/>
              <xdr:cNvSpPr>
                <a:spLocks noChangeShapeType="1"/>
              </xdr:cNvSpPr>
            </xdr:nvSpPr>
            <xdr:spPr bwMode="auto">
              <a:xfrm>
                <a:off x="792" y="1046"/>
                <a:ext cx="12" cy="0"/>
              </a:xfrm>
              <a:prstGeom prst="line">
                <a:avLst/>
              </a:prstGeom>
              <a:noFill/>
              <a:ln w="9525">
                <a:solidFill>
                  <a:srgbClr val="FFFF99"/>
                </a:solidFill>
                <a:round/>
                <a:headEnd/>
                <a:tailEnd/>
              </a:ln>
            </xdr:spPr>
          </xdr:sp>
        </xdr:grpSp>
      </xdr:grpSp>
    </xdr:grpSp>
    <xdr:clientData/>
  </xdr:twoCellAnchor>
  <xdr:twoCellAnchor>
    <xdr:from>
      <xdr:col>3</xdr:col>
      <xdr:colOff>523875</xdr:colOff>
      <xdr:row>449</xdr:row>
      <xdr:rowOff>133350</xdr:rowOff>
    </xdr:from>
    <xdr:to>
      <xdr:col>8</xdr:col>
      <xdr:colOff>142875</xdr:colOff>
      <xdr:row>452</xdr:row>
      <xdr:rowOff>66675</xdr:rowOff>
    </xdr:to>
    <xdr:grpSp>
      <xdr:nvGrpSpPr>
        <xdr:cNvPr id="36711" name="Group 1796"/>
        <xdr:cNvGrpSpPr>
          <a:grpSpLocks/>
        </xdr:cNvGrpSpPr>
      </xdr:nvGrpSpPr>
      <xdr:grpSpPr bwMode="auto">
        <a:xfrm>
          <a:off x="2367423" y="92105931"/>
          <a:ext cx="2691581" cy="547841"/>
          <a:chOff x="274" y="8674"/>
          <a:chExt cx="280" cy="53"/>
        </a:xfrm>
      </xdr:grpSpPr>
      <xdr:grpSp>
        <xdr:nvGrpSpPr>
          <xdr:cNvPr id="36799" name="Group 1787"/>
          <xdr:cNvGrpSpPr>
            <a:grpSpLocks/>
          </xdr:cNvGrpSpPr>
        </xdr:nvGrpSpPr>
        <xdr:grpSpPr bwMode="auto">
          <a:xfrm>
            <a:off x="274" y="8676"/>
            <a:ext cx="106" cy="50"/>
            <a:chOff x="291" y="8724"/>
            <a:chExt cx="106" cy="50"/>
          </a:xfrm>
        </xdr:grpSpPr>
        <xdr:sp macro="" textlink="">
          <xdr:nvSpPr>
            <xdr:cNvPr id="8916" name="Text Box 1748"/>
            <xdr:cNvSpPr txBox="1">
              <a:spLocks noChangeArrowheads="1"/>
            </xdr:cNvSpPr>
          </xdr:nvSpPr>
          <xdr:spPr bwMode="auto">
            <a:xfrm>
              <a:off x="317" y="872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921" name="Text Box 1753"/>
            <xdr:cNvSpPr txBox="1">
              <a:spLocks noChangeArrowheads="1"/>
            </xdr:cNvSpPr>
          </xdr:nvSpPr>
          <xdr:spPr bwMode="auto">
            <a:xfrm>
              <a:off x="316" y="875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6809" name="Group 1754"/>
            <xdr:cNvGrpSpPr>
              <a:grpSpLocks/>
            </xdr:cNvGrpSpPr>
          </xdr:nvGrpSpPr>
          <xdr:grpSpPr bwMode="auto">
            <a:xfrm rot="5400000">
              <a:off x="321" y="8747"/>
              <a:ext cx="12" cy="4"/>
              <a:chOff x="792" y="1042"/>
              <a:chExt cx="12" cy="4"/>
            </a:xfrm>
          </xdr:grpSpPr>
          <xdr:sp macro="" textlink="">
            <xdr:nvSpPr>
              <xdr:cNvPr id="36816" name="Line 1755"/>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36817" name="Line 1756"/>
              <xdr:cNvSpPr>
                <a:spLocks noChangeShapeType="1"/>
              </xdr:cNvSpPr>
            </xdr:nvSpPr>
            <xdr:spPr bwMode="auto">
              <a:xfrm>
                <a:off x="792" y="1046"/>
                <a:ext cx="12" cy="0"/>
              </a:xfrm>
              <a:prstGeom prst="line">
                <a:avLst/>
              </a:prstGeom>
              <a:noFill/>
              <a:ln w="9525">
                <a:solidFill>
                  <a:srgbClr val="FFFF99"/>
                </a:solidFill>
                <a:round/>
                <a:headEnd/>
                <a:tailEnd/>
              </a:ln>
            </xdr:spPr>
          </xdr:sp>
        </xdr:grpSp>
        <xdr:sp macro="" textlink="">
          <xdr:nvSpPr>
            <xdr:cNvPr id="8953" name="Text Box 1785"/>
            <xdr:cNvSpPr txBox="1">
              <a:spLocks noChangeArrowheads="1"/>
            </xdr:cNvSpPr>
          </xdr:nvSpPr>
          <xdr:spPr bwMode="auto">
            <a:xfrm>
              <a:off x="372" y="8724"/>
              <a:ext cx="25"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r>
                <a:rPr lang="el-GR" sz="1200" b="0" i="0" strike="noStrike">
                  <a:solidFill>
                    <a:srgbClr val="FFFF99"/>
                  </a:solidFill>
                  <a:latin typeface="Arial"/>
                  <a:cs typeface="Arial"/>
                </a:rPr>
                <a:t>΄</a:t>
              </a:r>
            </a:p>
          </xdr:txBody>
        </xdr:sp>
        <xdr:sp macro="" textlink="">
          <xdr:nvSpPr>
            <xdr:cNvPr id="8917" name="Text Box 1749"/>
            <xdr:cNvSpPr txBox="1">
              <a:spLocks noChangeArrowheads="1"/>
            </xdr:cNvSpPr>
          </xdr:nvSpPr>
          <xdr:spPr bwMode="auto">
            <a:xfrm>
              <a:off x="291" y="872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8918" name="Text Box 1750"/>
            <xdr:cNvSpPr txBox="1">
              <a:spLocks noChangeArrowheads="1"/>
            </xdr:cNvSpPr>
          </xdr:nvSpPr>
          <xdr:spPr bwMode="auto">
            <a:xfrm>
              <a:off x="345" y="8724"/>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6813" name="Line 1751"/>
            <xdr:cNvSpPr>
              <a:spLocks noChangeShapeType="1"/>
            </xdr:cNvSpPr>
          </xdr:nvSpPr>
          <xdr:spPr bwMode="auto">
            <a:xfrm>
              <a:off x="308" y="8734"/>
              <a:ext cx="12" cy="0"/>
            </a:xfrm>
            <a:prstGeom prst="line">
              <a:avLst/>
            </a:prstGeom>
            <a:noFill/>
            <a:ln w="9525">
              <a:solidFill>
                <a:srgbClr val="FFFF99"/>
              </a:solidFill>
              <a:round/>
              <a:headEnd/>
              <a:tailEnd/>
            </a:ln>
          </xdr:spPr>
        </xdr:sp>
        <xdr:sp macro="" textlink="">
          <xdr:nvSpPr>
            <xdr:cNvPr id="36814" name="Line 1752"/>
            <xdr:cNvSpPr>
              <a:spLocks noChangeShapeType="1"/>
            </xdr:cNvSpPr>
          </xdr:nvSpPr>
          <xdr:spPr bwMode="auto">
            <a:xfrm>
              <a:off x="334" y="8734"/>
              <a:ext cx="12" cy="0"/>
            </a:xfrm>
            <a:prstGeom prst="line">
              <a:avLst/>
            </a:prstGeom>
            <a:noFill/>
            <a:ln w="9525">
              <a:solidFill>
                <a:srgbClr val="FFFF99"/>
              </a:solidFill>
              <a:round/>
              <a:headEnd/>
              <a:tailEnd/>
            </a:ln>
          </xdr:spPr>
        </xdr:sp>
        <xdr:sp macro="" textlink="">
          <xdr:nvSpPr>
            <xdr:cNvPr id="36815" name="Line 1784"/>
            <xdr:cNvSpPr>
              <a:spLocks noChangeShapeType="1"/>
            </xdr:cNvSpPr>
          </xdr:nvSpPr>
          <xdr:spPr bwMode="auto">
            <a:xfrm>
              <a:off x="363" y="8734"/>
              <a:ext cx="12" cy="0"/>
            </a:xfrm>
            <a:prstGeom prst="line">
              <a:avLst/>
            </a:prstGeom>
            <a:noFill/>
            <a:ln w="9525">
              <a:solidFill>
                <a:srgbClr val="FFFF99"/>
              </a:solidFill>
              <a:round/>
              <a:headEnd/>
              <a:tailEnd/>
            </a:ln>
          </xdr:spPr>
        </xdr:sp>
      </xdr:grpSp>
      <xdr:grpSp>
        <xdr:nvGrpSpPr>
          <xdr:cNvPr id="36800" name="Group 1793"/>
          <xdr:cNvGrpSpPr>
            <a:grpSpLocks/>
          </xdr:cNvGrpSpPr>
        </xdr:nvGrpSpPr>
        <xdr:grpSpPr bwMode="auto">
          <a:xfrm>
            <a:off x="297" y="8674"/>
            <a:ext cx="103" cy="53"/>
            <a:chOff x="354" y="8684"/>
            <a:chExt cx="103" cy="53"/>
          </a:xfrm>
        </xdr:grpSpPr>
        <xdr:sp macro="" textlink="">
          <xdr:nvSpPr>
            <xdr:cNvPr id="36802" name="Line 1788"/>
            <xdr:cNvSpPr>
              <a:spLocks noChangeShapeType="1"/>
            </xdr:cNvSpPr>
          </xdr:nvSpPr>
          <xdr:spPr bwMode="auto">
            <a:xfrm>
              <a:off x="354" y="8685"/>
              <a:ext cx="0" cy="52"/>
            </a:xfrm>
            <a:prstGeom prst="line">
              <a:avLst/>
            </a:prstGeom>
            <a:noFill/>
            <a:ln w="9525">
              <a:solidFill>
                <a:srgbClr val="808000"/>
              </a:solidFill>
              <a:round/>
              <a:headEnd/>
              <a:tailEnd/>
            </a:ln>
          </xdr:spPr>
        </xdr:sp>
        <xdr:sp macro="" textlink="">
          <xdr:nvSpPr>
            <xdr:cNvPr id="36803" name="Line 1789"/>
            <xdr:cNvSpPr>
              <a:spLocks noChangeShapeType="1"/>
            </xdr:cNvSpPr>
          </xdr:nvSpPr>
          <xdr:spPr bwMode="auto">
            <a:xfrm>
              <a:off x="435" y="8685"/>
              <a:ext cx="0" cy="52"/>
            </a:xfrm>
            <a:prstGeom prst="line">
              <a:avLst/>
            </a:prstGeom>
            <a:noFill/>
            <a:ln w="9525">
              <a:solidFill>
                <a:srgbClr val="808000"/>
              </a:solidFill>
              <a:round/>
              <a:headEnd/>
              <a:tailEnd/>
            </a:ln>
          </xdr:spPr>
        </xdr:sp>
        <xdr:sp macro="" textlink="">
          <xdr:nvSpPr>
            <xdr:cNvPr id="36804" name="Line 1790"/>
            <xdr:cNvSpPr>
              <a:spLocks noChangeShapeType="1"/>
            </xdr:cNvSpPr>
          </xdr:nvSpPr>
          <xdr:spPr bwMode="auto">
            <a:xfrm flipH="1">
              <a:off x="354" y="8684"/>
              <a:ext cx="81" cy="0"/>
            </a:xfrm>
            <a:prstGeom prst="line">
              <a:avLst/>
            </a:prstGeom>
            <a:noFill/>
            <a:ln w="9525">
              <a:solidFill>
                <a:srgbClr val="808000"/>
              </a:solidFill>
              <a:round/>
              <a:headEnd/>
              <a:tailEnd/>
            </a:ln>
          </xdr:spPr>
        </xdr:sp>
        <xdr:sp macro="" textlink="">
          <xdr:nvSpPr>
            <xdr:cNvPr id="36805" name="Line 1791"/>
            <xdr:cNvSpPr>
              <a:spLocks noChangeShapeType="1"/>
            </xdr:cNvSpPr>
          </xdr:nvSpPr>
          <xdr:spPr bwMode="auto">
            <a:xfrm flipH="1">
              <a:off x="354" y="8737"/>
              <a:ext cx="81" cy="0"/>
            </a:xfrm>
            <a:prstGeom prst="line">
              <a:avLst/>
            </a:prstGeom>
            <a:noFill/>
            <a:ln w="9525">
              <a:solidFill>
                <a:srgbClr val="808000"/>
              </a:solidFill>
              <a:round/>
              <a:headEnd/>
              <a:tailEnd/>
            </a:ln>
          </xdr:spPr>
        </xdr:sp>
        <xdr:sp macro="" textlink="">
          <xdr:nvSpPr>
            <xdr:cNvPr id="36806" name="Line 1792"/>
            <xdr:cNvSpPr>
              <a:spLocks noChangeShapeType="1"/>
            </xdr:cNvSpPr>
          </xdr:nvSpPr>
          <xdr:spPr bwMode="auto">
            <a:xfrm>
              <a:off x="435" y="8709"/>
              <a:ext cx="22" cy="0"/>
            </a:xfrm>
            <a:prstGeom prst="line">
              <a:avLst/>
            </a:prstGeom>
            <a:noFill/>
            <a:ln w="9525">
              <a:solidFill>
                <a:srgbClr val="808000"/>
              </a:solidFill>
              <a:round/>
              <a:headEnd/>
              <a:tailEnd type="triangle" w="med" len="med"/>
            </a:ln>
          </xdr:spPr>
        </xdr:sp>
      </xdr:grpSp>
      <xdr:sp macro="" textlink="">
        <xdr:nvSpPr>
          <xdr:cNvPr id="8962" name="Text Box 1794"/>
          <xdr:cNvSpPr txBox="1">
            <a:spLocks noChangeArrowheads="1"/>
          </xdr:cNvSpPr>
        </xdr:nvSpPr>
        <xdr:spPr bwMode="auto">
          <a:xfrm>
            <a:off x="409" y="8688"/>
            <a:ext cx="145" cy="24"/>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8000"/>
                </a:solidFill>
                <a:latin typeface="Arial"/>
                <a:cs typeface="Arial"/>
              </a:rPr>
              <a:t>αλκοκαρβόξυλ-ομάδα</a:t>
            </a:r>
          </a:p>
        </xdr:txBody>
      </xdr:sp>
    </xdr:grpSp>
    <xdr:clientData/>
  </xdr:twoCellAnchor>
  <xdr:twoCellAnchor>
    <xdr:from>
      <xdr:col>2</xdr:col>
      <xdr:colOff>123825</xdr:colOff>
      <xdr:row>456</xdr:row>
      <xdr:rowOff>5426</xdr:rowOff>
    </xdr:from>
    <xdr:to>
      <xdr:col>9</xdr:col>
      <xdr:colOff>485775</xdr:colOff>
      <xdr:row>458</xdr:row>
      <xdr:rowOff>14950</xdr:rowOff>
    </xdr:to>
    <xdr:sp macro="" textlink="">
      <xdr:nvSpPr>
        <xdr:cNvPr id="8965" name="Text Box 1797"/>
        <xdr:cNvSpPr txBox="1">
          <a:spLocks noChangeArrowheads="1"/>
        </xdr:cNvSpPr>
      </xdr:nvSpPr>
      <xdr:spPr bwMode="auto">
        <a:xfrm>
          <a:off x="1352857" y="93411878"/>
          <a:ext cx="4663563" cy="419201"/>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εστέρων (κμ οξέων - κμ αλκοολών):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a:t>
          </a:r>
          <a:r>
            <a:rPr lang="el-GR" sz="1400" b="0" i="0" strike="noStrike">
              <a:solidFill>
                <a:srgbClr val="FFFF99"/>
              </a:solidFill>
              <a:latin typeface="Arial"/>
              <a:cs typeface="Arial"/>
            </a:rPr>
            <a:t>Ο</a:t>
          </a:r>
          <a:r>
            <a:rPr lang="el-GR" sz="1400" b="1" i="0" strike="noStrike" baseline="-25000">
              <a:solidFill>
                <a:srgbClr val="FFFF99"/>
              </a:solidFill>
              <a:latin typeface="Arial"/>
              <a:cs typeface="Arial"/>
            </a:rPr>
            <a:t>2</a:t>
          </a:r>
          <a:r>
            <a:rPr lang="el-GR" sz="1400" b="0" i="0" strike="noStrike">
              <a:solidFill>
                <a:srgbClr val="FFFF99"/>
              </a:solidFill>
              <a:latin typeface="Arial"/>
              <a:cs typeface="Arial"/>
            </a:rPr>
            <a:t>   (ν≥2)</a:t>
          </a:r>
        </a:p>
      </xdr:txBody>
    </xdr:sp>
    <xdr:clientData/>
  </xdr:twoCellAnchor>
  <xdr:twoCellAnchor>
    <xdr:from>
      <xdr:col>3</xdr:col>
      <xdr:colOff>457200</xdr:colOff>
      <xdr:row>463</xdr:row>
      <xdr:rowOff>66675</xdr:rowOff>
    </xdr:from>
    <xdr:to>
      <xdr:col>8</xdr:col>
      <xdr:colOff>142875</xdr:colOff>
      <xdr:row>465</xdr:row>
      <xdr:rowOff>161925</xdr:rowOff>
    </xdr:to>
    <xdr:grpSp>
      <xdr:nvGrpSpPr>
        <xdr:cNvPr id="36713" name="Group 1814"/>
        <xdr:cNvGrpSpPr>
          <a:grpSpLocks/>
        </xdr:cNvGrpSpPr>
      </xdr:nvGrpSpPr>
      <xdr:grpSpPr bwMode="auto">
        <a:xfrm>
          <a:off x="2300748" y="94906998"/>
          <a:ext cx="2758256" cy="504927"/>
          <a:chOff x="297" y="8936"/>
          <a:chExt cx="287" cy="50"/>
        </a:xfrm>
      </xdr:grpSpPr>
      <xdr:sp macro="" textlink="">
        <xdr:nvSpPr>
          <xdr:cNvPr id="8967" name="Text Box 1799"/>
          <xdr:cNvSpPr txBox="1">
            <a:spLocks noChangeArrowheads="1"/>
          </xdr:cNvSpPr>
        </xdr:nvSpPr>
        <xdr:spPr bwMode="auto">
          <a:xfrm>
            <a:off x="426" y="8939"/>
            <a:ext cx="158" cy="24"/>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μεθανικός μεθυλεστέρας</a:t>
            </a:r>
          </a:p>
        </xdr:txBody>
      </xdr:sp>
      <xdr:grpSp>
        <xdr:nvGrpSpPr>
          <xdr:cNvPr id="36787" name="Group 1813"/>
          <xdr:cNvGrpSpPr>
            <a:grpSpLocks/>
          </xdr:cNvGrpSpPr>
        </xdr:nvGrpSpPr>
        <xdr:grpSpPr bwMode="auto">
          <a:xfrm>
            <a:off x="297" y="8936"/>
            <a:ext cx="117" cy="50"/>
            <a:chOff x="297" y="8936"/>
            <a:chExt cx="117" cy="50"/>
          </a:xfrm>
        </xdr:grpSpPr>
        <xdr:sp macro="" textlink="">
          <xdr:nvSpPr>
            <xdr:cNvPr id="8969" name="Text Box 1801"/>
            <xdr:cNvSpPr txBox="1">
              <a:spLocks noChangeArrowheads="1"/>
            </xdr:cNvSpPr>
          </xdr:nvSpPr>
          <xdr:spPr bwMode="auto">
            <a:xfrm>
              <a:off x="378" y="8936"/>
              <a:ext cx="36" cy="2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8980" name="Text Box 1812"/>
            <xdr:cNvSpPr txBox="1">
              <a:spLocks noChangeArrowheads="1"/>
            </xdr:cNvSpPr>
          </xdr:nvSpPr>
          <xdr:spPr bwMode="auto">
            <a:xfrm>
              <a:off x="297" y="893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Η</a:t>
              </a:r>
            </a:p>
          </xdr:txBody>
        </xdr:sp>
        <xdr:sp macro="" textlink="">
          <xdr:nvSpPr>
            <xdr:cNvPr id="8970" name="Text Box 1802"/>
            <xdr:cNvSpPr txBox="1">
              <a:spLocks noChangeArrowheads="1"/>
            </xdr:cNvSpPr>
          </xdr:nvSpPr>
          <xdr:spPr bwMode="auto">
            <a:xfrm>
              <a:off x="351" y="8936"/>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8971" name="Text Box 1803"/>
            <xdr:cNvSpPr txBox="1">
              <a:spLocks noChangeArrowheads="1"/>
            </xdr:cNvSpPr>
          </xdr:nvSpPr>
          <xdr:spPr bwMode="auto">
            <a:xfrm>
              <a:off x="324" y="893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6792" name="Line 1804"/>
            <xdr:cNvSpPr>
              <a:spLocks noChangeShapeType="1"/>
            </xdr:cNvSpPr>
          </xdr:nvSpPr>
          <xdr:spPr bwMode="auto">
            <a:xfrm>
              <a:off x="315" y="8946"/>
              <a:ext cx="12" cy="0"/>
            </a:xfrm>
            <a:prstGeom prst="line">
              <a:avLst/>
            </a:prstGeom>
            <a:noFill/>
            <a:ln w="9525">
              <a:solidFill>
                <a:srgbClr val="FFFF99"/>
              </a:solidFill>
              <a:round/>
              <a:headEnd/>
              <a:tailEnd/>
            </a:ln>
          </xdr:spPr>
        </xdr:sp>
        <xdr:sp macro="" textlink="">
          <xdr:nvSpPr>
            <xdr:cNvPr id="36793" name="Line 1805"/>
            <xdr:cNvSpPr>
              <a:spLocks noChangeShapeType="1"/>
            </xdr:cNvSpPr>
          </xdr:nvSpPr>
          <xdr:spPr bwMode="auto">
            <a:xfrm>
              <a:off x="341" y="8946"/>
              <a:ext cx="12" cy="0"/>
            </a:xfrm>
            <a:prstGeom prst="line">
              <a:avLst/>
            </a:prstGeom>
            <a:noFill/>
            <a:ln w="9525">
              <a:solidFill>
                <a:srgbClr val="FFFF99"/>
              </a:solidFill>
              <a:round/>
              <a:headEnd/>
              <a:tailEnd/>
            </a:ln>
          </xdr:spPr>
        </xdr:sp>
        <xdr:sp macro="" textlink="">
          <xdr:nvSpPr>
            <xdr:cNvPr id="8974" name="Text Box 1806"/>
            <xdr:cNvSpPr txBox="1">
              <a:spLocks noChangeArrowheads="1"/>
            </xdr:cNvSpPr>
          </xdr:nvSpPr>
          <xdr:spPr bwMode="auto">
            <a:xfrm>
              <a:off x="323" y="8965"/>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6795" name="Group 1807"/>
            <xdr:cNvGrpSpPr>
              <a:grpSpLocks/>
            </xdr:cNvGrpSpPr>
          </xdr:nvGrpSpPr>
          <xdr:grpSpPr bwMode="auto">
            <a:xfrm rot="5400000">
              <a:off x="328" y="8959"/>
              <a:ext cx="12" cy="4"/>
              <a:chOff x="792" y="1042"/>
              <a:chExt cx="12" cy="4"/>
            </a:xfrm>
          </xdr:grpSpPr>
          <xdr:sp macro="" textlink="">
            <xdr:nvSpPr>
              <xdr:cNvPr id="36797" name="Line 1808"/>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36798" name="Line 1809"/>
              <xdr:cNvSpPr>
                <a:spLocks noChangeShapeType="1"/>
              </xdr:cNvSpPr>
            </xdr:nvSpPr>
            <xdr:spPr bwMode="auto">
              <a:xfrm>
                <a:off x="792" y="1046"/>
                <a:ext cx="12" cy="0"/>
              </a:xfrm>
              <a:prstGeom prst="line">
                <a:avLst/>
              </a:prstGeom>
              <a:noFill/>
              <a:ln w="9525">
                <a:solidFill>
                  <a:srgbClr val="FFFF99"/>
                </a:solidFill>
                <a:round/>
                <a:headEnd/>
                <a:tailEnd/>
              </a:ln>
            </xdr:spPr>
          </xdr:sp>
        </xdr:grpSp>
        <xdr:sp macro="" textlink="">
          <xdr:nvSpPr>
            <xdr:cNvPr id="36796" name="Line 1810"/>
            <xdr:cNvSpPr>
              <a:spLocks noChangeShapeType="1"/>
            </xdr:cNvSpPr>
          </xdr:nvSpPr>
          <xdr:spPr bwMode="auto">
            <a:xfrm>
              <a:off x="369" y="8946"/>
              <a:ext cx="12" cy="0"/>
            </a:xfrm>
            <a:prstGeom prst="line">
              <a:avLst/>
            </a:prstGeom>
            <a:noFill/>
            <a:ln w="9525">
              <a:solidFill>
                <a:srgbClr val="FFFF99"/>
              </a:solidFill>
              <a:round/>
              <a:headEnd/>
              <a:tailEnd/>
            </a:ln>
          </xdr:spPr>
        </xdr:sp>
      </xdr:grpSp>
    </xdr:grpSp>
    <xdr:clientData/>
  </xdr:twoCellAnchor>
  <xdr:twoCellAnchor>
    <xdr:from>
      <xdr:col>3</xdr:col>
      <xdr:colOff>381000</xdr:colOff>
      <xdr:row>474</xdr:row>
      <xdr:rowOff>9525</xdr:rowOff>
    </xdr:from>
    <xdr:to>
      <xdr:col>8</xdr:col>
      <xdr:colOff>219075</xdr:colOff>
      <xdr:row>476</xdr:row>
      <xdr:rowOff>104775</xdr:rowOff>
    </xdr:to>
    <xdr:grpSp>
      <xdr:nvGrpSpPr>
        <xdr:cNvPr id="36714" name="Group 1849"/>
        <xdr:cNvGrpSpPr>
          <a:grpSpLocks/>
        </xdr:cNvGrpSpPr>
      </xdr:nvGrpSpPr>
      <xdr:grpSpPr bwMode="auto">
        <a:xfrm>
          <a:off x="2224548" y="97103073"/>
          <a:ext cx="2910656" cy="504928"/>
          <a:chOff x="223" y="9141"/>
          <a:chExt cx="303" cy="50"/>
        </a:xfrm>
      </xdr:grpSpPr>
      <xdr:sp macro="" textlink="">
        <xdr:nvSpPr>
          <xdr:cNvPr id="8998" name="Text Box 1830"/>
          <xdr:cNvSpPr txBox="1">
            <a:spLocks noChangeArrowheads="1"/>
          </xdr:cNvSpPr>
        </xdr:nvSpPr>
        <xdr:spPr bwMode="auto">
          <a:xfrm>
            <a:off x="368" y="9144"/>
            <a:ext cx="158" cy="22"/>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αιθανικός μεθυλεστέρας</a:t>
            </a:r>
          </a:p>
        </xdr:txBody>
      </xdr:sp>
      <xdr:grpSp>
        <xdr:nvGrpSpPr>
          <xdr:cNvPr id="36774" name="Group 1848"/>
          <xdr:cNvGrpSpPr>
            <a:grpSpLocks/>
          </xdr:cNvGrpSpPr>
        </xdr:nvGrpSpPr>
        <xdr:grpSpPr bwMode="auto">
          <a:xfrm>
            <a:off x="223" y="9141"/>
            <a:ext cx="133" cy="50"/>
            <a:chOff x="223" y="9141"/>
            <a:chExt cx="133" cy="50"/>
          </a:xfrm>
        </xdr:grpSpPr>
        <xdr:sp macro="" textlink="">
          <xdr:nvSpPr>
            <xdr:cNvPr id="9015" name="Text Box 1847"/>
            <xdr:cNvSpPr txBox="1">
              <a:spLocks noChangeArrowheads="1"/>
            </xdr:cNvSpPr>
          </xdr:nvSpPr>
          <xdr:spPr bwMode="auto">
            <a:xfrm>
              <a:off x="223" y="9141"/>
              <a:ext cx="36" cy="2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9000" name="Text Box 1832"/>
            <xdr:cNvSpPr txBox="1">
              <a:spLocks noChangeArrowheads="1"/>
            </xdr:cNvSpPr>
          </xdr:nvSpPr>
          <xdr:spPr bwMode="auto">
            <a:xfrm>
              <a:off x="320" y="9141"/>
              <a:ext cx="36" cy="2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9002" name="Text Box 1834"/>
            <xdr:cNvSpPr txBox="1">
              <a:spLocks noChangeArrowheads="1"/>
            </xdr:cNvSpPr>
          </xdr:nvSpPr>
          <xdr:spPr bwMode="auto">
            <a:xfrm>
              <a:off x="293" y="9141"/>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9003" name="Text Box 1835"/>
            <xdr:cNvSpPr txBox="1">
              <a:spLocks noChangeArrowheads="1"/>
            </xdr:cNvSpPr>
          </xdr:nvSpPr>
          <xdr:spPr bwMode="auto">
            <a:xfrm>
              <a:off x="266" y="914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6779" name="Line 1836"/>
            <xdr:cNvSpPr>
              <a:spLocks noChangeShapeType="1"/>
            </xdr:cNvSpPr>
          </xdr:nvSpPr>
          <xdr:spPr bwMode="auto">
            <a:xfrm>
              <a:off x="257" y="9151"/>
              <a:ext cx="12" cy="0"/>
            </a:xfrm>
            <a:prstGeom prst="line">
              <a:avLst/>
            </a:prstGeom>
            <a:noFill/>
            <a:ln w="9525">
              <a:solidFill>
                <a:srgbClr val="FFFF99"/>
              </a:solidFill>
              <a:round/>
              <a:headEnd/>
              <a:tailEnd/>
            </a:ln>
          </xdr:spPr>
        </xdr:sp>
        <xdr:sp macro="" textlink="">
          <xdr:nvSpPr>
            <xdr:cNvPr id="36780" name="Line 1837"/>
            <xdr:cNvSpPr>
              <a:spLocks noChangeShapeType="1"/>
            </xdr:cNvSpPr>
          </xdr:nvSpPr>
          <xdr:spPr bwMode="auto">
            <a:xfrm>
              <a:off x="283" y="9151"/>
              <a:ext cx="12" cy="0"/>
            </a:xfrm>
            <a:prstGeom prst="line">
              <a:avLst/>
            </a:prstGeom>
            <a:noFill/>
            <a:ln w="9525">
              <a:solidFill>
                <a:srgbClr val="FFFF99"/>
              </a:solidFill>
              <a:round/>
              <a:headEnd/>
              <a:tailEnd/>
            </a:ln>
          </xdr:spPr>
        </xdr:sp>
        <xdr:sp macro="" textlink="">
          <xdr:nvSpPr>
            <xdr:cNvPr id="9006" name="Text Box 1838"/>
            <xdr:cNvSpPr txBox="1">
              <a:spLocks noChangeArrowheads="1"/>
            </xdr:cNvSpPr>
          </xdr:nvSpPr>
          <xdr:spPr bwMode="auto">
            <a:xfrm>
              <a:off x="265" y="9170"/>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6782" name="Group 1839"/>
            <xdr:cNvGrpSpPr>
              <a:grpSpLocks/>
            </xdr:cNvGrpSpPr>
          </xdr:nvGrpSpPr>
          <xdr:grpSpPr bwMode="auto">
            <a:xfrm rot="5400000">
              <a:off x="270" y="9164"/>
              <a:ext cx="12" cy="4"/>
              <a:chOff x="792" y="1042"/>
              <a:chExt cx="12" cy="4"/>
            </a:xfrm>
          </xdr:grpSpPr>
          <xdr:sp macro="" textlink="">
            <xdr:nvSpPr>
              <xdr:cNvPr id="36784" name="Line 1840"/>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36785" name="Line 1841"/>
              <xdr:cNvSpPr>
                <a:spLocks noChangeShapeType="1"/>
              </xdr:cNvSpPr>
            </xdr:nvSpPr>
            <xdr:spPr bwMode="auto">
              <a:xfrm>
                <a:off x="792" y="1046"/>
                <a:ext cx="12" cy="0"/>
              </a:xfrm>
              <a:prstGeom prst="line">
                <a:avLst/>
              </a:prstGeom>
              <a:noFill/>
              <a:ln w="9525">
                <a:solidFill>
                  <a:srgbClr val="FFFF99"/>
                </a:solidFill>
                <a:round/>
                <a:headEnd/>
                <a:tailEnd/>
              </a:ln>
            </xdr:spPr>
          </xdr:sp>
        </xdr:grpSp>
        <xdr:sp macro="" textlink="">
          <xdr:nvSpPr>
            <xdr:cNvPr id="36783" name="Line 1842"/>
            <xdr:cNvSpPr>
              <a:spLocks noChangeShapeType="1"/>
            </xdr:cNvSpPr>
          </xdr:nvSpPr>
          <xdr:spPr bwMode="auto">
            <a:xfrm>
              <a:off x="311" y="9151"/>
              <a:ext cx="12" cy="0"/>
            </a:xfrm>
            <a:prstGeom prst="line">
              <a:avLst/>
            </a:prstGeom>
            <a:noFill/>
            <a:ln w="9525">
              <a:solidFill>
                <a:srgbClr val="FFFF99"/>
              </a:solidFill>
              <a:round/>
              <a:headEnd/>
              <a:tailEnd/>
            </a:ln>
          </xdr:spPr>
        </xdr:sp>
      </xdr:grpSp>
    </xdr:grpSp>
    <xdr:clientData/>
  </xdr:twoCellAnchor>
  <xdr:twoCellAnchor>
    <xdr:from>
      <xdr:col>3</xdr:col>
      <xdr:colOff>247650</xdr:colOff>
      <xdr:row>470</xdr:row>
      <xdr:rowOff>152400</xdr:rowOff>
    </xdr:from>
    <xdr:to>
      <xdr:col>8</xdr:col>
      <xdr:colOff>361950</xdr:colOff>
      <xdr:row>473</xdr:row>
      <xdr:rowOff>57150</xdr:rowOff>
    </xdr:to>
    <xdr:grpSp>
      <xdr:nvGrpSpPr>
        <xdr:cNvPr id="36715" name="Group 1846"/>
        <xdr:cNvGrpSpPr>
          <a:grpSpLocks/>
        </xdr:cNvGrpSpPr>
      </xdr:nvGrpSpPr>
      <xdr:grpSpPr bwMode="auto">
        <a:xfrm>
          <a:off x="2091198" y="96426594"/>
          <a:ext cx="3186881" cy="519266"/>
          <a:chOff x="240" y="9044"/>
          <a:chExt cx="332" cy="50"/>
        </a:xfrm>
      </xdr:grpSpPr>
      <xdr:sp macro="" textlink="">
        <xdr:nvSpPr>
          <xdr:cNvPr id="8984" name="Text Box 1816"/>
          <xdr:cNvSpPr txBox="1">
            <a:spLocks noChangeArrowheads="1"/>
          </xdr:cNvSpPr>
        </xdr:nvSpPr>
        <xdr:spPr bwMode="auto">
          <a:xfrm>
            <a:off x="414" y="9047"/>
            <a:ext cx="158" cy="22"/>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μεθανικός αιθυλεστέρας</a:t>
            </a:r>
          </a:p>
        </xdr:txBody>
      </xdr:sp>
      <xdr:grpSp>
        <xdr:nvGrpSpPr>
          <xdr:cNvPr id="36759" name="Group 1845"/>
          <xdr:cNvGrpSpPr>
            <a:grpSpLocks/>
          </xdr:cNvGrpSpPr>
        </xdr:nvGrpSpPr>
        <xdr:grpSpPr bwMode="auto">
          <a:xfrm>
            <a:off x="240" y="9044"/>
            <a:ext cx="162" cy="50"/>
            <a:chOff x="240" y="9044"/>
            <a:chExt cx="162" cy="50"/>
          </a:xfrm>
        </xdr:grpSpPr>
        <xdr:sp macro="" textlink="">
          <xdr:nvSpPr>
            <xdr:cNvPr id="9011" name="Text Box 1843"/>
            <xdr:cNvSpPr txBox="1">
              <a:spLocks noChangeArrowheads="1"/>
            </xdr:cNvSpPr>
          </xdr:nvSpPr>
          <xdr:spPr bwMode="auto">
            <a:xfrm>
              <a:off x="366" y="9044"/>
              <a:ext cx="36" cy="2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8986" name="Text Box 1818"/>
            <xdr:cNvSpPr txBox="1">
              <a:spLocks noChangeArrowheads="1"/>
            </xdr:cNvSpPr>
          </xdr:nvSpPr>
          <xdr:spPr bwMode="auto">
            <a:xfrm>
              <a:off x="321" y="9044"/>
              <a:ext cx="36" cy="2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8987" name="Text Box 1819"/>
            <xdr:cNvSpPr txBox="1">
              <a:spLocks noChangeArrowheads="1"/>
            </xdr:cNvSpPr>
          </xdr:nvSpPr>
          <xdr:spPr bwMode="auto">
            <a:xfrm>
              <a:off x="240" y="904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Η</a:t>
              </a:r>
            </a:p>
          </xdr:txBody>
        </xdr:sp>
        <xdr:sp macro="" textlink="">
          <xdr:nvSpPr>
            <xdr:cNvPr id="8988" name="Text Box 1820"/>
            <xdr:cNvSpPr txBox="1">
              <a:spLocks noChangeArrowheads="1"/>
            </xdr:cNvSpPr>
          </xdr:nvSpPr>
          <xdr:spPr bwMode="auto">
            <a:xfrm>
              <a:off x="294" y="9044"/>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8989" name="Text Box 1821"/>
            <xdr:cNvSpPr txBox="1">
              <a:spLocks noChangeArrowheads="1"/>
            </xdr:cNvSpPr>
          </xdr:nvSpPr>
          <xdr:spPr bwMode="auto">
            <a:xfrm>
              <a:off x="267" y="9044"/>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6765" name="Line 1822"/>
            <xdr:cNvSpPr>
              <a:spLocks noChangeShapeType="1"/>
            </xdr:cNvSpPr>
          </xdr:nvSpPr>
          <xdr:spPr bwMode="auto">
            <a:xfrm>
              <a:off x="258" y="9054"/>
              <a:ext cx="12" cy="0"/>
            </a:xfrm>
            <a:prstGeom prst="line">
              <a:avLst/>
            </a:prstGeom>
            <a:noFill/>
            <a:ln w="9525">
              <a:solidFill>
                <a:srgbClr val="FFFF99"/>
              </a:solidFill>
              <a:round/>
              <a:headEnd/>
              <a:tailEnd/>
            </a:ln>
          </xdr:spPr>
        </xdr:sp>
        <xdr:sp macro="" textlink="">
          <xdr:nvSpPr>
            <xdr:cNvPr id="36766" name="Line 1823"/>
            <xdr:cNvSpPr>
              <a:spLocks noChangeShapeType="1"/>
            </xdr:cNvSpPr>
          </xdr:nvSpPr>
          <xdr:spPr bwMode="auto">
            <a:xfrm>
              <a:off x="284" y="9054"/>
              <a:ext cx="12" cy="0"/>
            </a:xfrm>
            <a:prstGeom prst="line">
              <a:avLst/>
            </a:prstGeom>
            <a:noFill/>
            <a:ln w="9525">
              <a:solidFill>
                <a:srgbClr val="FFFF99"/>
              </a:solidFill>
              <a:round/>
              <a:headEnd/>
              <a:tailEnd/>
            </a:ln>
          </xdr:spPr>
        </xdr:sp>
        <xdr:sp macro="" textlink="">
          <xdr:nvSpPr>
            <xdr:cNvPr id="8992" name="Text Box 1824"/>
            <xdr:cNvSpPr txBox="1">
              <a:spLocks noChangeArrowheads="1"/>
            </xdr:cNvSpPr>
          </xdr:nvSpPr>
          <xdr:spPr bwMode="auto">
            <a:xfrm>
              <a:off x="266" y="9073"/>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36768" name="Group 1825"/>
            <xdr:cNvGrpSpPr>
              <a:grpSpLocks/>
            </xdr:cNvGrpSpPr>
          </xdr:nvGrpSpPr>
          <xdr:grpSpPr bwMode="auto">
            <a:xfrm rot="5400000">
              <a:off x="271" y="9067"/>
              <a:ext cx="12" cy="4"/>
              <a:chOff x="792" y="1042"/>
              <a:chExt cx="12" cy="4"/>
            </a:xfrm>
          </xdr:grpSpPr>
          <xdr:sp macro="" textlink="">
            <xdr:nvSpPr>
              <xdr:cNvPr id="36771" name="Line 1826"/>
              <xdr:cNvSpPr>
                <a:spLocks noChangeShapeType="1"/>
              </xdr:cNvSpPr>
            </xdr:nvSpPr>
            <xdr:spPr bwMode="auto">
              <a:xfrm>
                <a:off x="792" y="1042"/>
                <a:ext cx="12" cy="0"/>
              </a:xfrm>
              <a:prstGeom prst="line">
                <a:avLst/>
              </a:prstGeom>
              <a:noFill/>
              <a:ln w="9525">
                <a:solidFill>
                  <a:srgbClr val="FF6600"/>
                </a:solidFill>
                <a:round/>
                <a:headEnd/>
                <a:tailEnd/>
              </a:ln>
            </xdr:spPr>
          </xdr:sp>
          <xdr:sp macro="" textlink="">
            <xdr:nvSpPr>
              <xdr:cNvPr id="36772" name="Line 1827"/>
              <xdr:cNvSpPr>
                <a:spLocks noChangeShapeType="1"/>
              </xdr:cNvSpPr>
            </xdr:nvSpPr>
            <xdr:spPr bwMode="auto">
              <a:xfrm>
                <a:off x="792" y="1046"/>
                <a:ext cx="12" cy="0"/>
              </a:xfrm>
              <a:prstGeom prst="line">
                <a:avLst/>
              </a:prstGeom>
              <a:noFill/>
              <a:ln w="9525">
                <a:solidFill>
                  <a:srgbClr val="FFFF99"/>
                </a:solidFill>
                <a:round/>
                <a:headEnd/>
                <a:tailEnd/>
              </a:ln>
            </xdr:spPr>
          </xdr:sp>
        </xdr:grpSp>
        <xdr:sp macro="" textlink="">
          <xdr:nvSpPr>
            <xdr:cNvPr id="36769" name="Line 1828"/>
            <xdr:cNvSpPr>
              <a:spLocks noChangeShapeType="1"/>
            </xdr:cNvSpPr>
          </xdr:nvSpPr>
          <xdr:spPr bwMode="auto">
            <a:xfrm>
              <a:off x="312" y="9054"/>
              <a:ext cx="12" cy="0"/>
            </a:xfrm>
            <a:prstGeom prst="line">
              <a:avLst/>
            </a:prstGeom>
            <a:noFill/>
            <a:ln w="9525">
              <a:solidFill>
                <a:srgbClr val="FFFF99"/>
              </a:solidFill>
              <a:round/>
              <a:headEnd/>
              <a:tailEnd/>
            </a:ln>
          </xdr:spPr>
        </xdr:sp>
        <xdr:sp macro="" textlink="">
          <xdr:nvSpPr>
            <xdr:cNvPr id="36770" name="Line 1844"/>
            <xdr:cNvSpPr>
              <a:spLocks noChangeShapeType="1"/>
            </xdr:cNvSpPr>
          </xdr:nvSpPr>
          <xdr:spPr bwMode="auto">
            <a:xfrm>
              <a:off x="356" y="9054"/>
              <a:ext cx="12" cy="0"/>
            </a:xfrm>
            <a:prstGeom prst="line">
              <a:avLst/>
            </a:prstGeom>
            <a:noFill/>
            <a:ln w="9525">
              <a:solidFill>
                <a:srgbClr val="FFFF99"/>
              </a:solidFill>
              <a:round/>
              <a:headEnd/>
              <a:tailEnd/>
            </a:ln>
          </xdr:spPr>
        </xdr:sp>
      </xdr:grpSp>
    </xdr:grpSp>
    <xdr:clientData/>
  </xdr:twoCellAnchor>
  <xdr:twoCellAnchor>
    <xdr:from>
      <xdr:col>3</xdr:col>
      <xdr:colOff>571500</xdr:colOff>
      <xdr:row>483</xdr:row>
      <xdr:rowOff>171450</xdr:rowOff>
    </xdr:from>
    <xdr:to>
      <xdr:col>8</xdr:col>
      <xdr:colOff>28575</xdr:colOff>
      <xdr:row>485</xdr:row>
      <xdr:rowOff>19050</xdr:rowOff>
    </xdr:to>
    <xdr:grpSp>
      <xdr:nvGrpSpPr>
        <xdr:cNvPr id="36716" name="Group 1855"/>
        <xdr:cNvGrpSpPr>
          <a:grpSpLocks/>
        </xdr:cNvGrpSpPr>
      </xdr:nvGrpSpPr>
      <xdr:grpSpPr bwMode="auto">
        <a:xfrm>
          <a:off x="2415048" y="99108547"/>
          <a:ext cx="2529656" cy="257277"/>
          <a:chOff x="263" y="9326"/>
          <a:chExt cx="263" cy="24"/>
        </a:xfrm>
      </xdr:grpSpPr>
      <xdr:sp macro="" textlink="">
        <xdr:nvSpPr>
          <xdr:cNvPr id="9022" name="Text Box 1854"/>
          <xdr:cNvSpPr txBox="1">
            <a:spLocks noChangeArrowheads="1"/>
          </xdr:cNvSpPr>
        </xdr:nvSpPr>
        <xdr:spPr bwMode="auto">
          <a:xfrm>
            <a:off x="322" y="9329"/>
            <a:ext cx="204" cy="21"/>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strike="noStrike">
                <a:solidFill>
                  <a:srgbClr val="800000"/>
                </a:solidFill>
                <a:latin typeface="Arial"/>
                <a:cs typeface="Arial"/>
              </a:rPr>
              <a:t>X: </a:t>
            </a:r>
            <a:r>
              <a:rPr lang="el-GR" sz="1000" b="1" i="0" strike="noStrike">
                <a:solidFill>
                  <a:srgbClr val="800000"/>
                </a:solidFill>
                <a:latin typeface="Arial"/>
                <a:cs typeface="Arial"/>
              </a:rPr>
              <a:t>άτομο αλογόνου (</a:t>
            </a:r>
            <a:r>
              <a:rPr lang="en-US" sz="1000" b="1" i="0" strike="noStrike">
                <a:solidFill>
                  <a:srgbClr val="800000"/>
                </a:solidFill>
                <a:latin typeface="Arial"/>
                <a:cs typeface="Arial"/>
              </a:rPr>
              <a:t>F, Cl, Br, I)</a:t>
            </a:r>
          </a:p>
        </xdr:txBody>
      </xdr:sp>
      <xdr:grpSp>
        <xdr:nvGrpSpPr>
          <xdr:cNvPr id="36754" name="Group 1853"/>
          <xdr:cNvGrpSpPr>
            <a:grpSpLocks/>
          </xdr:cNvGrpSpPr>
        </xdr:nvGrpSpPr>
        <xdr:grpSpPr bwMode="auto">
          <a:xfrm>
            <a:off x="263" y="9326"/>
            <a:ext cx="46" cy="21"/>
            <a:chOff x="263" y="9326"/>
            <a:chExt cx="46" cy="21"/>
          </a:xfrm>
        </xdr:grpSpPr>
        <xdr:sp macro="" textlink="">
          <xdr:nvSpPr>
            <xdr:cNvPr id="9018" name="Text Box 1850"/>
            <xdr:cNvSpPr txBox="1">
              <a:spLocks noChangeArrowheads="1"/>
            </xdr:cNvSpPr>
          </xdr:nvSpPr>
          <xdr:spPr bwMode="auto">
            <a:xfrm>
              <a:off x="263" y="932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R</a:t>
              </a:r>
            </a:p>
          </xdr:txBody>
        </xdr:sp>
        <xdr:sp macro="" textlink="">
          <xdr:nvSpPr>
            <xdr:cNvPr id="9020" name="Text Box 1852"/>
            <xdr:cNvSpPr txBox="1">
              <a:spLocks noChangeArrowheads="1"/>
            </xdr:cNvSpPr>
          </xdr:nvSpPr>
          <xdr:spPr bwMode="auto">
            <a:xfrm>
              <a:off x="289" y="9326"/>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X</a:t>
              </a:r>
            </a:p>
          </xdr:txBody>
        </xdr:sp>
        <xdr:sp macro="" textlink="">
          <xdr:nvSpPr>
            <xdr:cNvPr id="36757" name="Line 1851"/>
            <xdr:cNvSpPr>
              <a:spLocks noChangeShapeType="1"/>
            </xdr:cNvSpPr>
          </xdr:nvSpPr>
          <xdr:spPr bwMode="auto">
            <a:xfrm>
              <a:off x="280" y="9337"/>
              <a:ext cx="12" cy="0"/>
            </a:xfrm>
            <a:prstGeom prst="line">
              <a:avLst/>
            </a:prstGeom>
            <a:noFill/>
            <a:ln w="9525">
              <a:solidFill>
                <a:srgbClr val="FFFF99"/>
              </a:solidFill>
              <a:round/>
              <a:headEnd/>
              <a:tailEnd/>
            </a:ln>
          </xdr:spPr>
        </xdr:sp>
      </xdr:grpSp>
    </xdr:grpSp>
    <xdr:clientData/>
  </xdr:twoCellAnchor>
  <xdr:twoCellAnchor>
    <xdr:from>
      <xdr:col>3</xdr:col>
      <xdr:colOff>76200</xdr:colOff>
      <xdr:row>489</xdr:row>
      <xdr:rowOff>28575</xdr:rowOff>
    </xdr:from>
    <xdr:to>
      <xdr:col>8</xdr:col>
      <xdr:colOff>523875</xdr:colOff>
      <xdr:row>490</xdr:row>
      <xdr:rowOff>171450</xdr:rowOff>
    </xdr:to>
    <xdr:sp macro="" textlink="">
      <xdr:nvSpPr>
        <xdr:cNvPr id="9024" name="Text Box 1856"/>
        <xdr:cNvSpPr txBox="1">
          <a:spLocks noChangeArrowheads="1"/>
        </xdr:cNvSpPr>
      </xdr:nvSpPr>
      <xdr:spPr bwMode="auto">
        <a:xfrm>
          <a:off x="1905000" y="93183075"/>
          <a:ext cx="3495675" cy="3333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αλκυλαλογονιδίων: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2v+1</a:t>
          </a:r>
          <a:r>
            <a:rPr lang="el-GR" sz="1400" b="0" i="0" strike="noStrike">
              <a:solidFill>
                <a:srgbClr val="FFFF99"/>
              </a:solidFill>
              <a:latin typeface="Arial"/>
              <a:cs typeface="Arial"/>
            </a:rPr>
            <a:t>Χ   (ν≥1)</a:t>
          </a:r>
        </a:p>
      </xdr:txBody>
    </xdr:sp>
    <xdr:clientData/>
  </xdr:twoCellAnchor>
  <xdr:twoCellAnchor>
    <xdr:from>
      <xdr:col>4</xdr:col>
      <xdr:colOff>295275</xdr:colOff>
      <xdr:row>494</xdr:row>
      <xdr:rowOff>104775</xdr:rowOff>
    </xdr:from>
    <xdr:to>
      <xdr:col>7</xdr:col>
      <xdr:colOff>314325</xdr:colOff>
      <xdr:row>495</xdr:row>
      <xdr:rowOff>161925</xdr:rowOff>
    </xdr:to>
    <xdr:grpSp>
      <xdr:nvGrpSpPr>
        <xdr:cNvPr id="36718" name="Group 1870"/>
        <xdr:cNvGrpSpPr>
          <a:grpSpLocks/>
        </xdr:cNvGrpSpPr>
      </xdr:nvGrpSpPr>
      <xdr:grpSpPr bwMode="auto">
        <a:xfrm>
          <a:off x="2753340" y="101295098"/>
          <a:ext cx="1862598" cy="261988"/>
          <a:chOff x="287" y="9491"/>
          <a:chExt cx="194" cy="26"/>
        </a:xfrm>
      </xdr:grpSpPr>
      <xdr:grpSp>
        <xdr:nvGrpSpPr>
          <xdr:cNvPr id="36748" name="Group 1869"/>
          <xdr:cNvGrpSpPr>
            <a:grpSpLocks/>
          </xdr:cNvGrpSpPr>
        </xdr:nvGrpSpPr>
        <xdr:grpSpPr bwMode="auto">
          <a:xfrm>
            <a:off x="287" y="9491"/>
            <a:ext cx="67" cy="26"/>
            <a:chOff x="287" y="9491"/>
            <a:chExt cx="67" cy="26"/>
          </a:xfrm>
        </xdr:grpSpPr>
        <xdr:sp macro="" textlink="">
          <xdr:nvSpPr>
            <xdr:cNvPr id="8571" name="Text Box 1403"/>
            <xdr:cNvSpPr txBox="1">
              <a:spLocks noChangeArrowheads="1"/>
            </xdr:cNvSpPr>
          </xdr:nvSpPr>
          <xdr:spPr bwMode="auto">
            <a:xfrm>
              <a:off x="287" y="949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8722" name="Text Box 1554"/>
            <xdr:cNvSpPr txBox="1">
              <a:spLocks noChangeArrowheads="1"/>
            </xdr:cNvSpPr>
          </xdr:nvSpPr>
          <xdr:spPr bwMode="auto">
            <a:xfrm>
              <a:off x="331" y="9491"/>
              <a:ext cx="23"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36752" name="Line 1857"/>
            <xdr:cNvSpPr>
              <a:spLocks noChangeShapeType="1"/>
            </xdr:cNvSpPr>
          </xdr:nvSpPr>
          <xdr:spPr bwMode="auto">
            <a:xfrm>
              <a:off x="321" y="9501"/>
              <a:ext cx="12" cy="0"/>
            </a:xfrm>
            <a:prstGeom prst="line">
              <a:avLst/>
            </a:prstGeom>
            <a:noFill/>
            <a:ln w="9525">
              <a:solidFill>
                <a:srgbClr val="FFFF99"/>
              </a:solidFill>
              <a:round/>
              <a:headEnd/>
              <a:tailEnd/>
            </a:ln>
          </xdr:spPr>
        </xdr:sp>
      </xdr:grpSp>
      <xdr:sp macro="" textlink="">
        <xdr:nvSpPr>
          <xdr:cNvPr id="9026" name="Text Box 1858"/>
          <xdr:cNvSpPr txBox="1">
            <a:spLocks noChangeArrowheads="1"/>
          </xdr:cNvSpPr>
        </xdr:nvSpPr>
        <xdr:spPr bwMode="auto">
          <a:xfrm>
            <a:off x="365" y="9494"/>
            <a:ext cx="116"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μέθυλο-χλωρίδιο</a:t>
            </a:r>
          </a:p>
        </xdr:txBody>
      </xdr:sp>
    </xdr:grpSp>
    <xdr:clientData/>
  </xdr:twoCellAnchor>
  <xdr:twoCellAnchor>
    <xdr:from>
      <xdr:col>4</xdr:col>
      <xdr:colOff>85725</xdr:colOff>
      <xdr:row>498</xdr:row>
      <xdr:rowOff>123825</xdr:rowOff>
    </xdr:from>
    <xdr:to>
      <xdr:col>7</xdr:col>
      <xdr:colOff>523875</xdr:colOff>
      <xdr:row>500</xdr:row>
      <xdr:rowOff>9525</xdr:rowOff>
    </xdr:to>
    <xdr:grpSp>
      <xdr:nvGrpSpPr>
        <xdr:cNvPr id="36719" name="Group 1872"/>
        <xdr:cNvGrpSpPr>
          <a:grpSpLocks/>
        </xdr:cNvGrpSpPr>
      </xdr:nvGrpSpPr>
      <xdr:grpSpPr bwMode="auto">
        <a:xfrm>
          <a:off x="2543790" y="102133502"/>
          <a:ext cx="2281698" cy="295378"/>
          <a:chOff x="287" y="9590"/>
          <a:chExt cx="238" cy="28"/>
        </a:xfrm>
      </xdr:grpSpPr>
      <xdr:sp macro="" textlink="">
        <xdr:nvSpPr>
          <xdr:cNvPr id="9034" name="Text Box 1866"/>
          <xdr:cNvSpPr txBox="1">
            <a:spLocks noChangeArrowheads="1"/>
          </xdr:cNvSpPr>
        </xdr:nvSpPr>
        <xdr:spPr bwMode="auto">
          <a:xfrm>
            <a:off x="409" y="9593"/>
            <a:ext cx="116"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αίθυλο-βρωμίδιο</a:t>
            </a:r>
          </a:p>
        </xdr:txBody>
      </xdr:sp>
      <xdr:grpSp>
        <xdr:nvGrpSpPr>
          <xdr:cNvPr id="36742" name="Group 1871"/>
          <xdr:cNvGrpSpPr>
            <a:grpSpLocks/>
          </xdr:cNvGrpSpPr>
        </xdr:nvGrpSpPr>
        <xdr:grpSpPr bwMode="auto">
          <a:xfrm>
            <a:off x="287" y="9590"/>
            <a:ext cx="118" cy="28"/>
            <a:chOff x="287" y="9590"/>
            <a:chExt cx="118" cy="28"/>
          </a:xfrm>
        </xdr:grpSpPr>
        <xdr:sp macro="" textlink="">
          <xdr:nvSpPr>
            <xdr:cNvPr id="9036" name="Text Box 1868"/>
            <xdr:cNvSpPr txBox="1">
              <a:spLocks noChangeArrowheads="1"/>
            </xdr:cNvSpPr>
          </xdr:nvSpPr>
          <xdr:spPr bwMode="auto">
            <a:xfrm>
              <a:off x="375" y="9590"/>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Br</a:t>
              </a:r>
            </a:p>
          </xdr:txBody>
        </xdr:sp>
        <xdr:sp macro="" textlink="">
          <xdr:nvSpPr>
            <xdr:cNvPr id="9031" name="Text Box 1863"/>
            <xdr:cNvSpPr txBox="1">
              <a:spLocks noChangeArrowheads="1"/>
            </xdr:cNvSpPr>
          </xdr:nvSpPr>
          <xdr:spPr bwMode="auto">
            <a:xfrm>
              <a:off x="287" y="959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9032" name="Text Box 1864"/>
            <xdr:cNvSpPr txBox="1">
              <a:spLocks noChangeArrowheads="1"/>
            </xdr:cNvSpPr>
          </xdr:nvSpPr>
          <xdr:spPr bwMode="auto">
            <a:xfrm>
              <a:off x="331" y="9590"/>
              <a:ext cx="37" cy="28"/>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2</a:t>
              </a:r>
            </a:p>
          </xdr:txBody>
        </xdr:sp>
        <xdr:sp macro="" textlink="">
          <xdr:nvSpPr>
            <xdr:cNvPr id="36746" name="Line 1865"/>
            <xdr:cNvSpPr>
              <a:spLocks noChangeShapeType="1"/>
            </xdr:cNvSpPr>
          </xdr:nvSpPr>
          <xdr:spPr bwMode="auto">
            <a:xfrm>
              <a:off x="322" y="9600"/>
              <a:ext cx="12" cy="0"/>
            </a:xfrm>
            <a:prstGeom prst="line">
              <a:avLst/>
            </a:prstGeom>
            <a:noFill/>
            <a:ln w="9525">
              <a:solidFill>
                <a:srgbClr val="FFFF99"/>
              </a:solidFill>
              <a:round/>
              <a:headEnd/>
              <a:tailEnd/>
            </a:ln>
          </xdr:spPr>
        </xdr:sp>
        <xdr:sp macro="" textlink="">
          <xdr:nvSpPr>
            <xdr:cNvPr id="36747" name="Line 1867"/>
            <xdr:cNvSpPr>
              <a:spLocks noChangeShapeType="1"/>
            </xdr:cNvSpPr>
          </xdr:nvSpPr>
          <xdr:spPr bwMode="auto">
            <a:xfrm>
              <a:off x="366" y="9600"/>
              <a:ext cx="12" cy="0"/>
            </a:xfrm>
            <a:prstGeom prst="line">
              <a:avLst/>
            </a:prstGeom>
            <a:noFill/>
            <a:ln w="9525">
              <a:solidFill>
                <a:srgbClr val="FFFF99"/>
              </a:solidFill>
              <a:round/>
              <a:headEnd/>
              <a:tailEnd/>
            </a:ln>
          </xdr:spPr>
        </xdr:sp>
      </xdr:grpSp>
    </xdr:grpSp>
    <xdr:clientData/>
  </xdr:twoCellAnchor>
  <xdr:twoCellAnchor>
    <xdr:from>
      <xdr:col>2</xdr:col>
      <xdr:colOff>47625</xdr:colOff>
      <xdr:row>501</xdr:row>
      <xdr:rowOff>123825</xdr:rowOff>
    </xdr:from>
    <xdr:to>
      <xdr:col>4</xdr:col>
      <xdr:colOff>104775</xdr:colOff>
      <xdr:row>502</xdr:row>
      <xdr:rowOff>142875</xdr:rowOff>
    </xdr:to>
    <xdr:sp macro="" textlink="">
      <xdr:nvSpPr>
        <xdr:cNvPr id="9043" name="Text Box 1875"/>
        <xdr:cNvSpPr txBox="1">
          <a:spLocks noChangeArrowheads="1"/>
        </xdr:cNvSpPr>
      </xdr:nvSpPr>
      <xdr:spPr bwMode="auto">
        <a:xfrm>
          <a:off x="1266825" y="93659325"/>
          <a:ext cx="1276350" cy="209550"/>
        </a:xfrm>
        <a:prstGeom prst="rect">
          <a:avLst/>
        </a:prstGeom>
        <a:gradFill rotWithShape="1">
          <a:gsLst>
            <a:gs pos="0">
              <a:srgbClr val="800000"/>
            </a:gs>
            <a:gs pos="100000">
              <a:srgbClr val="800000">
                <a:gamma/>
                <a:shade val="0"/>
                <a:invGamma/>
              </a:srgbClr>
            </a:gs>
          </a:gsLst>
          <a:lin ang="2700000" scaled="1"/>
        </a:gra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ΠΑΡΑΤΗΡΗΣΕΙΣ</a:t>
          </a:r>
        </a:p>
      </xdr:txBody>
    </xdr:sp>
    <xdr:clientData/>
  </xdr:twoCellAnchor>
  <xdr:twoCellAnchor>
    <xdr:from>
      <xdr:col>1</xdr:col>
      <xdr:colOff>409575</xdr:colOff>
      <xdr:row>503</xdr:row>
      <xdr:rowOff>167873</xdr:rowOff>
    </xdr:from>
    <xdr:to>
      <xdr:col>1</xdr:col>
      <xdr:colOff>517575</xdr:colOff>
      <xdr:row>504</xdr:row>
      <xdr:rowOff>79228</xdr:rowOff>
    </xdr:to>
    <xdr:sp macro="" textlink="">
      <xdr:nvSpPr>
        <xdr:cNvPr id="36721" name="Oval 1876"/>
        <xdr:cNvSpPr>
          <a:spLocks noChangeArrowheads="1"/>
        </xdr:cNvSpPr>
      </xdr:nvSpPr>
      <xdr:spPr bwMode="auto">
        <a:xfrm>
          <a:off x="1032285" y="99080389"/>
          <a:ext cx="108000" cy="108000"/>
        </a:xfrm>
        <a:prstGeom prst="ellipse">
          <a:avLst/>
        </a:prstGeom>
        <a:gradFill rotWithShape="1">
          <a:gsLst>
            <a:gs pos="0">
              <a:srgbClr val="FF6600"/>
            </a:gs>
            <a:gs pos="100000">
              <a:srgbClr val="800000"/>
            </a:gs>
          </a:gsLst>
          <a:lin ang="2700000" scaled="1"/>
        </a:gradFill>
        <a:ln w="9525">
          <a:solidFill>
            <a:srgbClr val="000000"/>
          </a:solidFill>
          <a:round/>
          <a:headEnd/>
          <a:tailEnd/>
        </a:ln>
      </xdr:spPr>
    </xdr:sp>
    <xdr:clientData/>
  </xdr:twoCellAnchor>
  <xdr:twoCellAnchor>
    <xdr:from>
      <xdr:col>1</xdr:col>
      <xdr:colOff>409575</xdr:colOff>
      <xdr:row>531</xdr:row>
      <xdr:rowOff>61351</xdr:rowOff>
    </xdr:from>
    <xdr:to>
      <xdr:col>1</xdr:col>
      <xdr:colOff>517575</xdr:colOff>
      <xdr:row>531</xdr:row>
      <xdr:rowOff>169351</xdr:rowOff>
    </xdr:to>
    <xdr:sp macro="" textlink="">
      <xdr:nvSpPr>
        <xdr:cNvPr id="36722" name="Oval 1877"/>
        <xdr:cNvSpPr>
          <a:spLocks noChangeArrowheads="1"/>
        </xdr:cNvSpPr>
      </xdr:nvSpPr>
      <xdr:spPr bwMode="auto">
        <a:xfrm>
          <a:off x="1032285" y="104479932"/>
          <a:ext cx="108000" cy="108000"/>
        </a:xfrm>
        <a:prstGeom prst="ellipse">
          <a:avLst/>
        </a:prstGeom>
        <a:gradFill rotWithShape="1">
          <a:gsLst>
            <a:gs pos="0">
              <a:srgbClr val="FF6600"/>
            </a:gs>
            <a:gs pos="100000">
              <a:srgbClr val="800000"/>
            </a:gs>
          </a:gsLst>
          <a:lin ang="2700000" scaled="1"/>
        </a:gradFill>
        <a:ln w="9525">
          <a:solidFill>
            <a:srgbClr val="000000"/>
          </a:solidFill>
          <a:round/>
          <a:headEnd/>
          <a:tailEnd/>
        </a:ln>
      </xdr:spPr>
    </xdr:sp>
    <xdr:clientData/>
  </xdr:twoCellAnchor>
  <xdr:twoCellAnchor>
    <xdr:from>
      <xdr:col>1</xdr:col>
      <xdr:colOff>9525</xdr:colOff>
      <xdr:row>578</xdr:row>
      <xdr:rowOff>57150</xdr:rowOff>
    </xdr:from>
    <xdr:to>
      <xdr:col>2</xdr:col>
      <xdr:colOff>352425</xdr:colOff>
      <xdr:row>579</xdr:row>
      <xdr:rowOff>76200</xdr:rowOff>
    </xdr:to>
    <xdr:sp macro="" textlink="">
      <xdr:nvSpPr>
        <xdr:cNvPr id="9046" name="Text Box 1878"/>
        <xdr:cNvSpPr txBox="1">
          <a:spLocks noChangeArrowheads="1"/>
        </xdr:cNvSpPr>
      </xdr:nvSpPr>
      <xdr:spPr bwMode="auto">
        <a:xfrm>
          <a:off x="619125" y="107499150"/>
          <a:ext cx="952500" cy="209550"/>
        </a:xfrm>
        <a:prstGeom prst="rect">
          <a:avLst/>
        </a:prstGeom>
        <a:gradFill rotWithShape="1">
          <a:gsLst>
            <a:gs pos="0">
              <a:srgbClr val="800000"/>
            </a:gs>
            <a:gs pos="100000">
              <a:srgbClr val="800000">
                <a:gamma/>
                <a:shade val="0"/>
                <a:invGamma/>
              </a:srgbClr>
            </a:gs>
          </a:gsLst>
          <a:lin ang="2700000" scaled="1"/>
        </a:gra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ΑΣΚΗΣΕΙΣ</a:t>
          </a:r>
        </a:p>
      </xdr:txBody>
    </xdr:sp>
    <xdr:clientData/>
  </xdr:twoCellAnchor>
  <xdr:twoCellAnchor>
    <xdr:from>
      <xdr:col>1</xdr:col>
      <xdr:colOff>400050</xdr:colOff>
      <xdr:row>548</xdr:row>
      <xdr:rowOff>140520</xdr:rowOff>
    </xdr:from>
    <xdr:to>
      <xdr:col>1</xdr:col>
      <xdr:colOff>508050</xdr:colOff>
      <xdr:row>549</xdr:row>
      <xdr:rowOff>43681</xdr:rowOff>
    </xdr:to>
    <xdr:sp macro="" textlink="">
      <xdr:nvSpPr>
        <xdr:cNvPr id="36724" name="Oval 1879"/>
        <xdr:cNvSpPr>
          <a:spLocks noChangeArrowheads="1"/>
        </xdr:cNvSpPr>
      </xdr:nvSpPr>
      <xdr:spPr bwMode="auto">
        <a:xfrm>
          <a:off x="1014566" y="112392133"/>
          <a:ext cx="108000" cy="108000"/>
        </a:xfrm>
        <a:prstGeom prst="ellipse">
          <a:avLst/>
        </a:prstGeom>
        <a:gradFill rotWithShape="1">
          <a:gsLst>
            <a:gs pos="0">
              <a:srgbClr val="FF6600"/>
            </a:gs>
            <a:gs pos="100000">
              <a:srgbClr val="800000"/>
            </a:gs>
          </a:gsLst>
          <a:lin ang="2700000" scaled="1"/>
        </a:gradFill>
        <a:ln w="9525">
          <a:solidFill>
            <a:srgbClr val="000000"/>
          </a:solidFill>
          <a:round/>
          <a:headEnd/>
          <a:tailEnd/>
        </a:ln>
      </xdr:spPr>
    </xdr:sp>
    <xdr:clientData/>
  </xdr:twoCellAnchor>
  <xdr:twoCellAnchor>
    <xdr:from>
      <xdr:col>4</xdr:col>
      <xdr:colOff>547023</xdr:colOff>
      <xdr:row>564</xdr:row>
      <xdr:rowOff>152400</xdr:rowOff>
    </xdr:from>
    <xdr:to>
      <xdr:col>5</xdr:col>
      <xdr:colOff>94432</xdr:colOff>
      <xdr:row>565</xdr:row>
      <xdr:rowOff>133350</xdr:rowOff>
    </xdr:to>
    <xdr:sp macro="" textlink="">
      <xdr:nvSpPr>
        <xdr:cNvPr id="9054" name="Text Box 1886"/>
        <xdr:cNvSpPr txBox="1">
          <a:spLocks noChangeArrowheads="1"/>
        </xdr:cNvSpPr>
      </xdr:nvSpPr>
      <xdr:spPr bwMode="auto">
        <a:xfrm>
          <a:off x="3005088" y="115681432"/>
          <a:ext cx="161925" cy="185789"/>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n-US" sz="1100" b="1" i="0" strike="noStrike">
              <a:solidFill>
                <a:srgbClr val="800000"/>
              </a:solidFill>
              <a:latin typeface="Arial"/>
              <a:cs typeface="Arial"/>
            </a:rPr>
            <a:t>C</a:t>
          </a:r>
        </a:p>
      </xdr:txBody>
    </xdr:sp>
    <xdr:clientData/>
  </xdr:twoCellAnchor>
  <xdr:twoCellAnchor>
    <xdr:from>
      <xdr:col>5</xdr:col>
      <xdr:colOff>523875</xdr:colOff>
      <xdr:row>564</xdr:row>
      <xdr:rowOff>152400</xdr:rowOff>
    </xdr:from>
    <xdr:to>
      <xdr:col>6</xdr:col>
      <xdr:colOff>76200</xdr:colOff>
      <xdr:row>565</xdr:row>
      <xdr:rowOff>133350</xdr:rowOff>
    </xdr:to>
    <xdr:sp macro="" textlink="">
      <xdr:nvSpPr>
        <xdr:cNvPr id="9055" name="Text Box 1887"/>
        <xdr:cNvSpPr txBox="1">
          <a:spLocks noChangeArrowheads="1"/>
        </xdr:cNvSpPr>
      </xdr:nvSpPr>
      <xdr:spPr bwMode="auto">
        <a:xfrm>
          <a:off x="3571875" y="104927400"/>
          <a:ext cx="161925" cy="1714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n-US" sz="1100" b="1" i="0" strike="noStrike">
              <a:solidFill>
                <a:srgbClr val="800000"/>
              </a:solidFill>
              <a:latin typeface="Arial"/>
              <a:cs typeface="Arial"/>
            </a:rPr>
            <a:t>H</a:t>
          </a:r>
        </a:p>
      </xdr:txBody>
    </xdr:sp>
    <xdr:clientData/>
  </xdr:twoCellAnchor>
  <xdr:twoCellAnchor>
    <xdr:from>
      <xdr:col>6</xdr:col>
      <xdr:colOff>290769</xdr:colOff>
      <xdr:row>564</xdr:row>
      <xdr:rowOff>152400</xdr:rowOff>
    </xdr:from>
    <xdr:to>
      <xdr:col>6</xdr:col>
      <xdr:colOff>452694</xdr:colOff>
      <xdr:row>565</xdr:row>
      <xdr:rowOff>133350</xdr:rowOff>
    </xdr:to>
    <xdr:sp macro="" textlink="">
      <xdr:nvSpPr>
        <xdr:cNvPr id="9056" name="Text Box 1888"/>
        <xdr:cNvSpPr txBox="1">
          <a:spLocks noChangeArrowheads="1"/>
        </xdr:cNvSpPr>
      </xdr:nvSpPr>
      <xdr:spPr bwMode="auto">
        <a:xfrm>
          <a:off x="3977866" y="115681432"/>
          <a:ext cx="161925" cy="185789"/>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n-US" sz="1100" b="1" i="0" strike="noStrike">
              <a:solidFill>
                <a:srgbClr val="800000"/>
              </a:solidFill>
              <a:latin typeface="Arial"/>
              <a:cs typeface="Arial"/>
            </a:rPr>
            <a:t>O</a:t>
          </a:r>
        </a:p>
      </xdr:txBody>
    </xdr:sp>
    <xdr:clientData/>
  </xdr:twoCellAnchor>
  <xdr:twoCellAnchor>
    <xdr:from>
      <xdr:col>5</xdr:col>
      <xdr:colOff>18232</xdr:colOff>
      <xdr:row>563</xdr:row>
      <xdr:rowOff>104775</xdr:rowOff>
    </xdr:from>
    <xdr:to>
      <xdr:col>5</xdr:col>
      <xdr:colOff>18232</xdr:colOff>
      <xdr:row>564</xdr:row>
      <xdr:rowOff>166275</xdr:rowOff>
    </xdr:to>
    <xdr:sp macro="" textlink="">
      <xdr:nvSpPr>
        <xdr:cNvPr id="36730" name="Line 1883"/>
        <xdr:cNvSpPr>
          <a:spLocks noChangeShapeType="1"/>
        </xdr:cNvSpPr>
      </xdr:nvSpPr>
      <xdr:spPr bwMode="auto">
        <a:xfrm>
          <a:off x="3090813" y="115428969"/>
          <a:ext cx="0" cy="266338"/>
        </a:xfrm>
        <a:prstGeom prst="line">
          <a:avLst/>
        </a:prstGeom>
        <a:noFill/>
        <a:ln w="9525">
          <a:solidFill>
            <a:srgbClr val="99CC00"/>
          </a:solidFill>
          <a:round/>
          <a:headEnd/>
          <a:tailEnd type="triangle" w="med" len="med"/>
        </a:ln>
      </xdr:spPr>
    </xdr:sp>
    <xdr:clientData/>
  </xdr:twoCellAnchor>
  <xdr:twoCellAnchor>
    <xdr:from>
      <xdr:col>6</xdr:col>
      <xdr:colOff>0</xdr:colOff>
      <xdr:row>563</xdr:row>
      <xdr:rowOff>104775</xdr:rowOff>
    </xdr:from>
    <xdr:to>
      <xdr:col>6</xdr:col>
      <xdr:colOff>0</xdr:colOff>
      <xdr:row>564</xdr:row>
      <xdr:rowOff>166275</xdr:rowOff>
    </xdr:to>
    <xdr:sp macro="" textlink="">
      <xdr:nvSpPr>
        <xdr:cNvPr id="36731" name="Line 1884"/>
        <xdr:cNvSpPr>
          <a:spLocks noChangeShapeType="1"/>
        </xdr:cNvSpPr>
      </xdr:nvSpPr>
      <xdr:spPr bwMode="auto">
        <a:xfrm>
          <a:off x="3657600" y="106975275"/>
          <a:ext cx="0" cy="252000"/>
        </a:xfrm>
        <a:prstGeom prst="line">
          <a:avLst/>
        </a:prstGeom>
        <a:noFill/>
        <a:ln w="9525">
          <a:solidFill>
            <a:srgbClr val="99CC00"/>
          </a:solidFill>
          <a:round/>
          <a:headEnd/>
          <a:tailEnd type="triangle" w="med" len="med"/>
        </a:ln>
      </xdr:spPr>
    </xdr:sp>
    <xdr:clientData/>
  </xdr:twoCellAnchor>
  <xdr:twoCellAnchor>
    <xdr:from>
      <xdr:col>6</xdr:col>
      <xdr:colOff>386019</xdr:colOff>
      <xdr:row>563</xdr:row>
      <xdr:rowOff>104775</xdr:rowOff>
    </xdr:from>
    <xdr:to>
      <xdr:col>6</xdr:col>
      <xdr:colOff>386019</xdr:colOff>
      <xdr:row>564</xdr:row>
      <xdr:rowOff>166275</xdr:rowOff>
    </xdr:to>
    <xdr:sp macro="" textlink="">
      <xdr:nvSpPr>
        <xdr:cNvPr id="36732" name="Line 1885"/>
        <xdr:cNvSpPr>
          <a:spLocks noChangeShapeType="1"/>
        </xdr:cNvSpPr>
      </xdr:nvSpPr>
      <xdr:spPr bwMode="auto">
        <a:xfrm>
          <a:off x="4073116" y="115428969"/>
          <a:ext cx="0" cy="266338"/>
        </a:xfrm>
        <a:prstGeom prst="line">
          <a:avLst/>
        </a:prstGeom>
        <a:noFill/>
        <a:ln w="9525">
          <a:solidFill>
            <a:srgbClr val="99CC00"/>
          </a:solidFill>
          <a:round/>
          <a:headEnd/>
          <a:tailEnd type="triangle" w="med" len="med"/>
        </a:ln>
      </xdr:spPr>
    </xdr:sp>
    <xdr:clientData/>
  </xdr:twoCellAnchor>
  <xdr:twoCellAnchor>
    <xdr:from>
      <xdr:col>1</xdr:col>
      <xdr:colOff>400050</xdr:colOff>
      <xdr:row>687</xdr:row>
      <xdr:rowOff>9525</xdr:rowOff>
    </xdr:from>
    <xdr:to>
      <xdr:col>1</xdr:col>
      <xdr:colOff>542925</xdr:colOff>
      <xdr:row>687</xdr:row>
      <xdr:rowOff>152400</xdr:rowOff>
    </xdr:to>
    <xdr:sp macro="" textlink="">
      <xdr:nvSpPr>
        <xdr:cNvPr id="36733" name="Oval 1894"/>
        <xdr:cNvSpPr>
          <a:spLocks noChangeArrowheads="1"/>
        </xdr:cNvSpPr>
      </xdr:nvSpPr>
      <xdr:spPr bwMode="auto">
        <a:xfrm>
          <a:off x="1009650" y="127644525"/>
          <a:ext cx="142875" cy="142875"/>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1</xdr:col>
      <xdr:colOff>400050</xdr:colOff>
      <xdr:row>693</xdr:row>
      <xdr:rowOff>9525</xdr:rowOff>
    </xdr:from>
    <xdr:to>
      <xdr:col>1</xdr:col>
      <xdr:colOff>542925</xdr:colOff>
      <xdr:row>693</xdr:row>
      <xdr:rowOff>152400</xdr:rowOff>
    </xdr:to>
    <xdr:sp macro="" textlink="">
      <xdr:nvSpPr>
        <xdr:cNvPr id="36734" name="Oval 1895"/>
        <xdr:cNvSpPr>
          <a:spLocks noChangeArrowheads="1"/>
        </xdr:cNvSpPr>
      </xdr:nvSpPr>
      <xdr:spPr bwMode="auto">
        <a:xfrm>
          <a:off x="1009650" y="128692275"/>
          <a:ext cx="142875" cy="142875"/>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1</xdr:col>
      <xdr:colOff>400050</xdr:colOff>
      <xdr:row>699</xdr:row>
      <xdr:rowOff>28575</xdr:rowOff>
    </xdr:from>
    <xdr:to>
      <xdr:col>1</xdr:col>
      <xdr:colOff>542925</xdr:colOff>
      <xdr:row>699</xdr:row>
      <xdr:rowOff>171450</xdr:rowOff>
    </xdr:to>
    <xdr:sp macro="" textlink="">
      <xdr:nvSpPr>
        <xdr:cNvPr id="36735" name="Oval 1896"/>
        <xdr:cNvSpPr>
          <a:spLocks noChangeArrowheads="1"/>
        </xdr:cNvSpPr>
      </xdr:nvSpPr>
      <xdr:spPr bwMode="auto">
        <a:xfrm>
          <a:off x="1009650" y="129759075"/>
          <a:ext cx="142875" cy="142875"/>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0</xdr:col>
      <xdr:colOff>419100</xdr:colOff>
      <xdr:row>736</xdr:row>
      <xdr:rowOff>2454</xdr:rowOff>
    </xdr:from>
    <xdr:to>
      <xdr:col>1</xdr:col>
      <xdr:colOff>0</xdr:colOff>
      <xdr:row>737</xdr:row>
      <xdr:rowOff>11979</xdr:rowOff>
    </xdr:to>
    <xdr:sp macro="" textlink="">
      <xdr:nvSpPr>
        <xdr:cNvPr id="9067" name="Text Box 1899"/>
        <xdr:cNvSpPr txBox="1">
          <a:spLocks noChangeArrowheads="1"/>
        </xdr:cNvSpPr>
      </xdr:nvSpPr>
      <xdr:spPr bwMode="auto">
        <a:xfrm>
          <a:off x="419100" y="144536648"/>
          <a:ext cx="203610" cy="20617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8.</a:t>
          </a:r>
        </a:p>
      </xdr:txBody>
    </xdr:sp>
    <xdr:clientData/>
  </xdr:twoCellAnchor>
  <xdr:twoCellAnchor>
    <xdr:from>
      <xdr:col>0</xdr:col>
      <xdr:colOff>419100</xdr:colOff>
      <xdr:row>763</xdr:row>
      <xdr:rowOff>180975</xdr:rowOff>
    </xdr:from>
    <xdr:to>
      <xdr:col>1</xdr:col>
      <xdr:colOff>0</xdr:colOff>
      <xdr:row>765</xdr:row>
      <xdr:rowOff>0</xdr:rowOff>
    </xdr:to>
    <xdr:sp macro="" textlink="">
      <xdr:nvSpPr>
        <xdr:cNvPr id="9070" name="Text Box 1902"/>
        <xdr:cNvSpPr txBox="1">
          <a:spLocks noChangeArrowheads="1"/>
        </xdr:cNvSpPr>
      </xdr:nvSpPr>
      <xdr:spPr bwMode="auto">
        <a:xfrm>
          <a:off x="419100" y="144560925"/>
          <a:ext cx="190500" cy="20002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9.</a:t>
          </a:r>
        </a:p>
      </xdr:txBody>
    </xdr:sp>
    <xdr:clientData/>
  </xdr:twoCellAnchor>
  <xdr:twoCellAnchor>
    <xdr:from>
      <xdr:col>0</xdr:col>
      <xdr:colOff>333375</xdr:colOff>
      <xdr:row>814</xdr:row>
      <xdr:rowOff>66675</xdr:rowOff>
    </xdr:from>
    <xdr:to>
      <xdr:col>1</xdr:col>
      <xdr:colOff>0</xdr:colOff>
      <xdr:row>815</xdr:row>
      <xdr:rowOff>95250</xdr:rowOff>
    </xdr:to>
    <xdr:sp macro="" textlink="">
      <xdr:nvSpPr>
        <xdr:cNvPr id="9077" name="Text Box 1909"/>
        <xdr:cNvSpPr txBox="1">
          <a:spLocks noChangeArrowheads="1"/>
        </xdr:cNvSpPr>
      </xdr:nvSpPr>
      <xdr:spPr bwMode="auto">
        <a:xfrm>
          <a:off x="333375" y="151609425"/>
          <a:ext cx="276225" cy="219075"/>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11.</a:t>
          </a:r>
        </a:p>
      </xdr:txBody>
    </xdr:sp>
    <xdr:clientData/>
  </xdr:twoCellAnchor>
  <xdr:twoCellAnchor>
    <xdr:from>
      <xdr:col>10</xdr:col>
      <xdr:colOff>600075</xdr:colOff>
      <xdr:row>38</xdr:row>
      <xdr:rowOff>180975</xdr:rowOff>
    </xdr:from>
    <xdr:to>
      <xdr:col>11</xdr:col>
      <xdr:colOff>561975</xdr:colOff>
      <xdr:row>39</xdr:row>
      <xdr:rowOff>152400</xdr:rowOff>
    </xdr:to>
    <xdr:sp macro="" textlink="">
      <xdr:nvSpPr>
        <xdr:cNvPr id="9082" name="Text Box 1914"/>
        <xdr:cNvSpPr txBox="1">
          <a:spLocks noChangeArrowheads="1"/>
        </xdr:cNvSpPr>
      </xdr:nvSpPr>
      <xdr:spPr bwMode="auto">
        <a:xfrm>
          <a:off x="6696075" y="7229475"/>
          <a:ext cx="571500" cy="161925"/>
        </a:xfrm>
        <a:prstGeom prst="rect">
          <a:avLst/>
        </a:prstGeom>
        <a:solidFill>
          <a:srgbClr val="808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000000"/>
              </a:solidFill>
              <a:latin typeface="Arial"/>
              <a:cs typeface="Arial"/>
            </a:rPr>
            <a:t>Αλκύλια</a:t>
          </a:r>
        </a:p>
      </xdr:txBody>
    </xdr:sp>
    <xdr:clientData/>
  </xdr:twoCellAnchor>
  <xdr:twoCellAnchor>
    <xdr:from>
      <xdr:col>10</xdr:col>
      <xdr:colOff>600075</xdr:colOff>
      <xdr:row>15</xdr:row>
      <xdr:rowOff>161925</xdr:rowOff>
    </xdr:from>
    <xdr:to>
      <xdr:col>14</xdr:col>
      <xdr:colOff>95250</xdr:colOff>
      <xdr:row>16</xdr:row>
      <xdr:rowOff>142875</xdr:rowOff>
    </xdr:to>
    <xdr:sp macro="" textlink="">
      <xdr:nvSpPr>
        <xdr:cNvPr id="9083" name="Text Box 1915"/>
        <xdr:cNvSpPr txBox="1">
          <a:spLocks noChangeArrowheads="1"/>
        </xdr:cNvSpPr>
      </xdr:nvSpPr>
      <xdr:spPr bwMode="auto">
        <a:xfrm>
          <a:off x="6696075" y="3019425"/>
          <a:ext cx="1933575" cy="171450"/>
        </a:xfrm>
        <a:prstGeom prst="rect">
          <a:avLst/>
        </a:prstGeom>
        <a:solidFill>
          <a:srgbClr val="808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000000"/>
              </a:solidFill>
              <a:latin typeface="Arial"/>
              <a:cs typeface="Arial"/>
            </a:rPr>
            <a:t>Γενικός μοριακός τύπος (ΓΜΤ)</a:t>
          </a:r>
        </a:p>
      </xdr:txBody>
    </xdr:sp>
    <xdr:clientData/>
  </xdr:twoCellAnchor>
  <xdr:twoCellAnchor>
    <xdr:from>
      <xdr:col>1</xdr:col>
      <xdr:colOff>276225</xdr:colOff>
      <xdr:row>9</xdr:row>
      <xdr:rowOff>112355</xdr:rowOff>
    </xdr:from>
    <xdr:to>
      <xdr:col>1</xdr:col>
      <xdr:colOff>495300</xdr:colOff>
      <xdr:row>9</xdr:row>
      <xdr:rowOff>113943</xdr:rowOff>
    </xdr:to>
    <xdr:cxnSp macro="">
      <xdr:nvCxnSpPr>
        <xdr:cNvPr id="1338" name="1337 - Ευθύγραμμο βέλος σύνδεσης"/>
        <xdr:cNvCxnSpPr/>
      </xdr:nvCxnSpPr>
      <xdr:spPr>
        <a:xfrm>
          <a:off x="890741" y="1955903"/>
          <a:ext cx="219075" cy="1588"/>
        </a:xfrm>
        <a:prstGeom prst="straightConnector1">
          <a:avLst/>
        </a:prstGeom>
        <a:ln w="34925">
          <a:solidFill>
            <a:srgbClr val="8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276225</xdr:colOff>
      <xdr:row>10</xdr:row>
      <xdr:rowOff>198793</xdr:rowOff>
    </xdr:from>
    <xdr:to>
      <xdr:col>1</xdr:col>
      <xdr:colOff>495300</xdr:colOff>
      <xdr:row>10</xdr:row>
      <xdr:rowOff>200381</xdr:rowOff>
    </xdr:to>
    <xdr:cxnSp macro="">
      <xdr:nvCxnSpPr>
        <xdr:cNvPr id="1339" name="1338 - Ευθύγραμμο βέλος σύνδεσης"/>
        <xdr:cNvCxnSpPr/>
      </xdr:nvCxnSpPr>
      <xdr:spPr>
        <a:xfrm>
          <a:off x="890741" y="2247180"/>
          <a:ext cx="219075" cy="1588"/>
        </a:xfrm>
        <a:prstGeom prst="straightConnector1">
          <a:avLst/>
        </a:prstGeom>
        <a:ln w="34925">
          <a:solidFill>
            <a:srgbClr val="8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276225</xdr:colOff>
      <xdr:row>17</xdr:row>
      <xdr:rowOff>2152</xdr:rowOff>
    </xdr:from>
    <xdr:to>
      <xdr:col>1</xdr:col>
      <xdr:colOff>495300</xdr:colOff>
      <xdr:row>17</xdr:row>
      <xdr:rowOff>3740</xdr:rowOff>
    </xdr:to>
    <xdr:cxnSp macro="">
      <xdr:nvCxnSpPr>
        <xdr:cNvPr id="1340" name="1339 - Ευθύγραμμο βέλος σύνδεσης"/>
        <xdr:cNvCxnSpPr/>
      </xdr:nvCxnSpPr>
      <xdr:spPr>
        <a:xfrm>
          <a:off x="890741" y="3484410"/>
          <a:ext cx="219075" cy="1588"/>
        </a:xfrm>
        <a:prstGeom prst="straightConnector1">
          <a:avLst/>
        </a:prstGeom>
        <a:ln w="34925">
          <a:solidFill>
            <a:srgbClr val="8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366252</xdr:colOff>
      <xdr:row>77</xdr:row>
      <xdr:rowOff>76200</xdr:rowOff>
    </xdr:from>
    <xdr:to>
      <xdr:col>12</xdr:col>
      <xdr:colOff>366252</xdr:colOff>
      <xdr:row>78</xdr:row>
      <xdr:rowOff>180975</xdr:rowOff>
    </xdr:to>
    <xdr:sp macro="" textlink="">
      <xdr:nvSpPr>
        <xdr:cNvPr id="36685" name="Line 1424"/>
        <xdr:cNvSpPr>
          <a:spLocks noChangeShapeType="1"/>
        </xdr:cNvSpPr>
      </xdr:nvSpPr>
      <xdr:spPr bwMode="auto">
        <a:xfrm>
          <a:off x="7740446" y="15848781"/>
          <a:ext cx="0" cy="309613"/>
        </a:xfrm>
        <a:prstGeom prst="line">
          <a:avLst/>
        </a:prstGeom>
        <a:noFill/>
        <a:ln w="9525">
          <a:solidFill>
            <a:srgbClr val="99CC00"/>
          </a:solidFill>
          <a:round/>
          <a:headEnd/>
          <a:tailEnd type="triangle" w="med" len="med"/>
        </a:ln>
      </xdr:spPr>
    </xdr:sp>
    <xdr:clientData/>
  </xdr:twoCellAnchor>
  <xdr:twoCellAnchor>
    <xdr:from>
      <xdr:col>12</xdr:col>
      <xdr:colOff>333374</xdr:colOff>
      <xdr:row>283</xdr:row>
      <xdr:rowOff>28575</xdr:rowOff>
    </xdr:from>
    <xdr:to>
      <xdr:col>14</xdr:col>
      <xdr:colOff>554174</xdr:colOff>
      <xdr:row>284</xdr:row>
      <xdr:rowOff>126075</xdr:rowOff>
    </xdr:to>
    <xdr:sp macro="" textlink="">
      <xdr:nvSpPr>
        <xdr:cNvPr id="1326" name="Text Box 233"/>
        <xdr:cNvSpPr txBox="1">
          <a:spLocks noChangeArrowheads="1"/>
        </xdr:cNvSpPr>
      </xdr:nvSpPr>
      <xdr:spPr bwMode="auto">
        <a:xfrm>
          <a:off x="7648574" y="4029075"/>
          <a:ext cx="1440000" cy="288000"/>
        </a:xfrm>
        <a:prstGeom prst="rect">
          <a:avLst/>
        </a:prstGeom>
        <a:solidFill>
          <a:srgbClr val="333300"/>
        </a:solidFill>
        <a:ln w="9525">
          <a:solidFill>
            <a:srgbClr val="FFFF99"/>
          </a:solidFill>
          <a:miter lim="800000"/>
          <a:headEnd/>
          <a:tailEnd/>
        </a:ln>
      </xdr:spPr>
      <xdr:txBody>
        <a:bodyPr vertOverflow="clip" wrap="square" lIns="27432" tIns="27432" rIns="27432" bIns="0" anchor="ctr" anchorCtr="1" upright="1"/>
        <a:lstStyle/>
        <a:p>
          <a:pPr algn="ctr" rtl="0">
            <a:defRPr sz="1000"/>
          </a:pPr>
          <a:r>
            <a:rPr lang="el-GR" sz="1100" b="1" i="0" strike="noStrike">
              <a:solidFill>
                <a:srgbClr val="FF6600"/>
              </a:solidFill>
              <a:latin typeface="Arial"/>
              <a:cs typeface="Arial"/>
            </a:rPr>
            <a:t>ΣΧΕΤΙΚΑ ΘΕΜΑΤΑ</a:t>
          </a:r>
        </a:p>
      </xdr:txBody>
    </xdr:sp>
    <xdr:clientData/>
  </xdr:twoCellAnchor>
  <mc:AlternateContent xmlns:mc="http://schemas.openxmlformats.org/markup-compatibility/2006">
    <mc:Choice xmlns:a14="http://schemas.microsoft.com/office/drawing/2010/main" Requires="a14">
      <xdr:twoCellAnchor editAs="oneCell">
        <xdr:from>
          <xdr:col>3</xdr:col>
          <xdr:colOff>66675</xdr:colOff>
          <xdr:row>567</xdr:row>
          <xdr:rowOff>76200</xdr:rowOff>
        </xdr:from>
        <xdr:to>
          <xdr:col>3</xdr:col>
          <xdr:colOff>495300</xdr:colOff>
          <xdr:row>569</xdr:row>
          <xdr:rowOff>152400</xdr:rowOff>
        </xdr:to>
        <xdr:sp macro="" textlink="">
          <xdr:nvSpPr>
            <xdr:cNvPr id="9050" name="Object 1882" hidden="1">
              <a:extLst>
                <a:ext uri="{63B3BB69-23CF-44E3-9099-C40C66FF867C}">
                  <a14:compatExt spid="_x0000_s9050"/>
                </a:ext>
              </a:extLst>
            </xdr:cNvPr>
            <xdr:cNvSpPr/>
          </xdr:nvSpPr>
          <xdr:spPr bwMode="auto">
            <a:xfrm>
              <a:off x="0" y="0"/>
              <a:ext cx="0" cy="0"/>
            </a:xfrm>
            <a:prstGeom prst="rect">
              <a:avLst/>
            </a:prstGeom>
            <a:gradFill rotWithShape="1">
              <a:gsLst>
                <a:gs pos="0">
                  <a:srgbClr val="333300" mc:Ignorable="a14" a14:legacySpreadsheetColorIndex="59"/>
                </a:gs>
                <a:gs pos="100000">
                  <a:srgbClr val="49491C" mc:Ignorable="a14" a14:legacySpreadsheetColorIndex="59">
                    <a:gamma/>
                    <a:tint val="89020"/>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571</xdr:row>
          <xdr:rowOff>57150</xdr:rowOff>
        </xdr:from>
        <xdr:to>
          <xdr:col>5</xdr:col>
          <xdr:colOff>247650</xdr:colOff>
          <xdr:row>573</xdr:row>
          <xdr:rowOff>66675</xdr:rowOff>
        </xdr:to>
        <xdr:sp macro="" textlink="">
          <xdr:nvSpPr>
            <xdr:cNvPr id="9057" name="Object 1889" hidden="1">
              <a:extLst>
                <a:ext uri="{63B3BB69-23CF-44E3-9099-C40C66FF867C}">
                  <a14:compatExt spid="_x0000_s9057"/>
                </a:ext>
              </a:extLst>
            </xdr:cNvPr>
            <xdr:cNvSpPr/>
          </xdr:nvSpPr>
          <xdr:spPr bwMode="auto">
            <a:xfrm>
              <a:off x="0" y="0"/>
              <a:ext cx="0" cy="0"/>
            </a:xfrm>
            <a:prstGeom prst="rect">
              <a:avLst/>
            </a:prstGeom>
            <a:gradFill rotWithShape="1">
              <a:gsLst>
                <a:gs pos="0">
                  <a:srgbClr val="333300" mc:Ignorable="a14" a14:legacySpreadsheetColorIndex="59"/>
                </a:gs>
                <a:gs pos="100000">
                  <a:srgbClr val="49491C" mc:Ignorable="a14" a14:legacySpreadsheetColorIndex="59">
                    <a:gamma/>
                    <a:tint val="89020"/>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xdr:twoCellAnchor>
    <xdr:from>
      <xdr:col>3</xdr:col>
      <xdr:colOff>378952</xdr:colOff>
      <xdr:row>399</xdr:row>
      <xdr:rowOff>123605</xdr:rowOff>
    </xdr:from>
    <xdr:to>
      <xdr:col>7</xdr:col>
      <xdr:colOff>514351</xdr:colOff>
      <xdr:row>402</xdr:row>
      <xdr:rowOff>7583</xdr:rowOff>
    </xdr:to>
    <xdr:grpSp>
      <xdr:nvGrpSpPr>
        <xdr:cNvPr id="3" name="Ομάδα 2"/>
        <xdr:cNvGrpSpPr/>
      </xdr:nvGrpSpPr>
      <xdr:grpSpPr>
        <a:xfrm>
          <a:off x="2222500" y="81854250"/>
          <a:ext cx="2593464" cy="498494"/>
          <a:chOff x="2222500" y="81854250"/>
          <a:chExt cx="2593464" cy="498494"/>
        </a:xfrm>
      </xdr:grpSpPr>
      <xdr:grpSp>
        <xdr:nvGrpSpPr>
          <xdr:cNvPr id="36706" name="Group 1669"/>
          <xdr:cNvGrpSpPr>
            <a:grpSpLocks/>
          </xdr:cNvGrpSpPr>
        </xdr:nvGrpSpPr>
        <xdr:grpSpPr bwMode="auto">
          <a:xfrm>
            <a:off x="2222500" y="81854250"/>
            <a:ext cx="2593464" cy="498494"/>
            <a:chOff x="272" y="7741"/>
            <a:chExt cx="238" cy="48"/>
          </a:xfrm>
        </xdr:grpSpPr>
        <xdr:sp macro="" textlink="">
          <xdr:nvSpPr>
            <xdr:cNvPr id="8831" name="Text Box 1663"/>
            <xdr:cNvSpPr txBox="1">
              <a:spLocks noChangeArrowheads="1"/>
            </xdr:cNvSpPr>
          </xdr:nvSpPr>
          <xdr:spPr bwMode="auto">
            <a:xfrm>
              <a:off x="435" y="7744"/>
              <a:ext cx="75"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βουτανόνη</a:t>
              </a:r>
            </a:p>
          </xdr:txBody>
        </xdr:sp>
        <xdr:grpSp>
          <xdr:nvGrpSpPr>
            <xdr:cNvPr id="39950" name="Group 1668"/>
            <xdr:cNvGrpSpPr>
              <a:grpSpLocks/>
            </xdr:cNvGrpSpPr>
          </xdr:nvGrpSpPr>
          <xdr:grpSpPr bwMode="auto">
            <a:xfrm>
              <a:off x="272" y="7741"/>
              <a:ext cx="152" cy="48"/>
              <a:chOff x="272" y="7741"/>
              <a:chExt cx="152" cy="48"/>
            </a:xfrm>
          </xdr:grpSpPr>
          <xdr:sp macro="" textlink="">
            <xdr:nvSpPr>
              <xdr:cNvPr id="8821" name="Text Box 1653"/>
              <xdr:cNvSpPr txBox="1">
                <a:spLocks noChangeArrowheads="1"/>
              </xdr:cNvSpPr>
            </xdr:nvSpPr>
            <xdr:spPr bwMode="auto">
              <a:xfrm>
                <a:off x="272" y="7741"/>
                <a:ext cx="36" cy="2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8822" name="Text Box 1654"/>
              <xdr:cNvSpPr txBox="1">
                <a:spLocks noChangeArrowheads="1"/>
              </xdr:cNvSpPr>
            </xdr:nvSpPr>
            <xdr:spPr bwMode="auto">
              <a:xfrm>
                <a:off x="388" y="7741"/>
                <a:ext cx="36" cy="2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8825" name="Text Box 1657"/>
              <xdr:cNvSpPr txBox="1">
                <a:spLocks noChangeArrowheads="1"/>
              </xdr:cNvSpPr>
            </xdr:nvSpPr>
            <xdr:spPr bwMode="auto">
              <a:xfrm>
                <a:off x="316" y="7768"/>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8833" name="Text Box 1665"/>
              <xdr:cNvSpPr txBox="1">
                <a:spLocks noChangeArrowheads="1"/>
              </xdr:cNvSpPr>
            </xdr:nvSpPr>
            <xdr:spPr bwMode="auto">
              <a:xfrm>
                <a:off x="317" y="7741"/>
                <a:ext cx="2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8834" name="Text Box 1666"/>
              <xdr:cNvSpPr txBox="1">
                <a:spLocks noChangeArrowheads="1"/>
              </xdr:cNvSpPr>
            </xdr:nvSpPr>
            <xdr:spPr bwMode="auto">
              <a:xfrm>
                <a:off x="343" y="7741"/>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9956" name="Line 1655"/>
              <xdr:cNvSpPr>
                <a:spLocks noChangeShapeType="1"/>
              </xdr:cNvSpPr>
            </xdr:nvSpPr>
            <xdr:spPr bwMode="auto">
              <a:xfrm>
                <a:off x="307" y="7751"/>
                <a:ext cx="12" cy="0"/>
              </a:xfrm>
              <a:prstGeom prst="line">
                <a:avLst/>
              </a:prstGeom>
              <a:noFill/>
              <a:ln w="9525">
                <a:solidFill>
                  <a:srgbClr val="FFFF99"/>
                </a:solidFill>
                <a:round/>
                <a:headEnd/>
                <a:tailEnd/>
              </a:ln>
            </xdr:spPr>
          </xdr:sp>
          <xdr:sp macro="" textlink="">
            <xdr:nvSpPr>
              <xdr:cNvPr id="39957" name="Line 1656"/>
              <xdr:cNvSpPr>
                <a:spLocks noChangeShapeType="1"/>
              </xdr:cNvSpPr>
            </xdr:nvSpPr>
            <xdr:spPr bwMode="auto">
              <a:xfrm>
                <a:off x="333" y="7751"/>
                <a:ext cx="12" cy="0"/>
              </a:xfrm>
              <a:prstGeom prst="line">
                <a:avLst/>
              </a:prstGeom>
              <a:noFill/>
              <a:ln w="9525">
                <a:solidFill>
                  <a:srgbClr val="FFFF99"/>
                </a:solidFill>
                <a:round/>
                <a:headEnd/>
                <a:tailEnd/>
              </a:ln>
            </xdr:spPr>
          </xdr:sp>
          <xdr:sp macro="" textlink="">
            <xdr:nvSpPr>
              <xdr:cNvPr id="39959" name="Line 1667"/>
              <xdr:cNvSpPr>
                <a:spLocks noChangeShapeType="1"/>
              </xdr:cNvSpPr>
            </xdr:nvSpPr>
            <xdr:spPr bwMode="auto">
              <a:xfrm>
                <a:off x="378" y="7751"/>
                <a:ext cx="12" cy="0"/>
              </a:xfrm>
              <a:prstGeom prst="line">
                <a:avLst/>
              </a:prstGeom>
              <a:noFill/>
              <a:ln w="9525">
                <a:solidFill>
                  <a:srgbClr val="FFFF99"/>
                </a:solidFill>
                <a:round/>
                <a:headEnd/>
                <a:tailEnd/>
              </a:ln>
            </xdr:spPr>
          </xdr:sp>
        </xdr:grpSp>
      </xdr:grpSp>
      <xdr:grpSp>
        <xdr:nvGrpSpPr>
          <xdr:cNvPr id="2" name="Ομάδα 1"/>
          <xdr:cNvGrpSpPr/>
        </xdr:nvGrpSpPr>
        <xdr:grpSpPr>
          <a:xfrm rot="5400000">
            <a:off x="2735211" y="82077854"/>
            <a:ext cx="125854" cy="42198"/>
            <a:chOff x="2704485" y="81330188"/>
            <a:chExt cx="125854" cy="42198"/>
          </a:xfrm>
        </xdr:grpSpPr>
        <xdr:sp macro="" textlink="">
          <xdr:nvSpPr>
            <xdr:cNvPr id="1329" name="Line 1642"/>
            <xdr:cNvSpPr>
              <a:spLocks noChangeShapeType="1"/>
            </xdr:cNvSpPr>
          </xdr:nvSpPr>
          <xdr:spPr bwMode="auto">
            <a:xfrm rot="5400000">
              <a:off x="2768027" y="81310074"/>
              <a:ext cx="0" cy="124624"/>
            </a:xfrm>
            <a:prstGeom prst="line">
              <a:avLst/>
            </a:prstGeom>
            <a:noFill/>
            <a:ln w="9525">
              <a:solidFill>
                <a:srgbClr val="FFFF99"/>
              </a:solidFill>
              <a:round/>
              <a:headEnd/>
              <a:tailEnd/>
            </a:ln>
          </xdr:spPr>
        </xdr:sp>
        <xdr:sp macro="" textlink="">
          <xdr:nvSpPr>
            <xdr:cNvPr id="1330" name="Line 1642"/>
            <xdr:cNvSpPr>
              <a:spLocks noChangeShapeType="1"/>
            </xdr:cNvSpPr>
          </xdr:nvSpPr>
          <xdr:spPr bwMode="auto">
            <a:xfrm rot="5400000">
              <a:off x="2766797" y="81267876"/>
              <a:ext cx="0" cy="124624"/>
            </a:xfrm>
            <a:prstGeom prst="line">
              <a:avLst/>
            </a:prstGeom>
            <a:noFill/>
            <a:ln w="9525">
              <a:solidFill>
                <a:srgbClr val="FF6600"/>
              </a:solidFill>
              <a:round/>
              <a:headEnd/>
              <a:tailEnd/>
            </a:ln>
          </xdr:spPr>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428625</xdr:colOff>
      <xdr:row>6</xdr:row>
      <xdr:rowOff>0</xdr:rowOff>
    </xdr:from>
    <xdr:to>
      <xdr:col>11</xdr:col>
      <xdr:colOff>428625</xdr:colOff>
      <xdr:row>6</xdr:row>
      <xdr:rowOff>0</xdr:rowOff>
    </xdr:to>
    <xdr:sp macro="" textlink="">
      <xdr:nvSpPr>
        <xdr:cNvPr id="30692" name="Line 93"/>
        <xdr:cNvSpPr>
          <a:spLocks noChangeShapeType="1"/>
        </xdr:cNvSpPr>
      </xdr:nvSpPr>
      <xdr:spPr bwMode="auto">
        <a:xfrm rot="5400000">
          <a:off x="7134225" y="1143000"/>
          <a:ext cx="0" cy="0"/>
        </a:xfrm>
        <a:prstGeom prst="line">
          <a:avLst/>
        </a:prstGeom>
        <a:noFill/>
        <a:ln w="9525">
          <a:solidFill>
            <a:srgbClr val="FFFF99"/>
          </a:solidFill>
          <a:round/>
          <a:headEnd/>
          <a:tailEnd/>
        </a:ln>
      </xdr:spPr>
    </xdr:sp>
    <xdr:clientData/>
  </xdr:twoCellAnchor>
  <xdr:twoCellAnchor>
    <xdr:from>
      <xdr:col>14</xdr:col>
      <xdr:colOff>19050</xdr:colOff>
      <xdr:row>6</xdr:row>
      <xdr:rowOff>0</xdr:rowOff>
    </xdr:from>
    <xdr:to>
      <xdr:col>14</xdr:col>
      <xdr:colOff>19050</xdr:colOff>
      <xdr:row>6</xdr:row>
      <xdr:rowOff>0</xdr:rowOff>
    </xdr:to>
    <xdr:sp macro="" textlink="">
      <xdr:nvSpPr>
        <xdr:cNvPr id="30693" name="Line 94"/>
        <xdr:cNvSpPr>
          <a:spLocks noChangeShapeType="1"/>
        </xdr:cNvSpPr>
      </xdr:nvSpPr>
      <xdr:spPr bwMode="auto">
        <a:xfrm>
          <a:off x="8553450" y="1143000"/>
          <a:ext cx="0" cy="0"/>
        </a:xfrm>
        <a:prstGeom prst="line">
          <a:avLst/>
        </a:prstGeom>
        <a:noFill/>
        <a:ln w="9525">
          <a:solidFill>
            <a:srgbClr val="FF6600"/>
          </a:solidFill>
          <a:round/>
          <a:headEnd/>
          <a:tailEnd/>
        </a:ln>
      </xdr:spPr>
    </xdr:sp>
    <xdr:clientData/>
  </xdr:twoCellAnchor>
  <xdr:twoCellAnchor>
    <xdr:from>
      <xdr:col>4</xdr:col>
      <xdr:colOff>533400</xdr:colOff>
      <xdr:row>6</xdr:row>
      <xdr:rowOff>0</xdr:rowOff>
    </xdr:from>
    <xdr:to>
      <xdr:col>4</xdr:col>
      <xdr:colOff>533400</xdr:colOff>
      <xdr:row>6</xdr:row>
      <xdr:rowOff>0</xdr:rowOff>
    </xdr:to>
    <xdr:sp macro="" textlink="">
      <xdr:nvSpPr>
        <xdr:cNvPr id="30694" name="Line 184"/>
        <xdr:cNvSpPr>
          <a:spLocks noChangeShapeType="1"/>
        </xdr:cNvSpPr>
      </xdr:nvSpPr>
      <xdr:spPr bwMode="auto">
        <a:xfrm>
          <a:off x="2971800" y="1143000"/>
          <a:ext cx="0" cy="0"/>
        </a:xfrm>
        <a:prstGeom prst="line">
          <a:avLst/>
        </a:prstGeom>
        <a:noFill/>
        <a:ln w="9525">
          <a:solidFill>
            <a:srgbClr val="000000"/>
          </a:solidFill>
          <a:round/>
          <a:headEnd/>
          <a:tailEnd/>
        </a:ln>
      </xdr:spPr>
    </xdr:sp>
    <xdr:clientData/>
  </xdr:twoCellAnchor>
  <xdr:twoCellAnchor>
    <xdr:from>
      <xdr:col>1</xdr:col>
      <xdr:colOff>47625</xdr:colOff>
      <xdr:row>31</xdr:row>
      <xdr:rowOff>51410</xdr:rowOff>
    </xdr:from>
    <xdr:to>
      <xdr:col>8</xdr:col>
      <xdr:colOff>266700</xdr:colOff>
      <xdr:row>32</xdr:row>
      <xdr:rowOff>152805</xdr:rowOff>
    </xdr:to>
    <xdr:sp macro="" textlink="">
      <xdr:nvSpPr>
        <xdr:cNvPr id="10594" name="Text Box 1378"/>
        <xdr:cNvSpPr txBox="1">
          <a:spLocks noChangeArrowheads="1"/>
        </xdr:cNvSpPr>
      </xdr:nvSpPr>
      <xdr:spPr bwMode="auto">
        <a:xfrm>
          <a:off x="670335" y="6147410"/>
          <a:ext cx="4578042" cy="298040"/>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Ονομασία ενώσεων με ευθύγραμμη ανθρακική αλυσίδα</a:t>
          </a:r>
        </a:p>
      </xdr:txBody>
    </xdr:sp>
    <xdr:clientData/>
  </xdr:twoCellAnchor>
  <xdr:twoCellAnchor>
    <xdr:from>
      <xdr:col>10</xdr:col>
      <xdr:colOff>438150</xdr:colOff>
      <xdr:row>30</xdr:row>
      <xdr:rowOff>183639</xdr:rowOff>
    </xdr:from>
    <xdr:to>
      <xdr:col>14</xdr:col>
      <xdr:colOff>285750</xdr:colOff>
      <xdr:row>44</xdr:row>
      <xdr:rowOff>183639</xdr:rowOff>
    </xdr:to>
    <xdr:sp macro="" textlink="">
      <xdr:nvSpPr>
        <xdr:cNvPr id="10595" name="Text Box 1379"/>
        <xdr:cNvSpPr txBox="1">
          <a:spLocks noChangeArrowheads="1"/>
        </xdr:cNvSpPr>
      </xdr:nvSpPr>
      <xdr:spPr bwMode="auto">
        <a:xfrm>
          <a:off x="6583311" y="6328800"/>
          <a:ext cx="2305665" cy="2867742"/>
        </a:xfrm>
        <a:prstGeom prst="rect">
          <a:avLst/>
        </a:prstGeom>
        <a:solidFill>
          <a:srgbClr val="333300"/>
        </a:solidFill>
        <a:ln w="9525">
          <a:solidFill>
            <a:srgbClr val="FF66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6600"/>
              </a:solidFill>
              <a:latin typeface="Arial"/>
              <a:cs typeface="Arial"/>
            </a:rPr>
            <a:t>μεθ-</a:t>
          </a:r>
          <a:r>
            <a:rPr lang="el-GR" sz="1100" b="1" i="0" strike="noStrike">
              <a:solidFill>
                <a:srgbClr val="FFFF99"/>
              </a:solidFill>
              <a:latin typeface="Arial"/>
              <a:cs typeface="Arial"/>
            </a:rPr>
            <a:t>     </a:t>
          </a:r>
          <a:r>
            <a:rPr lang="el-GR" sz="1100" b="1" i="0" strike="noStrike">
              <a:solidFill>
                <a:srgbClr val="FF6600"/>
              </a:solidFill>
              <a:latin typeface="Arial"/>
              <a:cs typeface="Arial"/>
            </a:rPr>
            <a:t>: 1</a:t>
          </a:r>
          <a:r>
            <a:rPr lang="el-GR" sz="1100" b="0" i="0" strike="noStrike">
              <a:solidFill>
                <a:srgbClr val="FFFF99"/>
              </a:solidFill>
              <a:latin typeface="Arial"/>
              <a:cs typeface="Arial"/>
            </a:rPr>
            <a:t> άτομο </a:t>
          </a:r>
          <a:r>
            <a:rPr lang="en-US" sz="1100" b="1" i="0" strike="noStrike">
              <a:solidFill>
                <a:srgbClr val="FF6600"/>
              </a:solidFill>
              <a:latin typeface="Arial"/>
              <a:cs typeface="Arial"/>
            </a:rPr>
            <a:t>C</a:t>
          </a:r>
          <a:endParaRPr lang="en-US" sz="1100" b="0" i="0" strike="noStrike">
            <a:solidFill>
              <a:srgbClr val="FFFF99"/>
            </a:solidFill>
            <a:latin typeface="Arial"/>
            <a:cs typeface="Arial"/>
          </a:endParaRPr>
        </a:p>
        <a:p>
          <a:pPr algn="ctr" rtl="1">
            <a:defRPr sz="1000"/>
          </a:pPr>
          <a:r>
            <a:rPr lang="el-GR" sz="1100" b="1" i="0" strike="noStrike">
              <a:solidFill>
                <a:srgbClr val="FFFF99"/>
              </a:solidFill>
              <a:latin typeface="Arial"/>
              <a:cs typeface="Arial"/>
            </a:rPr>
            <a:t>αιθ-      : 2</a:t>
          </a:r>
          <a:r>
            <a:rPr lang="el-GR" sz="1100" b="0" i="0" strike="noStrike">
              <a:solidFill>
                <a:srgbClr val="FFFF99"/>
              </a:solidFill>
              <a:latin typeface="Arial"/>
              <a:cs typeface="Arial"/>
            </a:rPr>
            <a:t> άτομα </a:t>
          </a:r>
          <a:r>
            <a:rPr lang="en-US" sz="1100" b="1" i="0" strike="noStrike">
              <a:solidFill>
                <a:srgbClr val="FFFF99"/>
              </a:solidFill>
              <a:latin typeface="Arial"/>
              <a:cs typeface="Arial"/>
            </a:rPr>
            <a:t>C</a:t>
          </a:r>
          <a:endParaRPr lang="en-US" sz="1100" b="0" i="0" strike="noStrike">
            <a:solidFill>
              <a:srgbClr val="FFFF99"/>
            </a:solidFill>
            <a:latin typeface="Arial"/>
            <a:cs typeface="Arial"/>
          </a:endParaRPr>
        </a:p>
        <a:p>
          <a:pPr algn="ctr" rtl="1">
            <a:defRPr sz="1000"/>
          </a:pPr>
          <a:r>
            <a:rPr lang="el-GR" sz="1100" b="1" i="0" strike="noStrike">
              <a:solidFill>
                <a:srgbClr val="FF6600"/>
              </a:solidFill>
              <a:latin typeface="Arial"/>
              <a:cs typeface="Arial"/>
            </a:rPr>
            <a:t>προπ- : 3</a:t>
          </a:r>
          <a:r>
            <a:rPr lang="el-GR" sz="1100" b="0" i="0" strike="noStrike">
              <a:solidFill>
                <a:srgbClr val="FFFF99"/>
              </a:solidFill>
              <a:latin typeface="Arial"/>
              <a:cs typeface="Arial"/>
            </a:rPr>
            <a:t> άτομα </a:t>
          </a:r>
          <a:r>
            <a:rPr lang="en-US" sz="1100" b="1" i="0" strike="noStrike">
              <a:solidFill>
                <a:srgbClr val="FF6600"/>
              </a:solidFill>
              <a:latin typeface="Arial"/>
              <a:cs typeface="Arial"/>
            </a:rPr>
            <a:t>C</a:t>
          </a:r>
          <a:endParaRPr lang="en-US" sz="1100" b="0" i="0" strike="noStrike">
            <a:solidFill>
              <a:srgbClr val="FFFF99"/>
            </a:solidFill>
            <a:latin typeface="Arial"/>
            <a:cs typeface="Arial"/>
          </a:endParaRPr>
        </a:p>
        <a:p>
          <a:pPr algn="ctr" rtl="1">
            <a:defRPr sz="1000"/>
          </a:pPr>
          <a:r>
            <a:rPr lang="el-GR" sz="1100" b="1" i="0" strike="noStrike">
              <a:solidFill>
                <a:srgbClr val="FFFF99"/>
              </a:solidFill>
              <a:latin typeface="Arial"/>
              <a:cs typeface="Arial"/>
            </a:rPr>
            <a:t>βουτ-   : 4</a:t>
          </a:r>
          <a:r>
            <a:rPr lang="el-GR" sz="1100" b="0" i="0" strike="noStrike">
              <a:solidFill>
                <a:srgbClr val="FFFF99"/>
              </a:solidFill>
              <a:latin typeface="Arial"/>
              <a:cs typeface="Arial"/>
            </a:rPr>
            <a:t> άτομα </a:t>
          </a:r>
          <a:r>
            <a:rPr lang="en-US" sz="1100" b="1" i="0" strike="noStrike">
              <a:solidFill>
                <a:srgbClr val="FFFF99"/>
              </a:solidFill>
              <a:latin typeface="Arial"/>
              <a:cs typeface="Arial"/>
            </a:rPr>
            <a:t>C</a:t>
          </a:r>
          <a:endParaRPr lang="en-US" sz="1100" b="0" i="0" strike="noStrike">
            <a:solidFill>
              <a:srgbClr val="FFFF99"/>
            </a:solidFill>
            <a:latin typeface="Arial"/>
            <a:cs typeface="Arial"/>
          </a:endParaRPr>
        </a:p>
        <a:p>
          <a:pPr algn="ctr" rtl="1">
            <a:defRPr sz="1000"/>
          </a:pPr>
          <a:r>
            <a:rPr lang="el-GR" sz="1100" b="1" i="0" strike="noStrike">
              <a:solidFill>
                <a:srgbClr val="FF6600"/>
              </a:solidFill>
              <a:latin typeface="Arial"/>
              <a:cs typeface="Arial"/>
            </a:rPr>
            <a:t>πεντ-   : 5</a:t>
          </a:r>
          <a:r>
            <a:rPr lang="el-GR" sz="1100" b="0" i="0" strike="noStrike">
              <a:solidFill>
                <a:srgbClr val="FFFF99"/>
              </a:solidFill>
              <a:latin typeface="Arial"/>
              <a:cs typeface="Arial"/>
            </a:rPr>
            <a:t> άτομα </a:t>
          </a:r>
          <a:r>
            <a:rPr lang="en-US" sz="1100" b="1" i="0" strike="noStrike">
              <a:solidFill>
                <a:srgbClr val="FF6600"/>
              </a:solidFill>
              <a:latin typeface="Arial"/>
              <a:cs typeface="Arial"/>
            </a:rPr>
            <a:t>C</a:t>
          </a:r>
          <a:endParaRPr lang="en-US" sz="1100" b="0" i="0" strike="noStrike">
            <a:solidFill>
              <a:srgbClr val="FFFF99"/>
            </a:solidFill>
            <a:latin typeface="Arial"/>
            <a:cs typeface="Arial"/>
          </a:endParaRPr>
        </a:p>
        <a:p>
          <a:pPr algn="ctr" rtl="1">
            <a:defRPr sz="1000"/>
          </a:pPr>
          <a:r>
            <a:rPr lang="el-GR" sz="1100" b="1" i="0" strike="noStrike">
              <a:solidFill>
                <a:srgbClr val="FFFF99"/>
              </a:solidFill>
              <a:latin typeface="Arial"/>
              <a:cs typeface="Arial"/>
            </a:rPr>
            <a:t>εξ-        : 6</a:t>
          </a:r>
          <a:r>
            <a:rPr lang="el-GR" sz="1100" b="0" i="0" strike="noStrike">
              <a:solidFill>
                <a:srgbClr val="FFFF99"/>
              </a:solidFill>
              <a:latin typeface="Arial"/>
              <a:cs typeface="Arial"/>
            </a:rPr>
            <a:t> άτομα </a:t>
          </a:r>
          <a:r>
            <a:rPr lang="en-US" sz="1100" b="1" i="0" strike="noStrike">
              <a:solidFill>
                <a:srgbClr val="FFFF99"/>
              </a:solidFill>
              <a:latin typeface="Arial"/>
              <a:cs typeface="Arial"/>
            </a:rPr>
            <a:t>C</a:t>
          </a:r>
          <a:endParaRPr lang="en-US" sz="1100" b="0" i="0" strike="noStrike">
            <a:solidFill>
              <a:srgbClr val="FFFF99"/>
            </a:solidFill>
            <a:latin typeface="Arial"/>
            <a:cs typeface="Arial"/>
          </a:endParaRPr>
        </a:p>
        <a:p>
          <a:pPr algn="ctr" rtl="1">
            <a:defRPr sz="1000"/>
          </a:pPr>
          <a:r>
            <a:rPr lang="en-US" sz="1100" b="0" i="0" strike="noStrike">
              <a:solidFill>
                <a:srgbClr val="FFFF99"/>
              </a:solidFill>
              <a:latin typeface="Arial"/>
              <a:cs typeface="Arial"/>
            </a:rPr>
            <a:t>…………...</a:t>
          </a:r>
        </a:p>
        <a:p>
          <a:pPr algn="ctr" rtl="1">
            <a:defRPr sz="1000"/>
          </a:pPr>
          <a:r>
            <a:rPr lang="en-US" sz="1100" b="0" i="0" strike="noStrike">
              <a:solidFill>
                <a:srgbClr val="FFFF99"/>
              </a:solidFill>
              <a:latin typeface="Arial"/>
              <a:cs typeface="Arial"/>
            </a:rPr>
            <a:t>…………...</a:t>
          </a:r>
        </a:p>
        <a:p>
          <a:pPr algn="ctr" rtl="1">
            <a:defRPr sz="1000"/>
          </a:pPr>
          <a:r>
            <a:rPr lang="el-GR" sz="1100" b="0" i="0" strike="noStrike">
              <a:solidFill>
                <a:srgbClr val="FFFF99"/>
              </a:solidFill>
              <a:latin typeface="Arial"/>
              <a:cs typeface="Arial"/>
            </a:rPr>
            <a:t>κλπ.</a:t>
          </a:r>
        </a:p>
        <a:p>
          <a:pPr algn="ctr" rtl="1">
            <a:defRPr sz="1000"/>
          </a:pPr>
          <a:r>
            <a:rPr lang="el-GR" sz="1000" b="0" i="0" strike="noStrike">
              <a:solidFill>
                <a:srgbClr val="FFFF99"/>
              </a:solidFill>
              <a:latin typeface="Arial"/>
              <a:cs typeface="Arial"/>
            </a:rPr>
            <a:t>Όταν το πλήθος των ανθρακοατόμων που συγκροτούν την ευθύγραμμη ανθρακική αλυσίδα, ξεπερνά τον αριθμό </a:t>
          </a:r>
          <a:r>
            <a:rPr lang="el-GR" sz="1000" b="1" i="0" strike="noStrike">
              <a:solidFill>
                <a:srgbClr val="FF6600"/>
              </a:solidFill>
              <a:latin typeface="Arial"/>
              <a:cs typeface="Arial"/>
            </a:rPr>
            <a:t>4,</a:t>
          </a:r>
          <a:r>
            <a:rPr lang="el-GR" sz="1000" b="0" i="0" strike="noStrike">
              <a:solidFill>
                <a:srgbClr val="FFFF99"/>
              </a:solidFill>
              <a:latin typeface="Arial"/>
              <a:cs typeface="Arial"/>
            </a:rPr>
            <a:t> τότε υποδηλώνεται από τα ελληνικά αριθμητικά, </a:t>
          </a:r>
          <a:r>
            <a:rPr lang="el-GR" sz="1000" b="1" i="0" strike="noStrike">
              <a:solidFill>
                <a:srgbClr val="FF6600"/>
              </a:solidFill>
              <a:latin typeface="Arial"/>
              <a:cs typeface="Arial"/>
            </a:rPr>
            <a:t>πεντ-, εξ-, επτ-</a:t>
          </a:r>
          <a:r>
            <a:rPr lang="el-GR" sz="1000" b="1" i="0" strike="noStrike">
              <a:solidFill>
                <a:srgbClr val="FFFF99"/>
              </a:solidFill>
              <a:latin typeface="Arial"/>
              <a:cs typeface="Arial"/>
            </a:rPr>
            <a:t> </a:t>
          </a:r>
          <a:r>
            <a:rPr lang="el-GR" sz="1000" b="0" i="0" strike="noStrike">
              <a:solidFill>
                <a:srgbClr val="FFFF99"/>
              </a:solidFill>
              <a:latin typeface="Arial"/>
              <a:cs typeface="Arial"/>
            </a:rPr>
            <a:t>κλπ.</a:t>
          </a:r>
        </a:p>
      </xdr:txBody>
    </xdr:sp>
    <xdr:clientData/>
  </xdr:twoCellAnchor>
  <xdr:twoCellAnchor>
    <xdr:from>
      <xdr:col>10</xdr:col>
      <xdr:colOff>438150</xdr:colOff>
      <xdr:row>45</xdr:row>
      <xdr:rowOff>114300</xdr:rowOff>
    </xdr:from>
    <xdr:to>
      <xdr:col>14</xdr:col>
      <xdr:colOff>285750</xdr:colOff>
      <xdr:row>53</xdr:row>
      <xdr:rowOff>85725</xdr:rowOff>
    </xdr:to>
    <xdr:sp macro="" textlink="">
      <xdr:nvSpPr>
        <xdr:cNvPr id="10597" name="Text Box 1381"/>
        <xdr:cNvSpPr txBox="1">
          <a:spLocks noChangeArrowheads="1"/>
        </xdr:cNvSpPr>
      </xdr:nvSpPr>
      <xdr:spPr bwMode="auto">
        <a:xfrm>
          <a:off x="6534150" y="8496300"/>
          <a:ext cx="2286000" cy="1495425"/>
        </a:xfrm>
        <a:prstGeom prst="rect">
          <a:avLst/>
        </a:prstGeom>
        <a:solidFill>
          <a:srgbClr val="800000"/>
        </a:solidFill>
        <a:ln w="9525">
          <a:solidFill>
            <a:srgbClr val="FFFF99"/>
          </a:solidFill>
          <a:miter lim="800000"/>
          <a:headEnd/>
          <a:tailEnd/>
        </a:ln>
      </xdr:spPr>
      <xdr:txBody>
        <a:bodyPr vertOverflow="clip" wrap="square" lIns="27432" tIns="27432" rIns="0" bIns="27432" anchor="ctr" upright="1"/>
        <a:lstStyle/>
        <a:p>
          <a:pPr algn="l" rtl="1">
            <a:defRPr sz="1000"/>
          </a:pPr>
          <a:r>
            <a:rPr lang="el-GR" sz="1100" b="1" i="0" strike="noStrike">
              <a:solidFill>
                <a:srgbClr val="FF9900"/>
              </a:solidFill>
              <a:latin typeface="Arial"/>
              <a:cs typeface="Arial"/>
            </a:rPr>
            <a:t>-αν-</a:t>
          </a:r>
          <a:r>
            <a:rPr lang="el-GR" sz="1100" b="1" i="0" strike="noStrike">
              <a:solidFill>
                <a:srgbClr val="FFFF99"/>
              </a:solidFill>
              <a:latin typeface="Arial"/>
              <a:cs typeface="Arial"/>
            </a:rPr>
            <a:t>       </a:t>
          </a:r>
          <a:r>
            <a:rPr lang="el-GR" sz="1100" b="1" i="0" strike="noStrike">
              <a:solidFill>
                <a:srgbClr val="FF9900"/>
              </a:solidFill>
              <a:latin typeface="Arial"/>
              <a:cs typeface="Arial"/>
            </a:rPr>
            <a:t>:</a:t>
          </a:r>
          <a:r>
            <a:rPr lang="el-GR" sz="1100" b="1" i="0" strike="noStrike">
              <a:solidFill>
                <a:srgbClr val="FF6600"/>
              </a:solidFill>
              <a:latin typeface="Arial"/>
              <a:cs typeface="Arial"/>
            </a:rPr>
            <a:t> </a:t>
          </a:r>
          <a:r>
            <a:rPr lang="el-GR" sz="1100" b="0" i="0" strike="noStrike">
              <a:solidFill>
                <a:srgbClr val="FFFF99"/>
              </a:solidFill>
              <a:latin typeface="Arial"/>
              <a:cs typeface="Arial"/>
            </a:rPr>
            <a:t>κορεσμένη</a:t>
          </a:r>
        </a:p>
        <a:p>
          <a:pPr algn="l" rtl="1">
            <a:defRPr sz="1000"/>
          </a:pPr>
          <a:r>
            <a:rPr lang="el-GR" sz="1100" b="1" i="0" strike="noStrike">
              <a:solidFill>
                <a:srgbClr val="FFFF99"/>
              </a:solidFill>
              <a:latin typeface="Arial"/>
              <a:cs typeface="Arial"/>
            </a:rPr>
            <a:t>-εν-       : </a:t>
          </a:r>
          <a:r>
            <a:rPr lang="el-GR" sz="1100" b="0" i="0" strike="noStrike">
              <a:solidFill>
                <a:srgbClr val="FFFF99"/>
              </a:solidFill>
              <a:latin typeface="Arial"/>
              <a:cs typeface="Arial"/>
            </a:rPr>
            <a:t>ακόρεστη με </a:t>
          </a:r>
          <a:r>
            <a:rPr lang="el-GR" sz="1100" b="1" i="0" strike="noStrike">
              <a:solidFill>
                <a:srgbClr val="FFFF99"/>
              </a:solidFill>
              <a:latin typeface="Arial"/>
              <a:cs typeface="Arial"/>
            </a:rPr>
            <a:t>1δδ</a:t>
          </a:r>
          <a:endParaRPr lang="el-GR" sz="1100" b="0" i="0" strike="noStrike">
            <a:solidFill>
              <a:srgbClr val="FFFF99"/>
            </a:solidFill>
            <a:latin typeface="Arial"/>
            <a:cs typeface="Arial"/>
          </a:endParaRPr>
        </a:p>
        <a:p>
          <a:pPr algn="l" rtl="1">
            <a:defRPr sz="1000"/>
          </a:pPr>
          <a:r>
            <a:rPr lang="el-GR" sz="1100" b="1" i="0" strike="noStrike">
              <a:solidFill>
                <a:srgbClr val="FF9900"/>
              </a:solidFill>
              <a:latin typeface="Arial"/>
              <a:cs typeface="Arial"/>
            </a:rPr>
            <a:t>-ιν-        :</a:t>
          </a:r>
          <a:r>
            <a:rPr lang="el-GR" sz="1100" b="1" i="0" strike="noStrike">
              <a:solidFill>
                <a:srgbClr val="FF6600"/>
              </a:solidFill>
              <a:latin typeface="Arial"/>
              <a:cs typeface="Arial"/>
            </a:rPr>
            <a:t> </a:t>
          </a:r>
          <a:r>
            <a:rPr lang="el-GR" sz="1100" b="0" i="0" strike="noStrike">
              <a:solidFill>
                <a:srgbClr val="FFFF99"/>
              </a:solidFill>
              <a:latin typeface="Arial"/>
              <a:cs typeface="Arial"/>
            </a:rPr>
            <a:t>ακόρεστη με </a:t>
          </a:r>
          <a:r>
            <a:rPr lang="el-GR" sz="1100" b="1" i="0" strike="noStrike">
              <a:solidFill>
                <a:srgbClr val="FF9900"/>
              </a:solidFill>
              <a:latin typeface="Arial"/>
              <a:cs typeface="Arial"/>
            </a:rPr>
            <a:t>1τδ</a:t>
          </a:r>
          <a:endParaRPr lang="el-GR" sz="1100" b="0" i="0" strike="noStrike">
            <a:solidFill>
              <a:srgbClr val="FFFF99"/>
            </a:solidFill>
            <a:latin typeface="Arial"/>
            <a:cs typeface="Arial"/>
          </a:endParaRPr>
        </a:p>
        <a:p>
          <a:pPr algn="l" rtl="1">
            <a:defRPr sz="1000"/>
          </a:pPr>
          <a:r>
            <a:rPr lang="el-GR" sz="1100" b="1" i="0" strike="noStrike">
              <a:solidFill>
                <a:srgbClr val="FFFF99"/>
              </a:solidFill>
              <a:latin typeface="Arial"/>
              <a:cs typeface="Arial"/>
            </a:rPr>
            <a:t>-διεν-    : </a:t>
          </a:r>
          <a:r>
            <a:rPr lang="el-GR" sz="1100" b="0" i="0" strike="noStrike">
              <a:solidFill>
                <a:srgbClr val="FFFF99"/>
              </a:solidFill>
              <a:latin typeface="Arial"/>
              <a:cs typeface="Arial"/>
            </a:rPr>
            <a:t>ακόρεστη με </a:t>
          </a:r>
          <a:r>
            <a:rPr lang="el-GR" sz="1100" b="1" i="0" strike="noStrike">
              <a:solidFill>
                <a:srgbClr val="FFFF99"/>
              </a:solidFill>
              <a:latin typeface="Arial"/>
              <a:cs typeface="Arial"/>
            </a:rPr>
            <a:t>2δδ</a:t>
          </a:r>
          <a:endParaRPr lang="el-GR" sz="1100" b="1" i="0" strike="noStrike">
            <a:solidFill>
              <a:srgbClr val="FF6600"/>
            </a:solidFill>
            <a:latin typeface="Arial"/>
            <a:cs typeface="Arial"/>
          </a:endParaRPr>
        </a:p>
        <a:p>
          <a:pPr algn="l" rtl="1">
            <a:defRPr sz="1000"/>
          </a:pPr>
          <a:r>
            <a:rPr lang="el-GR" sz="1100" b="1" i="0" strike="noStrike">
              <a:solidFill>
                <a:srgbClr val="FF9900"/>
              </a:solidFill>
              <a:latin typeface="Arial"/>
              <a:cs typeface="Arial"/>
            </a:rPr>
            <a:t>-ενιν-    : </a:t>
          </a:r>
          <a:r>
            <a:rPr lang="el-GR" sz="1100" b="0" i="0" strike="noStrike">
              <a:solidFill>
                <a:srgbClr val="FFFF99"/>
              </a:solidFill>
              <a:latin typeface="Arial"/>
              <a:cs typeface="Arial"/>
            </a:rPr>
            <a:t>ακόρεστη με</a:t>
          </a:r>
          <a:r>
            <a:rPr lang="el-GR" sz="1100" b="1" i="0" strike="noStrike">
              <a:solidFill>
                <a:srgbClr val="FF6600"/>
              </a:solidFill>
              <a:latin typeface="Arial"/>
              <a:cs typeface="Arial"/>
            </a:rPr>
            <a:t> </a:t>
          </a:r>
          <a:r>
            <a:rPr lang="el-GR" sz="1100" b="1" i="0" strike="noStrike">
              <a:solidFill>
                <a:srgbClr val="FF9900"/>
              </a:solidFill>
              <a:latin typeface="Arial"/>
              <a:cs typeface="Arial"/>
            </a:rPr>
            <a:t>1δδ</a:t>
          </a:r>
          <a:r>
            <a:rPr lang="el-GR" sz="1100" b="1" i="0" strike="noStrike">
              <a:solidFill>
                <a:srgbClr val="FF6600"/>
              </a:solidFill>
              <a:latin typeface="Arial"/>
              <a:cs typeface="Arial"/>
            </a:rPr>
            <a:t> </a:t>
          </a:r>
          <a:r>
            <a:rPr lang="el-GR" sz="1100" b="0" i="0" strike="noStrike">
              <a:solidFill>
                <a:srgbClr val="FFFF99"/>
              </a:solidFill>
              <a:latin typeface="Arial"/>
              <a:cs typeface="Arial"/>
            </a:rPr>
            <a:t>και</a:t>
          </a:r>
          <a:r>
            <a:rPr lang="el-GR" sz="1100" b="1" i="0" strike="noStrike">
              <a:solidFill>
                <a:srgbClr val="FF6600"/>
              </a:solidFill>
              <a:latin typeface="Arial"/>
              <a:cs typeface="Arial"/>
            </a:rPr>
            <a:t> </a:t>
          </a:r>
          <a:r>
            <a:rPr lang="el-GR" sz="1100" b="1" i="0" strike="noStrike">
              <a:solidFill>
                <a:srgbClr val="FF9900"/>
              </a:solidFill>
              <a:latin typeface="Arial"/>
              <a:cs typeface="Arial"/>
            </a:rPr>
            <a:t>1τδ</a:t>
          </a:r>
          <a:endParaRPr lang="el-GR" sz="1100" b="0" i="0" strike="noStrike">
            <a:solidFill>
              <a:srgbClr val="FFFF99"/>
            </a:solidFill>
            <a:latin typeface="Arial"/>
            <a:cs typeface="Arial"/>
          </a:endParaRPr>
        </a:p>
        <a:p>
          <a:pPr algn="l" rtl="1">
            <a:defRPr sz="1000"/>
          </a:pPr>
          <a:r>
            <a:rPr lang="el-GR" sz="1100" b="1" i="0" strike="noStrike">
              <a:solidFill>
                <a:srgbClr val="FFFF99"/>
              </a:solidFill>
              <a:latin typeface="Arial"/>
              <a:cs typeface="Arial"/>
            </a:rPr>
            <a:t>-διενιν- :</a:t>
          </a:r>
          <a:r>
            <a:rPr lang="el-GR" sz="1100" b="0" i="0" strike="noStrike">
              <a:solidFill>
                <a:srgbClr val="FFFF99"/>
              </a:solidFill>
              <a:latin typeface="Arial"/>
              <a:cs typeface="Arial"/>
            </a:rPr>
            <a:t> ακόρεστη με </a:t>
          </a:r>
          <a:r>
            <a:rPr lang="el-GR" sz="1100" b="1" i="0" strike="noStrike">
              <a:solidFill>
                <a:srgbClr val="FFFF99"/>
              </a:solidFill>
              <a:latin typeface="Arial"/>
              <a:cs typeface="Arial"/>
            </a:rPr>
            <a:t>2δδ</a:t>
          </a:r>
          <a:r>
            <a:rPr lang="el-GR" sz="1100" b="0" i="0" strike="noStrike">
              <a:solidFill>
                <a:srgbClr val="FFFF99"/>
              </a:solidFill>
              <a:latin typeface="Arial"/>
              <a:cs typeface="Arial"/>
            </a:rPr>
            <a:t> και </a:t>
          </a:r>
          <a:r>
            <a:rPr lang="el-GR" sz="1100" b="1" i="0" strike="noStrike">
              <a:solidFill>
                <a:srgbClr val="FFFF99"/>
              </a:solidFill>
              <a:latin typeface="Arial"/>
              <a:cs typeface="Arial"/>
            </a:rPr>
            <a:t>1τδ</a:t>
          </a:r>
          <a:endParaRPr lang="el-GR" sz="1100" b="0" i="0" strike="noStrike">
            <a:solidFill>
              <a:srgbClr val="FFFF99"/>
            </a:solidFill>
            <a:latin typeface="Arial"/>
            <a:cs typeface="Arial"/>
          </a:endParaRPr>
        </a:p>
        <a:p>
          <a:pPr algn="l" rtl="1">
            <a:defRPr sz="1000"/>
          </a:pPr>
          <a:r>
            <a:rPr lang="el-GR" sz="1100" b="0" i="0" strike="noStrike">
              <a:solidFill>
                <a:srgbClr val="FFFF99"/>
              </a:solidFill>
              <a:latin typeface="Arial"/>
              <a:cs typeface="Arial"/>
            </a:rPr>
            <a:t>…………...</a:t>
          </a:r>
        </a:p>
        <a:p>
          <a:pPr algn="l" rtl="1">
            <a:defRPr sz="1000"/>
          </a:pPr>
          <a:r>
            <a:rPr lang="el-GR" sz="1100" b="0" i="0" strike="noStrike">
              <a:solidFill>
                <a:srgbClr val="FFFF99"/>
              </a:solidFill>
              <a:latin typeface="Arial"/>
              <a:cs typeface="Arial"/>
            </a:rPr>
            <a:t>κλπ.  </a:t>
          </a:r>
        </a:p>
        <a:p>
          <a:pPr algn="l" rtl="1">
            <a:defRPr sz="1000"/>
          </a:pPr>
          <a:endParaRPr lang="el-GR" sz="1100" b="0" i="0" strike="noStrike">
            <a:solidFill>
              <a:srgbClr val="FFFF99"/>
            </a:solidFill>
            <a:latin typeface="Arial"/>
            <a:cs typeface="Arial"/>
          </a:endParaRPr>
        </a:p>
      </xdr:txBody>
    </xdr:sp>
    <xdr:clientData/>
  </xdr:twoCellAnchor>
  <xdr:twoCellAnchor>
    <xdr:from>
      <xdr:col>10</xdr:col>
      <xdr:colOff>438150</xdr:colOff>
      <xdr:row>54</xdr:row>
      <xdr:rowOff>9525</xdr:rowOff>
    </xdr:from>
    <xdr:to>
      <xdr:col>14</xdr:col>
      <xdr:colOff>285750</xdr:colOff>
      <xdr:row>60</xdr:row>
      <xdr:rowOff>133350</xdr:rowOff>
    </xdr:to>
    <xdr:sp macro="" textlink="">
      <xdr:nvSpPr>
        <xdr:cNvPr id="10598" name="Text Box 1382"/>
        <xdr:cNvSpPr txBox="1">
          <a:spLocks noChangeArrowheads="1"/>
        </xdr:cNvSpPr>
      </xdr:nvSpPr>
      <xdr:spPr bwMode="auto">
        <a:xfrm>
          <a:off x="6534150" y="10106025"/>
          <a:ext cx="2286000" cy="1266825"/>
        </a:xfrm>
        <a:prstGeom prst="rect">
          <a:avLst/>
        </a:prstGeom>
        <a:solidFill>
          <a:srgbClr val="333300"/>
        </a:solidFill>
        <a:ln w="9525">
          <a:solidFill>
            <a:srgbClr val="FF6600"/>
          </a:solidFill>
          <a:miter lim="800000"/>
          <a:headEnd/>
          <a:tailEnd/>
        </a:ln>
      </xdr:spPr>
      <xdr:txBody>
        <a:bodyPr vertOverflow="clip" wrap="square" lIns="27432" tIns="27432" rIns="0" bIns="27432" anchor="ctr" upright="1"/>
        <a:lstStyle/>
        <a:p>
          <a:pPr algn="l" rtl="1">
            <a:defRPr sz="1000"/>
          </a:pPr>
          <a:endParaRPr lang="el-GR" sz="1100" b="1" i="0" strike="noStrike">
            <a:solidFill>
              <a:srgbClr val="FF6600"/>
            </a:solidFill>
            <a:latin typeface="Arial"/>
            <a:cs typeface="Arial"/>
          </a:endParaRPr>
        </a:p>
        <a:p>
          <a:pPr algn="l" rtl="1">
            <a:defRPr sz="1000"/>
          </a:pPr>
          <a:r>
            <a:rPr lang="el-GR" sz="1100" b="1" i="0" strike="noStrike">
              <a:solidFill>
                <a:srgbClr val="FF6600"/>
              </a:solidFill>
              <a:latin typeface="Arial"/>
              <a:cs typeface="Arial"/>
            </a:rPr>
            <a:t>-ιο</a:t>
          </a:r>
          <a:r>
            <a:rPr lang="el-GR" sz="1100" b="1" i="0" strike="noStrike">
              <a:solidFill>
                <a:srgbClr val="FFFF99"/>
              </a:solidFill>
              <a:latin typeface="Arial"/>
              <a:cs typeface="Arial"/>
            </a:rPr>
            <a:t>          </a:t>
          </a:r>
          <a:r>
            <a:rPr lang="el-GR" sz="1100" b="1" i="0" strike="noStrike">
              <a:solidFill>
                <a:srgbClr val="FF6600"/>
              </a:solidFill>
              <a:latin typeface="Arial"/>
              <a:cs typeface="Arial"/>
            </a:rPr>
            <a:t>: </a:t>
          </a:r>
          <a:r>
            <a:rPr lang="el-GR" sz="1100" b="0" i="0" strike="noStrike">
              <a:solidFill>
                <a:srgbClr val="FFFF99"/>
              </a:solidFill>
              <a:latin typeface="Arial"/>
              <a:cs typeface="Arial"/>
            </a:rPr>
            <a:t>Υ/Α</a:t>
          </a:r>
        </a:p>
        <a:p>
          <a:pPr algn="l" rtl="1">
            <a:defRPr sz="1000"/>
          </a:pPr>
          <a:r>
            <a:rPr lang="el-GR" sz="1100" b="1" i="0" strike="noStrike">
              <a:solidFill>
                <a:srgbClr val="FFFF99"/>
              </a:solidFill>
              <a:latin typeface="Arial"/>
              <a:cs typeface="Arial"/>
            </a:rPr>
            <a:t>-όλη       : </a:t>
          </a:r>
          <a:r>
            <a:rPr lang="el-GR" sz="1100" b="0" i="0" strike="noStrike">
              <a:solidFill>
                <a:srgbClr val="FFFF99"/>
              </a:solidFill>
              <a:latin typeface="Arial"/>
              <a:cs typeface="Arial"/>
            </a:rPr>
            <a:t>αλκοόλη</a:t>
          </a:r>
        </a:p>
        <a:p>
          <a:pPr algn="l" rtl="1">
            <a:defRPr sz="1000"/>
          </a:pPr>
          <a:r>
            <a:rPr lang="el-GR" sz="1100" b="1" i="0" strike="noStrike">
              <a:solidFill>
                <a:srgbClr val="FF6600"/>
              </a:solidFill>
              <a:latin typeface="Arial"/>
              <a:cs typeface="Arial"/>
            </a:rPr>
            <a:t>-όνη       : </a:t>
          </a:r>
          <a:r>
            <a:rPr lang="el-GR" sz="1100" b="0" i="0" strike="noStrike">
              <a:solidFill>
                <a:srgbClr val="FFFF99"/>
              </a:solidFill>
              <a:latin typeface="Arial"/>
              <a:cs typeface="Arial"/>
            </a:rPr>
            <a:t>κετόνη</a:t>
          </a:r>
        </a:p>
        <a:p>
          <a:pPr algn="l" rtl="1">
            <a:defRPr sz="1000"/>
          </a:pPr>
          <a:r>
            <a:rPr lang="el-GR" sz="1100" b="1" i="0" strike="noStrike">
              <a:solidFill>
                <a:srgbClr val="FFFF99"/>
              </a:solidFill>
              <a:latin typeface="Arial"/>
              <a:cs typeface="Arial"/>
            </a:rPr>
            <a:t>-άλη       : </a:t>
          </a:r>
          <a:r>
            <a:rPr lang="el-GR" sz="1100" b="0" i="0" strike="noStrike">
              <a:solidFill>
                <a:srgbClr val="FFFF99"/>
              </a:solidFill>
              <a:latin typeface="Arial"/>
              <a:cs typeface="Arial"/>
            </a:rPr>
            <a:t>αλδεΰδη</a:t>
          </a:r>
          <a:endParaRPr lang="el-GR" sz="1100" b="1" i="0" strike="noStrike">
            <a:solidFill>
              <a:srgbClr val="FF6600"/>
            </a:solidFill>
            <a:latin typeface="Arial"/>
            <a:cs typeface="Arial"/>
          </a:endParaRPr>
        </a:p>
        <a:p>
          <a:pPr algn="l" rtl="1">
            <a:defRPr sz="1000"/>
          </a:pPr>
          <a:r>
            <a:rPr lang="el-GR" sz="1100" b="1" i="0" strike="noStrike">
              <a:solidFill>
                <a:srgbClr val="FF6600"/>
              </a:solidFill>
              <a:latin typeface="Arial"/>
              <a:cs typeface="Arial"/>
            </a:rPr>
            <a:t>-ικό οξύ : </a:t>
          </a:r>
          <a:r>
            <a:rPr lang="el-GR" sz="1100" b="0" i="0" strike="noStrike">
              <a:solidFill>
                <a:srgbClr val="FFFF99"/>
              </a:solidFill>
              <a:latin typeface="Arial"/>
              <a:cs typeface="Arial"/>
            </a:rPr>
            <a:t>καρβοξυλικό οξύ</a:t>
          </a:r>
        </a:p>
        <a:p>
          <a:pPr algn="l" rtl="1">
            <a:defRPr sz="1000"/>
          </a:pPr>
          <a:endParaRPr lang="el-GR" sz="1100" b="0" i="0" strike="noStrike">
            <a:solidFill>
              <a:srgbClr val="FFFF99"/>
            </a:solidFill>
            <a:latin typeface="Arial"/>
            <a:cs typeface="Arial"/>
          </a:endParaRPr>
        </a:p>
        <a:p>
          <a:pPr algn="l" rtl="1">
            <a:defRPr sz="1000"/>
          </a:pPr>
          <a:endParaRPr lang="el-GR" sz="1100" b="0" i="0" strike="noStrike">
            <a:solidFill>
              <a:srgbClr val="FFFF99"/>
            </a:solidFill>
            <a:latin typeface="Arial"/>
            <a:cs typeface="Arial"/>
          </a:endParaRPr>
        </a:p>
      </xdr:txBody>
    </xdr:sp>
    <xdr:clientData/>
  </xdr:twoCellAnchor>
  <xdr:twoCellAnchor>
    <xdr:from>
      <xdr:col>10</xdr:col>
      <xdr:colOff>9525</xdr:colOff>
      <xdr:row>40</xdr:row>
      <xdr:rowOff>133350</xdr:rowOff>
    </xdr:from>
    <xdr:to>
      <xdr:col>10</xdr:col>
      <xdr:colOff>438150</xdr:colOff>
      <xdr:row>40</xdr:row>
      <xdr:rowOff>133350</xdr:rowOff>
    </xdr:to>
    <xdr:sp macro="" textlink="">
      <xdr:nvSpPr>
        <xdr:cNvPr id="30706" name="Line 1383"/>
        <xdr:cNvSpPr>
          <a:spLocks noChangeShapeType="1"/>
        </xdr:cNvSpPr>
      </xdr:nvSpPr>
      <xdr:spPr bwMode="auto">
        <a:xfrm>
          <a:off x="6105525" y="6991350"/>
          <a:ext cx="428625" cy="0"/>
        </a:xfrm>
        <a:prstGeom prst="line">
          <a:avLst/>
        </a:prstGeom>
        <a:noFill/>
        <a:ln w="9525">
          <a:solidFill>
            <a:srgbClr val="FF6600"/>
          </a:solidFill>
          <a:round/>
          <a:headEnd/>
          <a:tailEnd type="triangle" w="med" len="med"/>
        </a:ln>
      </xdr:spPr>
    </xdr:sp>
    <xdr:clientData/>
  </xdr:twoCellAnchor>
  <xdr:twoCellAnchor>
    <xdr:from>
      <xdr:col>10</xdr:col>
      <xdr:colOff>9525</xdr:colOff>
      <xdr:row>47</xdr:row>
      <xdr:rowOff>76200</xdr:rowOff>
    </xdr:from>
    <xdr:to>
      <xdr:col>10</xdr:col>
      <xdr:colOff>438150</xdr:colOff>
      <xdr:row>47</xdr:row>
      <xdr:rowOff>76200</xdr:rowOff>
    </xdr:to>
    <xdr:sp macro="" textlink="">
      <xdr:nvSpPr>
        <xdr:cNvPr id="30707" name="Line 1384"/>
        <xdr:cNvSpPr>
          <a:spLocks noChangeShapeType="1"/>
        </xdr:cNvSpPr>
      </xdr:nvSpPr>
      <xdr:spPr bwMode="auto">
        <a:xfrm>
          <a:off x="6105525" y="8267700"/>
          <a:ext cx="428625" cy="0"/>
        </a:xfrm>
        <a:prstGeom prst="line">
          <a:avLst/>
        </a:prstGeom>
        <a:noFill/>
        <a:ln w="9525">
          <a:solidFill>
            <a:srgbClr val="FF6600"/>
          </a:solidFill>
          <a:round/>
          <a:headEnd/>
          <a:tailEnd type="triangle" w="med" len="med"/>
        </a:ln>
      </xdr:spPr>
    </xdr:sp>
    <xdr:clientData/>
  </xdr:twoCellAnchor>
  <xdr:twoCellAnchor>
    <xdr:from>
      <xdr:col>10</xdr:col>
      <xdr:colOff>9525</xdr:colOff>
      <xdr:row>58</xdr:row>
      <xdr:rowOff>9525</xdr:rowOff>
    </xdr:from>
    <xdr:to>
      <xdr:col>10</xdr:col>
      <xdr:colOff>438150</xdr:colOff>
      <xdr:row>58</xdr:row>
      <xdr:rowOff>9525</xdr:rowOff>
    </xdr:to>
    <xdr:sp macro="" textlink="">
      <xdr:nvSpPr>
        <xdr:cNvPr id="30708" name="Line 1385"/>
        <xdr:cNvSpPr>
          <a:spLocks noChangeShapeType="1"/>
        </xdr:cNvSpPr>
      </xdr:nvSpPr>
      <xdr:spPr bwMode="auto">
        <a:xfrm>
          <a:off x="6105525" y="10296525"/>
          <a:ext cx="428625" cy="0"/>
        </a:xfrm>
        <a:prstGeom prst="line">
          <a:avLst/>
        </a:prstGeom>
        <a:noFill/>
        <a:ln w="9525">
          <a:solidFill>
            <a:srgbClr val="FF6600"/>
          </a:solidFill>
          <a:round/>
          <a:headEnd/>
          <a:tailEnd type="triangle" w="med" len="med"/>
        </a:ln>
      </xdr:spPr>
    </xdr:sp>
    <xdr:clientData/>
  </xdr:twoCellAnchor>
  <xdr:twoCellAnchor>
    <xdr:from>
      <xdr:col>6</xdr:col>
      <xdr:colOff>90542</xdr:colOff>
      <xdr:row>85</xdr:row>
      <xdr:rowOff>180975</xdr:rowOff>
    </xdr:from>
    <xdr:to>
      <xdr:col>6</xdr:col>
      <xdr:colOff>271517</xdr:colOff>
      <xdr:row>87</xdr:row>
      <xdr:rowOff>57150</xdr:rowOff>
    </xdr:to>
    <xdr:grpSp>
      <xdr:nvGrpSpPr>
        <xdr:cNvPr id="30709" name="Group 1392"/>
        <xdr:cNvGrpSpPr>
          <a:grpSpLocks/>
        </xdr:cNvGrpSpPr>
      </xdr:nvGrpSpPr>
      <xdr:grpSpPr bwMode="auto">
        <a:xfrm>
          <a:off x="3777639" y="17592265"/>
          <a:ext cx="180975" cy="285853"/>
          <a:chOff x="395" y="1591"/>
          <a:chExt cx="19" cy="27"/>
        </a:xfrm>
      </xdr:grpSpPr>
      <xdr:sp macro="" textlink="">
        <xdr:nvSpPr>
          <xdr:cNvPr id="10603" name="Text Box 1387"/>
          <xdr:cNvSpPr txBox="1">
            <a:spLocks noChangeArrowheads="1"/>
          </xdr:cNvSpPr>
        </xdr:nvSpPr>
        <xdr:spPr bwMode="auto">
          <a:xfrm>
            <a:off x="395" y="1600"/>
            <a:ext cx="19" cy="18"/>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42578" name="Group 1391"/>
          <xdr:cNvGrpSpPr>
            <a:grpSpLocks/>
          </xdr:cNvGrpSpPr>
        </xdr:nvGrpSpPr>
        <xdr:grpSpPr bwMode="auto">
          <a:xfrm>
            <a:off x="403" y="1591"/>
            <a:ext cx="5" cy="11"/>
            <a:chOff x="313" y="1608"/>
            <a:chExt cx="5" cy="11"/>
          </a:xfrm>
        </xdr:grpSpPr>
        <xdr:sp macro="" textlink="">
          <xdr:nvSpPr>
            <xdr:cNvPr id="42579" name="Line 1388"/>
            <xdr:cNvSpPr>
              <a:spLocks noChangeShapeType="1"/>
            </xdr:cNvSpPr>
          </xdr:nvSpPr>
          <xdr:spPr bwMode="auto">
            <a:xfrm>
              <a:off x="313" y="1608"/>
              <a:ext cx="0" cy="11"/>
            </a:xfrm>
            <a:prstGeom prst="line">
              <a:avLst/>
            </a:prstGeom>
            <a:noFill/>
            <a:ln w="9525">
              <a:solidFill>
                <a:srgbClr val="FFFF99"/>
              </a:solidFill>
              <a:round/>
              <a:headEnd/>
              <a:tailEnd/>
            </a:ln>
          </xdr:spPr>
        </xdr:sp>
        <xdr:sp macro="" textlink="">
          <xdr:nvSpPr>
            <xdr:cNvPr id="42580" name="Line 1390"/>
            <xdr:cNvSpPr>
              <a:spLocks noChangeShapeType="1"/>
            </xdr:cNvSpPr>
          </xdr:nvSpPr>
          <xdr:spPr bwMode="auto">
            <a:xfrm>
              <a:off x="318" y="1608"/>
              <a:ext cx="0" cy="11"/>
            </a:xfrm>
            <a:prstGeom prst="line">
              <a:avLst/>
            </a:prstGeom>
            <a:noFill/>
            <a:ln w="9525">
              <a:solidFill>
                <a:srgbClr val="FF6600"/>
              </a:solidFill>
              <a:round/>
              <a:headEnd/>
              <a:tailEnd/>
            </a:ln>
          </xdr:spPr>
        </xdr:sp>
      </xdr:grpSp>
    </xdr:grpSp>
    <xdr:clientData/>
  </xdr:twoCellAnchor>
  <xdr:twoCellAnchor>
    <xdr:from>
      <xdr:col>0</xdr:col>
      <xdr:colOff>361950</xdr:colOff>
      <xdr:row>85</xdr:row>
      <xdr:rowOff>27858</xdr:rowOff>
    </xdr:from>
    <xdr:to>
      <xdr:col>0</xdr:col>
      <xdr:colOff>476250</xdr:colOff>
      <xdr:row>85</xdr:row>
      <xdr:rowOff>142158</xdr:rowOff>
    </xdr:to>
    <xdr:sp macro="" textlink="">
      <xdr:nvSpPr>
        <xdr:cNvPr id="30710" name="Oval 1393"/>
        <xdr:cNvSpPr>
          <a:spLocks noChangeArrowheads="1"/>
        </xdr:cNvSpPr>
      </xdr:nvSpPr>
      <xdr:spPr bwMode="auto">
        <a:xfrm>
          <a:off x="361950" y="17439148"/>
          <a:ext cx="114300" cy="114300"/>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0</xdr:col>
      <xdr:colOff>361950</xdr:colOff>
      <xdr:row>95</xdr:row>
      <xdr:rowOff>47625</xdr:rowOff>
    </xdr:from>
    <xdr:to>
      <xdr:col>0</xdr:col>
      <xdr:colOff>476250</xdr:colOff>
      <xdr:row>95</xdr:row>
      <xdr:rowOff>161925</xdr:rowOff>
    </xdr:to>
    <xdr:sp macro="" textlink="">
      <xdr:nvSpPr>
        <xdr:cNvPr id="30711" name="Oval 1394"/>
        <xdr:cNvSpPr>
          <a:spLocks noChangeArrowheads="1"/>
        </xdr:cNvSpPr>
      </xdr:nvSpPr>
      <xdr:spPr bwMode="auto">
        <a:xfrm>
          <a:off x="361950" y="17316450"/>
          <a:ext cx="114300" cy="114300"/>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6</xdr:col>
      <xdr:colOff>20490</xdr:colOff>
      <xdr:row>97</xdr:row>
      <xdr:rowOff>0</xdr:rowOff>
    </xdr:from>
    <xdr:to>
      <xdr:col>9</xdr:col>
      <xdr:colOff>277665</xdr:colOff>
      <xdr:row>103</xdr:row>
      <xdr:rowOff>104775</xdr:rowOff>
    </xdr:to>
    <xdr:grpSp>
      <xdr:nvGrpSpPr>
        <xdr:cNvPr id="539" name="538 - Ομάδα"/>
        <xdr:cNvGrpSpPr/>
      </xdr:nvGrpSpPr>
      <xdr:grpSpPr>
        <a:xfrm>
          <a:off x="3707587" y="19869355"/>
          <a:ext cx="2100723" cy="1333807"/>
          <a:chOff x="3736258" y="18877935"/>
          <a:chExt cx="2125304" cy="1284646"/>
        </a:xfrm>
      </xdr:grpSpPr>
      <xdr:grpSp>
        <xdr:nvGrpSpPr>
          <xdr:cNvPr id="30714" name="Group 1409"/>
          <xdr:cNvGrpSpPr>
            <a:grpSpLocks/>
          </xdr:cNvGrpSpPr>
        </xdr:nvGrpSpPr>
        <xdr:grpSpPr bwMode="auto">
          <a:xfrm>
            <a:off x="4222033" y="18877935"/>
            <a:ext cx="213135" cy="234746"/>
            <a:chOff x="387" y="1813"/>
            <a:chExt cx="45" cy="24"/>
          </a:xfrm>
        </xdr:grpSpPr>
        <xdr:sp macro="" textlink="">
          <xdr:nvSpPr>
            <xdr:cNvPr id="42562" name="Line 1410"/>
            <xdr:cNvSpPr>
              <a:spLocks noChangeShapeType="1"/>
            </xdr:cNvSpPr>
          </xdr:nvSpPr>
          <xdr:spPr bwMode="auto">
            <a:xfrm>
              <a:off x="387" y="1813"/>
              <a:ext cx="0" cy="24"/>
            </a:xfrm>
            <a:prstGeom prst="line">
              <a:avLst/>
            </a:prstGeom>
            <a:noFill/>
            <a:ln w="9525">
              <a:solidFill>
                <a:srgbClr val="FF6600"/>
              </a:solidFill>
              <a:round/>
              <a:headEnd/>
              <a:tailEnd/>
            </a:ln>
          </xdr:spPr>
        </xdr:sp>
        <xdr:sp macro="" textlink="">
          <xdr:nvSpPr>
            <xdr:cNvPr id="42563" name="Line 1411"/>
            <xdr:cNvSpPr>
              <a:spLocks noChangeShapeType="1"/>
            </xdr:cNvSpPr>
          </xdr:nvSpPr>
          <xdr:spPr bwMode="auto">
            <a:xfrm>
              <a:off x="432" y="1813"/>
              <a:ext cx="0" cy="24"/>
            </a:xfrm>
            <a:prstGeom prst="line">
              <a:avLst/>
            </a:prstGeom>
            <a:noFill/>
            <a:ln w="9525">
              <a:solidFill>
                <a:srgbClr val="FF6600"/>
              </a:solidFill>
              <a:round/>
              <a:headEnd/>
              <a:tailEnd/>
            </a:ln>
          </xdr:spPr>
        </xdr:sp>
        <xdr:sp macro="" textlink="">
          <xdr:nvSpPr>
            <xdr:cNvPr id="42564" name="Line 1412"/>
            <xdr:cNvSpPr>
              <a:spLocks noChangeShapeType="1"/>
            </xdr:cNvSpPr>
          </xdr:nvSpPr>
          <xdr:spPr bwMode="auto">
            <a:xfrm>
              <a:off x="387" y="1837"/>
              <a:ext cx="45" cy="0"/>
            </a:xfrm>
            <a:prstGeom prst="line">
              <a:avLst/>
            </a:prstGeom>
            <a:noFill/>
            <a:ln w="9525">
              <a:solidFill>
                <a:srgbClr val="FF6600"/>
              </a:solidFill>
              <a:round/>
              <a:headEnd/>
              <a:tailEnd/>
            </a:ln>
          </xdr:spPr>
        </xdr:sp>
        <xdr:sp macro="" textlink="">
          <xdr:nvSpPr>
            <xdr:cNvPr id="42565" name="Line 1413"/>
            <xdr:cNvSpPr>
              <a:spLocks noChangeShapeType="1"/>
            </xdr:cNvSpPr>
          </xdr:nvSpPr>
          <xdr:spPr bwMode="auto">
            <a:xfrm>
              <a:off x="387" y="1813"/>
              <a:ext cx="45" cy="0"/>
            </a:xfrm>
            <a:prstGeom prst="line">
              <a:avLst/>
            </a:prstGeom>
            <a:noFill/>
            <a:ln w="9525">
              <a:solidFill>
                <a:srgbClr val="FF6600"/>
              </a:solidFill>
              <a:round/>
              <a:headEnd/>
              <a:tailEnd/>
            </a:ln>
          </xdr:spPr>
        </xdr:sp>
      </xdr:grpSp>
      <xdr:sp macro="" textlink="">
        <xdr:nvSpPr>
          <xdr:cNvPr id="10636" name="Text Box 1420"/>
          <xdr:cNvSpPr txBox="1">
            <a:spLocks noChangeArrowheads="1"/>
          </xdr:cNvSpPr>
        </xdr:nvSpPr>
        <xdr:spPr bwMode="auto">
          <a:xfrm>
            <a:off x="3736258" y="19620271"/>
            <a:ext cx="2125304" cy="542310"/>
          </a:xfrm>
          <a:prstGeom prst="rect">
            <a:avLst/>
          </a:prstGeom>
          <a:solidFill>
            <a:srgbClr val="000000"/>
          </a:solidFill>
          <a:ln w="9525">
            <a:solidFill>
              <a:srgbClr val="FF66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FFFF99"/>
                </a:solidFill>
                <a:latin typeface="Arial"/>
                <a:cs typeface="Arial"/>
              </a:rPr>
              <a:t>Η ένωση είναι </a:t>
            </a:r>
            <a:r>
              <a:rPr lang="el-GR" sz="1000" b="1" i="0" strike="noStrike">
                <a:solidFill>
                  <a:srgbClr val="FF6600"/>
                </a:solidFill>
                <a:latin typeface="Arial"/>
                <a:cs typeface="Arial"/>
              </a:rPr>
              <a:t>ακόρεστη </a:t>
            </a:r>
            <a:r>
              <a:rPr lang="el-GR" sz="1000" b="0" i="0" strike="noStrike">
                <a:solidFill>
                  <a:srgbClr val="FFFF99"/>
                </a:solidFill>
                <a:latin typeface="Arial"/>
                <a:cs typeface="Arial"/>
              </a:rPr>
              <a:t>με</a:t>
            </a:r>
            <a:r>
              <a:rPr lang="el-GR" sz="1000" b="1" i="0" strike="noStrike">
                <a:solidFill>
                  <a:srgbClr val="FF6600"/>
                </a:solidFill>
                <a:latin typeface="Arial"/>
                <a:cs typeface="Arial"/>
              </a:rPr>
              <a:t> 1δδ,</a:t>
            </a:r>
            <a:r>
              <a:rPr lang="el-GR" sz="1000" b="0" i="0" strike="noStrike">
                <a:solidFill>
                  <a:srgbClr val="FFFF99"/>
                </a:solidFill>
                <a:latin typeface="Arial"/>
                <a:cs typeface="Arial"/>
              </a:rPr>
              <a:t> ανάμεσα σε δύο από τα τρία άτομα </a:t>
            </a:r>
            <a:r>
              <a:rPr lang="en-US" sz="1000" b="1" i="0" strike="noStrike">
                <a:solidFill>
                  <a:srgbClr val="FF6600"/>
                </a:solidFill>
                <a:latin typeface="Arial"/>
                <a:cs typeface="Arial"/>
              </a:rPr>
              <a:t>C,</a:t>
            </a:r>
            <a:r>
              <a:rPr lang="en-US" sz="1000" b="0" i="0" strike="noStrike">
                <a:solidFill>
                  <a:srgbClr val="FFFF99"/>
                </a:solidFill>
                <a:latin typeface="Arial"/>
                <a:cs typeface="Arial"/>
              </a:rPr>
              <a:t> </a:t>
            </a:r>
            <a:r>
              <a:rPr lang="el-GR" sz="1000" b="0" i="0" strike="noStrike">
                <a:solidFill>
                  <a:srgbClr val="FFFF99"/>
                </a:solidFill>
                <a:latin typeface="Arial"/>
                <a:cs typeface="Arial"/>
              </a:rPr>
              <a:t>που υπάρχουν στο μόριο.</a:t>
            </a:r>
          </a:p>
        </xdr:txBody>
      </xdr:sp>
      <xdr:sp macro="" textlink="">
        <xdr:nvSpPr>
          <xdr:cNvPr id="30718" name="Line 1421"/>
          <xdr:cNvSpPr>
            <a:spLocks noChangeShapeType="1"/>
          </xdr:cNvSpPr>
        </xdr:nvSpPr>
        <xdr:spPr bwMode="auto">
          <a:xfrm>
            <a:off x="4317283" y="19112681"/>
            <a:ext cx="0" cy="507590"/>
          </a:xfrm>
          <a:prstGeom prst="line">
            <a:avLst/>
          </a:prstGeom>
          <a:noFill/>
          <a:ln w="9525">
            <a:solidFill>
              <a:srgbClr val="FF6600"/>
            </a:solidFill>
            <a:round/>
            <a:headEnd/>
            <a:tailEnd type="triangle" w="med" len="med"/>
          </a:ln>
        </xdr:spPr>
      </xdr:sp>
    </xdr:grpSp>
    <xdr:clientData/>
  </xdr:twoCellAnchor>
  <xdr:twoCellAnchor>
    <xdr:from>
      <xdr:col>2</xdr:col>
      <xdr:colOff>430161</xdr:colOff>
      <xdr:row>97</xdr:row>
      <xdr:rowOff>0</xdr:rowOff>
    </xdr:from>
    <xdr:to>
      <xdr:col>6</xdr:col>
      <xdr:colOff>477689</xdr:colOff>
      <xdr:row>101</xdr:row>
      <xdr:rowOff>152400</xdr:rowOff>
    </xdr:to>
    <xdr:grpSp>
      <xdr:nvGrpSpPr>
        <xdr:cNvPr id="538" name="537 - Ομάδα"/>
        <xdr:cNvGrpSpPr/>
      </xdr:nvGrpSpPr>
      <xdr:grpSpPr>
        <a:xfrm>
          <a:off x="1659193" y="19869355"/>
          <a:ext cx="2505593" cy="971755"/>
          <a:chOff x="1654196" y="18877935"/>
          <a:chExt cx="2539262" cy="938981"/>
        </a:xfrm>
      </xdr:grpSpPr>
      <xdr:grpSp>
        <xdr:nvGrpSpPr>
          <xdr:cNvPr id="30713" name="Group 1407"/>
          <xdr:cNvGrpSpPr>
            <a:grpSpLocks/>
          </xdr:cNvGrpSpPr>
        </xdr:nvGrpSpPr>
        <xdr:grpSpPr bwMode="auto">
          <a:xfrm>
            <a:off x="3764833" y="18877935"/>
            <a:ext cx="428625" cy="234746"/>
            <a:chOff x="387" y="1813"/>
            <a:chExt cx="45" cy="24"/>
          </a:xfrm>
        </xdr:grpSpPr>
        <xdr:sp macro="" textlink="">
          <xdr:nvSpPr>
            <xdr:cNvPr id="42566" name="Line 1403"/>
            <xdr:cNvSpPr>
              <a:spLocks noChangeShapeType="1"/>
            </xdr:cNvSpPr>
          </xdr:nvSpPr>
          <xdr:spPr bwMode="auto">
            <a:xfrm>
              <a:off x="387" y="1813"/>
              <a:ext cx="0" cy="24"/>
            </a:xfrm>
            <a:prstGeom prst="line">
              <a:avLst/>
            </a:prstGeom>
            <a:noFill/>
            <a:ln w="9525">
              <a:solidFill>
                <a:srgbClr val="800000"/>
              </a:solidFill>
              <a:round/>
              <a:headEnd/>
              <a:tailEnd/>
            </a:ln>
          </xdr:spPr>
        </xdr:sp>
        <xdr:sp macro="" textlink="">
          <xdr:nvSpPr>
            <xdr:cNvPr id="42567" name="Line 1404"/>
            <xdr:cNvSpPr>
              <a:spLocks noChangeShapeType="1"/>
            </xdr:cNvSpPr>
          </xdr:nvSpPr>
          <xdr:spPr bwMode="auto">
            <a:xfrm>
              <a:off x="432" y="1813"/>
              <a:ext cx="0" cy="24"/>
            </a:xfrm>
            <a:prstGeom prst="line">
              <a:avLst/>
            </a:prstGeom>
            <a:noFill/>
            <a:ln w="9525">
              <a:solidFill>
                <a:srgbClr val="800000"/>
              </a:solidFill>
              <a:round/>
              <a:headEnd/>
              <a:tailEnd/>
            </a:ln>
          </xdr:spPr>
        </xdr:sp>
        <xdr:sp macro="" textlink="">
          <xdr:nvSpPr>
            <xdr:cNvPr id="42568" name="Line 1405"/>
            <xdr:cNvSpPr>
              <a:spLocks noChangeShapeType="1"/>
            </xdr:cNvSpPr>
          </xdr:nvSpPr>
          <xdr:spPr bwMode="auto">
            <a:xfrm>
              <a:off x="387" y="1837"/>
              <a:ext cx="45" cy="0"/>
            </a:xfrm>
            <a:prstGeom prst="line">
              <a:avLst/>
            </a:prstGeom>
            <a:noFill/>
            <a:ln w="9525">
              <a:solidFill>
                <a:srgbClr val="800000"/>
              </a:solidFill>
              <a:round/>
              <a:headEnd/>
              <a:tailEnd/>
            </a:ln>
          </xdr:spPr>
        </xdr:sp>
        <xdr:sp macro="" textlink="">
          <xdr:nvSpPr>
            <xdr:cNvPr id="42569" name="Line 1406"/>
            <xdr:cNvSpPr>
              <a:spLocks noChangeShapeType="1"/>
            </xdr:cNvSpPr>
          </xdr:nvSpPr>
          <xdr:spPr bwMode="auto">
            <a:xfrm>
              <a:off x="387" y="1813"/>
              <a:ext cx="45" cy="0"/>
            </a:xfrm>
            <a:prstGeom prst="line">
              <a:avLst/>
            </a:prstGeom>
            <a:noFill/>
            <a:ln w="9525">
              <a:solidFill>
                <a:srgbClr val="800000"/>
              </a:solidFill>
              <a:round/>
              <a:headEnd/>
              <a:tailEnd/>
            </a:ln>
          </xdr:spPr>
        </xdr:sp>
      </xdr:grpSp>
      <xdr:sp macro="" textlink="">
        <xdr:nvSpPr>
          <xdr:cNvPr id="10635" name="Text Box 1419"/>
          <xdr:cNvSpPr txBox="1">
            <a:spLocks noChangeArrowheads="1"/>
          </xdr:cNvSpPr>
        </xdr:nvSpPr>
        <xdr:spPr bwMode="auto">
          <a:xfrm>
            <a:off x="1654196" y="19280751"/>
            <a:ext cx="1935602" cy="536165"/>
          </a:xfrm>
          <a:prstGeom prst="rect">
            <a:avLst/>
          </a:prstGeom>
          <a:solidFill>
            <a:srgbClr val="000000"/>
          </a:solidFill>
          <a:ln w="9525">
            <a:solidFill>
              <a:srgbClr val="800000"/>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FFFF99"/>
                </a:solidFill>
                <a:latin typeface="Arial"/>
                <a:cs typeface="Arial"/>
              </a:rPr>
              <a:t>Η ανθρακική αλυσίδα στο μόριο της ένωσης, αποτελείται από </a:t>
            </a:r>
            <a:r>
              <a:rPr lang="el-GR" sz="1000" b="1" i="0" strike="noStrike">
                <a:solidFill>
                  <a:srgbClr val="FF6600"/>
                </a:solidFill>
                <a:latin typeface="Arial"/>
                <a:cs typeface="Arial"/>
              </a:rPr>
              <a:t>τρία</a:t>
            </a:r>
            <a:r>
              <a:rPr lang="el-GR" sz="1000" b="0" i="0" strike="noStrike">
                <a:solidFill>
                  <a:srgbClr val="FFFF99"/>
                </a:solidFill>
                <a:latin typeface="Arial"/>
                <a:cs typeface="Arial"/>
              </a:rPr>
              <a:t> άτομα </a:t>
            </a:r>
            <a:r>
              <a:rPr lang="en-US" sz="1000" b="1" i="0" strike="noStrike">
                <a:solidFill>
                  <a:srgbClr val="FF6600"/>
                </a:solidFill>
                <a:latin typeface="Arial"/>
                <a:cs typeface="Arial"/>
              </a:rPr>
              <a:t>C.</a:t>
            </a:r>
          </a:p>
        </xdr:txBody>
      </xdr:sp>
      <xdr:sp macro="" textlink="">
        <xdr:nvSpPr>
          <xdr:cNvPr id="30719" name="Line 1422"/>
          <xdr:cNvSpPr>
            <a:spLocks noChangeShapeType="1"/>
          </xdr:cNvSpPr>
        </xdr:nvSpPr>
        <xdr:spPr bwMode="auto">
          <a:xfrm>
            <a:off x="3993433" y="19122206"/>
            <a:ext cx="0" cy="301420"/>
          </a:xfrm>
          <a:prstGeom prst="line">
            <a:avLst/>
          </a:prstGeom>
          <a:noFill/>
          <a:ln w="9525">
            <a:solidFill>
              <a:srgbClr val="800000"/>
            </a:solidFill>
            <a:round/>
            <a:headEnd/>
            <a:tailEnd/>
          </a:ln>
        </xdr:spPr>
      </xdr:sp>
      <xdr:sp macro="" textlink="">
        <xdr:nvSpPr>
          <xdr:cNvPr id="41984" name="Line 1423"/>
          <xdr:cNvSpPr>
            <a:spLocks noChangeShapeType="1"/>
          </xdr:cNvSpPr>
        </xdr:nvSpPr>
        <xdr:spPr bwMode="auto">
          <a:xfrm flipH="1">
            <a:off x="3589798" y="19423626"/>
            <a:ext cx="403635" cy="0"/>
          </a:xfrm>
          <a:prstGeom prst="line">
            <a:avLst/>
          </a:prstGeom>
          <a:noFill/>
          <a:ln w="9525">
            <a:solidFill>
              <a:srgbClr val="800000"/>
            </a:solidFill>
            <a:round/>
            <a:headEnd/>
            <a:tailEnd type="triangle" w="med" len="med"/>
          </a:ln>
        </xdr:spPr>
      </xdr:sp>
    </xdr:grpSp>
    <xdr:clientData/>
  </xdr:twoCellAnchor>
  <xdr:twoCellAnchor>
    <xdr:from>
      <xdr:col>7</xdr:col>
      <xdr:colOff>115740</xdr:colOff>
      <xdr:row>97</xdr:row>
      <xdr:rowOff>0</xdr:rowOff>
    </xdr:from>
    <xdr:to>
      <xdr:col>12</xdr:col>
      <xdr:colOff>526646</xdr:colOff>
      <xdr:row>100</xdr:row>
      <xdr:rowOff>95250</xdr:rowOff>
    </xdr:to>
    <xdr:grpSp>
      <xdr:nvGrpSpPr>
        <xdr:cNvPr id="537" name="536 - Ομάδα"/>
        <xdr:cNvGrpSpPr/>
      </xdr:nvGrpSpPr>
      <xdr:grpSpPr>
        <a:xfrm>
          <a:off x="4417353" y="19869355"/>
          <a:ext cx="3483487" cy="709766"/>
          <a:chOff x="4454218" y="18877935"/>
          <a:chExt cx="3532648" cy="685186"/>
        </a:xfrm>
      </xdr:grpSpPr>
      <xdr:grpSp>
        <xdr:nvGrpSpPr>
          <xdr:cNvPr id="30715" name="Group 1414"/>
          <xdr:cNvGrpSpPr>
            <a:grpSpLocks/>
          </xdr:cNvGrpSpPr>
        </xdr:nvGrpSpPr>
        <xdr:grpSpPr bwMode="auto">
          <a:xfrm>
            <a:off x="4454218" y="18877935"/>
            <a:ext cx="527459" cy="234746"/>
            <a:chOff x="387" y="1813"/>
            <a:chExt cx="45" cy="24"/>
          </a:xfrm>
        </xdr:grpSpPr>
        <xdr:sp macro="" textlink="">
          <xdr:nvSpPr>
            <xdr:cNvPr id="42558" name="Line 1415"/>
            <xdr:cNvSpPr>
              <a:spLocks noChangeShapeType="1"/>
            </xdr:cNvSpPr>
          </xdr:nvSpPr>
          <xdr:spPr bwMode="auto">
            <a:xfrm>
              <a:off x="387" y="1813"/>
              <a:ext cx="0" cy="24"/>
            </a:xfrm>
            <a:prstGeom prst="line">
              <a:avLst/>
            </a:prstGeom>
            <a:noFill/>
            <a:ln w="9525">
              <a:solidFill>
                <a:srgbClr val="3366FF"/>
              </a:solidFill>
              <a:round/>
              <a:headEnd/>
              <a:tailEnd/>
            </a:ln>
          </xdr:spPr>
        </xdr:sp>
        <xdr:sp macro="" textlink="">
          <xdr:nvSpPr>
            <xdr:cNvPr id="42559" name="Line 1416"/>
            <xdr:cNvSpPr>
              <a:spLocks noChangeShapeType="1"/>
            </xdr:cNvSpPr>
          </xdr:nvSpPr>
          <xdr:spPr bwMode="auto">
            <a:xfrm>
              <a:off x="432" y="1813"/>
              <a:ext cx="0" cy="24"/>
            </a:xfrm>
            <a:prstGeom prst="line">
              <a:avLst/>
            </a:prstGeom>
            <a:noFill/>
            <a:ln w="9525">
              <a:solidFill>
                <a:srgbClr val="3366FF"/>
              </a:solidFill>
              <a:round/>
              <a:headEnd/>
              <a:tailEnd/>
            </a:ln>
          </xdr:spPr>
        </xdr:sp>
        <xdr:sp macro="" textlink="">
          <xdr:nvSpPr>
            <xdr:cNvPr id="42560" name="Line 1417"/>
            <xdr:cNvSpPr>
              <a:spLocks noChangeShapeType="1"/>
            </xdr:cNvSpPr>
          </xdr:nvSpPr>
          <xdr:spPr bwMode="auto">
            <a:xfrm>
              <a:off x="387" y="1837"/>
              <a:ext cx="45" cy="0"/>
            </a:xfrm>
            <a:prstGeom prst="line">
              <a:avLst/>
            </a:prstGeom>
            <a:noFill/>
            <a:ln w="9525">
              <a:solidFill>
                <a:srgbClr val="3366FF"/>
              </a:solidFill>
              <a:round/>
              <a:headEnd/>
              <a:tailEnd/>
            </a:ln>
          </xdr:spPr>
        </xdr:sp>
        <xdr:sp macro="" textlink="">
          <xdr:nvSpPr>
            <xdr:cNvPr id="42561" name="Line 1418"/>
            <xdr:cNvSpPr>
              <a:spLocks noChangeShapeType="1"/>
            </xdr:cNvSpPr>
          </xdr:nvSpPr>
          <xdr:spPr bwMode="auto">
            <a:xfrm>
              <a:off x="387" y="1813"/>
              <a:ext cx="45" cy="0"/>
            </a:xfrm>
            <a:prstGeom prst="line">
              <a:avLst/>
            </a:prstGeom>
            <a:noFill/>
            <a:ln w="9525">
              <a:solidFill>
                <a:srgbClr val="3366FF"/>
              </a:solidFill>
              <a:round/>
              <a:headEnd/>
              <a:tailEnd/>
            </a:ln>
          </xdr:spPr>
        </xdr:sp>
      </xdr:grpSp>
      <xdr:sp macro="" textlink="">
        <xdr:nvSpPr>
          <xdr:cNvPr id="10640" name="Text Box 1424"/>
          <xdr:cNvSpPr txBox="1">
            <a:spLocks noChangeArrowheads="1"/>
          </xdr:cNvSpPr>
        </xdr:nvSpPr>
        <xdr:spPr bwMode="auto">
          <a:xfrm>
            <a:off x="5257902" y="19020810"/>
            <a:ext cx="2728964" cy="542311"/>
          </a:xfrm>
          <a:prstGeom prst="rect">
            <a:avLst/>
          </a:prstGeom>
          <a:solidFill>
            <a:srgbClr val="000000"/>
          </a:solidFill>
          <a:ln w="9525">
            <a:solidFill>
              <a:srgbClr val="3366FF"/>
            </a:solidFill>
            <a:miter lim="800000"/>
            <a:headEnd/>
            <a:tailEnd/>
          </a:ln>
        </xdr:spPr>
        <xdr:txBody>
          <a:bodyPr vertOverflow="clip" wrap="square" lIns="27432" tIns="22860" rIns="27432" bIns="22860" anchor="ctr" upright="1"/>
          <a:lstStyle/>
          <a:p>
            <a:pPr algn="ctr" rtl="1">
              <a:defRPr sz="1000"/>
            </a:pPr>
            <a:r>
              <a:rPr lang="el-GR" sz="1000" b="0" i="0" strike="noStrike">
                <a:solidFill>
                  <a:srgbClr val="FFFF99"/>
                </a:solidFill>
                <a:latin typeface="Arial"/>
                <a:cs typeface="Arial"/>
              </a:rPr>
              <a:t>Η κατάληξη του ονόματος δείχνει ότι η ένωση είναι </a:t>
            </a:r>
            <a:r>
              <a:rPr lang="el-GR" sz="1000" b="1" i="0" strike="noStrike">
                <a:solidFill>
                  <a:srgbClr val="FF6600"/>
                </a:solidFill>
                <a:latin typeface="Arial"/>
                <a:cs typeface="Arial"/>
              </a:rPr>
              <a:t>καρβοξυλικό οξύ,</a:t>
            </a:r>
            <a:r>
              <a:rPr lang="el-GR" sz="1000" b="0" i="0" strike="noStrike">
                <a:solidFill>
                  <a:srgbClr val="FFFF99"/>
                </a:solidFill>
                <a:latin typeface="Arial"/>
                <a:cs typeface="Arial"/>
              </a:rPr>
              <a:t> άρα πρέπει στο μόριό της να εμφανίζεται ένα </a:t>
            </a:r>
            <a:r>
              <a:rPr lang="el-GR" sz="1000" b="1" i="0" strike="noStrike">
                <a:solidFill>
                  <a:srgbClr val="FF6600"/>
                </a:solidFill>
                <a:latin typeface="Arial"/>
                <a:cs typeface="Arial"/>
              </a:rPr>
              <a:t>καρβοξύλιο.</a:t>
            </a:r>
          </a:p>
        </xdr:txBody>
      </xdr:sp>
      <xdr:sp macro="" textlink="">
        <xdr:nvSpPr>
          <xdr:cNvPr id="41986" name="Line 1425"/>
          <xdr:cNvSpPr>
            <a:spLocks noChangeShapeType="1"/>
          </xdr:cNvSpPr>
        </xdr:nvSpPr>
        <xdr:spPr bwMode="auto">
          <a:xfrm>
            <a:off x="4863793" y="19112681"/>
            <a:ext cx="0" cy="234745"/>
          </a:xfrm>
          <a:prstGeom prst="line">
            <a:avLst/>
          </a:prstGeom>
          <a:noFill/>
          <a:ln w="9525">
            <a:solidFill>
              <a:srgbClr val="3366FF"/>
            </a:solidFill>
            <a:round/>
            <a:headEnd/>
            <a:tailEnd/>
          </a:ln>
        </xdr:spPr>
      </xdr:sp>
      <xdr:sp macro="" textlink="">
        <xdr:nvSpPr>
          <xdr:cNvPr id="41987" name="Line 1426"/>
          <xdr:cNvSpPr>
            <a:spLocks noChangeShapeType="1"/>
          </xdr:cNvSpPr>
        </xdr:nvSpPr>
        <xdr:spPr bwMode="auto">
          <a:xfrm>
            <a:off x="4863793" y="19356951"/>
            <a:ext cx="394109" cy="0"/>
          </a:xfrm>
          <a:prstGeom prst="line">
            <a:avLst/>
          </a:prstGeom>
          <a:noFill/>
          <a:ln w="9525">
            <a:solidFill>
              <a:srgbClr val="3366FF"/>
            </a:solidFill>
            <a:round/>
            <a:headEnd/>
            <a:tailEnd type="triangle" w="med" len="med"/>
          </a:ln>
        </xdr:spPr>
      </xdr:sp>
    </xdr:grpSp>
    <xdr:clientData/>
  </xdr:twoCellAnchor>
  <xdr:twoCellAnchor>
    <xdr:from>
      <xdr:col>5</xdr:col>
      <xdr:colOff>400050</xdr:colOff>
      <xdr:row>106</xdr:row>
      <xdr:rowOff>194322</xdr:rowOff>
    </xdr:from>
    <xdr:to>
      <xdr:col>5</xdr:col>
      <xdr:colOff>600075</xdr:colOff>
      <xdr:row>108</xdr:row>
      <xdr:rowOff>70727</xdr:rowOff>
    </xdr:to>
    <xdr:grpSp>
      <xdr:nvGrpSpPr>
        <xdr:cNvPr id="41988" name="Group 1435"/>
        <xdr:cNvGrpSpPr>
          <a:grpSpLocks/>
        </xdr:cNvGrpSpPr>
      </xdr:nvGrpSpPr>
      <xdr:grpSpPr bwMode="auto">
        <a:xfrm>
          <a:off x="3472631" y="21907225"/>
          <a:ext cx="200025" cy="286083"/>
          <a:chOff x="365" y="2039"/>
          <a:chExt cx="21" cy="32"/>
        </a:xfrm>
      </xdr:grpSpPr>
      <xdr:sp macro="" textlink="">
        <xdr:nvSpPr>
          <xdr:cNvPr id="10644" name="Text Box 1428"/>
          <xdr:cNvSpPr txBox="1">
            <a:spLocks noChangeArrowheads="1"/>
          </xdr:cNvSpPr>
        </xdr:nvSpPr>
        <xdr:spPr bwMode="auto">
          <a:xfrm>
            <a:off x="365" y="2048"/>
            <a:ext cx="21"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grpSp>
        <xdr:nvGrpSpPr>
          <xdr:cNvPr id="42555" name="Group 1429"/>
          <xdr:cNvGrpSpPr>
            <a:grpSpLocks/>
          </xdr:cNvGrpSpPr>
        </xdr:nvGrpSpPr>
        <xdr:grpSpPr bwMode="auto">
          <a:xfrm>
            <a:off x="373" y="2039"/>
            <a:ext cx="5" cy="11"/>
            <a:chOff x="313" y="1608"/>
            <a:chExt cx="5" cy="11"/>
          </a:xfrm>
        </xdr:grpSpPr>
        <xdr:sp macro="" textlink="">
          <xdr:nvSpPr>
            <xdr:cNvPr id="42556" name="Line 1430"/>
            <xdr:cNvSpPr>
              <a:spLocks noChangeShapeType="1"/>
            </xdr:cNvSpPr>
          </xdr:nvSpPr>
          <xdr:spPr bwMode="auto">
            <a:xfrm>
              <a:off x="313" y="1608"/>
              <a:ext cx="0" cy="11"/>
            </a:xfrm>
            <a:prstGeom prst="line">
              <a:avLst/>
            </a:prstGeom>
            <a:noFill/>
            <a:ln w="9525">
              <a:solidFill>
                <a:srgbClr val="FFFF99"/>
              </a:solidFill>
              <a:round/>
              <a:headEnd/>
              <a:tailEnd/>
            </a:ln>
          </xdr:spPr>
        </xdr:sp>
        <xdr:sp macro="" textlink="">
          <xdr:nvSpPr>
            <xdr:cNvPr id="42557" name="Line 1431"/>
            <xdr:cNvSpPr>
              <a:spLocks noChangeShapeType="1"/>
            </xdr:cNvSpPr>
          </xdr:nvSpPr>
          <xdr:spPr bwMode="auto">
            <a:xfrm>
              <a:off x="318" y="1608"/>
              <a:ext cx="0" cy="11"/>
            </a:xfrm>
            <a:prstGeom prst="line">
              <a:avLst/>
            </a:prstGeom>
            <a:noFill/>
            <a:ln w="9525">
              <a:solidFill>
                <a:srgbClr val="FF6600"/>
              </a:solidFill>
              <a:round/>
              <a:headEnd/>
              <a:tailEnd/>
            </a:ln>
          </xdr:spPr>
        </xdr:sp>
      </xdr:grpSp>
    </xdr:grpSp>
    <xdr:clientData/>
  </xdr:twoCellAnchor>
  <xdr:twoCellAnchor>
    <xdr:from>
      <xdr:col>5</xdr:col>
      <xdr:colOff>36769</xdr:colOff>
      <xdr:row>106</xdr:row>
      <xdr:rowOff>63805</xdr:rowOff>
    </xdr:from>
    <xdr:to>
      <xdr:col>5</xdr:col>
      <xdr:colOff>141544</xdr:colOff>
      <xdr:row>106</xdr:row>
      <xdr:rowOff>111430</xdr:rowOff>
    </xdr:to>
    <xdr:grpSp>
      <xdr:nvGrpSpPr>
        <xdr:cNvPr id="41989" name="Group 1432"/>
        <xdr:cNvGrpSpPr>
          <a:grpSpLocks/>
        </xdr:cNvGrpSpPr>
      </xdr:nvGrpSpPr>
      <xdr:grpSpPr bwMode="auto">
        <a:xfrm rot="-5400000">
          <a:off x="3137925" y="21748133"/>
          <a:ext cx="47625" cy="104775"/>
          <a:chOff x="313" y="1608"/>
          <a:chExt cx="5" cy="11"/>
        </a:xfrm>
      </xdr:grpSpPr>
      <xdr:sp macro="" textlink="">
        <xdr:nvSpPr>
          <xdr:cNvPr id="42552" name="Line 1433"/>
          <xdr:cNvSpPr>
            <a:spLocks noChangeShapeType="1"/>
          </xdr:cNvSpPr>
        </xdr:nvSpPr>
        <xdr:spPr bwMode="auto">
          <a:xfrm>
            <a:off x="313" y="1608"/>
            <a:ext cx="0" cy="11"/>
          </a:xfrm>
          <a:prstGeom prst="line">
            <a:avLst/>
          </a:prstGeom>
          <a:noFill/>
          <a:ln w="9525">
            <a:solidFill>
              <a:srgbClr val="FFFF99"/>
            </a:solidFill>
            <a:round/>
            <a:headEnd/>
            <a:tailEnd/>
          </a:ln>
        </xdr:spPr>
      </xdr:sp>
      <xdr:sp macro="" textlink="">
        <xdr:nvSpPr>
          <xdr:cNvPr id="42553" name="Line 1434"/>
          <xdr:cNvSpPr>
            <a:spLocks noChangeShapeType="1"/>
          </xdr:cNvSpPr>
        </xdr:nvSpPr>
        <xdr:spPr bwMode="auto">
          <a:xfrm>
            <a:off x="318" y="1608"/>
            <a:ext cx="0" cy="11"/>
          </a:xfrm>
          <a:prstGeom prst="line">
            <a:avLst/>
          </a:prstGeom>
          <a:noFill/>
          <a:ln w="9525">
            <a:solidFill>
              <a:srgbClr val="FF6600"/>
            </a:solidFill>
            <a:round/>
            <a:headEnd/>
            <a:tailEnd/>
          </a:ln>
        </xdr:spPr>
      </xdr:sp>
    </xdr:grpSp>
    <xdr:clientData/>
  </xdr:twoCellAnchor>
  <xdr:twoCellAnchor>
    <xdr:from>
      <xdr:col>5</xdr:col>
      <xdr:colOff>409575</xdr:colOff>
      <xdr:row>105</xdr:row>
      <xdr:rowOff>178820</xdr:rowOff>
    </xdr:from>
    <xdr:to>
      <xdr:col>8</xdr:col>
      <xdr:colOff>276225</xdr:colOff>
      <xdr:row>108</xdr:row>
      <xdr:rowOff>100922</xdr:rowOff>
    </xdr:to>
    <xdr:grpSp>
      <xdr:nvGrpSpPr>
        <xdr:cNvPr id="41990" name="Group 1444"/>
        <xdr:cNvGrpSpPr>
          <a:grpSpLocks/>
        </xdr:cNvGrpSpPr>
      </xdr:nvGrpSpPr>
      <xdr:grpSpPr bwMode="auto">
        <a:xfrm>
          <a:off x="3482156" y="21686885"/>
          <a:ext cx="1710198" cy="536618"/>
          <a:chOff x="363" y="1990"/>
          <a:chExt cx="178" cy="59"/>
        </a:xfrm>
      </xdr:grpSpPr>
      <xdr:grpSp>
        <xdr:nvGrpSpPr>
          <xdr:cNvPr id="42545" name="Group 1437"/>
          <xdr:cNvGrpSpPr>
            <a:grpSpLocks/>
          </xdr:cNvGrpSpPr>
        </xdr:nvGrpSpPr>
        <xdr:grpSpPr bwMode="auto">
          <a:xfrm>
            <a:off x="363" y="1990"/>
            <a:ext cx="52" cy="59"/>
            <a:chOff x="391" y="1567"/>
            <a:chExt cx="21" cy="59"/>
          </a:xfrm>
        </xdr:grpSpPr>
        <xdr:sp macro="" textlink="">
          <xdr:nvSpPr>
            <xdr:cNvPr id="42548" name="Line 1438"/>
            <xdr:cNvSpPr>
              <a:spLocks noChangeShapeType="1"/>
            </xdr:cNvSpPr>
          </xdr:nvSpPr>
          <xdr:spPr bwMode="auto">
            <a:xfrm>
              <a:off x="391" y="1567"/>
              <a:ext cx="0" cy="58"/>
            </a:xfrm>
            <a:prstGeom prst="line">
              <a:avLst/>
            </a:prstGeom>
            <a:noFill/>
            <a:ln w="9525">
              <a:solidFill>
                <a:srgbClr val="800000"/>
              </a:solidFill>
              <a:round/>
              <a:headEnd/>
              <a:tailEnd/>
            </a:ln>
          </xdr:spPr>
        </xdr:sp>
        <xdr:sp macro="" textlink="">
          <xdr:nvSpPr>
            <xdr:cNvPr id="42549" name="Line 1439"/>
            <xdr:cNvSpPr>
              <a:spLocks noChangeShapeType="1"/>
            </xdr:cNvSpPr>
          </xdr:nvSpPr>
          <xdr:spPr bwMode="auto">
            <a:xfrm>
              <a:off x="412" y="1567"/>
              <a:ext cx="0" cy="58"/>
            </a:xfrm>
            <a:prstGeom prst="line">
              <a:avLst/>
            </a:prstGeom>
            <a:noFill/>
            <a:ln w="9525">
              <a:solidFill>
                <a:srgbClr val="800000"/>
              </a:solidFill>
              <a:round/>
              <a:headEnd/>
              <a:tailEnd/>
            </a:ln>
          </xdr:spPr>
        </xdr:sp>
        <xdr:sp macro="" textlink="">
          <xdr:nvSpPr>
            <xdr:cNvPr id="42550" name="Line 1440"/>
            <xdr:cNvSpPr>
              <a:spLocks noChangeShapeType="1"/>
            </xdr:cNvSpPr>
          </xdr:nvSpPr>
          <xdr:spPr bwMode="auto">
            <a:xfrm>
              <a:off x="391" y="1626"/>
              <a:ext cx="21" cy="0"/>
            </a:xfrm>
            <a:prstGeom prst="line">
              <a:avLst/>
            </a:prstGeom>
            <a:noFill/>
            <a:ln w="9525">
              <a:solidFill>
                <a:srgbClr val="800000"/>
              </a:solidFill>
              <a:round/>
              <a:headEnd/>
              <a:tailEnd/>
            </a:ln>
          </xdr:spPr>
        </xdr:sp>
        <xdr:sp macro="" textlink="">
          <xdr:nvSpPr>
            <xdr:cNvPr id="42551" name="Line 1441"/>
            <xdr:cNvSpPr>
              <a:spLocks noChangeShapeType="1"/>
            </xdr:cNvSpPr>
          </xdr:nvSpPr>
          <xdr:spPr bwMode="auto">
            <a:xfrm>
              <a:off x="391" y="1567"/>
              <a:ext cx="21" cy="0"/>
            </a:xfrm>
            <a:prstGeom prst="line">
              <a:avLst/>
            </a:prstGeom>
            <a:noFill/>
            <a:ln w="9525">
              <a:solidFill>
                <a:srgbClr val="800000"/>
              </a:solidFill>
              <a:round/>
              <a:headEnd/>
              <a:tailEnd/>
            </a:ln>
          </xdr:spPr>
        </xdr:sp>
      </xdr:grpSp>
      <xdr:sp macro="" textlink="">
        <xdr:nvSpPr>
          <xdr:cNvPr id="10659" name="Text Box 1443"/>
          <xdr:cNvSpPr txBox="1">
            <a:spLocks noChangeArrowheads="1"/>
          </xdr:cNvSpPr>
        </xdr:nvSpPr>
        <xdr:spPr bwMode="auto">
          <a:xfrm>
            <a:off x="450" y="2019"/>
            <a:ext cx="91" cy="21"/>
          </a:xfrm>
          <a:prstGeom prst="rect">
            <a:avLst/>
          </a:prstGeom>
          <a:solidFill>
            <a:srgbClr val="000000"/>
          </a:solidFill>
          <a:ln w="9525">
            <a:solidFill>
              <a:srgbClr val="8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καρβοξύλιο</a:t>
            </a:r>
          </a:p>
        </xdr:txBody>
      </xdr:sp>
    </xdr:grpSp>
    <xdr:clientData/>
  </xdr:twoCellAnchor>
  <xdr:twoCellAnchor>
    <xdr:from>
      <xdr:col>2</xdr:col>
      <xdr:colOff>266700</xdr:colOff>
      <xdr:row>113</xdr:row>
      <xdr:rowOff>85725</xdr:rowOff>
    </xdr:from>
    <xdr:to>
      <xdr:col>4</xdr:col>
      <xdr:colOff>542925</xdr:colOff>
      <xdr:row>114</xdr:row>
      <xdr:rowOff>142875</xdr:rowOff>
    </xdr:to>
    <xdr:grpSp>
      <xdr:nvGrpSpPr>
        <xdr:cNvPr id="41991" name="Group 1486"/>
        <xdr:cNvGrpSpPr>
          <a:grpSpLocks/>
        </xdr:cNvGrpSpPr>
      </xdr:nvGrpSpPr>
      <xdr:grpSpPr bwMode="auto">
        <a:xfrm>
          <a:off x="1495732" y="23232499"/>
          <a:ext cx="1505258" cy="261989"/>
          <a:chOff x="156" y="2134"/>
          <a:chExt cx="157" cy="26"/>
        </a:xfrm>
      </xdr:grpSpPr>
      <xdr:sp macro="" textlink="">
        <xdr:nvSpPr>
          <xdr:cNvPr id="10692" name="Text Box 1476"/>
          <xdr:cNvSpPr txBox="1">
            <a:spLocks noChangeArrowheads="1"/>
          </xdr:cNvSpPr>
        </xdr:nvSpPr>
        <xdr:spPr bwMode="auto">
          <a:xfrm>
            <a:off x="235" y="213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0682" name="Text Box 1466"/>
          <xdr:cNvSpPr txBox="1">
            <a:spLocks noChangeArrowheads="1"/>
          </xdr:cNvSpPr>
        </xdr:nvSpPr>
        <xdr:spPr bwMode="auto">
          <a:xfrm>
            <a:off x="277" y="213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0683" name="Text Box 1467"/>
          <xdr:cNvSpPr txBox="1">
            <a:spLocks noChangeArrowheads="1"/>
          </xdr:cNvSpPr>
        </xdr:nvSpPr>
        <xdr:spPr bwMode="auto">
          <a:xfrm>
            <a:off x="156" y="2134"/>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0684" name="Text Box 1468"/>
          <xdr:cNvSpPr txBox="1">
            <a:spLocks noChangeArrowheads="1"/>
          </xdr:cNvSpPr>
        </xdr:nvSpPr>
        <xdr:spPr bwMode="auto">
          <a:xfrm>
            <a:off x="199" y="2134"/>
            <a:ext cx="32"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42540" name="Line 1470"/>
          <xdr:cNvSpPr>
            <a:spLocks noChangeShapeType="1"/>
          </xdr:cNvSpPr>
        </xdr:nvSpPr>
        <xdr:spPr bwMode="auto">
          <a:xfrm rot="-5400000">
            <a:off x="273" y="2138"/>
            <a:ext cx="0" cy="11"/>
          </a:xfrm>
          <a:prstGeom prst="line">
            <a:avLst/>
          </a:prstGeom>
          <a:noFill/>
          <a:ln w="9525">
            <a:solidFill>
              <a:srgbClr val="FFFF99"/>
            </a:solidFill>
            <a:round/>
            <a:headEnd/>
            <a:tailEnd/>
          </a:ln>
        </xdr:spPr>
      </xdr:sp>
      <xdr:sp macro="" textlink="">
        <xdr:nvSpPr>
          <xdr:cNvPr id="42541" name="Line 1471"/>
          <xdr:cNvSpPr>
            <a:spLocks noChangeShapeType="1"/>
          </xdr:cNvSpPr>
        </xdr:nvSpPr>
        <xdr:spPr bwMode="auto">
          <a:xfrm rot="-5400000">
            <a:off x="233" y="2138"/>
            <a:ext cx="0" cy="11"/>
          </a:xfrm>
          <a:prstGeom prst="line">
            <a:avLst/>
          </a:prstGeom>
          <a:noFill/>
          <a:ln w="9525">
            <a:solidFill>
              <a:srgbClr val="FFFF99"/>
            </a:solidFill>
            <a:round/>
            <a:headEnd/>
            <a:tailEnd/>
          </a:ln>
        </xdr:spPr>
      </xdr:sp>
      <xdr:grpSp>
        <xdr:nvGrpSpPr>
          <xdr:cNvPr id="42542" name="Group 1482"/>
          <xdr:cNvGrpSpPr>
            <a:grpSpLocks/>
          </xdr:cNvGrpSpPr>
        </xdr:nvGrpSpPr>
        <xdr:grpSpPr bwMode="auto">
          <a:xfrm>
            <a:off x="190" y="2142"/>
            <a:ext cx="11" cy="4"/>
            <a:chOff x="689" y="2127"/>
            <a:chExt cx="11" cy="4"/>
          </a:xfrm>
        </xdr:grpSpPr>
        <xdr:sp macro="" textlink="">
          <xdr:nvSpPr>
            <xdr:cNvPr id="42543" name="Line 1451"/>
            <xdr:cNvSpPr>
              <a:spLocks noChangeShapeType="1"/>
            </xdr:cNvSpPr>
          </xdr:nvSpPr>
          <xdr:spPr bwMode="auto">
            <a:xfrm rot="-5400000">
              <a:off x="695" y="2125"/>
              <a:ext cx="0" cy="11"/>
            </a:xfrm>
            <a:prstGeom prst="line">
              <a:avLst/>
            </a:prstGeom>
            <a:noFill/>
            <a:ln w="9525">
              <a:solidFill>
                <a:srgbClr val="FFFF99"/>
              </a:solidFill>
              <a:round/>
              <a:headEnd/>
              <a:tailEnd/>
            </a:ln>
          </xdr:spPr>
        </xdr:sp>
        <xdr:sp macro="" textlink="">
          <xdr:nvSpPr>
            <xdr:cNvPr id="42544" name="Line 1452"/>
            <xdr:cNvSpPr>
              <a:spLocks noChangeShapeType="1"/>
            </xdr:cNvSpPr>
          </xdr:nvSpPr>
          <xdr:spPr bwMode="auto">
            <a:xfrm rot="-5400000">
              <a:off x="695" y="2121"/>
              <a:ext cx="0" cy="11"/>
            </a:xfrm>
            <a:prstGeom prst="line">
              <a:avLst/>
            </a:prstGeom>
            <a:noFill/>
            <a:ln w="9525">
              <a:solidFill>
                <a:srgbClr val="FF6600"/>
              </a:solidFill>
              <a:round/>
              <a:headEnd/>
              <a:tailEnd/>
            </a:ln>
          </xdr:spPr>
        </xdr:sp>
      </xdr:grpSp>
    </xdr:grpSp>
    <xdr:clientData/>
  </xdr:twoCellAnchor>
  <xdr:twoCellAnchor>
    <xdr:from>
      <xdr:col>5</xdr:col>
      <xdr:colOff>409575</xdr:colOff>
      <xdr:row>113</xdr:row>
      <xdr:rowOff>85725</xdr:rowOff>
    </xdr:from>
    <xdr:to>
      <xdr:col>8</xdr:col>
      <xdr:colOff>28575</xdr:colOff>
      <xdr:row>114</xdr:row>
      <xdr:rowOff>133350</xdr:rowOff>
    </xdr:to>
    <xdr:grpSp>
      <xdr:nvGrpSpPr>
        <xdr:cNvPr id="41992" name="Group 1487"/>
        <xdr:cNvGrpSpPr>
          <a:grpSpLocks/>
        </xdr:cNvGrpSpPr>
      </xdr:nvGrpSpPr>
      <xdr:grpSpPr bwMode="auto">
        <a:xfrm>
          <a:off x="3482156" y="23232499"/>
          <a:ext cx="1462548" cy="252464"/>
          <a:chOff x="355" y="2134"/>
          <a:chExt cx="152" cy="25"/>
        </a:xfrm>
      </xdr:grpSpPr>
      <xdr:sp macro="" textlink="">
        <xdr:nvSpPr>
          <xdr:cNvPr id="10681" name="Text Box 1465"/>
          <xdr:cNvSpPr txBox="1">
            <a:spLocks noChangeArrowheads="1"/>
          </xdr:cNvSpPr>
        </xdr:nvSpPr>
        <xdr:spPr bwMode="auto">
          <a:xfrm>
            <a:off x="471" y="2134"/>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0690" name="Text Box 1474"/>
          <xdr:cNvSpPr txBox="1">
            <a:spLocks noChangeArrowheads="1"/>
          </xdr:cNvSpPr>
        </xdr:nvSpPr>
        <xdr:spPr bwMode="auto">
          <a:xfrm>
            <a:off x="398" y="2134"/>
            <a:ext cx="32"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0680" name="Text Box 1464"/>
          <xdr:cNvSpPr txBox="1">
            <a:spLocks noChangeArrowheads="1"/>
          </xdr:cNvSpPr>
        </xdr:nvSpPr>
        <xdr:spPr bwMode="auto">
          <a:xfrm>
            <a:off x="355" y="2134"/>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2530" name="Line 1469"/>
          <xdr:cNvSpPr>
            <a:spLocks noChangeShapeType="1"/>
          </xdr:cNvSpPr>
        </xdr:nvSpPr>
        <xdr:spPr bwMode="auto">
          <a:xfrm rot="-5400000">
            <a:off x="394" y="2138"/>
            <a:ext cx="0" cy="11"/>
          </a:xfrm>
          <a:prstGeom prst="line">
            <a:avLst/>
          </a:prstGeom>
          <a:noFill/>
          <a:ln w="9525">
            <a:solidFill>
              <a:srgbClr val="FFFF99"/>
            </a:solidFill>
            <a:round/>
            <a:headEnd/>
            <a:tailEnd/>
          </a:ln>
        </xdr:spPr>
      </xdr:sp>
      <xdr:sp macro="" textlink="">
        <xdr:nvSpPr>
          <xdr:cNvPr id="10691" name="Text Box 1475"/>
          <xdr:cNvSpPr txBox="1">
            <a:spLocks noChangeArrowheads="1"/>
          </xdr:cNvSpPr>
        </xdr:nvSpPr>
        <xdr:spPr bwMode="auto">
          <a:xfrm>
            <a:off x="435" y="2134"/>
            <a:ext cx="32"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grpSp>
        <xdr:nvGrpSpPr>
          <xdr:cNvPr id="42532" name="Group 1483"/>
          <xdr:cNvGrpSpPr>
            <a:grpSpLocks/>
          </xdr:cNvGrpSpPr>
        </xdr:nvGrpSpPr>
        <xdr:grpSpPr bwMode="auto">
          <a:xfrm>
            <a:off x="426" y="2142"/>
            <a:ext cx="11" cy="4"/>
            <a:chOff x="690" y="2127"/>
            <a:chExt cx="11" cy="4"/>
          </a:xfrm>
        </xdr:grpSpPr>
        <xdr:sp macro="" textlink="">
          <xdr:nvSpPr>
            <xdr:cNvPr id="42534" name="Line 1484"/>
            <xdr:cNvSpPr>
              <a:spLocks noChangeShapeType="1"/>
            </xdr:cNvSpPr>
          </xdr:nvSpPr>
          <xdr:spPr bwMode="auto">
            <a:xfrm rot="16200000">
              <a:off x="696" y="2125"/>
              <a:ext cx="0" cy="11"/>
            </a:xfrm>
            <a:prstGeom prst="line">
              <a:avLst/>
            </a:prstGeom>
            <a:noFill/>
            <a:ln w="9525">
              <a:solidFill>
                <a:srgbClr val="FFFF99"/>
              </a:solidFill>
              <a:round/>
              <a:headEnd/>
              <a:tailEnd/>
            </a:ln>
          </xdr:spPr>
        </xdr:sp>
        <xdr:sp macro="" textlink="">
          <xdr:nvSpPr>
            <xdr:cNvPr id="42535" name="Line 1485"/>
            <xdr:cNvSpPr>
              <a:spLocks noChangeShapeType="1"/>
            </xdr:cNvSpPr>
          </xdr:nvSpPr>
          <xdr:spPr bwMode="auto">
            <a:xfrm rot="16200000">
              <a:off x="696" y="2121"/>
              <a:ext cx="0" cy="11"/>
            </a:xfrm>
            <a:prstGeom prst="line">
              <a:avLst/>
            </a:prstGeom>
            <a:noFill/>
            <a:ln w="9525">
              <a:solidFill>
                <a:srgbClr val="FF6600"/>
              </a:solidFill>
              <a:round/>
              <a:headEnd/>
              <a:tailEnd/>
            </a:ln>
          </xdr:spPr>
        </xdr:sp>
      </xdr:grpSp>
      <xdr:sp macro="" textlink="">
        <xdr:nvSpPr>
          <xdr:cNvPr id="42533" name="Line 1472"/>
          <xdr:cNvSpPr>
            <a:spLocks noChangeShapeType="1"/>
          </xdr:cNvSpPr>
        </xdr:nvSpPr>
        <xdr:spPr bwMode="auto">
          <a:xfrm rot="-5400000">
            <a:off x="468" y="2138"/>
            <a:ext cx="0" cy="11"/>
          </a:xfrm>
          <a:prstGeom prst="line">
            <a:avLst/>
          </a:prstGeom>
          <a:noFill/>
          <a:ln w="9525">
            <a:solidFill>
              <a:srgbClr val="FFFF99"/>
            </a:solidFill>
            <a:round/>
            <a:headEnd/>
            <a:tailEnd/>
          </a:ln>
        </xdr:spPr>
      </xdr:sp>
    </xdr:grpSp>
    <xdr:clientData/>
  </xdr:twoCellAnchor>
  <xdr:twoCellAnchor>
    <xdr:from>
      <xdr:col>2</xdr:col>
      <xdr:colOff>366713</xdr:colOff>
      <xdr:row>143</xdr:row>
      <xdr:rowOff>134119</xdr:rowOff>
    </xdr:from>
    <xdr:to>
      <xdr:col>2</xdr:col>
      <xdr:colOff>471488</xdr:colOff>
      <xdr:row>143</xdr:row>
      <xdr:rowOff>134119</xdr:rowOff>
    </xdr:to>
    <xdr:sp macro="" textlink="">
      <xdr:nvSpPr>
        <xdr:cNvPr id="42524" name="Line 1493"/>
        <xdr:cNvSpPr>
          <a:spLocks noChangeShapeType="1"/>
        </xdr:cNvSpPr>
      </xdr:nvSpPr>
      <xdr:spPr bwMode="auto">
        <a:xfrm rot="16200000">
          <a:off x="1664520" y="28005344"/>
          <a:ext cx="0" cy="104775"/>
        </a:xfrm>
        <a:prstGeom prst="line">
          <a:avLst/>
        </a:prstGeom>
        <a:noFill/>
        <a:ln w="9525">
          <a:solidFill>
            <a:srgbClr val="FFFF99"/>
          </a:solidFill>
          <a:round/>
          <a:headEnd/>
          <a:tailEnd/>
        </a:ln>
      </xdr:spPr>
    </xdr:sp>
    <xdr:clientData/>
  </xdr:twoCellAnchor>
  <xdr:twoCellAnchor>
    <xdr:from>
      <xdr:col>3</xdr:col>
      <xdr:colOff>255844</xdr:colOff>
      <xdr:row>143</xdr:row>
      <xdr:rowOff>215082</xdr:rowOff>
    </xdr:from>
    <xdr:to>
      <xdr:col>3</xdr:col>
      <xdr:colOff>560644</xdr:colOff>
      <xdr:row>145</xdr:row>
      <xdr:rowOff>91257</xdr:rowOff>
    </xdr:to>
    <xdr:grpSp>
      <xdr:nvGrpSpPr>
        <xdr:cNvPr id="635" name="634 - Ομάδα"/>
        <xdr:cNvGrpSpPr/>
      </xdr:nvGrpSpPr>
      <xdr:grpSpPr>
        <a:xfrm>
          <a:off x="2099392" y="29507017"/>
          <a:ext cx="304800" cy="306337"/>
          <a:chOff x="7962900" y="25765125"/>
          <a:chExt cx="304800" cy="285750"/>
        </a:xfrm>
      </xdr:grpSpPr>
      <xdr:sp macro="" textlink="">
        <xdr:nvSpPr>
          <xdr:cNvPr id="10707" name="Text Box 1491"/>
          <xdr:cNvSpPr txBox="1">
            <a:spLocks noChangeArrowheads="1"/>
          </xdr:cNvSpPr>
        </xdr:nvSpPr>
        <xdr:spPr bwMode="auto">
          <a:xfrm>
            <a:off x="7962900" y="25850850"/>
            <a:ext cx="304800" cy="2000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42526" name="Line 1503"/>
          <xdr:cNvSpPr>
            <a:spLocks noChangeShapeType="1"/>
          </xdr:cNvSpPr>
        </xdr:nvSpPr>
        <xdr:spPr bwMode="auto">
          <a:xfrm>
            <a:off x="8058150" y="25765125"/>
            <a:ext cx="0" cy="104775"/>
          </a:xfrm>
          <a:prstGeom prst="line">
            <a:avLst/>
          </a:prstGeom>
          <a:noFill/>
          <a:ln w="9525">
            <a:solidFill>
              <a:srgbClr val="FFFF99"/>
            </a:solidFill>
            <a:round/>
            <a:headEnd/>
            <a:tailEnd/>
          </a:ln>
        </xdr:spPr>
      </xdr:sp>
    </xdr:grpSp>
    <xdr:clientData/>
  </xdr:twoCellAnchor>
  <xdr:twoCellAnchor>
    <xdr:from>
      <xdr:col>4</xdr:col>
      <xdr:colOff>104775</xdr:colOff>
      <xdr:row>142</xdr:row>
      <xdr:rowOff>161925</xdr:rowOff>
    </xdr:from>
    <xdr:to>
      <xdr:col>6</xdr:col>
      <xdr:colOff>114300</xdr:colOff>
      <xdr:row>144</xdr:row>
      <xdr:rowOff>9525</xdr:rowOff>
    </xdr:to>
    <xdr:sp macro="" textlink="">
      <xdr:nvSpPr>
        <xdr:cNvPr id="10721" name="Text Box 1505"/>
        <xdr:cNvSpPr txBox="1">
          <a:spLocks noChangeArrowheads="1"/>
        </xdr:cNvSpPr>
      </xdr:nvSpPr>
      <xdr:spPr bwMode="auto">
        <a:xfrm>
          <a:off x="2543175" y="26717625"/>
          <a:ext cx="1228725" cy="257175"/>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1-προπανόλη</a:t>
          </a:r>
          <a:r>
            <a:rPr lang="el-GR" sz="1100" b="1" i="0" strike="noStrike">
              <a:solidFill>
                <a:srgbClr val="00FF00"/>
              </a:solidFill>
              <a:latin typeface="Arial"/>
              <a:cs typeface="Arial"/>
            </a:rPr>
            <a:t>*</a:t>
          </a:r>
        </a:p>
      </xdr:txBody>
    </xdr:sp>
    <xdr:clientData/>
  </xdr:twoCellAnchor>
  <xdr:twoCellAnchor>
    <xdr:from>
      <xdr:col>1</xdr:col>
      <xdr:colOff>400050</xdr:colOff>
      <xdr:row>138</xdr:row>
      <xdr:rowOff>153117</xdr:rowOff>
    </xdr:from>
    <xdr:to>
      <xdr:col>1</xdr:col>
      <xdr:colOff>514350</xdr:colOff>
      <xdr:row>139</xdr:row>
      <xdr:rowOff>63478</xdr:rowOff>
    </xdr:to>
    <xdr:sp macro="" textlink="">
      <xdr:nvSpPr>
        <xdr:cNvPr id="41995" name="Oval 1506"/>
        <xdr:cNvSpPr>
          <a:spLocks noChangeArrowheads="1"/>
        </xdr:cNvSpPr>
      </xdr:nvSpPr>
      <xdr:spPr bwMode="auto">
        <a:xfrm>
          <a:off x="1014566" y="28420859"/>
          <a:ext cx="114300" cy="115200"/>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1</xdr:col>
      <xdr:colOff>400050</xdr:colOff>
      <xdr:row>146</xdr:row>
      <xdr:rowOff>150045</xdr:rowOff>
    </xdr:from>
    <xdr:to>
      <xdr:col>1</xdr:col>
      <xdr:colOff>514350</xdr:colOff>
      <xdr:row>147</xdr:row>
      <xdr:rowOff>59506</xdr:rowOff>
    </xdr:to>
    <xdr:sp macro="" textlink="">
      <xdr:nvSpPr>
        <xdr:cNvPr id="41996" name="Oval 1507"/>
        <xdr:cNvSpPr>
          <a:spLocks noChangeArrowheads="1"/>
        </xdr:cNvSpPr>
      </xdr:nvSpPr>
      <xdr:spPr bwMode="auto">
        <a:xfrm>
          <a:off x="1014566" y="30076980"/>
          <a:ext cx="114300" cy="114300"/>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2</xdr:col>
      <xdr:colOff>28575</xdr:colOff>
      <xdr:row>141</xdr:row>
      <xdr:rowOff>9525</xdr:rowOff>
    </xdr:from>
    <xdr:to>
      <xdr:col>3</xdr:col>
      <xdr:colOff>371475</xdr:colOff>
      <xdr:row>142</xdr:row>
      <xdr:rowOff>28575</xdr:rowOff>
    </xdr:to>
    <xdr:grpSp>
      <xdr:nvGrpSpPr>
        <xdr:cNvPr id="41999" name="Group 1536"/>
        <xdr:cNvGrpSpPr>
          <a:grpSpLocks/>
        </xdr:cNvGrpSpPr>
      </xdr:nvGrpSpPr>
      <xdr:grpSpPr bwMode="auto">
        <a:xfrm>
          <a:off x="1257607" y="28891783"/>
          <a:ext cx="957416" cy="223889"/>
          <a:chOff x="131" y="2624"/>
          <a:chExt cx="100" cy="22"/>
        </a:xfrm>
      </xdr:grpSpPr>
      <xdr:sp macro="" textlink="">
        <xdr:nvSpPr>
          <xdr:cNvPr id="10704" name="Text Box 1488"/>
          <xdr:cNvSpPr txBox="1">
            <a:spLocks noChangeArrowheads="1"/>
          </xdr:cNvSpPr>
        </xdr:nvSpPr>
        <xdr:spPr bwMode="auto">
          <a:xfrm>
            <a:off x="131" y="2624"/>
            <a:ext cx="100" cy="22"/>
          </a:xfrm>
          <a:prstGeom prst="rect">
            <a:avLst/>
          </a:prstGeom>
          <a:gradFill rotWithShape="1">
            <a:gsLst>
              <a:gs pos="0">
                <a:srgbClr val="333300"/>
              </a:gs>
              <a:gs pos="100000">
                <a:srgbClr val="333300">
                  <a:gamma/>
                  <a:shade val="0"/>
                  <a:invGamma/>
                </a:srgbClr>
              </a:gs>
            </a:gsLst>
            <a:lin ang="2700000" scaled="1"/>
          </a:gradFill>
          <a:ln w="9525">
            <a:no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Παράδειγμα</a:t>
            </a:r>
          </a:p>
        </xdr:txBody>
      </xdr:sp>
      <xdr:sp macro="" textlink="">
        <xdr:nvSpPr>
          <xdr:cNvPr id="42498" name="Line 1529"/>
          <xdr:cNvSpPr>
            <a:spLocks noChangeShapeType="1"/>
          </xdr:cNvSpPr>
        </xdr:nvSpPr>
        <xdr:spPr bwMode="auto">
          <a:xfrm>
            <a:off x="231" y="2624"/>
            <a:ext cx="0" cy="22"/>
          </a:xfrm>
          <a:prstGeom prst="line">
            <a:avLst/>
          </a:prstGeom>
          <a:noFill/>
          <a:ln w="9525">
            <a:solidFill>
              <a:srgbClr val="FFFF99"/>
            </a:solidFill>
            <a:round/>
            <a:headEnd/>
            <a:tailEnd/>
          </a:ln>
        </xdr:spPr>
      </xdr:sp>
      <xdr:sp macro="" textlink="">
        <xdr:nvSpPr>
          <xdr:cNvPr id="42499" name="Line 1530"/>
          <xdr:cNvSpPr>
            <a:spLocks noChangeShapeType="1"/>
          </xdr:cNvSpPr>
        </xdr:nvSpPr>
        <xdr:spPr bwMode="auto">
          <a:xfrm flipH="1">
            <a:off x="131" y="2646"/>
            <a:ext cx="100" cy="0"/>
          </a:xfrm>
          <a:prstGeom prst="line">
            <a:avLst/>
          </a:prstGeom>
          <a:noFill/>
          <a:ln w="9525">
            <a:solidFill>
              <a:srgbClr val="FFFF99"/>
            </a:solidFill>
            <a:round/>
            <a:headEnd/>
            <a:tailEnd/>
          </a:ln>
        </xdr:spPr>
      </xdr:sp>
    </xdr:grpSp>
    <xdr:clientData/>
  </xdr:twoCellAnchor>
  <xdr:twoCellAnchor>
    <xdr:from>
      <xdr:col>2</xdr:col>
      <xdr:colOff>28576</xdr:colOff>
      <xdr:row>150</xdr:row>
      <xdr:rowOff>112855</xdr:rowOff>
    </xdr:from>
    <xdr:to>
      <xdr:col>3</xdr:col>
      <xdr:colOff>571501</xdr:colOff>
      <xdr:row>151</xdr:row>
      <xdr:rowOff>131905</xdr:rowOff>
    </xdr:to>
    <xdr:grpSp>
      <xdr:nvGrpSpPr>
        <xdr:cNvPr id="42000" name="Group 1537"/>
        <xdr:cNvGrpSpPr>
          <a:grpSpLocks/>
        </xdr:cNvGrpSpPr>
      </xdr:nvGrpSpPr>
      <xdr:grpSpPr bwMode="auto">
        <a:xfrm>
          <a:off x="1257608" y="30859145"/>
          <a:ext cx="1157441" cy="223889"/>
          <a:chOff x="131" y="2624"/>
          <a:chExt cx="100" cy="22"/>
        </a:xfrm>
      </xdr:grpSpPr>
      <xdr:sp macro="" textlink="">
        <xdr:nvSpPr>
          <xdr:cNvPr id="10754" name="Text Box 1538"/>
          <xdr:cNvSpPr txBox="1">
            <a:spLocks noChangeArrowheads="1"/>
          </xdr:cNvSpPr>
        </xdr:nvSpPr>
        <xdr:spPr bwMode="auto">
          <a:xfrm>
            <a:off x="131" y="2624"/>
            <a:ext cx="100" cy="22"/>
          </a:xfrm>
          <a:prstGeom prst="rect">
            <a:avLst/>
          </a:prstGeom>
          <a:gradFill rotWithShape="1">
            <a:gsLst>
              <a:gs pos="0">
                <a:srgbClr val="333300"/>
              </a:gs>
              <a:gs pos="100000">
                <a:srgbClr val="333300">
                  <a:gamma/>
                  <a:shade val="0"/>
                  <a:invGamma/>
                </a:srgbClr>
              </a:gs>
            </a:gsLst>
            <a:lin ang="2700000" scaled="1"/>
          </a:gradFill>
          <a:ln w="9525">
            <a:no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Παραδείγματα</a:t>
            </a:r>
          </a:p>
        </xdr:txBody>
      </xdr:sp>
      <xdr:sp macro="" textlink="">
        <xdr:nvSpPr>
          <xdr:cNvPr id="42495" name="Line 1539"/>
          <xdr:cNvSpPr>
            <a:spLocks noChangeShapeType="1"/>
          </xdr:cNvSpPr>
        </xdr:nvSpPr>
        <xdr:spPr bwMode="auto">
          <a:xfrm>
            <a:off x="231" y="2624"/>
            <a:ext cx="0" cy="22"/>
          </a:xfrm>
          <a:prstGeom prst="line">
            <a:avLst/>
          </a:prstGeom>
          <a:noFill/>
          <a:ln w="9525">
            <a:solidFill>
              <a:srgbClr val="FFFF99"/>
            </a:solidFill>
            <a:round/>
            <a:headEnd/>
            <a:tailEnd/>
          </a:ln>
        </xdr:spPr>
      </xdr:sp>
      <xdr:sp macro="" textlink="">
        <xdr:nvSpPr>
          <xdr:cNvPr id="42496" name="Line 1540"/>
          <xdr:cNvSpPr>
            <a:spLocks noChangeShapeType="1"/>
          </xdr:cNvSpPr>
        </xdr:nvSpPr>
        <xdr:spPr bwMode="auto">
          <a:xfrm flipH="1">
            <a:off x="131" y="2646"/>
            <a:ext cx="100" cy="0"/>
          </a:xfrm>
          <a:prstGeom prst="line">
            <a:avLst/>
          </a:prstGeom>
          <a:noFill/>
          <a:ln w="9525">
            <a:solidFill>
              <a:srgbClr val="FFFF99"/>
            </a:solidFill>
            <a:round/>
            <a:headEnd/>
            <a:tailEnd/>
          </a:ln>
        </xdr:spPr>
      </xdr:sp>
    </xdr:grpSp>
    <xdr:clientData/>
  </xdr:twoCellAnchor>
  <xdr:twoCellAnchor>
    <xdr:from>
      <xdr:col>2</xdr:col>
      <xdr:colOff>552450</xdr:colOff>
      <xdr:row>154</xdr:row>
      <xdr:rowOff>9525</xdr:rowOff>
    </xdr:from>
    <xdr:to>
      <xdr:col>4</xdr:col>
      <xdr:colOff>95250</xdr:colOff>
      <xdr:row>155</xdr:row>
      <xdr:rowOff>19050</xdr:rowOff>
    </xdr:to>
    <xdr:sp macro="" textlink="">
      <xdr:nvSpPr>
        <xdr:cNvPr id="10761" name="Text Box 1545"/>
        <xdr:cNvSpPr txBox="1">
          <a:spLocks noChangeArrowheads="1"/>
        </xdr:cNvSpPr>
      </xdr:nvSpPr>
      <xdr:spPr bwMode="auto">
        <a:xfrm>
          <a:off x="1771650" y="28755975"/>
          <a:ext cx="762000" cy="20002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1-βουτένιο</a:t>
          </a:r>
        </a:p>
      </xdr:txBody>
    </xdr:sp>
    <xdr:clientData/>
  </xdr:twoCellAnchor>
  <xdr:twoCellAnchor>
    <xdr:from>
      <xdr:col>6</xdr:col>
      <xdr:colOff>419100</xdr:colOff>
      <xdr:row>154</xdr:row>
      <xdr:rowOff>9525</xdr:rowOff>
    </xdr:from>
    <xdr:to>
      <xdr:col>7</xdr:col>
      <xdr:colOff>571500</xdr:colOff>
      <xdr:row>155</xdr:row>
      <xdr:rowOff>85725</xdr:rowOff>
    </xdr:to>
    <xdr:sp macro="" textlink="">
      <xdr:nvSpPr>
        <xdr:cNvPr id="10762" name="Text Box 1546"/>
        <xdr:cNvSpPr txBox="1">
          <a:spLocks noChangeArrowheads="1"/>
        </xdr:cNvSpPr>
      </xdr:nvSpPr>
      <xdr:spPr bwMode="auto">
        <a:xfrm>
          <a:off x="4076700" y="28755975"/>
          <a:ext cx="762000" cy="26670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2-βουτένιο</a:t>
          </a:r>
        </a:p>
      </xdr:txBody>
    </xdr:sp>
    <xdr:clientData/>
  </xdr:twoCellAnchor>
  <xdr:twoCellAnchor>
    <xdr:from>
      <xdr:col>3</xdr:col>
      <xdr:colOff>527307</xdr:colOff>
      <xdr:row>156</xdr:row>
      <xdr:rowOff>134119</xdr:rowOff>
    </xdr:from>
    <xdr:to>
      <xdr:col>4</xdr:col>
      <xdr:colOff>22482</xdr:colOff>
      <xdr:row>156</xdr:row>
      <xdr:rowOff>134119</xdr:rowOff>
    </xdr:to>
    <xdr:sp macro="" textlink="">
      <xdr:nvSpPr>
        <xdr:cNvPr id="42487" name="Line 1552"/>
        <xdr:cNvSpPr>
          <a:spLocks noChangeShapeType="1"/>
        </xdr:cNvSpPr>
      </xdr:nvSpPr>
      <xdr:spPr bwMode="auto">
        <a:xfrm rot="16200000">
          <a:off x="2454379" y="30620724"/>
          <a:ext cx="0" cy="117885"/>
        </a:xfrm>
        <a:prstGeom prst="line">
          <a:avLst/>
        </a:prstGeom>
        <a:noFill/>
        <a:ln w="9525">
          <a:solidFill>
            <a:srgbClr val="FFFF99"/>
          </a:solidFill>
          <a:round/>
          <a:headEnd/>
          <a:tailEnd/>
        </a:ln>
      </xdr:spPr>
    </xdr:sp>
    <xdr:clientData/>
  </xdr:twoCellAnchor>
  <xdr:twoCellAnchor>
    <xdr:from>
      <xdr:col>7</xdr:col>
      <xdr:colOff>471489</xdr:colOff>
      <xdr:row>156</xdr:row>
      <xdr:rowOff>142314</xdr:rowOff>
    </xdr:from>
    <xdr:to>
      <xdr:col>7</xdr:col>
      <xdr:colOff>576264</xdr:colOff>
      <xdr:row>156</xdr:row>
      <xdr:rowOff>142314</xdr:rowOff>
    </xdr:to>
    <xdr:sp macro="" textlink="">
      <xdr:nvSpPr>
        <xdr:cNvPr id="42488" name="Line 1553"/>
        <xdr:cNvSpPr>
          <a:spLocks noChangeShapeType="1"/>
        </xdr:cNvSpPr>
      </xdr:nvSpPr>
      <xdr:spPr bwMode="auto">
        <a:xfrm rot="16200000">
          <a:off x="4882845" y="30635474"/>
          <a:ext cx="0" cy="104775"/>
        </a:xfrm>
        <a:prstGeom prst="line">
          <a:avLst/>
        </a:prstGeom>
        <a:noFill/>
        <a:ln w="9525">
          <a:solidFill>
            <a:srgbClr val="FFFF99"/>
          </a:solidFill>
          <a:round/>
          <a:headEnd/>
          <a:tailEnd/>
        </a:ln>
      </xdr:spPr>
    </xdr:sp>
    <xdr:clientData/>
  </xdr:twoCellAnchor>
  <xdr:twoCellAnchor>
    <xdr:from>
      <xdr:col>3</xdr:col>
      <xdr:colOff>255844</xdr:colOff>
      <xdr:row>156</xdr:row>
      <xdr:rowOff>215082</xdr:rowOff>
    </xdr:from>
    <xdr:to>
      <xdr:col>3</xdr:col>
      <xdr:colOff>560644</xdr:colOff>
      <xdr:row>158</xdr:row>
      <xdr:rowOff>91257</xdr:rowOff>
    </xdr:to>
    <xdr:grpSp>
      <xdr:nvGrpSpPr>
        <xdr:cNvPr id="545" name="544 - Ομάδα"/>
        <xdr:cNvGrpSpPr/>
      </xdr:nvGrpSpPr>
      <xdr:grpSpPr>
        <a:xfrm>
          <a:off x="2099392" y="32210888"/>
          <a:ext cx="304800" cy="306337"/>
          <a:chOff x="2076450" y="29317950"/>
          <a:chExt cx="304800" cy="285750"/>
        </a:xfrm>
      </xdr:grpSpPr>
      <xdr:sp macro="" textlink="">
        <xdr:nvSpPr>
          <xdr:cNvPr id="10767" name="Text Box 1551"/>
          <xdr:cNvSpPr txBox="1">
            <a:spLocks noChangeArrowheads="1"/>
          </xdr:cNvSpPr>
        </xdr:nvSpPr>
        <xdr:spPr bwMode="auto">
          <a:xfrm>
            <a:off x="2076450" y="29403675"/>
            <a:ext cx="304800" cy="2000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42489" name="Line 1554"/>
          <xdr:cNvSpPr>
            <a:spLocks noChangeShapeType="1"/>
          </xdr:cNvSpPr>
        </xdr:nvSpPr>
        <xdr:spPr bwMode="auto">
          <a:xfrm>
            <a:off x="2181225" y="29317950"/>
            <a:ext cx="0" cy="104775"/>
          </a:xfrm>
          <a:prstGeom prst="line">
            <a:avLst/>
          </a:prstGeom>
          <a:noFill/>
          <a:ln w="9525">
            <a:solidFill>
              <a:srgbClr val="FFFF99"/>
            </a:solidFill>
            <a:round/>
            <a:headEnd/>
            <a:tailEnd/>
          </a:ln>
        </xdr:spPr>
      </xdr:sp>
    </xdr:grpSp>
    <xdr:clientData/>
  </xdr:twoCellAnchor>
  <xdr:twoCellAnchor>
    <xdr:from>
      <xdr:col>4</xdr:col>
      <xdr:colOff>274894</xdr:colOff>
      <xdr:row>156</xdr:row>
      <xdr:rowOff>111638</xdr:rowOff>
    </xdr:from>
    <xdr:to>
      <xdr:col>4</xdr:col>
      <xdr:colOff>379669</xdr:colOff>
      <xdr:row>156</xdr:row>
      <xdr:rowOff>149738</xdr:rowOff>
    </xdr:to>
    <xdr:grpSp>
      <xdr:nvGrpSpPr>
        <xdr:cNvPr id="42491" name="Group 1557"/>
        <xdr:cNvGrpSpPr>
          <a:grpSpLocks/>
        </xdr:cNvGrpSpPr>
      </xdr:nvGrpSpPr>
      <xdr:grpSpPr bwMode="auto">
        <a:xfrm>
          <a:off x="2732959" y="32107444"/>
          <a:ext cx="104775" cy="38100"/>
          <a:chOff x="689" y="2127"/>
          <a:chExt cx="11" cy="4"/>
        </a:xfrm>
      </xdr:grpSpPr>
      <xdr:sp macro="" textlink="">
        <xdr:nvSpPr>
          <xdr:cNvPr id="42492" name="Line 1558"/>
          <xdr:cNvSpPr>
            <a:spLocks noChangeShapeType="1"/>
          </xdr:cNvSpPr>
        </xdr:nvSpPr>
        <xdr:spPr bwMode="auto">
          <a:xfrm rot="-5400000">
            <a:off x="695" y="2125"/>
            <a:ext cx="0" cy="11"/>
          </a:xfrm>
          <a:prstGeom prst="line">
            <a:avLst/>
          </a:prstGeom>
          <a:noFill/>
          <a:ln w="9525">
            <a:solidFill>
              <a:srgbClr val="FFFF99"/>
            </a:solidFill>
            <a:round/>
            <a:headEnd/>
            <a:tailEnd/>
          </a:ln>
        </xdr:spPr>
      </xdr:sp>
      <xdr:sp macro="" textlink="">
        <xdr:nvSpPr>
          <xdr:cNvPr id="42493" name="Line 1559"/>
          <xdr:cNvSpPr>
            <a:spLocks noChangeShapeType="1"/>
          </xdr:cNvSpPr>
        </xdr:nvSpPr>
        <xdr:spPr bwMode="auto">
          <a:xfrm rot="-5400000">
            <a:off x="695" y="2121"/>
            <a:ext cx="0" cy="11"/>
          </a:xfrm>
          <a:prstGeom prst="line">
            <a:avLst/>
          </a:prstGeom>
          <a:noFill/>
          <a:ln w="9525">
            <a:solidFill>
              <a:srgbClr val="FF6600"/>
            </a:solidFill>
            <a:round/>
            <a:headEnd/>
            <a:tailEnd/>
          </a:ln>
        </xdr:spPr>
      </xdr:sp>
    </xdr:grpSp>
    <xdr:clientData/>
  </xdr:twoCellAnchor>
  <xdr:twoCellAnchor>
    <xdr:from>
      <xdr:col>2</xdr:col>
      <xdr:colOff>428625</xdr:colOff>
      <xdr:row>158</xdr:row>
      <xdr:rowOff>104775</xdr:rowOff>
    </xdr:from>
    <xdr:to>
      <xdr:col>4</xdr:col>
      <xdr:colOff>409575</xdr:colOff>
      <xdr:row>159</xdr:row>
      <xdr:rowOff>123825</xdr:rowOff>
    </xdr:to>
    <xdr:sp macro="" textlink="">
      <xdr:nvSpPr>
        <xdr:cNvPr id="10777" name="Text Box 1561"/>
        <xdr:cNvSpPr txBox="1">
          <a:spLocks noChangeArrowheads="1"/>
        </xdr:cNvSpPr>
      </xdr:nvSpPr>
      <xdr:spPr bwMode="auto">
        <a:xfrm>
          <a:off x="1647825" y="28860750"/>
          <a:ext cx="1200150" cy="2095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1-πεντεν-3-όλη</a:t>
          </a:r>
          <a:r>
            <a:rPr lang="el-GR" sz="1100" b="1" i="0" strike="noStrike">
              <a:solidFill>
                <a:srgbClr val="00FF00"/>
              </a:solidFill>
              <a:latin typeface="Arial"/>
              <a:cs typeface="Arial"/>
            </a:rPr>
            <a:t>**</a:t>
          </a:r>
        </a:p>
      </xdr:txBody>
    </xdr:sp>
    <xdr:clientData/>
  </xdr:twoCellAnchor>
  <xdr:twoCellAnchor>
    <xdr:from>
      <xdr:col>1</xdr:col>
      <xdr:colOff>400050</xdr:colOff>
      <xdr:row>163</xdr:row>
      <xdr:rowOff>185994</xdr:rowOff>
    </xdr:from>
    <xdr:to>
      <xdr:col>1</xdr:col>
      <xdr:colOff>514350</xdr:colOff>
      <xdr:row>164</xdr:row>
      <xdr:rowOff>96355</xdr:rowOff>
    </xdr:to>
    <xdr:sp macro="" textlink="">
      <xdr:nvSpPr>
        <xdr:cNvPr id="42005" name="Oval 1562"/>
        <xdr:cNvSpPr>
          <a:spLocks noChangeArrowheads="1"/>
        </xdr:cNvSpPr>
      </xdr:nvSpPr>
      <xdr:spPr bwMode="auto">
        <a:xfrm>
          <a:off x="1014566" y="33636155"/>
          <a:ext cx="114300" cy="115200"/>
        </a:xfrm>
        <a:prstGeom prst="ellipse">
          <a:avLst/>
        </a:prstGeom>
        <a:gradFill rotWithShape="1">
          <a:gsLst>
            <a:gs pos="0">
              <a:srgbClr val="800000"/>
            </a:gs>
            <a:gs pos="100000">
              <a:srgbClr val="000000"/>
            </a:gs>
          </a:gsLst>
          <a:lin ang="2700000" scaled="1"/>
        </a:gradFill>
        <a:ln w="9525">
          <a:solidFill>
            <a:srgbClr val="000000"/>
          </a:solidFill>
          <a:round/>
          <a:headEnd/>
          <a:tailEnd/>
        </a:ln>
      </xdr:spPr>
    </xdr:sp>
    <xdr:clientData/>
  </xdr:twoCellAnchor>
  <xdr:twoCellAnchor>
    <xdr:from>
      <xdr:col>2</xdr:col>
      <xdr:colOff>28575</xdr:colOff>
      <xdr:row>174</xdr:row>
      <xdr:rowOff>38100</xdr:rowOff>
    </xdr:from>
    <xdr:to>
      <xdr:col>3</xdr:col>
      <xdr:colOff>571500</xdr:colOff>
      <xdr:row>175</xdr:row>
      <xdr:rowOff>57150</xdr:rowOff>
    </xdr:to>
    <xdr:grpSp>
      <xdr:nvGrpSpPr>
        <xdr:cNvPr id="42006" name="Group 1563"/>
        <xdr:cNvGrpSpPr>
          <a:grpSpLocks/>
        </xdr:cNvGrpSpPr>
      </xdr:nvGrpSpPr>
      <xdr:grpSpPr bwMode="auto">
        <a:xfrm>
          <a:off x="1257607" y="35741487"/>
          <a:ext cx="1157441" cy="223889"/>
          <a:chOff x="131" y="2624"/>
          <a:chExt cx="100" cy="22"/>
        </a:xfrm>
      </xdr:grpSpPr>
      <xdr:sp macro="" textlink="">
        <xdr:nvSpPr>
          <xdr:cNvPr id="10780" name="Text Box 1564"/>
          <xdr:cNvSpPr txBox="1">
            <a:spLocks noChangeArrowheads="1"/>
          </xdr:cNvSpPr>
        </xdr:nvSpPr>
        <xdr:spPr bwMode="auto">
          <a:xfrm>
            <a:off x="131" y="2624"/>
            <a:ext cx="100" cy="22"/>
          </a:xfrm>
          <a:prstGeom prst="rect">
            <a:avLst/>
          </a:prstGeom>
          <a:gradFill rotWithShape="1">
            <a:gsLst>
              <a:gs pos="0">
                <a:srgbClr val="333300"/>
              </a:gs>
              <a:gs pos="100000">
                <a:srgbClr val="333300">
                  <a:gamma/>
                  <a:shade val="0"/>
                  <a:invGamma/>
                </a:srgbClr>
              </a:gs>
            </a:gsLst>
            <a:lin ang="2700000" scaled="1"/>
          </a:gradFill>
          <a:ln w="9525">
            <a:no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Παραδείγματα</a:t>
            </a:r>
          </a:p>
        </xdr:txBody>
      </xdr:sp>
      <xdr:sp macro="" textlink="">
        <xdr:nvSpPr>
          <xdr:cNvPr id="42479" name="Line 1565"/>
          <xdr:cNvSpPr>
            <a:spLocks noChangeShapeType="1"/>
          </xdr:cNvSpPr>
        </xdr:nvSpPr>
        <xdr:spPr bwMode="auto">
          <a:xfrm>
            <a:off x="231" y="2624"/>
            <a:ext cx="0" cy="22"/>
          </a:xfrm>
          <a:prstGeom prst="line">
            <a:avLst/>
          </a:prstGeom>
          <a:noFill/>
          <a:ln w="9525">
            <a:solidFill>
              <a:srgbClr val="FFFF99"/>
            </a:solidFill>
            <a:round/>
            <a:headEnd/>
            <a:tailEnd/>
          </a:ln>
        </xdr:spPr>
      </xdr:sp>
      <xdr:sp macro="" textlink="">
        <xdr:nvSpPr>
          <xdr:cNvPr id="42480" name="Line 1566"/>
          <xdr:cNvSpPr>
            <a:spLocks noChangeShapeType="1"/>
          </xdr:cNvSpPr>
        </xdr:nvSpPr>
        <xdr:spPr bwMode="auto">
          <a:xfrm flipH="1">
            <a:off x="131" y="2646"/>
            <a:ext cx="100" cy="0"/>
          </a:xfrm>
          <a:prstGeom prst="line">
            <a:avLst/>
          </a:prstGeom>
          <a:noFill/>
          <a:ln w="9525">
            <a:solidFill>
              <a:srgbClr val="FFFF99"/>
            </a:solidFill>
            <a:round/>
            <a:headEnd/>
            <a:tailEnd/>
          </a:ln>
        </xdr:spPr>
      </xdr:sp>
    </xdr:grpSp>
    <xdr:clientData/>
  </xdr:twoCellAnchor>
  <xdr:twoCellAnchor>
    <xdr:from>
      <xdr:col>1</xdr:col>
      <xdr:colOff>219075</xdr:colOff>
      <xdr:row>161</xdr:row>
      <xdr:rowOff>57150</xdr:rowOff>
    </xdr:from>
    <xdr:to>
      <xdr:col>2</xdr:col>
      <xdr:colOff>19050</xdr:colOff>
      <xdr:row>162</xdr:row>
      <xdr:rowOff>104775</xdr:rowOff>
    </xdr:to>
    <xdr:sp macro="" textlink="">
      <xdr:nvSpPr>
        <xdr:cNvPr id="10787" name="Text Box 1571"/>
        <xdr:cNvSpPr txBox="1">
          <a:spLocks noChangeArrowheads="1"/>
        </xdr:cNvSpPr>
      </xdr:nvSpPr>
      <xdr:spPr bwMode="auto">
        <a:xfrm>
          <a:off x="828675" y="30165675"/>
          <a:ext cx="409575" cy="2381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endParaRPr lang="en-US" sz="1200" b="0" i="0" strike="noStrike">
            <a:solidFill>
              <a:srgbClr val="FFFF99"/>
            </a:solidFill>
            <a:latin typeface="Arial"/>
            <a:cs typeface="Arial"/>
          </a:endParaRPr>
        </a:p>
      </xdr:txBody>
    </xdr:sp>
    <xdr:clientData/>
  </xdr:twoCellAnchor>
  <xdr:twoCellAnchor>
    <xdr:from>
      <xdr:col>2</xdr:col>
      <xdr:colOff>376237</xdr:colOff>
      <xdr:row>176</xdr:row>
      <xdr:rowOff>109538</xdr:rowOff>
    </xdr:from>
    <xdr:to>
      <xdr:col>2</xdr:col>
      <xdr:colOff>481012</xdr:colOff>
      <xdr:row>176</xdr:row>
      <xdr:rowOff>109538</xdr:rowOff>
    </xdr:to>
    <xdr:sp macro="" textlink="">
      <xdr:nvSpPr>
        <xdr:cNvPr id="42468" name="Line 1574"/>
        <xdr:cNvSpPr>
          <a:spLocks noChangeShapeType="1"/>
        </xdr:cNvSpPr>
      </xdr:nvSpPr>
      <xdr:spPr bwMode="auto">
        <a:xfrm rot="16200000">
          <a:off x="1647825" y="33023175"/>
          <a:ext cx="0" cy="104775"/>
        </a:xfrm>
        <a:prstGeom prst="line">
          <a:avLst/>
        </a:prstGeom>
        <a:noFill/>
        <a:ln w="9525">
          <a:solidFill>
            <a:srgbClr val="FFFF99"/>
          </a:solidFill>
          <a:round/>
          <a:headEnd/>
          <a:tailEnd/>
        </a:ln>
      </xdr:spPr>
    </xdr:sp>
    <xdr:clientData/>
  </xdr:twoCellAnchor>
  <xdr:twoCellAnchor>
    <xdr:from>
      <xdr:col>3</xdr:col>
      <xdr:colOff>509587</xdr:colOff>
      <xdr:row>176</xdr:row>
      <xdr:rowOff>109538</xdr:rowOff>
    </xdr:from>
    <xdr:to>
      <xdr:col>4</xdr:col>
      <xdr:colOff>4762</xdr:colOff>
      <xdr:row>176</xdr:row>
      <xdr:rowOff>109538</xdr:rowOff>
    </xdr:to>
    <xdr:sp macro="" textlink="">
      <xdr:nvSpPr>
        <xdr:cNvPr id="42469" name="Line 1577"/>
        <xdr:cNvSpPr>
          <a:spLocks noChangeShapeType="1"/>
        </xdr:cNvSpPr>
      </xdr:nvSpPr>
      <xdr:spPr bwMode="auto">
        <a:xfrm rot="16200000">
          <a:off x="2390775" y="33023175"/>
          <a:ext cx="0" cy="104775"/>
        </a:xfrm>
        <a:prstGeom prst="line">
          <a:avLst/>
        </a:prstGeom>
        <a:noFill/>
        <a:ln w="9525">
          <a:solidFill>
            <a:srgbClr val="FFFF99"/>
          </a:solidFill>
          <a:round/>
          <a:headEnd/>
          <a:tailEnd/>
        </a:ln>
      </xdr:spPr>
    </xdr:sp>
    <xdr:clientData/>
  </xdr:twoCellAnchor>
  <xdr:twoCellAnchor>
    <xdr:from>
      <xdr:col>3</xdr:col>
      <xdr:colOff>114300</xdr:colOff>
      <xdr:row>176</xdr:row>
      <xdr:rowOff>104775</xdr:rowOff>
    </xdr:from>
    <xdr:to>
      <xdr:col>3</xdr:col>
      <xdr:colOff>219075</xdr:colOff>
      <xdr:row>176</xdr:row>
      <xdr:rowOff>142875</xdr:rowOff>
    </xdr:to>
    <xdr:grpSp>
      <xdr:nvGrpSpPr>
        <xdr:cNvPr id="42470" name="Group 1578"/>
        <xdr:cNvGrpSpPr>
          <a:grpSpLocks/>
        </xdr:cNvGrpSpPr>
      </xdr:nvGrpSpPr>
      <xdr:grpSpPr bwMode="auto">
        <a:xfrm>
          <a:off x="1957848" y="36217840"/>
          <a:ext cx="104775" cy="38100"/>
          <a:chOff x="689" y="2127"/>
          <a:chExt cx="11" cy="4"/>
        </a:xfrm>
      </xdr:grpSpPr>
      <xdr:sp macro="" textlink="">
        <xdr:nvSpPr>
          <xdr:cNvPr id="42476" name="Line 1579"/>
          <xdr:cNvSpPr>
            <a:spLocks noChangeShapeType="1"/>
          </xdr:cNvSpPr>
        </xdr:nvSpPr>
        <xdr:spPr bwMode="auto">
          <a:xfrm rot="-5400000">
            <a:off x="695" y="2125"/>
            <a:ext cx="0" cy="11"/>
          </a:xfrm>
          <a:prstGeom prst="line">
            <a:avLst/>
          </a:prstGeom>
          <a:noFill/>
          <a:ln w="9525">
            <a:solidFill>
              <a:srgbClr val="FFFF99"/>
            </a:solidFill>
            <a:round/>
            <a:headEnd/>
            <a:tailEnd/>
          </a:ln>
        </xdr:spPr>
      </xdr:sp>
      <xdr:sp macro="" textlink="">
        <xdr:nvSpPr>
          <xdr:cNvPr id="42477" name="Line 1580"/>
          <xdr:cNvSpPr>
            <a:spLocks noChangeShapeType="1"/>
          </xdr:cNvSpPr>
        </xdr:nvSpPr>
        <xdr:spPr bwMode="auto">
          <a:xfrm rot="-5400000">
            <a:off x="695" y="2121"/>
            <a:ext cx="0" cy="11"/>
          </a:xfrm>
          <a:prstGeom prst="line">
            <a:avLst/>
          </a:prstGeom>
          <a:noFill/>
          <a:ln w="9525">
            <a:solidFill>
              <a:srgbClr val="FF6600"/>
            </a:solidFill>
            <a:round/>
            <a:headEnd/>
            <a:tailEnd/>
          </a:ln>
        </xdr:spPr>
      </xdr:sp>
    </xdr:grpSp>
    <xdr:clientData/>
  </xdr:twoCellAnchor>
  <xdr:twoCellAnchor>
    <xdr:from>
      <xdr:col>4</xdr:col>
      <xdr:colOff>152400</xdr:colOff>
      <xdr:row>176</xdr:row>
      <xdr:rowOff>95250</xdr:rowOff>
    </xdr:from>
    <xdr:to>
      <xdr:col>4</xdr:col>
      <xdr:colOff>257175</xdr:colOff>
      <xdr:row>176</xdr:row>
      <xdr:rowOff>152400</xdr:rowOff>
    </xdr:to>
    <xdr:grpSp>
      <xdr:nvGrpSpPr>
        <xdr:cNvPr id="42471" name="Group 1590"/>
        <xdr:cNvGrpSpPr>
          <a:grpSpLocks/>
        </xdr:cNvGrpSpPr>
      </xdr:nvGrpSpPr>
      <xdr:grpSpPr bwMode="auto">
        <a:xfrm>
          <a:off x="2610465" y="36208315"/>
          <a:ext cx="104775" cy="57150"/>
          <a:chOff x="346" y="3244"/>
          <a:chExt cx="11" cy="6"/>
        </a:xfrm>
      </xdr:grpSpPr>
      <xdr:grpSp>
        <xdr:nvGrpSpPr>
          <xdr:cNvPr id="42472" name="Group 1589"/>
          <xdr:cNvGrpSpPr>
            <a:grpSpLocks/>
          </xdr:cNvGrpSpPr>
        </xdr:nvGrpSpPr>
        <xdr:grpSpPr bwMode="auto">
          <a:xfrm>
            <a:off x="346" y="3244"/>
            <a:ext cx="11" cy="3"/>
            <a:chOff x="346" y="3244"/>
            <a:chExt cx="11" cy="3"/>
          </a:xfrm>
        </xdr:grpSpPr>
        <xdr:sp macro="" textlink="">
          <xdr:nvSpPr>
            <xdr:cNvPr id="42474" name="Line 1586"/>
            <xdr:cNvSpPr>
              <a:spLocks noChangeShapeType="1"/>
            </xdr:cNvSpPr>
          </xdr:nvSpPr>
          <xdr:spPr bwMode="auto">
            <a:xfrm rot="-5400000">
              <a:off x="352" y="3241"/>
              <a:ext cx="0" cy="11"/>
            </a:xfrm>
            <a:prstGeom prst="line">
              <a:avLst/>
            </a:prstGeom>
            <a:noFill/>
            <a:ln w="9525">
              <a:solidFill>
                <a:srgbClr val="FFFF99"/>
              </a:solidFill>
              <a:round/>
              <a:headEnd/>
              <a:tailEnd/>
            </a:ln>
          </xdr:spPr>
        </xdr:sp>
        <xdr:sp macro="" textlink="">
          <xdr:nvSpPr>
            <xdr:cNvPr id="42475" name="Line 1587"/>
            <xdr:cNvSpPr>
              <a:spLocks noChangeShapeType="1"/>
            </xdr:cNvSpPr>
          </xdr:nvSpPr>
          <xdr:spPr bwMode="auto">
            <a:xfrm rot="-5400000">
              <a:off x="352" y="3238"/>
              <a:ext cx="0" cy="11"/>
            </a:xfrm>
            <a:prstGeom prst="line">
              <a:avLst/>
            </a:prstGeom>
            <a:noFill/>
            <a:ln w="9525">
              <a:solidFill>
                <a:srgbClr val="FF6600"/>
              </a:solidFill>
              <a:round/>
              <a:headEnd/>
              <a:tailEnd/>
            </a:ln>
          </xdr:spPr>
        </xdr:sp>
      </xdr:grpSp>
      <xdr:sp macro="" textlink="">
        <xdr:nvSpPr>
          <xdr:cNvPr id="42473" name="Line 1588"/>
          <xdr:cNvSpPr>
            <a:spLocks noChangeShapeType="1"/>
          </xdr:cNvSpPr>
        </xdr:nvSpPr>
        <xdr:spPr bwMode="auto">
          <a:xfrm rot="-5400000">
            <a:off x="352" y="3244"/>
            <a:ext cx="0" cy="11"/>
          </a:xfrm>
          <a:prstGeom prst="line">
            <a:avLst/>
          </a:prstGeom>
          <a:noFill/>
          <a:ln w="9525">
            <a:solidFill>
              <a:srgbClr val="FF6600"/>
            </a:solidFill>
            <a:round/>
            <a:headEnd/>
            <a:tailEnd/>
          </a:ln>
        </xdr:spPr>
      </xdr:sp>
    </xdr:grpSp>
    <xdr:clientData/>
  </xdr:twoCellAnchor>
  <xdr:twoCellAnchor>
    <xdr:from>
      <xdr:col>2</xdr:col>
      <xdr:colOff>333375</xdr:colOff>
      <xdr:row>177</xdr:row>
      <xdr:rowOff>104775</xdr:rowOff>
    </xdr:from>
    <xdr:to>
      <xdr:col>4</xdr:col>
      <xdr:colOff>180975</xdr:colOff>
      <xdr:row>178</xdr:row>
      <xdr:rowOff>123825</xdr:rowOff>
    </xdr:to>
    <xdr:sp macro="" textlink="">
      <xdr:nvSpPr>
        <xdr:cNvPr id="10808" name="Text Box 1592"/>
        <xdr:cNvSpPr txBox="1">
          <a:spLocks noChangeArrowheads="1"/>
        </xdr:cNvSpPr>
      </xdr:nvSpPr>
      <xdr:spPr bwMode="auto">
        <a:xfrm>
          <a:off x="1552575" y="33261300"/>
          <a:ext cx="1066800" cy="2095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3-πεντεν-1-ίνιο</a:t>
          </a:r>
        </a:p>
      </xdr:txBody>
    </xdr:sp>
    <xdr:clientData/>
  </xdr:twoCellAnchor>
  <xdr:twoCellAnchor>
    <xdr:from>
      <xdr:col>7</xdr:col>
      <xdr:colOff>195262</xdr:colOff>
      <xdr:row>176</xdr:row>
      <xdr:rowOff>109538</xdr:rowOff>
    </xdr:from>
    <xdr:to>
      <xdr:col>7</xdr:col>
      <xdr:colOff>300037</xdr:colOff>
      <xdr:row>176</xdr:row>
      <xdr:rowOff>109538</xdr:rowOff>
    </xdr:to>
    <xdr:sp macro="" textlink="">
      <xdr:nvSpPr>
        <xdr:cNvPr id="42450" name="Line 1600"/>
        <xdr:cNvSpPr>
          <a:spLocks noChangeShapeType="1"/>
        </xdr:cNvSpPr>
      </xdr:nvSpPr>
      <xdr:spPr bwMode="auto">
        <a:xfrm rot="16200000">
          <a:off x="4514850" y="33023175"/>
          <a:ext cx="0" cy="104775"/>
        </a:xfrm>
        <a:prstGeom prst="line">
          <a:avLst/>
        </a:prstGeom>
        <a:noFill/>
        <a:ln w="9525">
          <a:solidFill>
            <a:srgbClr val="FFFF99"/>
          </a:solidFill>
          <a:round/>
          <a:headEnd/>
          <a:tailEnd/>
        </a:ln>
      </xdr:spPr>
    </xdr:sp>
    <xdr:clientData/>
  </xdr:twoCellAnchor>
  <xdr:twoCellAnchor>
    <xdr:from>
      <xdr:col>7</xdr:col>
      <xdr:colOff>547687</xdr:colOff>
      <xdr:row>176</xdr:row>
      <xdr:rowOff>109538</xdr:rowOff>
    </xdr:from>
    <xdr:to>
      <xdr:col>8</xdr:col>
      <xdr:colOff>42862</xdr:colOff>
      <xdr:row>176</xdr:row>
      <xdr:rowOff>109538</xdr:rowOff>
    </xdr:to>
    <xdr:sp macro="" textlink="">
      <xdr:nvSpPr>
        <xdr:cNvPr id="42451" name="Line 1601"/>
        <xdr:cNvSpPr>
          <a:spLocks noChangeShapeType="1"/>
        </xdr:cNvSpPr>
      </xdr:nvSpPr>
      <xdr:spPr bwMode="auto">
        <a:xfrm rot="16200000">
          <a:off x="4867275" y="33023175"/>
          <a:ext cx="0" cy="104775"/>
        </a:xfrm>
        <a:prstGeom prst="line">
          <a:avLst/>
        </a:prstGeom>
        <a:noFill/>
        <a:ln w="9525">
          <a:solidFill>
            <a:srgbClr val="FFFF99"/>
          </a:solidFill>
          <a:round/>
          <a:headEnd/>
          <a:tailEnd/>
        </a:ln>
      </xdr:spPr>
    </xdr:sp>
    <xdr:clientData/>
  </xdr:twoCellAnchor>
  <xdr:twoCellAnchor>
    <xdr:from>
      <xdr:col>6</xdr:col>
      <xdr:colOff>381000</xdr:colOff>
      <xdr:row>176</xdr:row>
      <xdr:rowOff>95250</xdr:rowOff>
    </xdr:from>
    <xdr:to>
      <xdr:col>6</xdr:col>
      <xdr:colOff>485775</xdr:colOff>
      <xdr:row>176</xdr:row>
      <xdr:rowOff>133350</xdr:rowOff>
    </xdr:to>
    <xdr:grpSp>
      <xdr:nvGrpSpPr>
        <xdr:cNvPr id="42452" name="Group 1602"/>
        <xdr:cNvGrpSpPr>
          <a:grpSpLocks/>
        </xdr:cNvGrpSpPr>
      </xdr:nvGrpSpPr>
      <xdr:grpSpPr bwMode="auto">
        <a:xfrm>
          <a:off x="4068097" y="36208315"/>
          <a:ext cx="104775" cy="38100"/>
          <a:chOff x="689" y="2127"/>
          <a:chExt cx="11" cy="4"/>
        </a:xfrm>
      </xdr:grpSpPr>
      <xdr:sp macro="" textlink="">
        <xdr:nvSpPr>
          <xdr:cNvPr id="42461" name="Line 1603"/>
          <xdr:cNvSpPr>
            <a:spLocks noChangeShapeType="1"/>
          </xdr:cNvSpPr>
        </xdr:nvSpPr>
        <xdr:spPr bwMode="auto">
          <a:xfrm rot="16200000">
            <a:off x="695" y="2125"/>
            <a:ext cx="0" cy="11"/>
          </a:xfrm>
          <a:prstGeom prst="line">
            <a:avLst/>
          </a:prstGeom>
          <a:noFill/>
          <a:ln w="9525">
            <a:solidFill>
              <a:srgbClr val="FFFF99"/>
            </a:solidFill>
            <a:round/>
            <a:headEnd/>
            <a:tailEnd/>
          </a:ln>
        </xdr:spPr>
      </xdr:sp>
      <xdr:sp macro="" textlink="">
        <xdr:nvSpPr>
          <xdr:cNvPr id="42462" name="Line 1604"/>
          <xdr:cNvSpPr>
            <a:spLocks noChangeShapeType="1"/>
          </xdr:cNvSpPr>
        </xdr:nvSpPr>
        <xdr:spPr bwMode="auto">
          <a:xfrm rot="16200000">
            <a:off x="695" y="2121"/>
            <a:ext cx="0" cy="11"/>
          </a:xfrm>
          <a:prstGeom prst="line">
            <a:avLst/>
          </a:prstGeom>
          <a:noFill/>
          <a:ln w="9525">
            <a:solidFill>
              <a:srgbClr val="FF6600"/>
            </a:solidFill>
            <a:round/>
            <a:headEnd/>
            <a:tailEnd/>
          </a:ln>
        </xdr:spPr>
      </xdr:sp>
    </xdr:grpSp>
    <xdr:clientData/>
  </xdr:twoCellAnchor>
  <xdr:twoCellAnchor>
    <xdr:from>
      <xdr:col>8</xdr:col>
      <xdr:colOff>221226</xdr:colOff>
      <xdr:row>176</xdr:row>
      <xdr:rowOff>95967</xdr:rowOff>
    </xdr:from>
    <xdr:to>
      <xdr:col>8</xdr:col>
      <xdr:colOff>326001</xdr:colOff>
      <xdr:row>176</xdr:row>
      <xdr:rowOff>162642</xdr:rowOff>
    </xdr:to>
    <xdr:grpSp>
      <xdr:nvGrpSpPr>
        <xdr:cNvPr id="42453" name="Group 1605"/>
        <xdr:cNvGrpSpPr>
          <a:grpSpLocks/>
        </xdr:cNvGrpSpPr>
      </xdr:nvGrpSpPr>
      <xdr:grpSpPr bwMode="auto">
        <a:xfrm>
          <a:off x="5137355" y="36209032"/>
          <a:ext cx="104775" cy="66675"/>
          <a:chOff x="346" y="3244"/>
          <a:chExt cx="11" cy="7"/>
        </a:xfrm>
      </xdr:grpSpPr>
      <xdr:grpSp>
        <xdr:nvGrpSpPr>
          <xdr:cNvPr id="42457" name="Group 1606"/>
          <xdr:cNvGrpSpPr>
            <a:grpSpLocks/>
          </xdr:cNvGrpSpPr>
        </xdr:nvGrpSpPr>
        <xdr:grpSpPr bwMode="auto">
          <a:xfrm>
            <a:off x="346" y="3244"/>
            <a:ext cx="11" cy="3"/>
            <a:chOff x="346" y="3244"/>
            <a:chExt cx="11" cy="3"/>
          </a:xfrm>
        </xdr:grpSpPr>
        <xdr:sp macro="" textlink="">
          <xdr:nvSpPr>
            <xdr:cNvPr id="42459" name="Line 1607"/>
            <xdr:cNvSpPr>
              <a:spLocks noChangeShapeType="1"/>
            </xdr:cNvSpPr>
          </xdr:nvSpPr>
          <xdr:spPr bwMode="auto">
            <a:xfrm rot="-5400000">
              <a:off x="352" y="3241"/>
              <a:ext cx="0" cy="11"/>
            </a:xfrm>
            <a:prstGeom prst="line">
              <a:avLst/>
            </a:prstGeom>
            <a:noFill/>
            <a:ln w="9525">
              <a:solidFill>
                <a:srgbClr val="FFFF99"/>
              </a:solidFill>
              <a:round/>
              <a:headEnd/>
              <a:tailEnd/>
            </a:ln>
          </xdr:spPr>
        </xdr:sp>
        <xdr:sp macro="" textlink="">
          <xdr:nvSpPr>
            <xdr:cNvPr id="42460" name="Line 1608"/>
            <xdr:cNvSpPr>
              <a:spLocks noChangeShapeType="1"/>
            </xdr:cNvSpPr>
          </xdr:nvSpPr>
          <xdr:spPr bwMode="auto">
            <a:xfrm rot="16200000">
              <a:off x="352" y="3238"/>
              <a:ext cx="0" cy="11"/>
            </a:xfrm>
            <a:prstGeom prst="line">
              <a:avLst/>
            </a:prstGeom>
            <a:noFill/>
            <a:ln w="9525">
              <a:solidFill>
                <a:srgbClr val="FF6600"/>
              </a:solidFill>
              <a:round/>
              <a:headEnd/>
              <a:tailEnd/>
            </a:ln>
          </xdr:spPr>
        </xdr:sp>
      </xdr:grpSp>
      <xdr:sp macro="" textlink="">
        <xdr:nvSpPr>
          <xdr:cNvPr id="42458" name="Line 1609"/>
          <xdr:cNvSpPr>
            <a:spLocks noChangeShapeType="1"/>
          </xdr:cNvSpPr>
        </xdr:nvSpPr>
        <xdr:spPr bwMode="auto">
          <a:xfrm rot="16200000">
            <a:off x="352" y="3245"/>
            <a:ext cx="0" cy="11"/>
          </a:xfrm>
          <a:prstGeom prst="line">
            <a:avLst/>
          </a:prstGeom>
          <a:noFill/>
          <a:ln w="9525">
            <a:solidFill>
              <a:srgbClr val="FF6600"/>
            </a:solidFill>
            <a:round/>
            <a:headEnd/>
            <a:tailEnd/>
          </a:ln>
        </xdr:spPr>
      </xdr:sp>
    </xdr:grpSp>
    <xdr:clientData/>
  </xdr:twoCellAnchor>
  <xdr:twoCellAnchor>
    <xdr:from>
      <xdr:col>7</xdr:col>
      <xdr:colOff>276225</xdr:colOff>
      <xdr:row>177</xdr:row>
      <xdr:rowOff>0</xdr:rowOff>
    </xdr:from>
    <xdr:to>
      <xdr:col>7</xdr:col>
      <xdr:colOff>581025</xdr:colOff>
      <xdr:row>178</xdr:row>
      <xdr:rowOff>95250</xdr:rowOff>
    </xdr:to>
    <xdr:grpSp>
      <xdr:nvGrpSpPr>
        <xdr:cNvPr id="42454" name="Group 1591"/>
        <xdr:cNvGrpSpPr>
          <a:grpSpLocks/>
        </xdr:cNvGrpSpPr>
      </xdr:nvGrpSpPr>
      <xdr:grpSpPr bwMode="auto">
        <a:xfrm>
          <a:off x="4577838" y="36317903"/>
          <a:ext cx="304800" cy="300089"/>
          <a:chOff x="731" y="3432"/>
          <a:chExt cx="32" cy="30"/>
        </a:xfrm>
      </xdr:grpSpPr>
      <xdr:sp macro="" textlink="">
        <xdr:nvSpPr>
          <xdr:cNvPr id="10789" name="Text Box 1573"/>
          <xdr:cNvSpPr txBox="1">
            <a:spLocks noChangeArrowheads="1"/>
          </xdr:cNvSpPr>
        </xdr:nvSpPr>
        <xdr:spPr bwMode="auto">
          <a:xfrm>
            <a:off x="731" y="3441"/>
            <a:ext cx="32"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42456" name="Line 1576"/>
          <xdr:cNvSpPr>
            <a:spLocks noChangeShapeType="1"/>
          </xdr:cNvSpPr>
        </xdr:nvSpPr>
        <xdr:spPr bwMode="auto">
          <a:xfrm>
            <a:off x="741" y="3432"/>
            <a:ext cx="0" cy="11"/>
          </a:xfrm>
          <a:prstGeom prst="line">
            <a:avLst/>
          </a:prstGeom>
          <a:noFill/>
          <a:ln w="9525">
            <a:solidFill>
              <a:srgbClr val="FFFF99"/>
            </a:solidFill>
            <a:round/>
            <a:headEnd/>
            <a:tailEnd/>
          </a:ln>
        </xdr:spPr>
      </xdr:sp>
    </xdr:grpSp>
    <xdr:clientData/>
  </xdr:twoCellAnchor>
  <xdr:twoCellAnchor>
    <xdr:from>
      <xdr:col>6</xdr:col>
      <xdr:colOff>190500</xdr:colOff>
      <xdr:row>178</xdr:row>
      <xdr:rowOff>133350</xdr:rowOff>
    </xdr:from>
    <xdr:to>
      <xdr:col>8</xdr:col>
      <xdr:colOff>333375</xdr:colOff>
      <xdr:row>179</xdr:row>
      <xdr:rowOff>152400</xdr:rowOff>
    </xdr:to>
    <xdr:sp macro="" textlink="">
      <xdr:nvSpPr>
        <xdr:cNvPr id="10826" name="Text Box 1610"/>
        <xdr:cNvSpPr txBox="1">
          <a:spLocks noChangeArrowheads="1"/>
        </xdr:cNvSpPr>
      </xdr:nvSpPr>
      <xdr:spPr bwMode="auto">
        <a:xfrm>
          <a:off x="3848100" y="32699325"/>
          <a:ext cx="1362075" cy="2095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1-πεντεν-4-ίν-3-όλη</a:t>
          </a:r>
        </a:p>
      </xdr:txBody>
    </xdr:sp>
    <xdr:clientData/>
  </xdr:twoCellAnchor>
  <xdr:twoCellAnchor>
    <xdr:from>
      <xdr:col>8</xdr:col>
      <xdr:colOff>209550</xdr:colOff>
      <xdr:row>156</xdr:row>
      <xdr:rowOff>117435</xdr:rowOff>
    </xdr:from>
    <xdr:to>
      <xdr:col>8</xdr:col>
      <xdr:colOff>314325</xdr:colOff>
      <xdr:row>156</xdr:row>
      <xdr:rowOff>157734</xdr:rowOff>
    </xdr:to>
    <xdr:grpSp>
      <xdr:nvGrpSpPr>
        <xdr:cNvPr id="42436" name="Group 1622"/>
        <xdr:cNvGrpSpPr>
          <a:grpSpLocks/>
        </xdr:cNvGrpSpPr>
      </xdr:nvGrpSpPr>
      <xdr:grpSpPr bwMode="auto">
        <a:xfrm>
          <a:off x="5125679" y="32113241"/>
          <a:ext cx="104775" cy="40299"/>
          <a:chOff x="689" y="2125"/>
          <a:chExt cx="11" cy="4"/>
        </a:xfrm>
      </xdr:grpSpPr>
      <xdr:sp macro="" textlink="">
        <xdr:nvSpPr>
          <xdr:cNvPr id="42443" name="Line 1623"/>
          <xdr:cNvSpPr>
            <a:spLocks noChangeShapeType="1"/>
          </xdr:cNvSpPr>
        </xdr:nvSpPr>
        <xdr:spPr bwMode="auto">
          <a:xfrm rot="16200000">
            <a:off x="695" y="2123"/>
            <a:ext cx="0" cy="11"/>
          </a:xfrm>
          <a:prstGeom prst="line">
            <a:avLst/>
          </a:prstGeom>
          <a:noFill/>
          <a:ln w="9525">
            <a:solidFill>
              <a:srgbClr val="FFFF99"/>
            </a:solidFill>
            <a:round/>
            <a:headEnd/>
            <a:tailEnd/>
          </a:ln>
        </xdr:spPr>
      </xdr:sp>
      <xdr:sp macro="" textlink="">
        <xdr:nvSpPr>
          <xdr:cNvPr id="42444" name="Line 1624"/>
          <xdr:cNvSpPr>
            <a:spLocks noChangeShapeType="1"/>
          </xdr:cNvSpPr>
        </xdr:nvSpPr>
        <xdr:spPr bwMode="auto">
          <a:xfrm rot="16200000">
            <a:off x="695" y="2119"/>
            <a:ext cx="0" cy="11"/>
          </a:xfrm>
          <a:prstGeom prst="line">
            <a:avLst/>
          </a:prstGeom>
          <a:noFill/>
          <a:ln w="9525">
            <a:solidFill>
              <a:srgbClr val="FF6600"/>
            </a:solidFill>
            <a:round/>
            <a:headEnd/>
            <a:tailEnd/>
          </a:ln>
        </xdr:spPr>
      </xdr:sp>
    </xdr:grpSp>
    <xdr:clientData/>
  </xdr:twoCellAnchor>
  <xdr:twoCellAnchor>
    <xdr:from>
      <xdr:col>1</xdr:col>
      <xdr:colOff>28575</xdr:colOff>
      <xdr:row>83</xdr:row>
      <xdr:rowOff>104775</xdr:rowOff>
    </xdr:from>
    <xdr:to>
      <xdr:col>2</xdr:col>
      <xdr:colOff>571500</xdr:colOff>
      <xdr:row>84</xdr:row>
      <xdr:rowOff>123825</xdr:rowOff>
    </xdr:to>
    <xdr:grpSp>
      <xdr:nvGrpSpPr>
        <xdr:cNvPr id="42012" name="Group 1639"/>
        <xdr:cNvGrpSpPr>
          <a:grpSpLocks/>
        </xdr:cNvGrpSpPr>
      </xdr:nvGrpSpPr>
      <xdr:grpSpPr bwMode="auto">
        <a:xfrm>
          <a:off x="643091" y="17106388"/>
          <a:ext cx="1157441" cy="223889"/>
          <a:chOff x="131" y="2624"/>
          <a:chExt cx="100" cy="22"/>
        </a:xfrm>
      </xdr:grpSpPr>
      <xdr:sp macro="" textlink="">
        <xdr:nvSpPr>
          <xdr:cNvPr id="10856" name="Text Box 1640"/>
          <xdr:cNvSpPr txBox="1">
            <a:spLocks noChangeArrowheads="1"/>
          </xdr:cNvSpPr>
        </xdr:nvSpPr>
        <xdr:spPr bwMode="auto">
          <a:xfrm>
            <a:off x="131" y="2624"/>
            <a:ext cx="100" cy="22"/>
          </a:xfrm>
          <a:prstGeom prst="rect">
            <a:avLst/>
          </a:prstGeom>
          <a:gradFill rotWithShape="1">
            <a:gsLst>
              <a:gs pos="0">
                <a:srgbClr val="333300"/>
              </a:gs>
              <a:gs pos="100000">
                <a:srgbClr val="333300">
                  <a:gamma/>
                  <a:shade val="0"/>
                  <a:invGamma/>
                </a:srgbClr>
              </a:gs>
            </a:gsLst>
            <a:lin ang="2700000" scaled="1"/>
          </a:gradFill>
          <a:ln w="9525">
            <a:no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Παραδείγματα</a:t>
            </a:r>
          </a:p>
        </xdr:txBody>
      </xdr:sp>
      <xdr:sp macro="" textlink="">
        <xdr:nvSpPr>
          <xdr:cNvPr id="42426" name="Line 1641"/>
          <xdr:cNvSpPr>
            <a:spLocks noChangeShapeType="1"/>
          </xdr:cNvSpPr>
        </xdr:nvSpPr>
        <xdr:spPr bwMode="auto">
          <a:xfrm>
            <a:off x="231" y="2624"/>
            <a:ext cx="0" cy="22"/>
          </a:xfrm>
          <a:prstGeom prst="line">
            <a:avLst/>
          </a:prstGeom>
          <a:noFill/>
          <a:ln w="9525">
            <a:solidFill>
              <a:srgbClr val="FFFF99"/>
            </a:solidFill>
            <a:round/>
            <a:headEnd/>
            <a:tailEnd/>
          </a:ln>
        </xdr:spPr>
      </xdr:sp>
      <xdr:sp macro="" textlink="">
        <xdr:nvSpPr>
          <xdr:cNvPr id="42427" name="Line 1642"/>
          <xdr:cNvSpPr>
            <a:spLocks noChangeShapeType="1"/>
          </xdr:cNvSpPr>
        </xdr:nvSpPr>
        <xdr:spPr bwMode="auto">
          <a:xfrm flipH="1">
            <a:off x="131" y="2646"/>
            <a:ext cx="100" cy="0"/>
          </a:xfrm>
          <a:prstGeom prst="line">
            <a:avLst/>
          </a:prstGeom>
          <a:noFill/>
          <a:ln w="9525">
            <a:solidFill>
              <a:srgbClr val="FFFF99"/>
            </a:solidFill>
            <a:round/>
            <a:headEnd/>
            <a:tailEnd/>
          </a:ln>
        </xdr:spPr>
      </xdr:sp>
    </xdr:grpSp>
    <xdr:clientData/>
  </xdr:twoCellAnchor>
  <xdr:twoCellAnchor>
    <xdr:from>
      <xdr:col>1</xdr:col>
      <xdr:colOff>28575</xdr:colOff>
      <xdr:row>109</xdr:row>
      <xdr:rowOff>76200</xdr:rowOff>
    </xdr:from>
    <xdr:to>
      <xdr:col>5</xdr:col>
      <xdr:colOff>19050</xdr:colOff>
      <xdr:row>110</xdr:row>
      <xdr:rowOff>114300</xdr:rowOff>
    </xdr:to>
    <xdr:grpSp>
      <xdr:nvGrpSpPr>
        <xdr:cNvPr id="42013" name="Group 1648"/>
        <xdr:cNvGrpSpPr>
          <a:grpSpLocks/>
        </xdr:cNvGrpSpPr>
      </xdr:nvGrpSpPr>
      <xdr:grpSpPr bwMode="auto">
        <a:xfrm>
          <a:off x="643091" y="22403619"/>
          <a:ext cx="2448540" cy="242939"/>
          <a:chOff x="67" y="2087"/>
          <a:chExt cx="255" cy="24"/>
        </a:xfrm>
      </xdr:grpSpPr>
      <xdr:sp macro="" textlink="">
        <xdr:nvSpPr>
          <xdr:cNvPr id="10859" name="Text Box 1643"/>
          <xdr:cNvSpPr txBox="1">
            <a:spLocks noChangeArrowheads="1"/>
          </xdr:cNvSpPr>
        </xdr:nvSpPr>
        <xdr:spPr bwMode="auto">
          <a:xfrm>
            <a:off x="67" y="2087"/>
            <a:ext cx="255" cy="24"/>
          </a:xfrm>
          <a:prstGeom prst="rect">
            <a:avLst/>
          </a:prstGeom>
          <a:gradFill rotWithShape="1">
            <a:gsLst>
              <a:gs pos="0">
                <a:srgbClr val="333300"/>
              </a:gs>
              <a:gs pos="100000">
                <a:srgbClr val="333300">
                  <a:gamma/>
                  <a:shade val="0"/>
                  <a:invGamma/>
                </a:srgbClr>
              </a:gs>
            </a:gsLst>
            <a:lin ang="2700000" scaled="1"/>
          </a:gradFill>
          <a:ln w="9525">
            <a:no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Η ανάγκη εισαγωγής αρίθμησης</a:t>
            </a:r>
          </a:p>
        </xdr:txBody>
      </xdr:sp>
      <xdr:sp macro="" textlink="">
        <xdr:nvSpPr>
          <xdr:cNvPr id="42423" name="Line 1644"/>
          <xdr:cNvSpPr>
            <a:spLocks noChangeShapeType="1"/>
          </xdr:cNvSpPr>
        </xdr:nvSpPr>
        <xdr:spPr bwMode="auto">
          <a:xfrm>
            <a:off x="322" y="2088"/>
            <a:ext cx="0" cy="21"/>
          </a:xfrm>
          <a:prstGeom prst="line">
            <a:avLst/>
          </a:prstGeom>
          <a:noFill/>
          <a:ln w="9525">
            <a:solidFill>
              <a:srgbClr val="FFFF99"/>
            </a:solidFill>
            <a:round/>
            <a:headEnd/>
            <a:tailEnd/>
          </a:ln>
        </xdr:spPr>
      </xdr:sp>
      <xdr:sp macro="" textlink="">
        <xdr:nvSpPr>
          <xdr:cNvPr id="42424" name="Line 1645"/>
          <xdr:cNvSpPr>
            <a:spLocks noChangeShapeType="1"/>
          </xdr:cNvSpPr>
        </xdr:nvSpPr>
        <xdr:spPr bwMode="auto">
          <a:xfrm flipH="1">
            <a:off x="68" y="2110"/>
            <a:ext cx="254" cy="0"/>
          </a:xfrm>
          <a:prstGeom prst="line">
            <a:avLst/>
          </a:prstGeom>
          <a:noFill/>
          <a:ln w="9525">
            <a:solidFill>
              <a:srgbClr val="FFFF99"/>
            </a:solidFill>
            <a:round/>
            <a:headEnd/>
            <a:tailEnd/>
          </a:ln>
        </xdr:spPr>
      </xdr:sp>
    </xdr:grpSp>
    <xdr:clientData/>
  </xdr:twoCellAnchor>
  <xdr:twoCellAnchor>
    <xdr:from>
      <xdr:col>1</xdr:col>
      <xdr:colOff>47625</xdr:colOff>
      <xdr:row>180</xdr:row>
      <xdr:rowOff>38100</xdr:rowOff>
    </xdr:from>
    <xdr:to>
      <xdr:col>8</xdr:col>
      <xdr:colOff>542925</xdr:colOff>
      <xdr:row>181</xdr:row>
      <xdr:rowOff>133350</xdr:rowOff>
    </xdr:to>
    <xdr:sp macro="" textlink="">
      <xdr:nvSpPr>
        <xdr:cNvPr id="10865" name="Text Box 1649"/>
        <xdr:cNvSpPr txBox="1">
          <a:spLocks noChangeArrowheads="1"/>
        </xdr:cNvSpPr>
      </xdr:nvSpPr>
      <xdr:spPr bwMode="auto">
        <a:xfrm>
          <a:off x="657225" y="32985075"/>
          <a:ext cx="4762500" cy="285750"/>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Ονομασία ενώσεων με διακλαδισμένη ανθρακική αλυσίδα</a:t>
          </a:r>
        </a:p>
      </xdr:txBody>
    </xdr:sp>
    <xdr:clientData/>
  </xdr:twoCellAnchor>
  <xdr:twoCellAnchor>
    <xdr:from>
      <xdr:col>1</xdr:col>
      <xdr:colOff>428625</xdr:colOff>
      <xdr:row>194</xdr:row>
      <xdr:rowOff>57150</xdr:rowOff>
    </xdr:from>
    <xdr:to>
      <xdr:col>1</xdr:col>
      <xdr:colOff>542925</xdr:colOff>
      <xdr:row>194</xdr:row>
      <xdr:rowOff>171450</xdr:rowOff>
    </xdr:to>
    <xdr:sp macro="" textlink="">
      <xdr:nvSpPr>
        <xdr:cNvPr id="42015" name="Oval 1650"/>
        <xdr:cNvSpPr>
          <a:spLocks noChangeArrowheads="1"/>
        </xdr:cNvSpPr>
      </xdr:nvSpPr>
      <xdr:spPr bwMode="auto">
        <a:xfrm>
          <a:off x="1038225" y="35480625"/>
          <a:ext cx="114300" cy="1143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1</xdr:col>
      <xdr:colOff>428625</xdr:colOff>
      <xdr:row>195</xdr:row>
      <xdr:rowOff>114300</xdr:rowOff>
    </xdr:from>
    <xdr:to>
      <xdr:col>1</xdr:col>
      <xdr:colOff>542925</xdr:colOff>
      <xdr:row>196</xdr:row>
      <xdr:rowOff>24661</xdr:rowOff>
    </xdr:to>
    <xdr:sp macro="" textlink="">
      <xdr:nvSpPr>
        <xdr:cNvPr id="42016" name="Oval 1651"/>
        <xdr:cNvSpPr>
          <a:spLocks noChangeArrowheads="1"/>
        </xdr:cNvSpPr>
      </xdr:nvSpPr>
      <xdr:spPr bwMode="auto">
        <a:xfrm>
          <a:off x="1043141" y="40119300"/>
          <a:ext cx="114300" cy="1152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1</xdr:col>
      <xdr:colOff>418383</xdr:colOff>
      <xdr:row>198</xdr:row>
      <xdr:rowOff>66675</xdr:rowOff>
    </xdr:from>
    <xdr:to>
      <xdr:col>1</xdr:col>
      <xdr:colOff>532683</xdr:colOff>
      <xdr:row>198</xdr:row>
      <xdr:rowOff>180975</xdr:rowOff>
    </xdr:to>
    <xdr:sp macro="" textlink="">
      <xdr:nvSpPr>
        <xdr:cNvPr id="42017" name="Oval 1652"/>
        <xdr:cNvSpPr>
          <a:spLocks noChangeArrowheads="1"/>
        </xdr:cNvSpPr>
      </xdr:nvSpPr>
      <xdr:spPr bwMode="auto">
        <a:xfrm>
          <a:off x="1032899" y="40686191"/>
          <a:ext cx="114300" cy="1143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2</xdr:col>
      <xdr:colOff>0</xdr:colOff>
      <xdr:row>206</xdr:row>
      <xdr:rowOff>161925</xdr:rowOff>
    </xdr:from>
    <xdr:to>
      <xdr:col>3</xdr:col>
      <xdr:colOff>276225</xdr:colOff>
      <xdr:row>209</xdr:row>
      <xdr:rowOff>47625</xdr:rowOff>
    </xdr:to>
    <xdr:grpSp>
      <xdr:nvGrpSpPr>
        <xdr:cNvPr id="42018" name="Group 1686"/>
        <xdr:cNvGrpSpPr>
          <a:grpSpLocks/>
        </xdr:cNvGrpSpPr>
      </xdr:nvGrpSpPr>
      <xdr:grpSpPr bwMode="auto">
        <a:xfrm>
          <a:off x="1229032" y="42420151"/>
          <a:ext cx="890741" cy="500216"/>
          <a:chOff x="128" y="3909"/>
          <a:chExt cx="93" cy="48"/>
        </a:xfrm>
      </xdr:grpSpPr>
      <xdr:grpSp>
        <xdr:nvGrpSpPr>
          <xdr:cNvPr id="42411" name="Group 1685"/>
          <xdr:cNvGrpSpPr>
            <a:grpSpLocks/>
          </xdr:cNvGrpSpPr>
        </xdr:nvGrpSpPr>
        <xdr:grpSpPr bwMode="auto">
          <a:xfrm>
            <a:off x="128" y="3909"/>
            <a:ext cx="93" cy="48"/>
            <a:chOff x="128" y="3909"/>
            <a:chExt cx="93" cy="48"/>
          </a:xfrm>
        </xdr:grpSpPr>
        <xdr:sp macro="" textlink="">
          <xdr:nvSpPr>
            <xdr:cNvPr id="10869" name="Text Box 1653"/>
            <xdr:cNvSpPr txBox="1">
              <a:spLocks noChangeArrowheads="1"/>
            </xdr:cNvSpPr>
          </xdr:nvSpPr>
          <xdr:spPr bwMode="auto">
            <a:xfrm>
              <a:off x="128"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0870" name="Text Box 1654"/>
            <xdr:cNvSpPr txBox="1">
              <a:spLocks noChangeArrowheads="1"/>
            </xdr:cNvSpPr>
          </xdr:nvSpPr>
          <xdr:spPr bwMode="auto">
            <a:xfrm>
              <a:off x="153"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6600"/>
                  </a:solidFill>
                  <a:latin typeface="Arial"/>
                  <a:cs typeface="Arial"/>
                </a:rPr>
                <a:t>C</a:t>
              </a:r>
            </a:p>
          </xdr:txBody>
        </xdr:sp>
        <xdr:sp macro="" textlink="">
          <xdr:nvSpPr>
            <xdr:cNvPr id="10871" name="Text Box 1655"/>
            <xdr:cNvSpPr txBox="1">
              <a:spLocks noChangeArrowheads="1"/>
            </xdr:cNvSpPr>
          </xdr:nvSpPr>
          <xdr:spPr bwMode="auto">
            <a:xfrm>
              <a:off x="178"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0872" name="Text Box 1656"/>
            <xdr:cNvSpPr txBox="1">
              <a:spLocks noChangeArrowheads="1"/>
            </xdr:cNvSpPr>
          </xdr:nvSpPr>
          <xdr:spPr bwMode="auto">
            <a:xfrm>
              <a:off x="203"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0873" name="Text Box 1657"/>
            <xdr:cNvSpPr txBox="1">
              <a:spLocks noChangeArrowheads="1"/>
            </xdr:cNvSpPr>
          </xdr:nvSpPr>
          <xdr:spPr bwMode="auto">
            <a:xfrm>
              <a:off x="153" y="3937"/>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2418" name="Line 1459"/>
            <xdr:cNvSpPr>
              <a:spLocks noChangeShapeType="1"/>
            </xdr:cNvSpPr>
          </xdr:nvSpPr>
          <xdr:spPr bwMode="auto">
            <a:xfrm rot="-5400000">
              <a:off x="150" y="3914"/>
              <a:ext cx="0" cy="11"/>
            </a:xfrm>
            <a:prstGeom prst="line">
              <a:avLst/>
            </a:prstGeom>
            <a:noFill/>
            <a:ln w="9525">
              <a:solidFill>
                <a:srgbClr val="FFFF99"/>
              </a:solidFill>
              <a:round/>
              <a:headEnd/>
              <a:tailEnd/>
            </a:ln>
          </xdr:spPr>
        </xdr:sp>
        <xdr:sp macro="" textlink="">
          <xdr:nvSpPr>
            <xdr:cNvPr id="42419" name="Line 1662"/>
            <xdr:cNvSpPr>
              <a:spLocks noChangeShapeType="1"/>
            </xdr:cNvSpPr>
          </xdr:nvSpPr>
          <xdr:spPr bwMode="auto">
            <a:xfrm rot="-5400000">
              <a:off x="175" y="3914"/>
              <a:ext cx="0" cy="11"/>
            </a:xfrm>
            <a:prstGeom prst="line">
              <a:avLst/>
            </a:prstGeom>
            <a:noFill/>
            <a:ln w="9525">
              <a:solidFill>
                <a:srgbClr val="FFFF99"/>
              </a:solidFill>
              <a:round/>
              <a:headEnd/>
              <a:tailEnd/>
            </a:ln>
          </xdr:spPr>
        </xdr:sp>
        <xdr:sp macro="" textlink="">
          <xdr:nvSpPr>
            <xdr:cNvPr id="42420" name="Line 1663"/>
            <xdr:cNvSpPr>
              <a:spLocks noChangeShapeType="1"/>
            </xdr:cNvSpPr>
          </xdr:nvSpPr>
          <xdr:spPr bwMode="auto">
            <a:xfrm rot="-5400000">
              <a:off x="200" y="3914"/>
              <a:ext cx="0" cy="11"/>
            </a:xfrm>
            <a:prstGeom prst="line">
              <a:avLst/>
            </a:prstGeom>
            <a:noFill/>
            <a:ln w="9525">
              <a:solidFill>
                <a:srgbClr val="FFFF99"/>
              </a:solidFill>
              <a:round/>
              <a:headEnd/>
              <a:tailEnd/>
            </a:ln>
          </xdr:spPr>
        </xdr:sp>
        <xdr:sp macro="" textlink="">
          <xdr:nvSpPr>
            <xdr:cNvPr id="42421" name="Line 1669"/>
            <xdr:cNvSpPr>
              <a:spLocks noChangeShapeType="1"/>
            </xdr:cNvSpPr>
          </xdr:nvSpPr>
          <xdr:spPr bwMode="auto">
            <a:xfrm>
              <a:off x="163" y="3928"/>
              <a:ext cx="0" cy="11"/>
            </a:xfrm>
            <a:prstGeom prst="line">
              <a:avLst/>
            </a:prstGeom>
            <a:noFill/>
            <a:ln w="9525">
              <a:solidFill>
                <a:srgbClr val="FFFF99"/>
              </a:solidFill>
              <a:round/>
              <a:headEnd/>
              <a:tailEnd/>
            </a:ln>
          </xdr:spPr>
        </xdr:sp>
      </xdr:grpSp>
      <xdr:sp macro="" textlink="">
        <xdr:nvSpPr>
          <xdr:cNvPr id="42412" name="Line 1678"/>
          <xdr:cNvSpPr>
            <a:spLocks noChangeShapeType="1"/>
          </xdr:cNvSpPr>
        </xdr:nvSpPr>
        <xdr:spPr bwMode="auto">
          <a:xfrm flipH="1">
            <a:off x="131" y="3930"/>
            <a:ext cx="86" cy="0"/>
          </a:xfrm>
          <a:prstGeom prst="line">
            <a:avLst/>
          </a:prstGeom>
          <a:noFill/>
          <a:ln w="9525">
            <a:solidFill>
              <a:srgbClr val="800000"/>
            </a:solidFill>
            <a:round/>
            <a:headEnd/>
            <a:tailEnd/>
          </a:ln>
        </xdr:spPr>
      </xdr:sp>
    </xdr:grpSp>
    <xdr:clientData/>
  </xdr:twoCellAnchor>
  <xdr:twoCellAnchor>
    <xdr:from>
      <xdr:col>4</xdr:col>
      <xdr:colOff>0</xdr:colOff>
      <xdr:row>206</xdr:row>
      <xdr:rowOff>161925</xdr:rowOff>
    </xdr:from>
    <xdr:to>
      <xdr:col>6</xdr:col>
      <xdr:colOff>38100</xdr:colOff>
      <xdr:row>209</xdr:row>
      <xdr:rowOff>76200</xdr:rowOff>
    </xdr:to>
    <xdr:grpSp>
      <xdr:nvGrpSpPr>
        <xdr:cNvPr id="42019" name="Group 1689"/>
        <xdr:cNvGrpSpPr>
          <a:grpSpLocks/>
        </xdr:cNvGrpSpPr>
      </xdr:nvGrpSpPr>
      <xdr:grpSpPr bwMode="auto">
        <a:xfrm>
          <a:off x="2458065" y="42420151"/>
          <a:ext cx="1267132" cy="528791"/>
          <a:chOff x="256" y="3909"/>
          <a:chExt cx="132" cy="51"/>
        </a:xfrm>
      </xdr:grpSpPr>
      <xdr:grpSp>
        <xdr:nvGrpSpPr>
          <xdr:cNvPr id="42394" name="Group 1688"/>
          <xdr:cNvGrpSpPr>
            <a:grpSpLocks/>
          </xdr:cNvGrpSpPr>
        </xdr:nvGrpSpPr>
        <xdr:grpSpPr bwMode="auto">
          <a:xfrm>
            <a:off x="256" y="3909"/>
            <a:ext cx="132" cy="51"/>
            <a:chOff x="256" y="3909"/>
            <a:chExt cx="132" cy="51"/>
          </a:xfrm>
        </xdr:grpSpPr>
        <xdr:sp macro="" textlink="">
          <xdr:nvSpPr>
            <xdr:cNvPr id="10897" name="Text Box 1681"/>
            <xdr:cNvSpPr txBox="1">
              <a:spLocks noChangeArrowheads="1"/>
            </xdr:cNvSpPr>
          </xdr:nvSpPr>
          <xdr:spPr bwMode="auto">
            <a:xfrm>
              <a:off x="256" y="390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ΗΟ</a:t>
              </a:r>
            </a:p>
          </xdr:txBody>
        </xdr:sp>
        <xdr:sp macro="" textlink="">
          <xdr:nvSpPr>
            <xdr:cNvPr id="10895" name="Text Box 1679"/>
            <xdr:cNvSpPr txBox="1">
              <a:spLocks noChangeArrowheads="1"/>
            </xdr:cNvSpPr>
          </xdr:nvSpPr>
          <xdr:spPr bwMode="auto">
            <a:xfrm>
              <a:off x="344"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0896" name="Text Box 1680"/>
            <xdr:cNvSpPr txBox="1">
              <a:spLocks noChangeArrowheads="1"/>
            </xdr:cNvSpPr>
          </xdr:nvSpPr>
          <xdr:spPr bwMode="auto">
            <a:xfrm>
              <a:off x="370"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0875" name="Text Box 1659"/>
            <xdr:cNvSpPr txBox="1">
              <a:spLocks noChangeArrowheads="1"/>
            </xdr:cNvSpPr>
          </xdr:nvSpPr>
          <xdr:spPr bwMode="auto">
            <a:xfrm>
              <a:off x="318" y="3940"/>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0876" name="Text Box 1660"/>
            <xdr:cNvSpPr txBox="1">
              <a:spLocks noChangeArrowheads="1"/>
            </xdr:cNvSpPr>
          </xdr:nvSpPr>
          <xdr:spPr bwMode="auto">
            <a:xfrm>
              <a:off x="318"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6600"/>
                  </a:solidFill>
                  <a:latin typeface="Arial"/>
                  <a:cs typeface="Arial"/>
                </a:rPr>
                <a:t>C</a:t>
              </a:r>
            </a:p>
          </xdr:txBody>
        </xdr:sp>
        <xdr:sp macro="" textlink="">
          <xdr:nvSpPr>
            <xdr:cNvPr id="10877" name="Text Box 1661"/>
            <xdr:cNvSpPr txBox="1">
              <a:spLocks noChangeArrowheads="1"/>
            </xdr:cNvSpPr>
          </xdr:nvSpPr>
          <xdr:spPr bwMode="auto">
            <a:xfrm>
              <a:off x="293"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2404" name="Group 1495"/>
            <xdr:cNvGrpSpPr>
              <a:grpSpLocks/>
            </xdr:cNvGrpSpPr>
          </xdr:nvGrpSpPr>
          <xdr:grpSpPr bwMode="auto">
            <a:xfrm rot="5400000">
              <a:off x="322" y="3934"/>
              <a:ext cx="11" cy="4"/>
              <a:chOff x="687" y="2128"/>
              <a:chExt cx="11" cy="4"/>
            </a:xfrm>
          </xdr:grpSpPr>
          <xdr:sp macro="" textlink="">
            <xdr:nvSpPr>
              <xdr:cNvPr id="42409" name="Line 1496"/>
              <xdr:cNvSpPr>
                <a:spLocks noChangeShapeType="1"/>
              </xdr:cNvSpPr>
            </xdr:nvSpPr>
            <xdr:spPr bwMode="auto">
              <a:xfrm rot="16200000">
                <a:off x="693" y="2126"/>
                <a:ext cx="0" cy="11"/>
              </a:xfrm>
              <a:prstGeom prst="line">
                <a:avLst/>
              </a:prstGeom>
              <a:noFill/>
              <a:ln w="9525">
                <a:solidFill>
                  <a:srgbClr val="FFFF99"/>
                </a:solidFill>
                <a:round/>
                <a:headEnd/>
                <a:tailEnd/>
              </a:ln>
            </xdr:spPr>
          </xdr:sp>
          <xdr:sp macro="" textlink="">
            <xdr:nvSpPr>
              <xdr:cNvPr id="42410" name="Line 1497"/>
              <xdr:cNvSpPr>
                <a:spLocks noChangeShapeType="1"/>
              </xdr:cNvSpPr>
            </xdr:nvSpPr>
            <xdr:spPr bwMode="auto">
              <a:xfrm rot="16200000">
                <a:off x="693" y="2122"/>
                <a:ext cx="0" cy="11"/>
              </a:xfrm>
              <a:prstGeom prst="line">
                <a:avLst/>
              </a:prstGeom>
              <a:noFill/>
              <a:ln w="9525">
                <a:solidFill>
                  <a:srgbClr val="FF6600"/>
                </a:solidFill>
                <a:round/>
                <a:headEnd/>
                <a:tailEnd/>
              </a:ln>
            </xdr:spPr>
          </xdr:sp>
        </xdr:grpSp>
        <xdr:sp macro="" textlink="">
          <xdr:nvSpPr>
            <xdr:cNvPr id="42405" name="Line 1664"/>
            <xdr:cNvSpPr>
              <a:spLocks noChangeShapeType="1"/>
            </xdr:cNvSpPr>
          </xdr:nvSpPr>
          <xdr:spPr bwMode="auto">
            <a:xfrm rot="-5400000">
              <a:off x="315" y="3914"/>
              <a:ext cx="0" cy="11"/>
            </a:xfrm>
            <a:prstGeom prst="line">
              <a:avLst/>
            </a:prstGeom>
            <a:noFill/>
            <a:ln w="9525">
              <a:solidFill>
                <a:srgbClr val="FFFF99"/>
              </a:solidFill>
              <a:round/>
              <a:headEnd/>
              <a:tailEnd/>
            </a:ln>
          </xdr:spPr>
        </xdr:sp>
        <xdr:sp macro="" textlink="">
          <xdr:nvSpPr>
            <xdr:cNvPr id="42406" name="Line 1665"/>
            <xdr:cNvSpPr>
              <a:spLocks noChangeShapeType="1"/>
            </xdr:cNvSpPr>
          </xdr:nvSpPr>
          <xdr:spPr bwMode="auto">
            <a:xfrm rot="-5400000">
              <a:off x="340" y="3914"/>
              <a:ext cx="0" cy="11"/>
            </a:xfrm>
            <a:prstGeom prst="line">
              <a:avLst/>
            </a:prstGeom>
            <a:noFill/>
            <a:ln w="9525">
              <a:solidFill>
                <a:srgbClr val="FFFF99"/>
              </a:solidFill>
              <a:round/>
              <a:headEnd/>
              <a:tailEnd/>
            </a:ln>
          </xdr:spPr>
        </xdr:sp>
        <xdr:sp macro="" textlink="">
          <xdr:nvSpPr>
            <xdr:cNvPr id="42407" name="Line 1666"/>
            <xdr:cNvSpPr>
              <a:spLocks noChangeShapeType="1"/>
            </xdr:cNvSpPr>
          </xdr:nvSpPr>
          <xdr:spPr bwMode="auto">
            <a:xfrm rot="-5400000">
              <a:off x="367" y="3914"/>
              <a:ext cx="0" cy="11"/>
            </a:xfrm>
            <a:prstGeom prst="line">
              <a:avLst/>
            </a:prstGeom>
            <a:noFill/>
            <a:ln w="9525">
              <a:solidFill>
                <a:srgbClr val="FFFF99"/>
              </a:solidFill>
              <a:round/>
              <a:headEnd/>
              <a:tailEnd/>
            </a:ln>
          </xdr:spPr>
        </xdr:sp>
        <xdr:sp macro="" textlink="">
          <xdr:nvSpPr>
            <xdr:cNvPr id="42408" name="Line 1667"/>
            <xdr:cNvSpPr>
              <a:spLocks noChangeShapeType="1"/>
            </xdr:cNvSpPr>
          </xdr:nvSpPr>
          <xdr:spPr bwMode="auto">
            <a:xfrm rot="-5400000">
              <a:off x="290" y="3914"/>
              <a:ext cx="0" cy="11"/>
            </a:xfrm>
            <a:prstGeom prst="line">
              <a:avLst/>
            </a:prstGeom>
            <a:noFill/>
            <a:ln w="9525">
              <a:solidFill>
                <a:srgbClr val="FFFF99"/>
              </a:solidFill>
              <a:round/>
              <a:headEnd/>
              <a:tailEnd/>
            </a:ln>
          </xdr:spPr>
        </xdr:sp>
      </xdr:grpSp>
      <xdr:grpSp>
        <xdr:nvGrpSpPr>
          <xdr:cNvPr id="42395" name="Group 1687"/>
          <xdr:cNvGrpSpPr>
            <a:grpSpLocks/>
          </xdr:cNvGrpSpPr>
        </xdr:nvGrpSpPr>
        <xdr:grpSpPr bwMode="auto">
          <a:xfrm>
            <a:off x="297" y="3930"/>
            <a:ext cx="20" cy="27"/>
            <a:chOff x="297" y="3930"/>
            <a:chExt cx="20" cy="27"/>
          </a:xfrm>
        </xdr:grpSpPr>
        <xdr:sp macro="" textlink="">
          <xdr:nvSpPr>
            <xdr:cNvPr id="42396" name="Line 1683"/>
            <xdr:cNvSpPr>
              <a:spLocks noChangeShapeType="1"/>
            </xdr:cNvSpPr>
          </xdr:nvSpPr>
          <xdr:spPr bwMode="auto">
            <a:xfrm>
              <a:off x="297" y="3930"/>
              <a:ext cx="19" cy="0"/>
            </a:xfrm>
            <a:prstGeom prst="line">
              <a:avLst/>
            </a:prstGeom>
            <a:noFill/>
            <a:ln w="9525">
              <a:solidFill>
                <a:srgbClr val="800000"/>
              </a:solidFill>
              <a:round/>
              <a:headEnd/>
              <a:tailEnd/>
            </a:ln>
          </xdr:spPr>
        </xdr:sp>
        <xdr:sp macro="" textlink="">
          <xdr:nvSpPr>
            <xdr:cNvPr id="42397" name="Line 1684"/>
            <xdr:cNvSpPr>
              <a:spLocks noChangeShapeType="1"/>
            </xdr:cNvSpPr>
          </xdr:nvSpPr>
          <xdr:spPr bwMode="auto">
            <a:xfrm>
              <a:off x="317" y="3930"/>
              <a:ext cx="0" cy="27"/>
            </a:xfrm>
            <a:prstGeom prst="line">
              <a:avLst/>
            </a:prstGeom>
            <a:noFill/>
            <a:ln w="9525">
              <a:solidFill>
                <a:srgbClr val="800000"/>
              </a:solidFill>
              <a:round/>
              <a:headEnd/>
              <a:tailEnd/>
            </a:ln>
          </xdr:spPr>
        </xdr:sp>
      </xdr:grpSp>
    </xdr:grpSp>
    <xdr:clientData/>
  </xdr:twoCellAnchor>
  <xdr:twoCellAnchor>
    <xdr:from>
      <xdr:col>6</xdr:col>
      <xdr:colOff>371475</xdr:colOff>
      <xdr:row>206</xdr:row>
      <xdr:rowOff>161925</xdr:rowOff>
    </xdr:from>
    <xdr:to>
      <xdr:col>8</xdr:col>
      <xdr:colOff>295275</xdr:colOff>
      <xdr:row>210</xdr:row>
      <xdr:rowOff>142875</xdr:rowOff>
    </xdr:to>
    <xdr:grpSp>
      <xdr:nvGrpSpPr>
        <xdr:cNvPr id="42020" name="Group 1712"/>
        <xdr:cNvGrpSpPr>
          <a:grpSpLocks/>
        </xdr:cNvGrpSpPr>
      </xdr:nvGrpSpPr>
      <xdr:grpSpPr bwMode="auto">
        <a:xfrm>
          <a:off x="4058572" y="42420151"/>
          <a:ext cx="1152832" cy="800305"/>
          <a:chOff x="451" y="3909"/>
          <a:chExt cx="120" cy="78"/>
        </a:xfrm>
      </xdr:grpSpPr>
      <xdr:grpSp>
        <xdr:nvGrpSpPr>
          <xdr:cNvPr id="42372" name="Group 1711"/>
          <xdr:cNvGrpSpPr>
            <a:grpSpLocks/>
          </xdr:cNvGrpSpPr>
        </xdr:nvGrpSpPr>
        <xdr:grpSpPr bwMode="auto">
          <a:xfrm>
            <a:off x="451" y="3909"/>
            <a:ext cx="120" cy="78"/>
            <a:chOff x="425" y="3909"/>
            <a:chExt cx="120" cy="78"/>
          </a:xfrm>
        </xdr:grpSpPr>
        <xdr:grpSp>
          <xdr:nvGrpSpPr>
            <xdr:cNvPr id="42373" name="Group 1709"/>
            <xdr:cNvGrpSpPr>
              <a:grpSpLocks/>
            </xdr:cNvGrpSpPr>
          </xdr:nvGrpSpPr>
          <xdr:grpSpPr bwMode="auto">
            <a:xfrm>
              <a:off x="425" y="3909"/>
              <a:ext cx="120" cy="78"/>
              <a:chOff x="425" y="3909"/>
              <a:chExt cx="120" cy="78"/>
            </a:xfrm>
          </xdr:grpSpPr>
          <xdr:sp macro="" textlink="">
            <xdr:nvSpPr>
              <xdr:cNvPr id="10922" name="Text Box 1706"/>
              <xdr:cNvSpPr txBox="1">
                <a:spLocks noChangeArrowheads="1"/>
              </xdr:cNvSpPr>
            </xdr:nvSpPr>
            <xdr:spPr bwMode="auto">
              <a:xfrm>
                <a:off x="527"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0923" name="Text Box 1707"/>
              <xdr:cNvSpPr txBox="1">
                <a:spLocks noChangeArrowheads="1"/>
              </xdr:cNvSpPr>
            </xdr:nvSpPr>
            <xdr:spPr bwMode="auto">
              <a:xfrm>
                <a:off x="450" y="3967"/>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grpSp>
            <xdr:nvGrpSpPr>
              <xdr:cNvPr id="42379" name="Group 1691"/>
              <xdr:cNvGrpSpPr>
                <a:grpSpLocks/>
              </xdr:cNvGrpSpPr>
            </xdr:nvGrpSpPr>
            <xdr:grpSpPr bwMode="auto">
              <a:xfrm>
                <a:off x="425" y="3909"/>
                <a:ext cx="93" cy="48"/>
                <a:chOff x="128" y="3909"/>
                <a:chExt cx="93" cy="48"/>
              </a:xfrm>
            </xdr:grpSpPr>
            <xdr:sp macro="" textlink="">
              <xdr:nvSpPr>
                <xdr:cNvPr id="10908" name="Text Box 1692"/>
                <xdr:cNvSpPr txBox="1">
                  <a:spLocks noChangeArrowheads="1"/>
                </xdr:cNvSpPr>
              </xdr:nvSpPr>
              <xdr:spPr bwMode="auto">
                <a:xfrm>
                  <a:off x="128"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0909" name="Text Box 1693"/>
                <xdr:cNvSpPr txBox="1">
                  <a:spLocks noChangeArrowheads="1"/>
                </xdr:cNvSpPr>
              </xdr:nvSpPr>
              <xdr:spPr bwMode="auto">
                <a:xfrm>
                  <a:off x="153"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6600"/>
                      </a:solidFill>
                      <a:latin typeface="Arial"/>
                      <a:cs typeface="Arial"/>
                    </a:rPr>
                    <a:t>C</a:t>
                  </a:r>
                </a:p>
              </xdr:txBody>
            </xdr:sp>
            <xdr:sp macro="" textlink="">
              <xdr:nvSpPr>
                <xdr:cNvPr id="10910" name="Text Box 1694"/>
                <xdr:cNvSpPr txBox="1">
                  <a:spLocks noChangeArrowheads="1"/>
                </xdr:cNvSpPr>
              </xdr:nvSpPr>
              <xdr:spPr bwMode="auto">
                <a:xfrm>
                  <a:off x="178"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0911" name="Text Box 1695"/>
                <xdr:cNvSpPr txBox="1">
                  <a:spLocks noChangeArrowheads="1"/>
                </xdr:cNvSpPr>
              </xdr:nvSpPr>
              <xdr:spPr bwMode="auto">
                <a:xfrm>
                  <a:off x="203" y="390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0912" name="Text Box 1696"/>
                <xdr:cNvSpPr txBox="1">
                  <a:spLocks noChangeArrowheads="1"/>
                </xdr:cNvSpPr>
              </xdr:nvSpPr>
              <xdr:spPr bwMode="auto">
                <a:xfrm>
                  <a:off x="153" y="3937"/>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2390" name="Line 1697"/>
                <xdr:cNvSpPr>
                  <a:spLocks noChangeShapeType="1"/>
                </xdr:cNvSpPr>
              </xdr:nvSpPr>
              <xdr:spPr bwMode="auto">
                <a:xfrm rot="-5400000">
                  <a:off x="150" y="3914"/>
                  <a:ext cx="0" cy="11"/>
                </a:xfrm>
                <a:prstGeom prst="line">
                  <a:avLst/>
                </a:prstGeom>
                <a:noFill/>
                <a:ln w="9525">
                  <a:solidFill>
                    <a:srgbClr val="FFFF99"/>
                  </a:solidFill>
                  <a:round/>
                  <a:headEnd/>
                  <a:tailEnd/>
                </a:ln>
              </xdr:spPr>
            </xdr:sp>
            <xdr:sp macro="" textlink="">
              <xdr:nvSpPr>
                <xdr:cNvPr id="42391" name="Line 1698"/>
                <xdr:cNvSpPr>
                  <a:spLocks noChangeShapeType="1"/>
                </xdr:cNvSpPr>
              </xdr:nvSpPr>
              <xdr:spPr bwMode="auto">
                <a:xfrm rot="-5400000">
                  <a:off x="175" y="3914"/>
                  <a:ext cx="0" cy="11"/>
                </a:xfrm>
                <a:prstGeom prst="line">
                  <a:avLst/>
                </a:prstGeom>
                <a:noFill/>
                <a:ln w="9525">
                  <a:solidFill>
                    <a:srgbClr val="FFFF99"/>
                  </a:solidFill>
                  <a:round/>
                  <a:headEnd/>
                  <a:tailEnd/>
                </a:ln>
              </xdr:spPr>
            </xdr:sp>
            <xdr:sp macro="" textlink="">
              <xdr:nvSpPr>
                <xdr:cNvPr id="42392" name="Line 1699"/>
                <xdr:cNvSpPr>
                  <a:spLocks noChangeShapeType="1"/>
                </xdr:cNvSpPr>
              </xdr:nvSpPr>
              <xdr:spPr bwMode="auto">
                <a:xfrm rot="-5400000">
                  <a:off x="200" y="3914"/>
                  <a:ext cx="0" cy="11"/>
                </a:xfrm>
                <a:prstGeom prst="line">
                  <a:avLst/>
                </a:prstGeom>
                <a:noFill/>
                <a:ln w="9525">
                  <a:solidFill>
                    <a:srgbClr val="FFFF99"/>
                  </a:solidFill>
                  <a:round/>
                  <a:headEnd/>
                  <a:tailEnd/>
                </a:ln>
              </xdr:spPr>
            </xdr:sp>
            <xdr:sp macro="" textlink="">
              <xdr:nvSpPr>
                <xdr:cNvPr id="42393" name="Line 1700"/>
                <xdr:cNvSpPr>
                  <a:spLocks noChangeShapeType="1"/>
                </xdr:cNvSpPr>
              </xdr:nvSpPr>
              <xdr:spPr bwMode="auto">
                <a:xfrm>
                  <a:off x="163" y="3928"/>
                  <a:ext cx="0" cy="11"/>
                </a:xfrm>
                <a:prstGeom prst="line">
                  <a:avLst/>
                </a:prstGeom>
                <a:noFill/>
                <a:ln w="9525">
                  <a:solidFill>
                    <a:srgbClr val="FFFF99"/>
                  </a:solidFill>
                  <a:round/>
                  <a:headEnd/>
                  <a:tailEnd/>
                </a:ln>
              </xdr:spPr>
            </xdr:sp>
          </xdr:grpSp>
          <xdr:grpSp>
            <xdr:nvGrpSpPr>
              <xdr:cNvPr id="42380" name="Group 1625"/>
              <xdr:cNvGrpSpPr>
                <a:grpSpLocks/>
              </xdr:cNvGrpSpPr>
            </xdr:nvGrpSpPr>
            <xdr:grpSpPr bwMode="auto">
              <a:xfrm>
                <a:off x="517" y="3917"/>
                <a:ext cx="11" cy="6"/>
                <a:chOff x="346" y="3244"/>
                <a:chExt cx="11" cy="6"/>
              </a:xfrm>
            </xdr:grpSpPr>
            <xdr:grpSp>
              <xdr:nvGrpSpPr>
                <xdr:cNvPr id="42381" name="Group 1626"/>
                <xdr:cNvGrpSpPr>
                  <a:grpSpLocks/>
                </xdr:cNvGrpSpPr>
              </xdr:nvGrpSpPr>
              <xdr:grpSpPr bwMode="auto">
                <a:xfrm>
                  <a:off x="346" y="3244"/>
                  <a:ext cx="11" cy="3"/>
                  <a:chOff x="346" y="3244"/>
                  <a:chExt cx="11" cy="3"/>
                </a:xfrm>
              </xdr:grpSpPr>
              <xdr:sp macro="" textlink="">
                <xdr:nvSpPr>
                  <xdr:cNvPr id="42383" name="Line 1627"/>
                  <xdr:cNvSpPr>
                    <a:spLocks noChangeShapeType="1"/>
                  </xdr:cNvSpPr>
                </xdr:nvSpPr>
                <xdr:spPr bwMode="auto">
                  <a:xfrm rot="-5400000">
                    <a:off x="352" y="3241"/>
                    <a:ext cx="0" cy="11"/>
                  </a:xfrm>
                  <a:prstGeom prst="line">
                    <a:avLst/>
                  </a:prstGeom>
                  <a:noFill/>
                  <a:ln w="9525">
                    <a:solidFill>
                      <a:srgbClr val="FFFF99"/>
                    </a:solidFill>
                    <a:round/>
                    <a:headEnd/>
                    <a:tailEnd/>
                  </a:ln>
                </xdr:spPr>
              </xdr:sp>
              <xdr:sp macro="" textlink="">
                <xdr:nvSpPr>
                  <xdr:cNvPr id="42384" name="Line 1628"/>
                  <xdr:cNvSpPr>
                    <a:spLocks noChangeShapeType="1"/>
                  </xdr:cNvSpPr>
                </xdr:nvSpPr>
                <xdr:spPr bwMode="auto">
                  <a:xfrm rot="-5400000">
                    <a:off x="352" y="3238"/>
                    <a:ext cx="0" cy="11"/>
                  </a:xfrm>
                  <a:prstGeom prst="line">
                    <a:avLst/>
                  </a:prstGeom>
                  <a:noFill/>
                  <a:ln w="9525">
                    <a:solidFill>
                      <a:srgbClr val="FF6600"/>
                    </a:solidFill>
                    <a:round/>
                    <a:headEnd/>
                    <a:tailEnd/>
                  </a:ln>
                </xdr:spPr>
              </xdr:sp>
            </xdr:grpSp>
            <xdr:sp macro="" textlink="">
              <xdr:nvSpPr>
                <xdr:cNvPr id="42382" name="Line 1629"/>
                <xdr:cNvSpPr>
                  <a:spLocks noChangeShapeType="1"/>
                </xdr:cNvSpPr>
              </xdr:nvSpPr>
              <xdr:spPr bwMode="auto">
                <a:xfrm rot="-5400000">
                  <a:off x="352" y="3244"/>
                  <a:ext cx="0" cy="11"/>
                </a:xfrm>
                <a:prstGeom prst="line">
                  <a:avLst/>
                </a:prstGeom>
                <a:noFill/>
                <a:ln w="9525">
                  <a:solidFill>
                    <a:srgbClr val="FF6600"/>
                  </a:solidFill>
                  <a:round/>
                  <a:headEnd/>
                  <a:tailEnd/>
                </a:ln>
              </xdr:spPr>
            </xdr:sp>
          </xdr:grpSp>
        </xdr:grpSp>
        <xdr:grpSp>
          <xdr:nvGrpSpPr>
            <xdr:cNvPr id="42374" name="Group 1710"/>
            <xdr:cNvGrpSpPr>
              <a:grpSpLocks/>
            </xdr:cNvGrpSpPr>
          </xdr:nvGrpSpPr>
          <xdr:grpSpPr bwMode="auto">
            <a:xfrm>
              <a:off x="471" y="3930"/>
              <a:ext cx="70" cy="54"/>
              <a:chOff x="471" y="3930"/>
              <a:chExt cx="70" cy="54"/>
            </a:xfrm>
          </xdr:grpSpPr>
          <xdr:sp macro="" textlink="">
            <xdr:nvSpPr>
              <xdr:cNvPr id="42375" name="Line 1701"/>
              <xdr:cNvSpPr>
                <a:spLocks noChangeShapeType="1"/>
              </xdr:cNvSpPr>
            </xdr:nvSpPr>
            <xdr:spPr bwMode="auto">
              <a:xfrm flipH="1">
                <a:off x="472" y="3930"/>
                <a:ext cx="69" cy="0"/>
              </a:xfrm>
              <a:prstGeom prst="line">
                <a:avLst/>
              </a:prstGeom>
              <a:noFill/>
              <a:ln w="9525">
                <a:solidFill>
                  <a:srgbClr val="800000"/>
                </a:solidFill>
                <a:round/>
                <a:headEnd/>
                <a:tailEnd/>
              </a:ln>
            </xdr:spPr>
          </xdr:sp>
          <xdr:sp macro="" textlink="">
            <xdr:nvSpPr>
              <xdr:cNvPr id="42376" name="Line 1708"/>
              <xdr:cNvSpPr>
                <a:spLocks noChangeShapeType="1"/>
              </xdr:cNvSpPr>
            </xdr:nvSpPr>
            <xdr:spPr bwMode="auto">
              <a:xfrm>
                <a:off x="471" y="3930"/>
                <a:ext cx="0" cy="54"/>
              </a:xfrm>
              <a:prstGeom prst="line">
                <a:avLst/>
              </a:prstGeom>
              <a:noFill/>
              <a:ln w="9525">
                <a:solidFill>
                  <a:srgbClr val="800000"/>
                </a:solidFill>
                <a:round/>
                <a:headEnd/>
                <a:tailEnd/>
              </a:ln>
            </xdr:spPr>
          </xdr:sp>
        </xdr:grpSp>
      </xdr:grpSp>
      <xdr:sp macro="" textlink="">
        <xdr:nvSpPr>
          <xdr:cNvPr id="42371" name="Line 1670"/>
          <xdr:cNvSpPr>
            <a:spLocks noChangeShapeType="1"/>
          </xdr:cNvSpPr>
        </xdr:nvSpPr>
        <xdr:spPr bwMode="auto">
          <a:xfrm>
            <a:off x="486" y="3958"/>
            <a:ext cx="0" cy="11"/>
          </a:xfrm>
          <a:prstGeom prst="line">
            <a:avLst/>
          </a:prstGeom>
          <a:noFill/>
          <a:ln w="9525">
            <a:solidFill>
              <a:srgbClr val="FFFF99"/>
            </a:solidFill>
            <a:round/>
            <a:headEnd/>
            <a:tailEnd/>
          </a:ln>
        </xdr:spPr>
      </xdr:sp>
    </xdr:grpSp>
    <xdr:clientData/>
  </xdr:twoCellAnchor>
  <xdr:twoCellAnchor>
    <xdr:from>
      <xdr:col>1</xdr:col>
      <xdr:colOff>57150</xdr:colOff>
      <xdr:row>228</xdr:row>
      <xdr:rowOff>66675</xdr:rowOff>
    </xdr:from>
    <xdr:to>
      <xdr:col>2</xdr:col>
      <xdr:colOff>600075</xdr:colOff>
      <xdr:row>229</xdr:row>
      <xdr:rowOff>85725</xdr:rowOff>
    </xdr:to>
    <xdr:grpSp>
      <xdr:nvGrpSpPr>
        <xdr:cNvPr id="42021" name="Group 1713"/>
        <xdr:cNvGrpSpPr>
          <a:grpSpLocks/>
        </xdr:cNvGrpSpPr>
      </xdr:nvGrpSpPr>
      <xdr:grpSpPr bwMode="auto">
        <a:xfrm>
          <a:off x="671666" y="46831352"/>
          <a:ext cx="1157441" cy="223889"/>
          <a:chOff x="131" y="2624"/>
          <a:chExt cx="100" cy="22"/>
        </a:xfrm>
      </xdr:grpSpPr>
      <xdr:sp macro="" textlink="">
        <xdr:nvSpPr>
          <xdr:cNvPr id="10930" name="Text Box 1714"/>
          <xdr:cNvSpPr txBox="1">
            <a:spLocks noChangeArrowheads="1"/>
          </xdr:cNvSpPr>
        </xdr:nvSpPr>
        <xdr:spPr bwMode="auto">
          <a:xfrm>
            <a:off x="131" y="2624"/>
            <a:ext cx="100" cy="22"/>
          </a:xfrm>
          <a:prstGeom prst="rect">
            <a:avLst/>
          </a:prstGeom>
          <a:gradFill rotWithShape="1">
            <a:gsLst>
              <a:gs pos="0">
                <a:srgbClr val="333300"/>
              </a:gs>
              <a:gs pos="100000">
                <a:srgbClr val="333300">
                  <a:gamma/>
                  <a:shade val="0"/>
                  <a:invGamma/>
                </a:srgbClr>
              </a:gs>
            </a:gsLst>
            <a:lin ang="2700000" scaled="1"/>
          </a:gradFill>
          <a:ln w="9525">
            <a:noFill/>
            <a:miter lim="800000"/>
            <a:headEnd/>
            <a:tailEnd/>
          </a:ln>
        </xdr:spPr>
        <xdr:txBody>
          <a:bodyPr vertOverflow="clip" wrap="square" lIns="36576" tIns="27432" rIns="36576" bIns="27432" anchor="ctr" upright="1"/>
          <a:lstStyle/>
          <a:p>
            <a:pPr algn="ctr" rtl="1">
              <a:defRPr sz="1000"/>
            </a:pPr>
            <a:r>
              <a:rPr lang="el-GR" sz="1200" b="1" i="0" strike="noStrike">
                <a:solidFill>
                  <a:srgbClr val="FF6600"/>
                </a:solidFill>
                <a:latin typeface="Arial"/>
                <a:cs typeface="Arial"/>
              </a:rPr>
              <a:t>Παραδείγματα</a:t>
            </a:r>
          </a:p>
        </xdr:txBody>
      </xdr:sp>
      <xdr:sp macro="" textlink="">
        <xdr:nvSpPr>
          <xdr:cNvPr id="42369" name="Line 1715"/>
          <xdr:cNvSpPr>
            <a:spLocks noChangeShapeType="1"/>
          </xdr:cNvSpPr>
        </xdr:nvSpPr>
        <xdr:spPr bwMode="auto">
          <a:xfrm>
            <a:off x="231" y="2624"/>
            <a:ext cx="0" cy="22"/>
          </a:xfrm>
          <a:prstGeom prst="line">
            <a:avLst/>
          </a:prstGeom>
          <a:noFill/>
          <a:ln w="9525">
            <a:solidFill>
              <a:srgbClr val="FFFF99"/>
            </a:solidFill>
            <a:round/>
            <a:headEnd/>
            <a:tailEnd/>
          </a:ln>
        </xdr:spPr>
      </xdr:sp>
      <xdr:sp macro="" textlink="">
        <xdr:nvSpPr>
          <xdr:cNvPr id="42370" name="Line 1716"/>
          <xdr:cNvSpPr>
            <a:spLocks noChangeShapeType="1"/>
          </xdr:cNvSpPr>
        </xdr:nvSpPr>
        <xdr:spPr bwMode="auto">
          <a:xfrm flipH="1">
            <a:off x="131" y="2646"/>
            <a:ext cx="100" cy="0"/>
          </a:xfrm>
          <a:prstGeom prst="line">
            <a:avLst/>
          </a:prstGeom>
          <a:noFill/>
          <a:ln w="9525">
            <a:solidFill>
              <a:srgbClr val="FFFF99"/>
            </a:solidFill>
            <a:round/>
            <a:headEnd/>
            <a:tailEnd/>
          </a:ln>
        </xdr:spPr>
      </xdr:sp>
    </xdr:grpSp>
    <xdr:clientData/>
  </xdr:twoCellAnchor>
  <xdr:twoCellAnchor>
    <xdr:from>
      <xdr:col>1</xdr:col>
      <xdr:colOff>428625</xdr:colOff>
      <xdr:row>214</xdr:row>
      <xdr:rowOff>142875</xdr:rowOff>
    </xdr:from>
    <xdr:to>
      <xdr:col>1</xdr:col>
      <xdr:colOff>542925</xdr:colOff>
      <xdr:row>215</xdr:row>
      <xdr:rowOff>53236</xdr:rowOff>
    </xdr:to>
    <xdr:sp macro="" textlink="">
      <xdr:nvSpPr>
        <xdr:cNvPr id="42022" name="Oval 1717"/>
        <xdr:cNvSpPr>
          <a:spLocks noChangeArrowheads="1"/>
        </xdr:cNvSpPr>
      </xdr:nvSpPr>
      <xdr:spPr bwMode="auto">
        <a:xfrm>
          <a:off x="1043141" y="44039810"/>
          <a:ext cx="114300" cy="115200"/>
        </a:xfrm>
        <a:prstGeom prst="ellipse">
          <a:avLst/>
        </a:prstGeom>
        <a:gradFill rotWithShape="1">
          <a:gsLst>
            <a:gs pos="0">
              <a:srgbClr val="3366FF"/>
            </a:gs>
            <a:gs pos="100000">
              <a:srgbClr val="000000"/>
            </a:gs>
          </a:gsLst>
          <a:lin ang="2700000" scaled="1"/>
        </a:gradFill>
        <a:ln w="9525">
          <a:solidFill>
            <a:srgbClr val="000000"/>
          </a:solidFill>
          <a:round/>
          <a:headEnd/>
          <a:tailEnd/>
        </a:ln>
      </xdr:spPr>
    </xdr:sp>
    <xdr:clientData/>
  </xdr:twoCellAnchor>
  <xdr:twoCellAnchor>
    <xdr:from>
      <xdr:col>1</xdr:col>
      <xdr:colOff>428625</xdr:colOff>
      <xdr:row>217</xdr:row>
      <xdr:rowOff>47625</xdr:rowOff>
    </xdr:from>
    <xdr:to>
      <xdr:col>1</xdr:col>
      <xdr:colOff>542925</xdr:colOff>
      <xdr:row>217</xdr:row>
      <xdr:rowOff>161925</xdr:rowOff>
    </xdr:to>
    <xdr:sp macro="" textlink="">
      <xdr:nvSpPr>
        <xdr:cNvPr id="42023" name="Oval 1718"/>
        <xdr:cNvSpPr>
          <a:spLocks noChangeArrowheads="1"/>
        </xdr:cNvSpPr>
      </xdr:nvSpPr>
      <xdr:spPr bwMode="auto">
        <a:xfrm>
          <a:off x="1038225" y="39852600"/>
          <a:ext cx="114300" cy="114300"/>
        </a:xfrm>
        <a:prstGeom prst="ellipse">
          <a:avLst/>
        </a:prstGeom>
        <a:gradFill rotWithShape="1">
          <a:gsLst>
            <a:gs pos="0">
              <a:srgbClr val="3366FF"/>
            </a:gs>
            <a:gs pos="100000">
              <a:srgbClr val="000000"/>
            </a:gs>
          </a:gsLst>
          <a:lin ang="2700000" scaled="1"/>
        </a:gradFill>
        <a:ln w="9525">
          <a:solidFill>
            <a:srgbClr val="000000"/>
          </a:solidFill>
          <a:round/>
          <a:headEnd/>
          <a:tailEnd/>
        </a:ln>
      </xdr:spPr>
    </xdr:sp>
    <xdr:clientData/>
  </xdr:twoCellAnchor>
  <xdr:twoCellAnchor>
    <xdr:from>
      <xdr:col>1</xdr:col>
      <xdr:colOff>428625</xdr:colOff>
      <xdr:row>221</xdr:row>
      <xdr:rowOff>148407</xdr:rowOff>
    </xdr:from>
    <xdr:to>
      <xdr:col>1</xdr:col>
      <xdr:colOff>542925</xdr:colOff>
      <xdr:row>222</xdr:row>
      <xdr:rowOff>58768</xdr:rowOff>
    </xdr:to>
    <xdr:sp macro="" textlink="">
      <xdr:nvSpPr>
        <xdr:cNvPr id="42024" name="Oval 1719"/>
        <xdr:cNvSpPr>
          <a:spLocks noChangeArrowheads="1"/>
        </xdr:cNvSpPr>
      </xdr:nvSpPr>
      <xdr:spPr bwMode="auto">
        <a:xfrm>
          <a:off x="1043141" y="45479213"/>
          <a:ext cx="114300" cy="115200"/>
        </a:xfrm>
        <a:prstGeom prst="ellipse">
          <a:avLst/>
        </a:prstGeom>
        <a:gradFill rotWithShape="1">
          <a:gsLst>
            <a:gs pos="0">
              <a:srgbClr val="3366FF"/>
            </a:gs>
            <a:gs pos="100000">
              <a:srgbClr val="000000"/>
            </a:gs>
          </a:gsLst>
          <a:lin ang="2700000" scaled="1"/>
        </a:gradFill>
        <a:ln w="9525">
          <a:solidFill>
            <a:srgbClr val="000000"/>
          </a:solidFill>
          <a:round/>
          <a:headEnd/>
          <a:tailEnd/>
        </a:ln>
      </xdr:spPr>
    </xdr:sp>
    <xdr:clientData/>
  </xdr:twoCellAnchor>
  <xdr:twoCellAnchor>
    <xdr:from>
      <xdr:col>1</xdr:col>
      <xdr:colOff>581025</xdr:colOff>
      <xdr:row>239</xdr:row>
      <xdr:rowOff>152400</xdr:rowOff>
    </xdr:from>
    <xdr:to>
      <xdr:col>4</xdr:col>
      <xdr:colOff>66675</xdr:colOff>
      <xdr:row>240</xdr:row>
      <xdr:rowOff>161925</xdr:rowOff>
    </xdr:to>
    <xdr:sp macro="" textlink="">
      <xdr:nvSpPr>
        <xdr:cNvPr id="10967" name="Text Box 1751"/>
        <xdr:cNvSpPr txBox="1">
          <a:spLocks noChangeArrowheads="1"/>
        </xdr:cNvSpPr>
      </xdr:nvSpPr>
      <xdr:spPr bwMode="auto">
        <a:xfrm>
          <a:off x="1190625" y="44148375"/>
          <a:ext cx="1314450" cy="20002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2-μέθυλο-πεντάνιο</a:t>
          </a:r>
        </a:p>
      </xdr:txBody>
    </xdr:sp>
    <xdr:clientData/>
  </xdr:twoCellAnchor>
  <xdr:twoCellAnchor>
    <xdr:from>
      <xdr:col>1</xdr:col>
      <xdr:colOff>466725</xdr:colOff>
      <xdr:row>247</xdr:row>
      <xdr:rowOff>19050</xdr:rowOff>
    </xdr:from>
    <xdr:to>
      <xdr:col>4</xdr:col>
      <xdr:colOff>180975</xdr:colOff>
      <xdr:row>248</xdr:row>
      <xdr:rowOff>47625</xdr:rowOff>
    </xdr:to>
    <xdr:sp macro="" textlink="">
      <xdr:nvSpPr>
        <xdr:cNvPr id="10989" name="Text Box 1773"/>
        <xdr:cNvSpPr txBox="1">
          <a:spLocks noChangeArrowheads="1"/>
        </xdr:cNvSpPr>
      </xdr:nvSpPr>
      <xdr:spPr bwMode="auto">
        <a:xfrm>
          <a:off x="1076325" y="45539025"/>
          <a:ext cx="1543050"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2,3-διμέθυλο-πεντάνιο</a:t>
          </a:r>
        </a:p>
      </xdr:txBody>
    </xdr:sp>
    <xdr:clientData/>
  </xdr:twoCellAnchor>
  <xdr:twoCellAnchor>
    <xdr:from>
      <xdr:col>1</xdr:col>
      <xdr:colOff>314325</xdr:colOff>
      <xdr:row>245</xdr:row>
      <xdr:rowOff>9525</xdr:rowOff>
    </xdr:from>
    <xdr:to>
      <xdr:col>4</xdr:col>
      <xdr:colOff>323850</xdr:colOff>
      <xdr:row>245</xdr:row>
      <xdr:rowOff>9525</xdr:rowOff>
    </xdr:to>
    <xdr:sp macro="" textlink="">
      <xdr:nvSpPr>
        <xdr:cNvPr id="42343" name="Line 1767"/>
        <xdr:cNvSpPr>
          <a:spLocks noChangeShapeType="1"/>
        </xdr:cNvSpPr>
      </xdr:nvSpPr>
      <xdr:spPr bwMode="auto">
        <a:xfrm flipH="1">
          <a:off x="923925" y="46062900"/>
          <a:ext cx="1838325" cy="0"/>
        </a:xfrm>
        <a:prstGeom prst="line">
          <a:avLst/>
        </a:prstGeom>
        <a:noFill/>
        <a:ln w="9525">
          <a:solidFill>
            <a:srgbClr val="800000"/>
          </a:solidFill>
          <a:round/>
          <a:headEnd/>
          <a:tailEnd/>
        </a:ln>
      </xdr:spPr>
    </xdr:sp>
    <xdr:clientData/>
  </xdr:twoCellAnchor>
  <xdr:twoCellAnchor>
    <xdr:from>
      <xdr:col>3</xdr:col>
      <xdr:colOff>147076</xdr:colOff>
      <xdr:row>252</xdr:row>
      <xdr:rowOff>133350</xdr:rowOff>
    </xdr:from>
    <xdr:to>
      <xdr:col>3</xdr:col>
      <xdr:colOff>251851</xdr:colOff>
      <xdr:row>252</xdr:row>
      <xdr:rowOff>171450</xdr:rowOff>
    </xdr:to>
    <xdr:grpSp>
      <xdr:nvGrpSpPr>
        <xdr:cNvPr id="42332" name="Group 1582"/>
        <xdr:cNvGrpSpPr>
          <a:grpSpLocks/>
        </xdr:cNvGrpSpPr>
      </xdr:nvGrpSpPr>
      <xdr:grpSpPr bwMode="auto">
        <a:xfrm>
          <a:off x="1990624" y="51855124"/>
          <a:ext cx="104775" cy="38100"/>
          <a:chOff x="689" y="2127"/>
          <a:chExt cx="11" cy="4"/>
        </a:xfrm>
      </xdr:grpSpPr>
      <xdr:sp macro="" textlink="">
        <xdr:nvSpPr>
          <xdr:cNvPr id="42341" name="Line 1583"/>
          <xdr:cNvSpPr>
            <a:spLocks noChangeShapeType="1"/>
          </xdr:cNvSpPr>
        </xdr:nvSpPr>
        <xdr:spPr bwMode="auto">
          <a:xfrm rot="-5400000">
            <a:off x="695" y="2125"/>
            <a:ext cx="0" cy="11"/>
          </a:xfrm>
          <a:prstGeom prst="line">
            <a:avLst/>
          </a:prstGeom>
          <a:noFill/>
          <a:ln w="9525">
            <a:solidFill>
              <a:srgbClr val="FFFF99"/>
            </a:solidFill>
            <a:round/>
            <a:headEnd/>
            <a:tailEnd/>
          </a:ln>
        </xdr:spPr>
      </xdr:sp>
      <xdr:sp macro="" textlink="">
        <xdr:nvSpPr>
          <xdr:cNvPr id="42342" name="Line 1584"/>
          <xdr:cNvSpPr>
            <a:spLocks noChangeShapeType="1"/>
          </xdr:cNvSpPr>
        </xdr:nvSpPr>
        <xdr:spPr bwMode="auto">
          <a:xfrm rot="-5400000">
            <a:off x="695" y="2121"/>
            <a:ext cx="0" cy="11"/>
          </a:xfrm>
          <a:prstGeom prst="line">
            <a:avLst/>
          </a:prstGeom>
          <a:noFill/>
          <a:ln w="9525">
            <a:solidFill>
              <a:srgbClr val="FF6600"/>
            </a:solidFill>
            <a:round/>
            <a:headEnd/>
            <a:tailEnd/>
          </a:ln>
        </xdr:spPr>
      </xdr:sp>
    </xdr:grpSp>
    <xdr:clientData/>
  </xdr:twoCellAnchor>
  <xdr:twoCellAnchor>
    <xdr:from>
      <xdr:col>1</xdr:col>
      <xdr:colOff>323850</xdr:colOff>
      <xdr:row>253</xdr:row>
      <xdr:rowOff>9525</xdr:rowOff>
    </xdr:from>
    <xdr:to>
      <xdr:col>4</xdr:col>
      <xdr:colOff>304800</xdr:colOff>
      <xdr:row>253</xdr:row>
      <xdr:rowOff>9525</xdr:rowOff>
    </xdr:to>
    <xdr:sp macro="" textlink="">
      <xdr:nvSpPr>
        <xdr:cNvPr id="42324" name="Line 1801"/>
        <xdr:cNvSpPr>
          <a:spLocks noChangeShapeType="1"/>
        </xdr:cNvSpPr>
      </xdr:nvSpPr>
      <xdr:spPr bwMode="auto">
        <a:xfrm flipH="1">
          <a:off x="933450" y="47653575"/>
          <a:ext cx="1809750" cy="0"/>
        </a:xfrm>
        <a:prstGeom prst="line">
          <a:avLst/>
        </a:prstGeom>
        <a:noFill/>
        <a:ln w="9525">
          <a:solidFill>
            <a:srgbClr val="800000"/>
          </a:solidFill>
          <a:round/>
          <a:headEnd/>
          <a:tailEnd/>
        </a:ln>
      </xdr:spPr>
    </xdr:sp>
    <xdr:clientData/>
  </xdr:twoCellAnchor>
  <xdr:twoCellAnchor>
    <xdr:from>
      <xdr:col>1</xdr:col>
      <xdr:colOff>495300</xdr:colOff>
      <xdr:row>254</xdr:row>
      <xdr:rowOff>171450</xdr:rowOff>
    </xdr:from>
    <xdr:to>
      <xdr:col>4</xdr:col>
      <xdr:colOff>76200</xdr:colOff>
      <xdr:row>256</xdr:row>
      <xdr:rowOff>0</xdr:rowOff>
    </xdr:to>
    <xdr:sp macro="" textlink="">
      <xdr:nvSpPr>
        <xdr:cNvPr id="11023" name="Text Box 1807"/>
        <xdr:cNvSpPr txBox="1">
          <a:spLocks noChangeArrowheads="1"/>
        </xdr:cNvSpPr>
      </xdr:nvSpPr>
      <xdr:spPr bwMode="auto">
        <a:xfrm>
          <a:off x="1104900" y="47024925"/>
          <a:ext cx="1409700" cy="2095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4-μέθυλο-2-πεντένιο</a:t>
          </a:r>
        </a:p>
      </xdr:txBody>
    </xdr:sp>
    <xdr:clientData/>
  </xdr:twoCellAnchor>
  <xdr:twoCellAnchor>
    <xdr:from>
      <xdr:col>1</xdr:col>
      <xdr:colOff>333375</xdr:colOff>
      <xdr:row>260</xdr:row>
      <xdr:rowOff>76200</xdr:rowOff>
    </xdr:from>
    <xdr:to>
      <xdr:col>4</xdr:col>
      <xdr:colOff>257175</xdr:colOff>
      <xdr:row>261</xdr:row>
      <xdr:rowOff>95250</xdr:rowOff>
    </xdr:to>
    <xdr:sp macro="" textlink="">
      <xdr:nvSpPr>
        <xdr:cNvPr id="11029" name="Text Box 1813"/>
        <xdr:cNvSpPr txBox="1">
          <a:spLocks noChangeArrowheads="1"/>
        </xdr:cNvSpPr>
      </xdr:nvSpPr>
      <xdr:spPr bwMode="auto">
        <a:xfrm>
          <a:off x="942975" y="48072675"/>
          <a:ext cx="1752600" cy="2095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2-μέθυλο-1,4-πενταδιένιο</a:t>
          </a:r>
        </a:p>
      </xdr:txBody>
    </xdr:sp>
    <xdr:clientData/>
  </xdr:twoCellAnchor>
  <xdr:twoCellAnchor>
    <xdr:from>
      <xdr:col>1</xdr:col>
      <xdr:colOff>152400</xdr:colOff>
      <xdr:row>268</xdr:row>
      <xdr:rowOff>180975</xdr:rowOff>
    </xdr:from>
    <xdr:to>
      <xdr:col>4</xdr:col>
      <xdr:colOff>381000</xdr:colOff>
      <xdr:row>270</xdr:row>
      <xdr:rowOff>9525</xdr:rowOff>
    </xdr:to>
    <xdr:sp macro="" textlink="">
      <xdr:nvSpPr>
        <xdr:cNvPr id="11093" name="Text Box 1877"/>
        <xdr:cNvSpPr txBox="1">
          <a:spLocks noChangeArrowheads="1"/>
        </xdr:cNvSpPr>
      </xdr:nvSpPr>
      <xdr:spPr bwMode="auto">
        <a:xfrm>
          <a:off x="762000" y="49701450"/>
          <a:ext cx="2057400" cy="2095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αίθυλο-2-μέθυλο-2-πεντανόλη</a:t>
          </a:r>
        </a:p>
      </xdr:txBody>
    </xdr:sp>
    <xdr:clientData/>
  </xdr:twoCellAnchor>
  <xdr:twoCellAnchor>
    <xdr:from>
      <xdr:col>1</xdr:col>
      <xdr:colOff>604839</xdr:colOff>
      <xdr:row>237</xdr:row>
      <xdr:rowOff>147638</xdr:rowOff>
    </xdr:from>
    <xdr:to>
      <xdr:col>2</xdr:col>
      <xdr:colOff>100014</xdr:colOff>
      <xdr:row>237</xdr:row>
      <xdr:rowOff>147638</xdr:rowOff>
    </xdr:to>
    <xdr:sp macro="" textlink="">
      <xdr:nvSpPr>
        <xdr:cNvPr id="42297" name="Line 1727"/>
        <xdr:cNvSpPr>
          <a:spLocks noChangeShapeType="1"/>
        </xdr:cNvSpPr>
      </xdr:nvSpPr>
      <xdr:spPr bwMode="auto">
        <a:xfrm rot="16200000">
          <a:off x="1266827" y="44491275"/>
          <a:ext cx="0" cy="104775"/>
        </a:xfrm>
        <a:prstGeom prst="line">
          <a:avLst/>
        </a:prstGeom>
        <a:noFill/>
        <a:ln w="9525">
          <a:solidFill>
            <a:srgbClr val="FFFF99"/>
          </a:solidFill>
          <a:round/>
          <a:headEnd/>
          <a:tailEnd/>
        </a:ln>
      </xdr:spPr>
    </xdr:sp>
    <xdr:clientData/>
  </xdr:twoCellAnchor>
  <xdr:twoCellAnchor>
    <xdr:from>
      <xdr:col>1</xdr:col>
      <xdr:colOff>285750</xdr:colOff>
      <xdr:row>238</xdr:row>
      <xdr:rowOff>0</xdr:rowOff>
    </xdr:from>
    <xdr:to>
      <xdr:col>4</xdr:col>
      <xdr:colOff>361950</xdr:colOff>
      <xdr:row>238</xdr:row>
      <xdr:rowOff>0</xdr:rowOff>
    </xdr:to>
    <xdr:sp macro="" textlink="">
      <xdr:nvSpPr>
        <xdr:cNvPr id="42284" name="Line 1731"/>
        <xdr:cNvSpPr>
          <a:spLocks noChangeShapeType="1"/>
        </xdr:cNvSpPr>
      </xdr:nvSpPr>
      <xdr:spPr bwMode="auto">
        <a:xfrm flipH="1">
          <a:off x="895350" y="44653200"/>
          <a:ext cx="1905000" cy="0"/>
        </a:xfrm>
        <a:prstGeom prst="line">
          <a:avLst/>
        </a:prstGeom>
        <a:noFill/>
        <a:ln w="9525">
          <a:solidFill>
            <a:srgbClr val="800000"/>
          </a:solidFill>
          <a:round/>
          <a:headEnd/>
          <a:tailEnd/>
        </a:ln>
      </xdr:spPr>
    </xdr:sp>
    <xdr:clientData/>
  </xdr:twoCellAnchor>
  <xdr:twoCellAnchor>
    <xdr:from>
      <xdr:col>3</xdr:col>
      <xdr:colOff>381000</xdr:colOff>
      <xdr:row>267</xdr:row>
      <xdr:rowOff>152400</xdr:rowOff>
    </xdr:from>
    <xdr:to>
      <xdr:col>4</xdr:col>
      <xdr:colOff>285750</xdr:colOff>
      <xdr:row>268</xdr:row>
      <xdr:rowOff>123825</xdr:rowOff>
    </xdr:to>
    <xdr:sp macro="" textlink="">
      <xdr:nvSpPr>
        <xdr:cNvPr id="11096" name="Text Box 1880"/>
        <xdr:cNvSpPr txBox="1">
          <a:spLocks noChangeArrowheads="1"/>
        </xdr:cNvSpPr>
      </xdr:nvSpPr>
      <xdr:spPr bwMode="auto">
        <a:xfrm>
          <a:off x="2209800" y="50596800"/>
          <a:ext cx="514350" cy="1619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9900"/>
              </a:solidFill>
              <a:latin typeface="Arial"/>
              <a:cs typeface="Arial"/>
            </a:rPr>
            <a:t>αιθύλιο</a:t>
          </a:r>
        </a:p>
      </xdr:txBody>
    </xdr:sp>
    <xdr:clientData/>
  </xdr:twoCellAnchor>
  <xdr:twoCellAnchor>
    <xdr:from>
      <xdr:col>2</xdr:col>
      <xdr:colOff>152400</xdr:colOff>
      <xdr:row>265</xdr:row>
      <xdr:rowOff>219075</xdr:rowOff>
    </xdr:from>
    <xdr:to>
      <xdr:col>2</xdr:col>
      <xdr:colOff>457200</xdr:colOff>
      <xdr:row>267</xdr:row>
      <xdr:rowOff>47625</xdr:rowOff>
    </xdr:to>
    <xdr:grpSp>
      <xdr:nvGrpSpPr>
        <xdr:cNvPr id="578" name="577 - Ομάδα"/>
        <xdr:cNvGrpSpPr/>
      </xdr:nvGrpSpPr>
      <xdr:grpSpPr>
        <a:xfrm>
          <a:off x="1381432" y="54644720"/>
          <a:ext cx="304800" cy="258711"/>
          <a:chOff x="6924675" y="48558450"/>
          <a:chExt cx="304800" cy="276225"/>
        </a:xfrm>
      </xdr:grpSpPr>
      <xdr:sp macro="" textlink="">
        <xdr:nvSpPr>
          <xdr:cNvPr id="11084" name="Text Box 1868"/>
          <xdr:cNvSpPr txBox="1">
            <a:spLocks noChangeArrowheads="1"/>
          </xdr:cNvSpPr>
        </xdr:nvSpPr>
        <xdr:spPr bwMode="auto">
          <a:xfrm>
            <a:off x="6924675" y="48644175"/>
            <a:ext cx="304800"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42271" name="Line 1855"/>
          <xdr:cNvSpPr>
            <a:spLocks noChangeShapeType="1"/>
          </xdr:cNvSpPr>
        </xdr:nvSpPr>
        <xdr:spPr bwMode="auto">
          <a:xfrm>
            <a:off x="7029450" y="48558450"/>
            <a:ext cx="0" cy="104775"/>
          </a:xfrm>
          <a:prstGeom prst="line">
            <a:avLst/>
          </a:prstGeom>
          <a:noFill/>
          <a:ln w="9525">
            <a:solidFill>
              <a:srgbClr val="FFFF99"/>
            </a:solidFill>
            <a:round/>
            <a:headEnd/>
            <a:tailEnd/>
          </a:ln>
        </xdr:spPr>
      </xdr:sp>
    </xdr:grpSp>
    <xdr:clientData/>
  </xdr:twoCellAnchor>
  <xdr:twoCellAnchor>
    <xdr:from>
      <xdr:col>2</xdr:col>
      <xdr:colOff>419100</xdr:colOff>
      <xdr:row>265</xdr:row>
      <xdr:rowOff>219075</xdr:rowOff>
    </xdr:from>
    <xdr:to>
      <xdr:col>3</xdr:col>
      <xdr:colOff>161925</xdr:colOff>
      <xdr:row>268</xdr:row>
      <xdr:rowOff>180975</xdr:rowOff>
    </xdr:to>
    <xdr:grpSp>
      <xdr:nvGrpSpPr>
        <xdr:cNvPr id="42272" name="Group 1866"/>
        <xdr:cNvGrpSpPr>
          <a:grpSpLocks/>
        </xdr:cNvGrpSpPr>
      </xdr:nvGrpSpPr>
      <xdr:grpSpPr bwMode="auto">
        <a:xfrm>
          <a:off x="1648132" y="54644720"/>
          <a:ext cx="357341" cy="596900"/>
          <a:chOff x="178" y="5058"/>
          <a:chExt cx="37" cy="63"/>
        </a:xfrm>
      </xdr:grpSpPr>
      <xdr:sp macro="" textlink="">
        <xdr:nvSpPr>
          <xdr:cNvPr id="11078" name="Text Box 1862"/>
          <xdr:cNvSpPr txBox="1">
            <a:spLocks noChangeArrowheads="1"/>
          </xdr:cNvSpPr>
        </xdr:nvSpPr>
        <xdr:spPr bwMode="auto">
          <a:xfrm>
            <a:off x="178" y="5067"/>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2</a:t>
            </a:r>
          </a:p>
        </xdr:txBody>
      </xdr:sp>
      <xdr:sp macro="" textlink="">
        <xdr:nvSpPr>
          <xdr:cNvPr id="11079" name="Text Box 1863"/>
          <xdr:cNvSpPr txBox="1">
            <a:spLocks noChangeArrowheads="1"/>
          </xdr:cNvSpPr>
        </xdr:nvSpPr>
        <xdr:spPr bwMode="auto">
          <a:xfrm>
            <a:off x="178" y="5095"/>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42277" name="Line 1864"/>
          <xdr:cNvSpPr>
            <a:spLocks noChangeShapeType="1"/>
          </xdr:cNvSpPr>
        </xdr:nvSpPr>
        <xdr:spPr bwMode="auto">
          <a:xfrm>
            <a:off x="188" y="5058"/>
            <a:ext cx="0" cy="11"/>
          </a:xfrm>
          <a:prstGeom prst="line">
            <a:avLst/>
          </a:prstGeom>
          <a:noFill/>
          <a:ln w="9525">
            <a:solidFill>
              <a:srgbClr val="FFFF99"/>
            </a:solidFill>
            <a:round/>
            <a:headEnd/>
            <a:tailEnd/>
          </a:ln>
        </xdr:spPr>
      </xdr:sp>
      <xdr:sp macro="" textlink="">
        <xdr:nvSpPr>
          <xdr:cNvPr id="42278" name="Line 1865"/>
          <xdr:cNvSpPr>
            <a:spLocks noChangeShapeType="1"/>
          </xdr:cNvSpPr>
        </xdr:nvSpPr>
        <xdr:spPr bwMode="auto">
          <a:xfrm>
            <a:off x="188" y="5086"/>
            <a:ext cx="0" cy="11"/>
          </a:xfrm>
          <a:prstGeom prst="line">
            <a:avLst/>
          </a:prstGeom>
          <a:noFill/>
          <a:ln w="9525">
            <a:solidFill>
              <a:srgbClr val="FFFF99"/>
            </a:solidFill>
            <a:round/>
            <a:headEnd/>
            <a:tailEnd/>
          </a:ln>
        </xdr:spPr>
      </xdr:sp>
    </xdr:grpSp>
    <xdr:clientData/>
  </xdr:twoCellAnchor>
  <xdr:twoCellAnchor>
    <xdr:from>
      <xdr:col>2</xdr:col>
      <xdr:colOff>161925</xdr:colOff>
      <xdr:row>263</xdr:row>
      <xdr:rowOff>142875</xdr:rowOff>
    </xdr:from>
    <xdr:to>
      <xdr:col>2</xdr:col>
      <xdr:colOff>533400</xdr:colOff>
      <xdr:row>265</xdr:row>
      <xdr:rowOff>57150</xdr:rowOff>
    </xdr:to>
    <xdr:grpSp>
      <xdr:nvGrpSpPr>
        <xdr:cNvPr id="579" name="578 - Ομάδα"/>
        <xdr:cNvGrpSpPr/>
      </xdr:nvGrpSpPr>
      <xdr:grpSpPr>
        <a:xfrm>
          <a:off x="1390957" y="54158843"/>
          <a:ext cx="371475" cy="323952"/>
          <a:chOff x="7077075" y="50730150"/>
          <a:chExt cx="371475" cy="295275"/>
        </a:xfrm>
      </xdr:grpSpPr>
      <xdr:sp macro="" textlink="">
        <xdr:nvSpPr>
          <xdr:cNvPr id="11067" name="Text Box 1851"/>
          <xdr:cNvSpPr txBox="1">
            <a:spLocks noChangeArrowheads="1"/>
          </xdr:cNvSpPr>
        </xdr:nvSpPr>
        <xdr:spPr bwMode="auto">
          <a:xfrm>
            <a:off x="7077075" y="50730150"/>
            <a:ext cx="3714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42273" name="Line 1867"/>
          <xdr:cNvSpPr>
            <a:spLocks noChangeShapeType="1"/>
          </xdr:cNvSpPr>
        </xdr:nvSpPr>
        <xdr:spPr bwMode="auto">
          <a:xfrm>
            <a:off x="7172325" y="50920650"/>
            <a:ext cx="0" cy="104775"/>
          </a:xfrm>
          <a:prstGeom prst="line">
            <a:avLst/>
          </a:prstGeom>
          <a:noFill/>
          <a:ln w="9525">
            <a:solidFill>
              <a:srgbClr val="FFFF99"/>
            </a:solidFill>
            <a:round/>
            <a:headEnd/>
            <a:tailEnd/>
          </a:ln>
        </xdr:spPr>
      </xdr:sp>
    </xdr:grpSp>
    <xdr:clientData/>
  </xdr:twoCellAnchor>
  <xdr:twoCellAnchor>
    <xdr:from>
      <xdr:col>3</xdr:col>
      <xdr:colOff>161925</xdr:colOff>
      <xdr:row>268</xdr:row>
      <xdr:rowOff>66675</xdr:rowOff>
    </xdr:from>
    <xdr:to>
      <xdr:col>3</xdr:col>
      <xdr:colOff>381000</xdr:colOff>
      <xdr:row>268</xdr:row>
      <xdr:rowOff>66675</xdr:rowOff>
    </xdr:to>
    <xdr:sp macro="" textlink="">
      <xdr:nvSpPr>
        <xdr:cNvPr id="42252" name="Line 1882"/>
        <xdr:cNvSpPr>
          <a:spLocks noChangeShapeType="1"/>
        </xdr:cNvSpPr>
      </xdr:nvSpPr>
      <xdr:spPr bwMode="auto">
        <a:xfrm>
          <a:off x="1990725" y="50701575"/>
          <a:ext cx="219075" cy="0"/>
        </a:xfrm>
        <a:prstGeom prst="line">
          <a:avLst/>
        </a:prstGeom>
        <a:noFill/>
        <a:ln w="9525">
          <a:solidFill>
            <a:srgbClr val="FF6600"/>
          </a:solidFill>
          <a:round/>
          <a:headEnd/>
          <a:tailEnd type="triangle" w="med" len="med"/>
        </a:ln>
      </xdr:spPr>
    </xdr:sp>
    <xdr:clientData/>
  </xdr:twoCellAnchor>
  <xdr:twoCellAnchor>
    <xdr:from>
      <xdr:col>1</xdr:col>
      <xdr:colOff>342900</xdr:colOff>
      <xdr:row>266</xdr:row>
      <xdr:rowOff>0</xdr:rowOff>
    </xdr:from>
    <xdr:to>
      <xdr:col>4</xdr:col>
      <xdr:colOff>323850</xdr:colOff>
      <xdr:row>266</xdr:row>
      <xdr:rowOff>0</xdr:rowOff>
    </xdr:to>
    <xdr:sp macro="" textlink="">
      <xdr:nvSpPr>
        <xdr:cNvPr id="42248" name="Line 1856"/>
        <xdr:cNvSpPr>
          <a:spLocks noChangeShapeType="1"/>
        </xdr:cNvSpPr>
      </xdr:nvSpPr>
      <xdr:spPr bwMode="auto">
        <a:xfrm flipH="1">
          <a:off x="952500" y="50253900"/>
          <a:ext cx="1809750" cy="0"/>
        </a:xfrm>
        <a:prstGeom prst="line">
          <a:avLst/>
        </a:prstGeom>
        <a:noFill/>
        <a:ln w="9525">
          <a:solidFill>
            <a:srgbClr val="800000"/>
          </a:solidFill>
          <a:round/>
          <a:headEnd/>
          <a:tailEnd/>
        </a:ln>
      </xdr:spPr>
    </xdr:sp>
    <xdr:clientData/>
  </xdr:twoCellAnchor>
  <xdr:twoCellAnchor>
    <xdr:from>
      <xdr:col>1</xdr:col>
      <xdr:colOff>438150</xdr:colOff>
      <xdr:row>276</xdr:row>
      <xdr:rowOff>180975</xdr:rowOff>
    </xdr:from>
    <xdr:to>
      <xdr:col>4</xdr:col>
      <xdr:colOff>228600</xdr:colOff>
      <xdr:row>278</xdr:row>
      <xdr:rowOff>9525</xdr:rowOff>
    </xdr:to>
    <xdr:sp macro="" textlink="">
      <xdr:nvSpPr>
        <xdr:cNvPr id="11104" name="Text Box 1888"/>
        <xdr:cNvSpPr txBox="1">
          <a:spLocks noChangeArrowheads="1"/>
        </xdr:cNvSpPr>
      </xdr:nvSpPr>
      <xdr:spPr bwMode="auto">
        <a:xfrm>
          <a:off x="1047750" y="51225450"/>
          <a:ext cx="1619250" cy="2095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2,4-διμέθυλο-2-εξανόλη</a:t>
          </a:r>
        </a:p>
      </xdr:txBody>
    </xdr:sp>
    <xdr:clientData/>
  </xdr:twoCellAnchor>
  <xdr:twoCellAnchor>
    <xdr:from>
      <xdr:col>2</xdr:col>
      <xdr:colOff>180975</xdr:colOff>
      <xdr:row>273</xdr:row>
      <xdr:rowOff>219075</xdr:rowOff>
    </xdr:from>
    <xdr:to>
      <xdr:col>2</xdr:col>
      <xdr:colOff>485775</xdr:colOff>
      <xdr:row>275</xdr:row>
      <xdr:rowOff>47625</xdr:rowOff>
    </xdr:to>
    <xdr:grpSp>
      <xdr:nvGrpSpPr>
        <xdr:cNvPr id="569" name="568 - Ομάδα"/>
        <xdr:cNvGrpSpPr/>
      </xdr:nvGrpSpPr>
      <xdr:grpSpPr>
        <a:xfrm>
          <a:off x="1410007" y="56303914"/>
          <a:ext cx="304800" cy="258711"/>
          <a:chOff x="8420100" y="52273200"/>
          <a:chExt cx="304800" cy="276225"/>
        </a:xfrm>
      </xdr:grpSpPr>
      <xdr:sp macro="" textlink="">
        <xdr:nvSpPr>
          <xdr:cNvPr id="11108" name="Text Box 1892"/>
          <xdr:cNvSpPr txBox="1">
            <a:spLocks noChangeArrowheads="1"/>
          </xdr:cNvSpPr>
        </xdr:nvSpPr>
        <xdr:spPr bwMode="auto">
          <a:xfrm>
            <a:off x="8420100" y="52358925"/>
            <a:ext cx="304800" cy="19050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42238" name="Line 1902"/>
          <xdr:cNvSpPr>
            <a:spLocks noChangeShapeType="1"/>
          </xdr:cNvSpPr>
        </xdr:nvSpPr>
        <xdr:spPr bwMode="auto">
          <a:xfrm>
            <a:off x="8524875" y="52273200"/>
            <a:ext cx="0" cy="104775"/>
          </a:xfrm>
          <a:prstGeom prst="line">
            <a:avLst/>
          </a:prstGeom>
          <a:noFill/>
          <a:ln w="9525">
            <a:solidFill>
              <a:srgbClr val="FFFF99"/>
            </a:solidFill>
            <a:round/>
            <a:headEnd/>
            <a:tailEnd/>
          </a:ln>
        </xdr:spPr>
      </xdr:sp>
    </xdr:grpSp>
    <xdr:clientData/>
  </xdr:twoCellAnchor>
  <xdr:twoCellAnchor>
    <xdr:from>
      <xdr:col>3</xdr:col>
      <xdr:colOff>114300</xdr:colOff>
      <xdr:row>273</xdr:row>
      <xdr:rowOff>219075</xdr:rowOff>
    </xdr:from>
    <xdr:to>
      <xdr:col>3</xdr:col>
      <xdr:colOff>504825</xdr:colOff>
      <xdr:row>277</xdr:row>
      <xdr:rowOff>28575</xdr:rowOff>
    </xdr:to>
    <xdr:grpSp>
      <xdr:nvGrpSpPr>
        <xdr:cNvPr id="571" name="570 - Ομάδα"/>
        <xdr:cNvGrpSpPr/>
      </xdr:nvGrpSpPr>
      <xdr:grpSpPr>
        <a:xfrm>
          <a:off x="1957848" y="56303914"/>
          <a:ext cx="390525" cy="649338"/>
          <a:chOff x="7581900" y="50977800"/>
          <a:chExt cx="390525" cy="638175"/>
        </a:xfrm>
      </xdr:grpSpPr>
      <xdr:sp macro="" textlink="">
        <xdr:nvSpPr>
          <xdr:cNvPr id="11120" name="Text Box 1904"/>
          <xdr:cNvSpPr txBox="1">
            <a:spLocks noChangeArrowheads="1"/>
          </xdr:cNvSpPr>
        </xdr:nvSpPr>
        <xdr:spPr bwMode="auto">
          <a:xfrm>
            <a:off x="7581900" y="51063525"/>
            <a:ext cx="390525" cy="2667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200" b="0" i="0" strike="noStrike" baseline="30000">
                <a:solidFill>
                  <a:srgbClr val="3366FF"/>
                </a:solidFill>
                <a:latin typeface="Arial"/>
                <a:cs typeface="Arial"/>
              </a:rPr>
              <a:t>5 </a:t>
            </a: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2</a:t>
            </a:r>
          </a:p>
        </xdr:txBody>
      </xdr:sp>
      <xdr:sp macro="" textlink="">
        <xdr:nvSpPr>
          <xdr:cNvPr id="11121" name="Text Box 1905"/>
          <xdr:cNvSpPr txBox="1">
            <a:spLocks noChangeArrowheads="1"/>
          </xdr:cNvSpPr>
        </xdr:nvSpPr>
        <xdr:spPr bwMode="auto">
          <a:xfrm>
            <a:off x="7581900" y="51349275"/>
            <a:ext cx="390525" cy="2667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200" b="0" i="0" strike="noStrike" baseline="30000">
                <a:solidFill>
                  <a:srgbClr val="3366FF"/>
                </a:solidFill>
                <a:latin typeface="Arial"/>
                <a:cs typeface="Arial"/>
              </a:rPr>
              <a:t>6 </a:t>
            </a: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42241" name="Line 1906"/>
          <xdr:cNvSpPr>
            <a:spLocks noChangeShapeType="1"/>
          </xdr:cNvSpPr>
        </xdr:nvSpPr>
        <xdr:spPr bwMode="auto">
          <a:xfrm>
            <a:off x="7743825" y="50977800"/>
            <a:ext cx="0" cy="104775"/>
          </a:xfrm>
          <a:prstGeom prst="line">
            <a:avLst/>
          </a:prstGeom>
          <a:noFill/>
          <a:ln w="9525">
            <a:solidFill>
              <a:srgbClr val="FFFF99"/>
            </a:solidFill>
            <a:round/>
            <a:headEnd/>
            <a:tailEnd/>
          </a:ln>
        </xdr:spPr>
      </xdr:sp>
      <xdr:sp macro="" textlink="">
        <xdr:nvSpPr>
          <xdr:cNvPr id="42242" name="Line 1907"/>
          <xdr:cNvSpPr>
            <a:spLocks noChangeShapeType="1"/>
          </xdr:cNvSpPr>
        </xdr:nvSpPr>
        <xdr:spPr bwMode="auto">
          <a:xfrm>
            <a:off x="7743825" y="51254025"/>
            <a:ext cx="0" cy="104775"/>
          </a:xfrm>
          <a:prstGeom prst="line">
            <a:avLst/>
          </a:prstGeom>
          <a:noFill/>
          <a:ln w="9525">
            <a:solidFill>
              <a:srgbClr val="FFFF99"/>
            </a:solidFill>
            <a:round/>
            <a:headEnd/>
            <a:tailEnd/>
          </a:ln>
        </xdr:spPr>
      </xdr:sp>
    </xdr:grpSp>
    <xdr:clientData/>
  </xdr:twoCellAnchor>
  <xdr:twoCellAnchor>
    <xdr:from>
      <xdr:col>2</xdr:col>
      <xdr:colOff>190500</xdr:colOff>
      <xdr:row>271</xdr:row>
      <xdr:rowOff>152400</xdr:rowOff>
    </xdr:from>
    <xdr:to>
      <xdr:col>2</xdr:col>
      <xdr:colOff>561975</xdr:colOff>
      <xdr:row>273</xdr:row>
      <xdr:rowOff>57150</xdr:rowOff>
    </xdr:to>
    <xdr:grpSp>
      <xdr:nvGrpSpPr>
        <xdr:cNvPr id="570" name="569 - Ομάδα"/>
        <xdr:cNvGrpSpPr/>
      </xdr:nvGrpSpPr>
      <xdr:grpSpPr>
        <a:xfrm>
          <a:off x="1419532" y="55827561"/>
          <a:ext cx="371475" cy="314428"/>
          <a:chOff x="8162925" y="52273200"/>
          <a:chExt cx="371475" cy="285750"/>
        </a:xfrm>
      </xdr:grpSpPr>
      <xdr:sp macro="" textlink="">
        <xdr:nvSpPr>
          <xdr:cNvPr id="11114" name="Text Box 1898"/>
          <xdr:cNvSpPr txBox="1">
            <a:spLocks noChangeArrowheads="1"/>
          </xdr:cNvSpPr>
        </xdr:nvSpPr>
        <xdr:spPr bwMode="auto">
          <a:xfrm>
            <a:off x="8162925" y="52273200"/>
            <a:ext cx="3714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42243" name="Line 1908"/>
          <xdr:cNvSpPr>
            <a:spLocks noChangeShapeType="1"/>
          </xdr:cNvSpPr>
        </xdr:nvSpPr>
        <xdr:spPr bwMode="auto">
          <a:xfrm>
            <a:off x="8258175" y="52454175"/>
            <a:ext cx="0" cy="104775"/>
          </a:xfrm>
          <a:prstGeom prst="line">
            <a:avLst/>
          </a:prstGeom>
          <a:noFill/>
          <a:ln w="9525">
            <a:solidFill>
              <a:srgbClr val="FFFF99"/>
            </a:solidFill>
            <a:round/>
            <a:headEnd/>
            <a:tailEnd/>
          </a:ln>
        </xdr:spPr>
      </xdr:sp>
    </xdr:grpSp>
    <xdr:clientData/>
  </xdr:twoCellAnchor>
  <xdr:twoCellAnchor>
    <xdr:from>
      <xdr:col>1</xdr:col>
      <xdr:colOff>390525</xdr:colOff>
      <xdr:row>274</xdr:row>
      <xdr:rowOff>0</xdr:rowOff>
    </xdr:from>
    <xdr:to>
      <xdr:col>3</xdr:col>
      <xdr:colOff>107325</xdr:colOff>
      <xdr:row>276</xdr:row>
      <xdr:rowOff>104775</xdr:rowOff>
    </xdr:to>
    <xdr:grpSp>
      <xdr:nvGrpSpPr>
        <xdr:cNvPr id="42214" name="Group 1931"/>
        <xdr:cNvGrpSpPr>
          <a:grpSpLocks/>
        </xdr:cNvGrpSpPr>
      </xdr:nvGrpSpPr>
      <xdr:grpSpPr bwMode="auto">
        <a:xfrm>
          <a:off x="1005041" y="56310161"/>
          <a:ext cx="945832" cy="514453"/>
          <a:chOff x="94" y="5252"/>
          <a:chExt cx="106" cy="51"/>
        </a:xfrm>
      </xdr:grpSpPr>
      <xdr:sp macro="" textlink="">
        <xdr:nvSpPr>
          <xdr:cNvPr id="42215" name="Line 1929"/>
          <xdr:cNvSpPr>
            <a:spLocks noChangeShapeType="1"/>
          </xdr:cNvSpPr>
        </xdr:nvSpPr>
        <xdr:spPr bwMode="auto">
          <a:xfrm flipH="1">
            <a:off x="94" y="5252"/>
            <a:ext cx="106" cy="0"/>
          </a:xfrm>
          <a:prstGeom prst="line">
            <a:avLst/>
          </a:prstGeom>
          <a:noFill/>
          <a:ln w="9525">
            <a:solidFill>
              <a:srgbClr val="800000"/>
            </a:solidFill>
            <a:round/>
            <a:headEnd/>
            <a:tailEnd/>
          </a:ln>
        </xdr:spPr>
      </xdr:sp>
      <xdr:sp macro="" textlink="">
        <xdr:nvSpPr>
          <xdr:cNvPr id="42216" name="Line 1930"/>
          <xdr:cNvSpPr>
            <a:spLocks noChangeShapeType="1"/>
          </xdr:cNvSpPr>
        </xdr:nvSpPr>
        <xdr:spPr bwMode="auto">
          <a:xfrm>
            <a:off x="200" y="5252"/>
            <a:ext cx="0" cy="51"/>
          </a:xfrm>
          <a:prstGeom prst="line">
            <a:avLst/>
          </a:prstGeom>
          <a:noFill/>
          <a:ln w="9525">
            <a:solidFill>
              <a:srgbClr val="800000"/>
            </a:solidFill>
            <a:round/>
            <a:headEnd/>
            <a:tailEnd/>
          </a:ln>
        </xdr:spPr>
      </xdr:sp>
    </xdr:grpSp>
    <xdr:clientData/>
  </xdr:twoCellAnchor>
  <xdr:twoCellAnchor>
    <xdr:from>
      <xdr:col>0</xdr:col>
      <xdr:colOff>581025</xdr:colOff>
      <xdr:row>285</xdr:row>
      <xdr:rowOff>0</xdr:rowOff>
    </xdr:from>
    <xdr:to>
      <xdr:col>4</xdr:col>
      <xdr:colOff>466725</xdr:colOff>
      <xdr:row>286</xdr:row>
      <xdr:rowOff>19050</xdr:rowOff>
    </xdr:to>
    <xdr:sp macro="" textlink="">
      <xdr:nvSpPr>
        <xdr:cNvPr id="11216" name="Text Box 2000"/>
        <xdr:cNvSpPr txBox="1">
          <a:spLocks noChangeArrowheads="1"/>
        </xdr:cNvSpPr>
      </xdr:nvSpPr>
      <xdr:spPr bwMode="auto">
        <a:xfrm>
          <a:off x="581025" y="52758975"/>
          <a:ext cx="2324100" cy="2095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4-αίθυλο-2-μέθυλο-4-πεντεν-2-όλη</a:t>
          </a:r>
        </a:p>
      </xdr:txBody>
    </xdr:sp>
    <xdr:clientData/>
  </xdr:twoCellAnchor>
  <xdr:twoCellAnchor>
    <xdr:from>
      <xdr:col>3</xdr:col>
      <xdr:colOff>238125</xdr:colOff>
      <xdr:row>281</xdr:row>
      <xdr:rowOff>210799</xdr:rowOff>
    </xdr:from>
    <xdr:to>
      <xdr:col>3</xdr:col>
      <xdr:colOff>590550</xdr:colOff>
      <xdr:row>285</xdr:row>
      <xdr:rowOff>30169</xdr:rowOff>
    </xdr:to>
    <xdr:grpSp>
      <xdr:nvGrpSpPr>
        <xdr:cNvPr id="42202" name="Group 1981"/>
        <xdr:cNvGrpSpPr>
          <a:grpSpLocks/>
        </xdr:cNvGrpSpPr>
      </xdr:nvGrpSpPr>
      <xdr:grpSpPr bwMode="auto">
        <a:xfrm>
          <a:off x="2081673" y="57954831"/>
          <a:ext cx="352425" cy="659209"/>
          <a:chOff x="178" y="5057"/>
          <a:chExt cx="37" cy="64"/>
        </a:xfrm>
      </xdr:grpSpPr>
      <xdr:sp macro="" textlink="">
        <xdr:nvSpPr>
          <xdr:cNvPr id="11198" name="Text Box 1982"/>
          <xdr:cNvSpPr txBox="1">
            <a:spLocks noChangeArrowheads="1"/>
          </xdr:cNvSpPr>
        </xdr:nvSpPr>
        <xdr:spPr bwMode="auto">
          <a:xfrm>
            <a:off x="178" y="5066"/>
            <a:ext cx="36"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2</a:t>
            </a:r>
          </a:p>
        </xdr:txBody>
      </xdr:sp>
      <xdr:sp macro="" textlink="">
        <xdr:nvSpPr>
          <xdr:cNvPr id="11199" name="Text Box 1983"/>
          <xdr:cNvSpPr txBox="1">
            <a:spLocks noChangeArrowheads="1"/>
          </xdr:cNvSpPr>
        </xdr:nvSpPr>
        <xdr:spPr bwMode="auto">
          <a:xfrm>
            <a:off x="178" y="5095"/>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42211" name="Line 1984"/>
          <xdr:cNvSpPr>
            <a:spLocks noChangeShapeType="1"/>
          </xdr:cNvSpPr>
        </xdr:nvSpPr>
        <xdr:spPr bwMode="auto">
          <a:xfrm>
            <a:off x="189" y="5057"/>
            <a:ext cx="0" cy="11"/>
          </a:xfrm>
          <a:prstGeom prst="line">
            <a:avLst/>
          </a:prstGeom>
          <a:noFill/>
          <a:ln w="9525">
            <a:solidFill>
              <a:srgbClr val="FFFF99"/>
            </a:solidFill>
            <a:round/>
            <a:headEnd/>
            <a:tailEnd/>
          </a:ln>
        </xdr:spPr>
      </xdr:sp>
      <xdr:sp macro="" textlink="">
        <xdr:nvSpPr>
          <xdr:cNvPr id="42212" name="Line 1985"/>
          <xdr:cNvSpPr>
            <a:spLocks noChangeShapeType="1"/>
          </xdr:cNvSpPr>
        </xdr:nvSpPr>
        <xdr:spPr bwMode="auto">
          <a:xfrm>
            <a:off x="189" y="5086"/>
            <a:ext cx="0" cy="11"/>
          </a:xfrm>
          <a:prstGeom prst="line">
            <a:avLst/>
          </a:prstGeom>
          <a:noFill/>
          <a:ln w="9525">
            <a:solidFill>
              <a:srgbClr val="FFFF99"/>
            </a:solidFill>
            <a:round/>
            <a:headEnd/>
            <a:tailEnd/>
          </a:ln>
        </xdr:spPr>
      </xdr:sp>
    </xdr:grpSp>
    <xdr:clientData/>
  </xdr:twoCellAnchor>
  <xdr:twoCellAnchor>
    <xdr:from>
      <xdr:col>2</xdr:col>
      <xdr:colOff>200025</xdr:colOff>
      <xdr:row>279</xdr:row>
      <xdr:rowOff>142875</xdr:rowOff>
    </xdr:from>
    <xdr:to>
      <xdr:col>2</xdr:col>
      <xdr:colOff>571500</xdr:colOff>
      <xdr:row>281</xdr:row>
      <xdr:rowOff>58523</xdr:rowOff>
    </xdr:to>
    <xdr:grpSp>
      <xdr:nvGrpSpPr>
        <xdr:cNvPr id="583" name="582 - Ομάδα"/>
        <xdr:cNvGrpSpPr/>
      </xdr:nvGrpSpPr>
      <xdr:grpSpPr>
        <a:xfrm>
          <a:off x="1429057" y="57477230"/>
          <a:ext cx="371475" cy="325325"/>
          <a:chOff x="6886575" y="53644800"/>
          <a:chExt cx="371475" cy="296648"/>
        </a:xfrm>
      </xdr:grpSpPr>
      <xdr:sp macro="" textlink="">
        <xdr:nvSpPr>
          <xdr:cNvPr id="11192" name="Text Box 1976"/>
          <xdr:cNvSpPr txBox="1">
            <a:spLocks noChangeArrowheads="1"/>
          </xdr:cNvSpPr>
        </xdr:nvSpPr>
        <xdr:spPr bwMode="auto">
          <a:xfrm>
            <a:off x="6886575" y="53644800"/>
            <a:ext cx="371475" cy="23289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42205" name="Line 1986"/>
          <xdr:cNvSpPr>
            <a:spLocks noChangeShapeType="1"/>
          </xdr:cNvSpPr>
        </xdr:nvSpPr>
        <xdr:spPr bwMode="auto">
          <a:xfrm>
            <a:off x="6981825" y="53830066"/>
            <a:ext cx="0" cy="111382"/>
          </a:xfrm>
          <a:prstGeom prst="line">
            <a:avLst/>
          </a:prstGeom>
          <a:noFill/>
          <a:ln w="9525">
            <a:solidFill>
              <a:srgbClr val="FFFF99"/>
            </a:solidFill>
            <a:round/>
            <a:headEnd/>
            <a:tailEnd/>
          </a:ln>
        </xdr:spPr>
      </xdr:sp>
    </xdr:grpSp>
    <xdr:clientData/>
  </xdr:twoCellAnchor>
  <xdr:twoCellAnchor>
    <xdr:from>
      <xdr:col>2</xdr:col>
      <xdr:colOff>228600</xdr:colOff>
      <xdr:row>279</xdr:row>
      <xdr:rowOff>152400</xdr:rowOff>
    </xdr:from>
    <xdr:to>
      <xdr:col>2</xdr:col>
      <xdr:colOff>552450</xdr:colOff>
      <xdr:row>280</xdr:row>
      <xdr:rowOff>171450</xdr:rowOff>
    </xdr:to>
    <xdr:grpSp>
      <xdr:nvGrpSpPr>
        <xdr:cNvPr id="42182" name="Group 1988"/>
        <xdr:cNvGrpSpPr>
          <a:grpSpLocks/>
        </xdr:cNvGrpSpPr>
      </xdr:nvGrpSpPr>
      <xdr:grpSpPr bwMode="auto">
        <a:xfrm>
          <a:off x="1457632" y="57486755"/>
          <a:ext cx="323850" cy="223889"/>
          <a:chOff x="158" y="4517"/>
          <a:chExt cx="34" cy="22"/>
        </a:xfrm>
      </xdr:grpSpPr>
      <xdr:sp macro="" textlink="">
        <xdr:nvSpPr>
          <xdr:cNvPr id="42189" name="Line 1989"/>
          <xdr:cNvSpPr>
            <a:spLocks noChangeShapeType="1"/>
          </xdr:cNvSpPr>
        </xdr:nvSpPr>
        <xdr:spPr bwMode="auto">
          <a:xfrm>
            <a:off x="158" y="4517"/>
            <a:ext cx="0" cy="22"/>
          </a:xfrm>
          <a:prstGeom prst="line">
            <a:avLst/>
          </a:prstGeom>
          <a:noFill/>
          <a:ln w="9525">
            <a:solidFill>
              <a:srgbClr val="FF6600"/>
            </a:solidFill>
            <a:round/>
            <a:headEnd/>
            <a:tailEnd/>
          </a:ln>
        </xdr:spPr>
      </xdr:sp>
      <xdr:sp macro="" textlink="">
        <xdr:nvSpPr>
          <xdr:cNvPr id="42190" name="Line 1990"/>
          <xdr:cNvSpPr>
            <a:spLocks noChangeShapeType="1"/>
          </xdr:cNvSpPr>
        </xdr:nvSpPr>
        <xdr:spPr bwMode="auto">
          <a:xfrm>
            <a:off x="192" y="4517"/>
            <a:ext cx="0" cy="22"/>
          </a:xfrm>
          <a:prstGeom prst="line">
            <a:avLst/>
          </a:prstGeom>
          <a:noFill/>
          <a:ln w="9525">
            <a:solidFill>
              <a:srgbClr val="FF6600"/>
            </a:solidFill>
            <a:round/>
            <a:headEnd/>
            <a:tailEnd/>
          </a:ln>
        </xdr:spPr>
      </xdr:sp>
      <xdr:sp macro="" textlink="">
        <xdr:nvSpPr>
          <xdr:cNvPr id="42191" name="Line 1991"/>
          <xdr:cNvSpPr>
            <a:spLocks noChangeShapeType="1"/>
          </xdr:cNvSpPr>
        </xdr:nvSpPr>
        <xdr:spPr bwMode="auto">
          <a:xfrm>
            <a:off x="158" y="4539"/>
            <a:ext cx="33" cy="0"/>
          </a:xfrm>
          <a:prstGeom prst="line">
            <a:avLst/>
          </a:prstGeom>
          <a:noFill/>
          <a:ln w="9525">
            <a:solidFill>
              <a:srgbClr val="FF6600"/>
            </a:solidFill>
            <a:round/>
            <a:headEnd/>
            <a:tailEnd/>
          </a:ln>
        </xdr:spPr>
      </xdr:sp>
      <xdr:sp macro="" textlink="">
        <xdr:nvSpPr>
          <xdr:cNvPr id="42192" name="Line 1992"/>
          <xdr:cNvSpPr>
            <a:spLocks noChangeShapeType="1"/>
          </xdr:cNvSpPr>
        </xdr:nvSpPr>
        <xdr:spPr bwMode="auto">
          <a:xfrm>
            <a:off x="159" y="4517"/>
            <a:ext cx="33" cy="0"/>
          </a:xfrm>
          <a:prstGeom prst="line">
            <a:avLst/>
          </a:prstGeom>
          <a:noFill/>
          <a:ln w="9525">
            <a:solidFill>
              <a:srgbClr val="FF6600"/>
            </a:solidFill>
            <a:round/>
            <a:headEnd/>
            <a:tailEnd/>
          </a:ln>
        </xdr:spPr>
      </xdr:sp>
    </xdr:grpSp>
    <xdr:clientData/>
  </xdr:twoCellAnchor>
  <xdr:twoCellAnchor>
    <xdr:from>
      <xdr:col>3</xdr:col>
      <xdr:colOff>266700</xdr:colOff>
      <xdr:row>282</xdr:row>
      <xdr:rowOff>68006</xdr:rowOff>
    </xdr:from>
    <xdr:to>
      <xdr:col>3</xdr:col>
      <xdr:colOff>590550</xdr:colOff>
      <xdr:row>285</xdr:row>
      <xdr:rowOff>1331</xdr:rowOff>
    </xdr:to>
    <xdr:grpSp>
      <xdr:nvGrpSpPr>
        <xdr:cNvPr id="42183" name="Group 1993"/>
        <xdr:cNvGrpSpPr>
          <a:grpSpLocks/>
        </xdr:cNvGrpSpPr>
      </xdr:nvGrpSpPr>
      <xdr:grpSpPr bwMode="auto">
        <a:xfrm>
          <a:off x="2110248" y="58037361"/>
          <a:ext cx="323850" cy="547841"/>
          <a:chOff x="158" y="4517"/>
          <a:chExt cx="34" cy="22"/>
        </a:xfrm>
      </xdr:grpSpPr>
      <xdr:sp macro="" textlink="">
        <xdr:nvSpPr>
          <xdr:cNvPr id="42185" name="Line 1994"/>
          <xdr:cNvSpPr>
            <a:spLocks noChangeShapeType="1"/>
          </xdr:cNvSpPr>
        </xdr:nvSpPr>
        <xdr:spPr bwMode="auto">
          <a:xfrm>
            <a:off x="158" y="4517"/>
            <a:ext cx="0" cy="22"/>
          </a:xfrm>
          <a:prstGeom prst="line">
            <a:avLst/>
          </a:prstGeom>
          <a:noFill/>
          <a:ln w="9525">
            <a:solidFill>
              <a:srgbClr val="FF6600"/>
            </a:solidFill>
            <a:round/>
            <a:headEnd/>
            <a:tailEnd/>
          </a:ln>
        </xdr:spPr>
      </xdr:sp>
      <xdr:sp macro="" textlink="">
        <xdr:nvSpPr>
          <xdr:cNvPr id="42186" name="Line 1995"/>
          <xdr:cNvSpPr>
            <a:spLocks noChangeShapeType="1"/>
          </xdr:cNvSpPr>
        </xdr:nvSpPr>
        <xdr:spPr bwMode="auto">
          <a:xfrm>
            <a:off x="192" y="4517"/>
            <a:ext cx="0" cy="22"/>
          </a:xfrm>
          <a:prstGeom prst="line">
            <a:avLst/>
          </a:prstGeom>
          <a:noFill/>
          <a:ln w="9525">
            <a:solidFill>
              <a:srgbClr val="FF6600"/>
            </a:solidFill>
            <a:round/>
            <a:headEnd/>
            <a:tailEnd/>
          </a:ln>
        </xdr:spPr>
      </xdr:sp>
      <xdr:sp macro="" textlink="">
        <xdr:nvSpPr>
          <xdr:cNvPr id="42187" name="Line 1996"/>
          <xdr:cNvSpPr>
            <a:spLocks noChangeShapeType="1"/>
          </xdr:cNvSpPr>
        </xdr:nvSpPr>
        <xdr:spPr bwMode="auto">
          <a:xfrm>
            <a:off x="158" y="4539"/>
            <a:ext cx="33" cy="0"/>
          </a:xfrm>
          <a:prstGeom prst="line">
            <a:avLst/>
          </a:prstGeom>
          <a:noFill/>
          <a:ln w="9525">
            <a:solidFill>
              <a:srgbClr val="FF6600"/>
            </a:solidFill>
            <a:round/>
            <a:headEnd/>
            <a:tailEnd/>
          </a:ln>
        </xdr:spPr>
      </xdr:sp>
      <xdr:sp macro="" textlink="">
        <xdr:nvSpPr>
          <xdr:cNvPr id="42188" name="Line 1997"/>
          <xdr:cNvSpPr>
            <a:spLocks noChangeShapeType="1"/>
          </xdr:cNvSpPr>
        </xdr:nvSpPr>
        <xdr:spPr bwMode="auto">
          <a:xfrm>
            <a:off x="159" y="4517"/>
            <a:ext cx="33" cy="0"/>
          </a:xfrm>
          <a:prstGeom prst="line">
            <a:avLst/>
          </a:prstGeom>
          <a:noFill/>
          <a:ln w="9525">
            <a:solidFill>
              <a:srgbClr val="FF6600"/>
            </a:solidFill>
            <a:round/>
            <a:headEnd/>
            <a:tailEnd/>
          </a:ln>
        </xdr:spPr>
      </xdr:sp>
    </xdr:grpSp>
    <xdr:clientData/>
  </xdr:twoCellAnchor>
  <xdr:twoCellAnchor>
    <xdr:from>
      <xdr:col>0</xdr:col>
      <xdr:colOff>600075</xdr:colOff>
      <xdr:row>298</xdr:row>
      <xdr:rowOff>123825</xdr:rowOff>
    </xdr:from>
    <xdr:to>
      <xdr:col>2</xdr:col>
      <xdr:colOff>228600</xdr:colOff>
      <xdr:row>299</xdr:row>
      <xdr:rowOff>152400</xdr:rowOff>
    </xdr:to>
    <xdr:sp macro="" textlink="">
      <xdr:nvSpPr>
        <xdr:cNvPr id="11222" name="Text Box 2006"/>
        <xdr:cNvSpPr txBox="1">
          <a:spLocks noChangeArrowheads="1"/>
        </xdr:cNvSpPr>
      </xdr:nvSpPr>
      <xdr:spPr bwMode="auto">
        <a:xfrm>
          <a:off x="600075" y="55359300"/>
          <a:ext cx="847725" cy="2190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Ασκήσεις</a:t>
          </a:r>
        </a:p>
      </xdr:txBody>
    </xdr:sp>
    <xdr:clientData/>
  </xdr:twoCellAnchor>
  <xdr:twoCellAnchor>
    <xdr:from>
      <xdr:col>6</xdr:col>
      <xdr:colOff>523875</xdr:colOff>
      <xdr:row>158</xdr:row>
      <xdr:rowOff>104775</xdr:rowOff>
    </xdr:from>
    <xdr:to>
      <xdr:col>9</xdr:col>
      <xdr:colOff>57150</xdr:colOff>
      <xdr:row>160</xdr:row>
      <xdr:rowOff>0</xdr:rowOff>
    </xdr:to>
    <xdr:grpSp>
      <xdr:nvGrpSpPr>
        <xdr:cNvPr id="42040" name="Group 2010"/>
        <xdr:cNvGrpSpPr>
          <a:grpSpLocks/>
        </xdr:cNvGrpSpPr>
      </xdr:nvGrpSpPr>
      <xdr:grpSpPr bwMode="auto">
        <a:xfrm>
          <a:off x="4210972" y="32530743"/>
          <a:ext cx="1376823" cy="304902"/>
          <a:chOff x="439" y="3030"/>
          <a:chExt cx="143" cy="29"/>
        </a:xfrm>
      </xdr:grpSpPr>
      <xdr:sp macro="" textlink="">
        <xdr:nvSpPr>
          <xdr:cNvPr id="10852" name="Text Box 1636"/>
          <xdr:cNvSpPr txBox="1">
            <a:spLocks noChangeArrowheads="1"/>
          </xdr:cNvSpPr>
        </xdr:nvSpPr>
        <xdr:spPr bwMode="auto">
          <a:xfrm>
            <a:off x="439" y="3030"/>
            <a:ext cx="143" cy="22"/>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4-πεντεν-2,3-διόλη</a:t>
            </a:r>
          </a:p>
        </xdr:txBody>
      </xdr:sp>
      <xdr:grpSp>
        <xdr:nvGrpSpPr>
          <xdr:cNvPr id="42178" name="Group 2009"/>
          <xdr:cNvGrpSpPr>
            <a:grpSpLocks/>
          </xdr:cNvGrpSpPr>
        </xdr:nvGrpSpPr>
        <xdr:grpSpPr bwMode="auto">
          <a:xfrm>
            <a:off x="533" y="3048"/>
            <a:ext cx="14" cy="11"/>
            <a:chOff x="533" y="3048"/>
            <a:chExt cx="14" cy="11"/>
          </a:xfrm>
        </xdr:grpSpPr>
        <xdr:sp macro="" textlink="">
          <xdr:nvSpPr>
            <xdr:cNvPr id="42179" name="Line 2007"/>
            <xdr:cNvSpPr>
              <a:spLocks noChangeShapeType="1"/>
            </xdr:cNvSpPr>
          </xdr:nvSpPr>
          <xdr:spPr bwMode="auto">
            <a:xfrm>
              <a:off x="533" y="3048"/>
              <a:ext cx="14" cy="0"/>
            </a:xfrm>
            <a:prstGeom prst="line">
              <a:avLst/>
            </a:prstGeom>
            <a:noFill/>
            <a:ln w="9525">
              <a:solidFill>
                <a:srgbClr val="FF6600"/>
              </a:solidFill>
              <a:round/>
              <a:headEnd/>
              <a:tailEnd/>
            </a:ln>
          </xdr:spPr>
        </xdr:sp>
        <xdr:sp macro="" textlink="">
          <xdr:nvSpPr>
            <xdr:cNvPr id="42180" name="Line 2008"/>
            <xdr:cNvSpPr>
              <a:spLocks noChangeShapeType="1"/>
            </xdr:cNvSpPr>
          </xdr:nvSpPr>
          <xdr:spPr bwMode="auto">
            <a:xfrm>
              <a:off x="540" y="3048"/>
              <a:ext cx="0" cy="11"/>
            </a:xfrm>
            <a:prstGeom prst="line">
              <a:avLst/>
            </a:prstGeom>
            <a:noFill/>
            <a:ln w="9525">
              <a:solidFill>
                <a:srgbClr val="FF6600"/>
              </a:solidFill>
              <a:round/>
              <a:headEnd/>
              <a:tailEnd type="triangle" w="med" len="med"/>
            </a:ln>
          </xdr:spPr>
        </xdr:sp>
      </xdr:grpSp>
    </xdr:grpSp>
    <xdr:clientData/>
  </xdr:twoCellAnchor>
  <xdr:twoCellAnchor>
    <xdr:from>
      <xdr:col>2</xdr:col>
      <xdr:colOff>217744</xdr:colOff>
      <xdr:row>288</xdr:row>
      <xdr:rowOff>202687</xdr:rowOff>
    </xdr:from>
    <xdr:to>
      <xdr:col>2</xdr:col>
      <xdr:colOff>560644</xdr:colOff>
      <xdr:row>290</xdr:row>
      <xdr:rowOff>88387</xdr:rowOff>
    </xdr:to>
    <xdr:grpSp>
      <xdr:nvGrpSpPr>
        <xdr:cNvPr id="572" name="571 - Ομάδα"/>
        <xdr:cNvGrpSpPr/>
      </xdr:nvGrpSpPr>
      <xdr:grpSpPr>
        <a:xfrm>
          <a:off x="1446776" y="59401074"/>
          <a:ext cx="342900" cy="315861"/>
          <a:chOff x="7296150" y="54111525"/>
          <a:chExt cx="342900" cy="333375"/>
        </a:xfrm>
      </xdr:grpSpPr>
      <xdr:sp macro="" textlink="">
        <xdr:nvSpPr>
          <xdr:cNvPr id="11237" name="Text Box 2021"/>
          <xdr:cNvSpPr txBox="1">
            <a:spLocks noChangeArrowheads="1"/>
          </xdr:cNvSpPr>
        </xdr:nvSpPr>
        <xdr:spPr bwMode="auto">
          <a:xfrm>
            <a:off x="7296150" y="54197250"/>
            <a:ext cx="342900" cy="24765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42170" name="Line 2024"/>
          <xdr:cNvSpPr>
            <a:spLocks noChangeShapeType="1"/>
          </xdr:cNvSpPr>
        </xdr:nvSpPr>
        <xdr:spPr bwMode="auto">
          <a:xfrm>
            <a:off x="7391400" y="54111525"/>
            <a:ext cx="0" cy="104775"/>
          </a:xfrm>
          <a:prstGeom prst="line">
            <a:avLst/>
          </a:prstGeom>
          <a:noFill/>
          <a:ln w="9525">
            <a:solidFill>
              <a:srgbClr val="FFFF99"/>
            </a:solidFill>
            <a:round/>
            <a:headEnd/>
            <a:tailEnd/>
          </a:ln>
        </xdr:spPr>
      </xdr:sp>
    </xdr:grpSp>
    <xdr:clientData/>
  </xdr:twoCellAnchor>
  <xdr:twoCellAnchor>
    <xdr:from>
      <xdr:col>3</xdr:col>
      <xdr:colOff>274894</xdr:colOff>
      <xdr:row>288</xdr:row>
      <xdr:rowOff>210881</xdr:rowOff>
    </xdr:from>
    <xdr:to>
      <xdr:col>3</xdr:col>
      <xdr:colOff>493969</xdr:colOff>
      <xdr:row>290</xdr:row>
      <xdr:rowOff>48956</xdr:rowOff>
    </xdr:to>
    <xdr:grpSp>
      <xdr:nvGrpSpPr>
        <xdr:cNvPr id="573" name="572 - Ομάδα"/>
        <xdr:cNvGrpSpPr/>
      </xdr:nvGrpSpPr>
      <xdr:grpSpPr>
        <a:xfrm>
          <a:off x="2118442" y="59409268"/>
          <a:ext cx="219075" cy="268236"/>
          <a:chOff x="8039100" y="54111525"/>
          <a:chExt cx="219075" cy="285750"/>
        </a:xfrm>
      </xdr:grpSpPr>
      <xdr:sp macro="" textlink="">
        <xdr:nvSpPr>
          <xdr:cNvPr id="11250" name="Text Box 2034"/>
          <xdr:cNvSpPr txBox="1">
            <a:spLocks noChangeArrowheads="1"/>
          </xdr:cNvSpPr>
        </xdr:nvSpPr>
        <xdr:spPr bwMode="auto">
          <a:xfrm>
            <a:off x="8039100" y="54197250"/>
            <a:ext cx="219075" cy="2000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Cl</a:t>
            </a:r>
          </a:p>
        </xdr:txBody>
      </xdr:sp>
      <xdr:sp macro="" textlink="">
        <xdr:nvSpPr>
          <xdr:cNvPr id="42172" name="Line 2035"/>
          <xdr:cNvSpPr>
            <a:spLocks noChangeShapeType="1"/>
          </xdr:cNvSpPr>
        </xdr:nvSpPr>
        <xdr:spPr bwMode="auto">
          <a:xfrm>
            <a:off x="8134350" y="54111525"/>
            <a:ext cx="0" cy="104775"/>
          </a:xfrm>
          <a:prstGeom prst="line">
            <a:avLst/>
          </a:prstGeom>
          <a:noFill/>
          <a:ln w="9525">
            <a:solidFill>
              <a:srgbClr val="FFFF99"/>
            </a:solidFill>
            <a:round/>
            <a:headEnd/>
            <a:tailEnd/>
          </a:ln>
        </xdr:spPr>
      </xdr:sp>
    </xdr:grpSp>
    <xdr:clientData/>
  </xdr:twoCellAnchor>
  <xdr:twoCellAnchor>
    <xdr:from>
      <xdr:col>2</xdr:col>
      <xdr:colOff>246319</xdr:colOff>
      <xdr:row>289</xdr:row>
      <xdr:rowOff>57150</xdr:rowOff>
    </xdr:from>
    <xdr:to>
      <xdr:col>2</xdr:col>
      <xdr:colOff>570169</xdr:colOff>
      <xdr:row>290</xdr:row>
      <xdr:rowOff>76200</xdr:rowOff>
    </xdr:to>
    <xdr:grpSp>
      <xdr:nvGrpSpPr>
        <xdr:cNvPr id="42150" name="Group 2028"/>
        <xdr:cNvGrpSpPr>
          <a:grpSpLocks/>
        </xdr:cNvGrpSpPr>
      </xdr:nvGrpSpPr>
      <xdr:grpSpPr bwMode="auto">
        <a:xfrm>
          <a:off x="1475351" y="59480860"/>
          <a:ext cx="323850" cy="223888"/>
          <a:chOff x="158" y="4517"/>
          <a:chExt cx="34" cy="22"/>
        </a:xfrm>
      </xdr:grpSpPr>
      <xdr:sp macro="" textlink="">
        <xdr:nvSpPr>
          <xdr:cNvPr id="42156" name="Line 2029"/>
          <xdr:cNvSpPr>
            <a:spLocks noChangeShapeType="1"/>
          </xdr:cNvSpPr>
        </xdr:nvSpPr>
        <xdr:spPr bwMode="auto">
          <a:xfrm>
            <a:off x="158" y="4517"/>
            <a:ext cx="0" cy="22"/>
          </a:xfrm>
          <a:prstGeom prst="line">
            <a:avLst/>
          </a:prstGeom>
          <a:noFill/>
          <a:ln w="9525">
            <a:solidFill>
              <a:srgbClr val="FF6600"/>
            </a:solidFill>
            <a:round/>
            <a:headEnd/>
            <a:tailEnd/>
          </a:ln>
        </xdr:spPr>
      </xdr:sp>
      <xdr:sp macro="" textlink="">
        <xdr:nvSpPr>
          <xdr:cNvPr id="42157" name="Line 2030"/>
          <xdr:cNvSpPr>
            <a:spLocks noChangeShapeType="1"/>
          </xdr:cNvSpPr>
        </xdr:nvSpPr>
        <xdr:spPr bwMode="auto">
          <a:xfrm>
            <a:off x="192" y="4517"/>
            <a:ext cx="0" cy="22"/>
          </a:xfrm>
          <a:prstGeom prst="line">
            <a:avLst/>
          </a:prstGeom>
          <a:noFill/>
          <a:ln w="9525">
            <a:solidFill>
              <a:srgbClr val="FF6600"/>
            </a:solidFill>
            <a:round/>
            <a:headEnd/>
            <a:tailEnd/>
          </a:ln>
        </xdr:spPr>
      </xdr:sp>
      <xdr:sp macro="" textlink="">
        <xdr:nvSpPr>
          <xdr:cNvPr id="42158" name="Line 2031"/>
          <xdr:cNvSpPr>
            <a:spLocks noChangeShapeType="1"/>
          </xdr:cNvSpPr>
        </xdr:nvSpPr>
        <xdr:spPr bwMode="auto">
          <a:xfrm>
            <a:off x="158" y="4539"/>
            <a:ext cx="34" cy="0"/>
          </a:xfrm>
          <a:prstGeom prst="line">
            <a:avLst/>
          </a:prstGeom>
          <a:noFill/>
          <a:ln w="9525">
            <a:solidFill>
              <a:srgbClr val="FF6600"/>
            </a:solidFill>
            <a:round/>
            <a:headEnd/>
            <a:tailEnd/>
          </a:ln>
        </xdr:spPr>
      </xdr:sp>
      <xdr:sp macro="" textlink="">
        <xdr:nvSpPr>
          <xdr:cNvPr id="42159" name="Line 2032"/>
          <xdr:cNvSpPr>
            <a:spLocks noChangeShapeType="1"/>
          </xdr:cNvSpPr>
        </xdr:nvSpPr>
        <xdr:spPr bwMode="auto">
          <a:xfrm>
            <a:off x="159" y="4517"/>
            <a:ext cx="33" cy="0"/>
          </a:xfrm>
          <a:prstGeom prst="line">
            <a:avLst/>
          </a:prstGeom>
          <a:noFill/>
          <a:ln w="9525">
            <a:solidFill>
              <a:srgbClr val="FF6600"/>
            </a:solidFill>
            <a:round/>
            <a:headEnd/>
            <a:tailEnd/>
          </a:ln>
        </xdr:spPr>
      </xdr:sp>
    </xdr:grpSp>
    <xdr:clientData/>
  </xdr:twoCellAnchor>
  <xdr:twoCellAnchor>
    <xdr:from>
      <xdr:col>3</xdr:col>
      <xdr:colOff>276225</xdr:colOff>
      <xdr:row>289</xdr:row>
      <xdr:rowOff>54488</xdr:rowOff>
    </xdr:from>
    <xdr:to>
      <xdr:col>3</xdr:col>
      <xdr:colOff>504825</xdr:colOff>
      <xdr:row>290</xdr:row>
      <xdr:rowOff>73538</xdr:rowOff>
    </xdr:to>
    <xdr:grpSp>
      <xdr:nvGrpSpPr>
        <xdr:cNvPr id="42151" name="Group 2036"/>
        <xdr:cNvGrpSpPr>
          <a:grpSpLocks/>
        </xdr:cNvGrpSpPr>
      </xdr:nvGrpSpPr>
      <xdr:grpSpPr bwMode="auto">
        <a:xfrm>
          <a:off x="2119773" y="59478198"/>
          <a:ext cx="228600" cy="223888"/>
          <a:chOff x="158" y="4517"/>
          <a:chExt cx="34" cy="22"/>
        </a:xfrm>
      </xdr:grpSpPr>
      <xdr:sp macro="" textlink="">
        <xdr:nvSpPr>
          <xdr:cNvPr id="42152" name="Line 2037"/>
          <xdr:cNvSpPr>
            <a:spLocks noChangeShapeType="1"/>
          </xdr:cNvSpPr>
        </xdr:nvSpPr>
        <xdr:spPr bwMode="auto">
          <a:xfrm>
            <a:off x="158" y="4517"/>
            <a:ext cx="0" cy="22"/>
          </a:xfrm>
          <a:prstGeom prst="line">
            <a:avLst/>
          </a:prstGeom>
          <a:noFill/>
          <a:ln w="9525">
            <a:solidFill>
              <a:srgbClr val="FF6600"/>
            </a:solidFill>
            <a:round/>
            <a:headEnd/>
            <a:tailEnd/>
          </a:ln>
        </xdr:spPr>
      </xdr:sp>
      <xdr:sp macro="" textlink="">
        <xdr:nvSpPr>
          <xdr:cNvPr id="42153" name="Line 2038"/>
          <xdr:cNvSpPr>
            <a:spLocks noChangeShapeType="1"/>
          </xdr:cNvSpPr>
        </xdr:nvSpPr>
        <xdr:spPr bwMode="auto">
          <a:xfrm>
            <a:off x="192" y="4517"/>
            <a:ext cx="0" cy="22"/>
          </a:xfrm>
          <a:prstGeom prst="line">
            <a:avLst/>
          </a:prstGeom>
          <a:noFill/>
          <a:ln w="9525">
            <a:solidFill>
              <a:srgbClr val="FF6600"/>
            </a:solidFill>
            <a:round/>
            <a:headEnd/>
            <a:tailEnd/>
          </a:ln>
        </xdr:spPr>
      </xdr:sp>
      <xdr:sp macro="" textlink="">
        <xdr:nvSpPr>
          <xdr:cNvPr id="42154" name="Line 2039"/>
          <xdr:cNvSpPr>
            <a:spLocks noChangeShapeType="1"/>
          </xdr:cNvSpPr>
        </xdr:nvSpPr>
        <xdr:spPr bwMode="auto">
          <a:xfrm>
            <a:off x="158" y="4539"/>
            <a:ext cx="33" cy="0"/>
          </a:xfrm>
          <a:prstGeom prst="line">
            <a:avLst/>
          </a:prstGeom>
          <a:noFill/>
          <a:ln w="9525">
            <a:solidFill>
              <a:srgbClr val="FF6600"/>
            </a:solidFill>
            <a:round/>
            <a:headEnd/>
            <a:tailEnd/>
          </a:ln>
        </xdr:spPr>
      </xdr:sp>
      <xdr:sp macro="" textlink="">
        <xdr:nvSpPr>
          <xdr:cNvPr id="42155" name="Line 2040"/>
          <xdr:cNvSpPr>
            <a:spLocks noChangeShapeType="1"/>
          </xdr:cNvSpPr>
        </xdr:nvSpPr>
        <xdr:spPr bwMode="auto">
          <a:xfrm>
            <a:off x="159" y="4517"/>
            <a:ext cx="33" cy="0"/>
          </a:xfrm>
          <a:prstGeom prst="line">
            <a:avLst/>
          </a:prstGeom>
          <a:noFill/>
          <a:ln w="9525">
            <a:solidFill>
              <a:srgbClr val="FF6600"/>
            </a:solidFill>
            <a:round/>
            <a:headEnd/>
            <a:tailEnd/>
          </a:ln>
        </xdr:spPr>
      </xdr:sp>
    </xdr:grpSp>
    <xdr:clientData/>
  </xdr:twoCellAnchor>
  <xdr:twoCellAnchor>
    <xdr:from>
      <xdr:col>1</xdr:col>
      <xdr:colOff>361950</xdr:colOff>
      <xdr:row>289</xdr:row>
      <xdr:rowOff>11758</xdr:rowOff>
    </xdr:from>
    <xdr:to>
      <xdr:col>4</xdr:col>
      <xdr:colOff>285750</xdr:colOff>
      <xdr:row>289</xdr:row>
      <xdr:rowOff>16388</xdr:rowOff>
    </xdr:to>
    <xdr:sp macro="" textlink="">
      <xdr:nvSpPr>
        <xdr:cNvPr id="42148" name="Line 2033"/>
        <xdr:cNvSpPr>
          <a:spLocks noChangeShapeType="1"/>
        </xdr:cNvSpPr>
      </xdr:nvSpPr>
      <xdr:spPr bwMode="auto">
        <a:xfrm flipH="1" flipV="1">
          <a:off x="984660" y="57006081"/>
          <a:ext cx="1791929" cy="4630"/>
        </a:xfrm>
        <a:prstGeom prst="line">
          <a:avLst/>
        </a:prstGeom>
        <a:noFill/>
        <a:ln w="9525">
          <a:solidFill>
            <a:srgbClr val="800000"/>
          </a:solidFill>
          <a:round/>
          <a:headEnd/>
          <a:tailEnd/>
        </a:ln>
      </xdr:spPr>
    </xdr:sp>
    <xdr:clientData/>
  </xdr:twoCellAnchor>
  <xdr:twoCellAnchor>
    <xdr:from>
      <xdr:col>0</xdr:col>
      <xdr:colOff>561975</xdr:colOff>
      <xdr:row>290</xdr:row>
      <xdr:rowOff>114300</xdr:rowOff>
    </xdr:from>
    <xdr:to>
      <xdr:col>4</xdr:col>
      <xdr:colOff>514350</xdr:colOff>
      <xdr:row>291</xdr:row>
      <xdr:rowOff>133350</xdr:rowOff>
    </xdr:to>
    <xdr:sp macro="" textlink="">
      <xdr:nvSpPr>
        <xdr:cNvPr id="11260" name="Text Box 2044"/>
        <xdr:cNvSpPr txBox="1">
          <a:spLocks noChangeArrowheads="1"/>
        </xdr:cNvSpPr>
      </xdr:nvSpPr>
      <xdr:spPr bwMode="auto">
        <a:xfrm>
          <a:off x="561975" y="55140225"/>
          <a:ext cx="2390775" cy="2095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2-χλώρο-4-μέθυλο-1,4-πενταδιένιο</a:t>
          </a:r>
        </a:p>
      </xdr:txBody>
    </xdr:sp>
    <xdr:clientData/>
  </xdr:twoCellAnchor>
  <xdr:twoCellAnchor>
    <xdr:from>
      <xdr:col>2</xdr:col>
      <xdr:colOff>323850</xdr:colOff>
      <xdr:row>335</xdr:row>
      <xdr:rowOff>104775</xdr:rowOff>
    </xdr:from>
    <xdr:to>
      <xdr:col>5</xdr:col>
      <xdr:colOff>247650</xdr:colOff>
      <xdr:row>339</xdr:row>
      <xdr:rowOff>114300</xdr:rowOff>
    </xdr:to>
    <xdr:grpSp>
      <xdr:nvGrpSpPr>
        <xdr:cNvPr id="42043" name="Group 2135"/>
        <xdr:cNvGrpSpPr>
          <a:grpSpLocks/>
        </xdr:cNvGrpSpPr>
      </xdr:nvGrpSpPr>
      <xdr:grpSpPr bwMode="auto">
        <a:xfrm>
          <a:off x="1552882" y="68951065"/>
          <a:ext cx="1767349" cy="828880"/>
          <a:chOff x="162" y="6570"/>
          <a:chExt cx="184" cy="82"/>
        </a:xfrm>
      </xdr:grpSpPr>
      <xdr:sp macro="" textlink="">
        <xdr:nvSpPr>
          <xdr:cNvPr id="11271" name="Text Box 2055"/>
          <xdr:cNvSpPr txBox="1">
            <a:spLocks noChangeArrowheads="1"/>
          </xdr:cNvSpPr>
        </xdr:nvSpPr>
        <xdr:spPr bwMode="auto">
          <a:xfrm>
            <a:off x="271" y="6598"/>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1274" name="Text Box 2058"/>
          <xdr:cNvSpPr txBox="1">
            <a:spLocks noChangeArrowheads="1"/>
          </xdr:cNvSpPr>
        </xdr:nvSpPr>
        <xdr:spPr bwMode="auto">
          <a:xfrm>
            <a:off x="271" y="6627"/>
            <a:ext cx="32"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11262" name="Text Box 2046"/>
          <xdr:cNvSpPr txBox="1">
            <a:spLocks noChangeArrowheads="1"/>
          </xdr:cNvSpPr>
        </xdr:nvSpPr>
        <xdr:spPr bwMode="auto">
          <a:xfrm>
            <a:off x="310" y="659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1273" name="Text Box 2057"/>
          <xdr:cNvSpPr txBox="1">
            <a:spLocks noChangeArrowheads="1"/>
          </xdr:cNvSpPr>
        </xdr:nvSpPr>
        <xdr:spPr bwMode="auto">
          <a:xfrm>
            <a:off x="234" y="6570"/>
            <a:ext cx="32"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10874" name="Text Box 1658"/>
          <xdr:cNvSpPr txBox="1">
            <a:spLocks noChangeArrowheads="1"/>
          </xdr:cNvSpPr>
        </xdr:nvSpPr>
        <xdr:spPr bwMode="auto">
          <a:xfrm>
            <a:off x="206" y="6598"/>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0918" name="Text Box 1702"/>
          <xdr:cNvSpPr txBox="1">
            <a:spLocks noChangeArrowheads="1"/>
          </xdr:cNvSpPr>
        </xdr:nvSpPr>
        <xdr:spPr bwMode="auto">
          <a:xfrm>
            <a:off x="233" y="659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0706" name="Text Box 1490"/>
          <xdr:cNvSpPr txBox="1">
            <a:spLocks noChangeArrowheads="1"/>
          </xdr:cNvSpPr>
        </xdr:nvSpPr>
        <xdr:spPr bwMode="auto">
          <a:xfrm>
            <a:off x="205" y="6626"/>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2137" name="Line 1672"/>
          <xdr:cNvSpPr>
            <a:spLocks noChangeShapeType="1"/>
          </xdr:cNvSpPr>
        </xdr:nvSpPr>
        <xdr:spPr bwMode="auto">
          <a:xfrm>
            <a:off x="243" y="6589"/>
            <a:ext cx="0" cy="11"/>
          </a:xfrm>
          <a:prstGeom prst="line">
            <a:avLst/>
          </a:prstGeom>
          <a:noFill/>
          <a:ln w="9525">
            <a:solidFill>
              <a:srgbClr val="FFFF99"/>
            </a:solidFill>
            <a:round/>
            <a:headEnd/>
            <a:tailEnd/>
          </a:ln>
        </xdr:spPr>
      </xdr:sp>
      <xdr:sp macro="" textlink="">
        <xdr:nvSpPr>
          <xdr:cNvPr id="42138" name="Line 1675"/>
          <xdr:cNvSpPr>
            <a:spLocks noChangeShapeType="1"/>
          </xdr:cNvSpPr>
        </xdr:nvSpPr>
        <xdr:spPr bwMode="auto">
          <a:xfrm>
            <a:off x="281" y="6617"/>
            <a:ext cx="0" cy="11"/>
          </a:xfrm>
          <a:prstGeom prst="line">
            <a:avLst/>
          </a:prstGeom>
          <a:noFill/>
          <a:ln w="9525">
            <a:solidFill>
              <a:srgbClr val="FFFF99"/>
            </a:solidFill>
            <a:round/>
            <a:headEnd/>
            <a:tailEnd/>
          </a:ln>
        </xdr:spPr>
      </xdr:sp>
      <xdr:sp macro="" textlink="">
        <xdr:nvSpPr>
          <xdr:cNvPr id="42139" name="Line 1677"/>
          <xdr:cNvSpPr>
            <a:spLocks noChangeShapeType="1"/>
          </xdr:cNvSpPr>
        </xdr:nvSpPr>
        <xdr:spPr bwMode="auto">
          <a:xfrm>
            <a:off x="216" y="6617"/>
            <a:ext cx="0" cy="11"/>
          </a:xfrm>
          <a:prstGeom prst="line">
            <a:avLst/>
          </a:prstGeom>
          <a:noFill/>
          <a:ln w="9525">
            <a:solidFill>
              <a:srgbClr val="FFFF99"/>
            </a:solidFill>
            <a:round/>
            <a:headEnd/>
            <a:tailEnd/>
          </a:ln>
        </xdr:spPr>
      </xdr:sp>
      <xdr:sp macro="" textlink="">
        <xdr:nvSpPr>
          <xdr:cNvPr id="42140" name="Line 1735"/>
          <xdr:cNvSpPr>
            <a:spLocks noChangeShapeType="1"/>
          </xdr:cNvSpPr>
        </xdr:nvSpPr>
        <xdr:spPr bwMode="auto">
          <a:xfrm rot="16200000">
            <a:off x="267" y="6603"/>
            <a:ext cx="0" cy="11"/>
          </a:xfrm>
          <a:prstGeom prst="line">
            <a:avLst/>
          </a:prstGeom>
          <a:noFill/>
          <a:ln w="9525">
            <a:solidFill>
              <a:srgbClr val="FFFF99"/>
            </a:solidFill>
            <a:round/>
            <a:headEnd/>
            <a:tailEnd/>
          </a:ln>
        </xdr:spPr>
      </xdr:sp>
      <xdr:sp macro="" textlink="">
        <xdr:nvSpPr>
          <xdr:cNvPr id="42141" name="Line 1736"/>
          <xdr:cNvSpPr>
            <a:spLocks noChangeShapeType="1"/>
          </xdr:cNvSpPr>
        </xdr:nvSpPr>
        <xdr:spPr bwMode="auto">
          <a:xfrm rot="16200000">
            <a:off x="229" y="6603"/>
            <a:ext cx="0" cy="11"/>
          </a:xfrm>
          <a:prstGeom prst="line">
            <a:avLst/>
          </a:prstGeom>
          <a:noFill/>
          <a:ln w="9525">
            <a:solidFill>
              <a:srgbClr val="FFFF99"/>
            </a:solidFill>
            <a:round/>
            <a:headEnd/>
            <a:tailEnd/>
          </a:ln>
        </xdr:spPr>
      </xdr:sp>
      <xdr:sp macro="" textlink="">
        <xdr:nvSpPr>
          <xdr:cNvPr id="42142" name="Line 1742"/>
          <xdr:cNvSpPr>
            <a:spLocks noChangeShapeType="1"/>
          </xdr:cNvSpPr>
        </xdr:nvSpPr>
        <xdr:spPr bwMode="auto">
          <a:xfrm rot="16200000">
            <a:off x="306" y="6603"/>
            <a:ext cx="0" cy="11"/>
          </a:xfrm>
          <a:prstGeom prst="line">
            <a:avLst/>
          </a:prstGeom>
          <a:noFill/>
          <a:ln w="9525">
            <a:solidFill>
              <a:srgbClr val="FFFF99"/>
            </a:solidFill>
            <a:round/>
            <a:headEnd/>
            <a:tailEnd/>
          </a:ln>
        </xdr:spPr>
      </xdr:sp>
      <xdr:sp macro="" textlink="">
        <xdr:nvSpPr>
          <xdr:cNvPr id="11265" name="Text Box 2049"/>
          <xdr:cNvSpPr txBox="1">
            <a:spLocks noChangeArrowheads="1"/>
          </xdr:cNvSpPr>
        </xdr:nvSpPr>
        <xdr:spPr bwMode="auto">
          <a:xfrm>
            <a:off x="162" y="659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42144" name="Group 2115"/>
          <xdr:cNvGrpSpPr>
            <a:grpSpLocks/>
          </xdr:cNvGrpSpPr>
        </xdr:nvGrpSpPr>
        <xdr:grpSpPr bwMode="auto">
          <a:xfrm>
            <a:off x="196" y="6607"/>
            <a:ext cx="11" cy="4"/>
            <a:chOff x="212" y="6849"/>
            <a:chExt cx="11" cy="4"/>
          </a:xfrm>
        </xdr:grpSpPr>
        <xdr:sp macro="" textlink="">
          <xdr:nvSpPr>
            <xdr:cNvPr id="42145" name="Line 2116"/>
            <xdr:cNvSpPr>
              <a:spLocks noChangeShapeType="1"/>
            </xdr:cNvSpPr>
          </xdr:nvSpPr>
          <xdr:spPr bwMode="auto">
            <a:xfrm rot="16200000">
              <a:off x="218" y="6847"/>
              <a:ext cx="0" cy="11"/>
            </a:xfrm>
            <a:prstGeom prst="line">
              <a:avLst/>
            </a:prstGeom>
            <a:noFill/>
            <a:ln w="9525">
              <a:solidFill>
                <a:srgbClr val="FFFF99"/>
              </a:solidFill>
              <a:round/>
              <a:headEnd/>
              <a:tailEnd/>
            </a:ln>
          </xdr:spPr>
        </xdr:sp>
        <xdr:sp macro="" textlink="">
          <xdr:nvSpPr>
            <xdr:cNvPr id="42146" name="Line 2117"/>
            <xdr:cNvSpPr>
              <a:spLocks noChangeShapeType="1"/>
            </xdr:cNvSpPr>
          </xdr:nvSpPr>
          <xdr:spPr bwMode="auto">
            <a:xfrm rot="16200000">
              <a:off x="218" y="6843"/>
              <a:ext cx="0" cy="11"/>
            </a:xfrm>
            <a:prstGeom prst="line">
              <a:avLst/>
            </a:prstGeom>
            <a:noFill/>
            <a:ln w="9525">
              <a:solidFill>
                <a:srgbClr val="FF6600"/>
              </a:solidFill>
              <a:round/>
              <a:headEnd/>
              <a:tailEnd/>
            </a:ln>
          </xdr:spPr>
        </xdr:sp>
      </xdr:grpSp>
    </xdr:grpSp>
    <xdr:clientData/>
  </xdr:twoCellAnchor>
  <xdr:twoCellAnchor>
    <xdr:from>
      <xdr:col>2</xdr:col>
      <xdr:colOff>409575</xdr:colOff>
      <xdr:row>340</xdr:row>
      <xdr:rowOff>95250</xdr:rowOff>
    </xdr:from>
    <xdr:to>
      <xdr:col>5</xdr:col>
      <xdr:colOff>66675</xdr:colOff>
      <xdr:row>344</xdr:row>
      <xdr:rowOff>133350</xdr:rowOff>
    </xdr:to>
    <xdr:grpSp>
      <xdr:nvGrpSpPr>
        <xdr:cNvPr id="42044" name="Group 2134"/>
        <xdr:cNvGrpSpPr>
          <a:grpSpLocks/>
        </xdr:cNvGrpSpPr>
      </xdr:nvGrpSpPr>
      <xdr:grpSpPr bwMode="auto">
        <a:xfrm>
          <a:off x="1638607" y="69965734"/>
          <a:ext cx="1500649" cy="857455"/>
          <a:chOff x="171" y="6670"/>
          <a:chExt cx="156" cy="84"/>
        </a:xfrm>
      </xdr:grpSpPr>
      <xdr:sp macro="" textlink="">
        <xdr:nvSpPr>
          <xdr:cNvPr id="11266" name="Text Box 2050"/>
          <xdr:cNvSpPr txBox="1">
            <a:spLocks noChangeArrowheads="1"/>
          </xdr:cNvSpPr>
        </xdr:nvSpPr>
        <xdr:spPr bwMode="auto">
          <a:xfrm>
            <a:off x="226" y="6670"/>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1270" name="Text Box 2054"/>
          <xdr:cNvSpPr txBox="1">
            <a:spLocks noChangeArrowheads="1"/>
          </xdr:cNvSpPr>
        </xdr:nvSpPr>
        <xdr:spPr bwMode="auto">
          <a:xfrm>
            <a:off x="171" y="669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11277" name="Text Box 2061"/>
          <xdr:cNvSpPr txBox="1">
            <a:spLocks noChangeArrowheads="1"/>
          </xdr:cNvSpPr>
        </xdr:nvSpPr>
        <xdr:spPr bwMode="auto">
          <a:xfrm>
            <a:off x="264" y="6699"/>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1279" name="Text Box 2063"/>
          <xdr:cNvSpPr txBox="1">
            <a:spLocks noChangeArrowheads="1"/>
          </xdr:cNvSpPr>
        </xdr:nvSpPr>
        <xdr:spPr bwMode="auto">
          <a:xfrm>
            <a:off x="291" y="6699"/>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1281" name="Text Box 2065"/>
          <xdr:cNvSpPr txBox="1">
            <a:spLocks noChangeArrowheads="1"/>
          </xdr:cNvSpPr>
        </xdr:nvSpPr>
        <xdr:spPr bwMode="auto">
          <a:xfrm>
            <a:off x="199" y="6699"/>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1282" name="Text Box 2066"/>
          <xdr:cNvSpPr txBox="1">
            <a:spLocks noChangeArrowheads="1"/>
          </xdr:cNvSpPr>
        </xdr:nvSpPr>
        <xdr:spPr bwMode="auto">
          <a:xfrm>
            <a:off x="226" y="669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1283" name="Text Box 2067"/>
          <xdr:cNvSpPr txBox="1">
            <a:spLocks noChangeArrowheads="1"/>
          </xdr:cNvSpPr>
        </xdr:nvSpPr>
        <xdr:spPr bwMode="auto">
          <a:xfrm>
            <a:off x="199" y="672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2118" name="Line 2068"/>
          <xdr:cNvSpPr>
            <a:spLocks noChangeShapeType="1"/>
          </xdr:cNvSpPr>
        </xdr:nvSpPr>
        <xdr:spPr bwMode="auto">
          <a:xfrm>
            <a:off x="236" y="6690"/>
            <a:ext cx="0" cy="11"/>
          </a:xfrm>
          <a:prstGeom prst="line">
            <a:avLst/>
          </a:prstGeom>
          <a:noFill/>
          <a:ln w="9525">
            <a:solidFill>
              <a:srgbClr val="FFFF99"/>
            </a:solidFill>
            <a:round/>
            <a:headEnd/>
            <a:tailEnd/>
          </a:ln>
        </xdr:spPr>
      </xdr:sp>
      <xdr:sp macro="" textlink="">
        <xdr:nvSpPr>
          <xdr:cNvPr id="42119" name="Line 2070"/>
          <xdr:cNvSpPr>
            <a:spLocks noChangeShapeType="1"/>
          </xdr:cNvSpPr>
        </xdr:nvSpPr>
        <xdr:spPr bwMode="auto">
          <a:xfrm>
            <a:off x="209" y="6718"/>
            <a:ext cx="0" cy="11"/>
          </a:xfrm>
          <a:prstGeom prst="line">
            <a:avLst/>
          </a:prstGeom>
          <a:noFill/>
          <a:ln w="9525">
            <a:solidFill>
              <a:srgbClr val="FFFF99"/>
            </a:solidFill>
            <a:round/>
            <a:headEnd/>
            <a:tailEnd/>
          </a:ln>
        </xdr:spPr>
      </xdr:sp>
      <xdr:sp macro="" textlink="">
        <xdr:nvSpPr>
          <xdr:cNvPr id="42120" name="Line 2071"/>
          <xdr:cNvSpPr>
            <a:spLocks noChangeShapeType="1"/>
          </xdr:cNvSpPr>
        </xdr:nvSpPr>
        <xdr:spPr bwMode="auto">
          <a:xfrm rot="16200000">
            <a:off x="261" y="6704"/>
            <a:ext cx="0" cy="11"/>
          </a:xfrm>
          <a:prstGeom prst="line">
            <a:avLst/>
          </a:prstGeom>
          <a:noFill/>
          <a:ln w="9525">
            <a:solidFill>
              <a:srgbClr val="FFFF99"/>
            </a:solidFill>
            <a:round/>
            <a:headEnd/>
            <a:tailEnd/>
          </a:ln>
        </xdr:spPr>
      </xdr:sp>
      <xdr:sp macro="" textlink="">
        <xdr:nvSpPr>
          <xdr:cNvPr id="42121" name="Line 2072"/>
          <xdr:cNvSpPr>
            <a:spLocks noChangeShapeType="1"/>
          </xdr:cNvSpPr>
        </xdr:nvSpPr>
        <xdr:spPr bwMode="auto">
          <a:xfrm rot="16200000">
            <a:off x="222" y="6704"/>
            <a:ext cx="0" cy="11"/>
          </a:xfrm>
          <a:prstGeom prst="line">
            <a:avLst/>
          </a:prstGeom>
          <a:noFill/>
          <a:ln w="9525">
            <a:solidFill>
              <a:srgbClr val="FFFF99"/>
            </a:solidFill>
            <a:round/>
            <a:headEnd/>
            <a:tailEnd/>
          </a:ln>
        </xdr:spPr>
      </xdr:sp>
      <xdr:sp macro="" textlink="">
        <xdr:nvSpPr>
          <xdr:cNvPr id="42122" name="Line 2073"/>
          <xdr:cNvSpPr>
            <a:spLocks noChangeShapeType="1"/>
          </xdr:cNvSpPr>
        </xdr:nvSpPr>
        <xdr:spPr bwMode="auto">
          <a:xfrm rot="16200000">
            <a:off x="287" y="6704"/>
            <a:ext cx="0" cy="11"/>
          </a:xfrm>
          <a:prstGeom prst="line">
            <a:avLst/>
          </a:prstGeom>
          <a:noFill/>
          <a:ln w="9525">
            <a:solidFill>
              <a:srgbClr val="FFFF99"/>
            </a:solidFill>
            <a:round/>
            <a:headEnd/>
            <a:tailEnd/>
          </a:ln>
        </xdr:spPr>
      </xdr:sp>
      <xdr:sp macro="" textlink="">
        <xdr:nvSpPr>
          <xdr:cNvPr id="11290" name="Text Box 2074"/>
          <xdr:cNvSpPr txBox="1">
            <a:spLocks noChangeArrowheads="1"/>
          </xdr:cNvSpPr>
        </xdr:nvSpPr>
        <xdr:spPr bwMode="auto">
          <a:xfrm>
            <a:off x="265" y="672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grpSp>
        <xdr:nvGrpSpPr>
          <xdr:cNvPr id="42124" name="Group 2112"/>
          <xdr:cNvGrpSpPr>
            <a:grpSpLocks/>
          </xdr:cNvGrpSpPr>
        </xdr:nvGrpSpPr>
        <xdr:grpSpPr bwMode="auto">
          <a:xfrm>
            <a:off x="188" y="6708"/>
            <a:ext cx="11" cy="4"/>
            <a:chOff x="211" y="6849"/>
            <a:chExt cx="11" cy="4"/>
          </a:xfrm>
        </xdr:grpSpPr>
        <xdr:sp macro="" textlink="">
          <xdr:nvSpPr>
            <xdr:cNvPr id="42128" name="Line 2113"/>
            <xdr:cNvSpPr>
              <a:spLocks noChangeShapeType="1"/>
            </xdr:cNvSpPr>
          </xdr:nvSpPr>
          <xdr:spPr bwMode="auto">
            <a:xfrm rot="16200000">
              <a:off x="217" y="6847"/>
              <a:ext cx="0" cy="11"/>
            </a:xfrm>
            <a:prstGeom prst="line">
              <a:avLst/>
            </a:prstGeom>
            <a:noFill/>
            <a:ln w="9525">
              <a:solidFill>
                <a:srgbClr val="FFFF99"/>
              </a:solidFill>
              <a:round/>
              <a:headEnd/>
              <a:tailEnd/>
            </a:ln>
          </xdr:spPr>
        </xdr:sp>
        <xdr:sp macro="" textlink="">
          <xdr:nvSpPr>
            <xdr:cNvPr id="42129" name="Line 2114"/>
            <xdr:cNvSpPr>
              <a:spLocks noChangeShapeType="1"/>
            </xdr:cNvSpPr>
          </xdr:nvSpPr>
          <xdr:spPr bwMode="auto">
            <a:xfrm rot="16200000">
              <a:off x="217" y="6843"/>
              <a:ext cx="0" cy="11"/>
            </a:xfrm>
            <a:prstGeom prst="line">
              <a:avLst/>
            </a:prstGeom>
            <a:noFill/>
            <a:ln w="9525">
              <a:solidFill>
                <a:srgbClr val="FF6600"/>
              </a:solidFill>
              <a:round/>
              <a:headEnd/>
              <a:tailEnd/>
            </a:ln>
          </xdr:spPr>
        </xdr:sp>
      </xdr:grpSp>
      <xdr:grpSp>
        <xdr:nvGrpSpPr>
          <xdr:cNvPr id="42125" name="Group 2121"/>
          <xdr:cNvGrpSpPr>
            <a:grpSpLocks/>
          </xdr:cNvGrpSpPr>
        </xdr:nvGrpSpPr>
        <xdr:grpSpPr bwMode="auto">
          <a:xfrm rot="5400000">
            <a:off x="268" y="6722"/>
            <a:ext cx="11" cy="4"/>
            <a:chOff x="213" y="6848"/>
            <a:chExt cx="11" cy="4"/>
          </a:xfrm>
        </xdr:grpSpPr>
        <xdr:sp macro="" textlink="">
          <xdr:nvSpPr>
            <xdr:cNvPr id="42126" name="Line 2122"/>
            <xdr:cNvSpPr>
              <a:spLocks noChangeShapeType="1"/>
            </xdr:cNvSpPr>
          </xdr:nvSpPr>
          <xdr:spPr bwMode="auto">
            <a:xfrm rot="-5400000">
              <a:off x="219" y="6846"/>
              <a:ext cx="0" cy="11"/>
            </a:xfrm>
            <a:prstGeom prst="line">
              <a:avLst/>
            </a:prstGeom>
            <a:noFill/>
            <a:ln w="9525">
              <a:solidFill>
                <a:srgbClr val="FFFF99"/>
              </a:solidFill>
              <a:round/>
              <a:headEnd/>
              <a:tailEnd/>
            </a:ln>
          </xdr:spPr>
        </xdr:sp>
        <xdr:sp macro="" textlink="">
          <xdr:nvSpPr>
            <xdr:cNvPr id="42127" name="Line 2123"/>
            <xdr:cNvSpPr>
              <a:spLocks noChangeShapeType="1"/>
            </xdr:cNvSpPr>
          </xdr:nvSpPr>
          <xdr:spPr bwMode="auto">
            <a:xfrm rot="-5400000">
              <a:off x="219" y="6842"/>
              <a:ext cx="0" cy="11"/>
            </a:xfrm>
            <a:prstGeom prst="line">
              <a:avLst/>
            </a:prstGeom>
            <a:noFill/>
            <a:ln w="9525">
              <a:solidFill>
                <a:srgbClr val="FF6600"/>
              </a:solidFill>
              <a:round/>
              <a:headEnd/>
              <a:tailEnd/>
            </a:ln>
          </xdr:spPr>
        </xdr:sp>
      </xdr:grpSp>
    </xdr:grpSp>
    <xdr:clientData/>
  </xdr:twoCellAnchor>
  <xdr:twoCellAnchor>
    <xdr:from>
      <xdr:col>2</xdr:col>
      <xdr:colOff>161925</xdr:colOff>
      <xdr:row>345</xdr:row>
      <xdr:rowOff>104775</xdr:rowOff>
    </xdr:from>
    <xdr:to>
      <xdr:col>5</xdr:col>
      <xdr:colOff>219075</xdr:colOff>
      <xdr:row>349</xdr:row>
      <xdr:rowOff>133350</xdr:rowOff>
    </xdr:to>
    <xdr:grpSp>
      <xdr:nvGrpSpPr>
        <xdr:cNvPr id="42045" name="Group 2142"/>
        <xdr:cNvGrpSpPr>
          <a:grpSpLocks/>
        </xdr:cNvGrpSpPr>
      </xdr:nvGrpSpPr>
      <xdr:grpSpPr bwMode="auto">
        <a:xfrm>
          <a:off x="1390957" y="70999452"/>
          <a:ext cx="1900699" cy="847930"/>
          <a:chOff x="158" y="6771"/>
          <a:chExt cx="198" cy="83"/>
        </a:xfrm>
      </xdr:grpSpPr>
      <xdr:sp macro="" textlink="">
        <xdr:nvSpPr>
          <xdr:cNvPr id="11319" name="Text Box 2103"/>
          <xdr:cNvSpPr txBox="1">
            <a:spLocks noChangeArrowheads="1"/>
          </xdr:cNvSpPr>
        </xdr:nvSpPr>
        <xdr:spPr bwMode="auto">
          <a:xfrm>
            <a:off x="286" y="6800"/>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1323" name="Text Box 2107"/>
          <xdr:cNvSpPr txBox="1">
            <a:spLocks noChangeArrowheads="1"/>
          </xdr:cNvSpPr>
        </xdr:nvSpPr>
        <xdr:spPr bwMode="auto">
          <a:xfrm>
            <a:off x="325" y="6828"/>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0710" name="Text Box 1494"/>
          <xdr:cNvSpPr txBox="1">
            <a:spLocks noChangeArrowheads="1"/>
          </xdr:cNvSpPr>
        </xdr:nvSpPr>
        <xdr:spPr bwMode="auto">
          <a:xfrm>
            <a:off x="324" y="6800"/>
            <a:ext cx="32"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1299" name="Text Box 2083"/>
          <xdr:cNvSpPr txBox="1">
            <a:spLocks noChangeArrowheads="1"/>
          </xdr:cNvSpPr>
        </xdr:nvSpPr>
        <xdr:spPr bwMode="auto">
          <a:xfrm>
            <a:off x="221" y="677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1300" name="Text Box 2084"/>
          <xdr:cNvSpPr txBox="1">
            <a:spLocks noChangeArrowheads="1"/>
          </xdr:cNvSpPr>
        </xdr:nvSpPr>
        <xdr:spPr bwMode="auto">
          <a:xfrm>
            <a:off x="158" y="6800"/>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11301" name="Text Box 2085"/>
          <xdr:cNvSpPr txBox="1">
            <a:spLocks noChangeArrowheads="1"/>
          </xdr:cNvSpPr>
        </xdr:nvSpPr>
        <xdr:spPr bwMode="auto">
          <a:xfrm>
            <a:off x="259" y="6800"/>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1303" name="Text Box 2087"/>
          <xdr:cNvSpPr txBox="1">
            <a:spLocks noChangeArrowheads="1"/>
          </xdr:cNvSpPr>
        </xdr:nvSpPr>
        <xdr:spPr bwMode="auto">
          <a:xfrm>
            <a:off x="184" y="6800"/>
            <a:ext cx="30"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1304" name="Text Box 2088"/>
          <xdr:cNvSpPr txBox="1">
            <a:spLocks noChangeArrowheads="1"/>
          </xdr:cNvSpPr>
        </xdr:nvSpPr>
        <xdr:spPr bwMode="auto">
          <a:xfrm>
            <a:off x="221" y="6800"/>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1305" name="Text Box 2089"/>
          <xdr:cNvSpPr txBox="1">
            <a:spLocks noChangeArrowheads="1"/>
          </xdr:cNvSpPr>
        </xdr:nvSpPr>
        <xdr:spPr bwMode="auto">
          <a:xfrm>
            <a:off x="259" y="6828"/>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42097" name="Line 2090"/>
          <xdr:cNvSpPr>
            <a:spLocks noChangeShapeType="1"/>
          </xdr:cNvSpPr>
        </xdr:nvSpPr>
        <xdr:spPr bwMode="auto">
          <a:xfrm>
            <a:off x="231" y="6791"/>
            <a:ext cx="0" cy="11"/>
          </a:xfrm>
          <a:prstGeom prst="line">
            <a:avLst/>
          </a:prstGeom>
          <a:noFill/>
          <a:ln w="9525">
            <a:solidFill>
              <a:srgbClr val="FFFF99"/>
            </a:solidFill>
            <a:round/>
            <a:headEnd/>
            <a:tailEnd/>
          </a:ln>
        </xdr:spPr>
      </xdr:sp>
      <xdr:sp macro="" textlink="">
        <xdr:nvSpPr>
          <xdr:cNvPr id="42098" name="Line 2091"/>
          <xdr:cNvSpPr>
            <a:spLocks noChangeShapeType="1"/>
          </xdr:cNvSpPr>
        </xdr:nvSpPr>
        <xdr:spPr bwMode="auto">
          <a:xfrm>
            <a:off x="269" y="6819"/>
            <a:ext cx="0" cy="11"/>
          </a:xfrm>
          <a:prstGeom prst="line">
            <a:avLst/>
          </a:prstGeom>
          <a:noFill/>
          <a:ln w="9525">
            <a:solidFill>
              <a:srgbClr val="FFFF99"/>
            </a:solidFill>
            <a:round/>
            <a:headEnd/>
            <a:tailEnd/>
          </a:ln>
        </xdr:spPr>
      </xdr:sp>
      <xdr:sp macro="" textlink="">
        <xdr:nvSpPr>
          <xdr:cNvPr id="42099" name="Line 2092"/>
          <xdr:cNvSpPr>
            <a:spLocks noChangeShapeType="1"/>
          </xdr:cNvSpPr>
        </xdr:nvSpPr>
        <xdr:spPr bwMode="auto">
          <a:xfrm rot="16200000">
            <a:off x="255" y="6805"/>
            <a:ext cx="0" cy="11"/>
          </a:xfrm>
          <a:prstGeom prst="line">
            <a:avLst/>
          </a:prstGeom>
          <a:noFill/>
          <a:ln w="9525">
            <a:solidFill>
              <a:srgbClr val="FFFF99"/>
            </a:solidFill>
            <a:round/>
            <a:headEnd/>
            <a:tailEnd/>
          </a:ln>
        </xdr:spPr>
      </xdr:sp>
      <xdr:sp macro="" textlink="">
        <xdr:nvSpPr>
          <xdr:cNvPr id="42100" name="Line 2093"/>
          <xdr:cNvSpPr>
            <a:spLocks noChangeShapeType="1"/>
          </xdr:cNvSpPr>
        </xdr:nvSpPr>
        <xdr:spPr bwMode="auto">
          <a:xfrm rot="16200000">
            <a:off x="218" y="6805"/>
            <a:ext cx="0" cy="11"/>
          </a:xfrm>
          <a:prstGeom prst="line">
            <a:avLst/>
          </a:prstGeom>
          <a:noFill/>
          <a:ln w="9525">
            <a:solidFill>
              <a:srgbClr val="FFFF99"/>
            </a:solidFill>
            <a:round/>
            <a:headEnd/>
            <a:tailEnd/>
          </a:ln>
        </xdr:spPr>
      </xdr:sp>
      <xdr:grpSp>
        <xdr:nvGrpSpPr>
          <xdr:cNvPr id="42101" name="Group 2111"/>
          <xdr:cNvGrpSpPr>
            <a:grpSpLocks/>
          </xdr:cNvGrpSpPr>
        </xdr:nvGrpSpPr>
        <xdr:grpSpPr bwMode="auto">
          <a:xfrm>
            <a:off x="174" y="6809"/>
            <a:ext cx="11" cy="4"/>
            <a:chOff x="212" y="6849"/>
            <a:chExt cx="11" cy="4"/>
          </a:xfrm>
        </xdr:grpSpPr>
        <xdr:sp macro="" textlink="">
          <xdr:nvSpPr>
            <xdr:cNvPr id="42109" name="Line 2097"/>
            <xdr:cNvSpPr>
              <a:spLocks noChangeShapeType="1"/>
            </xdr:cNvSpPr>
          </xdr:nvSpPr>
          <xdr:spPr bwMode="auto">
            <a:xfrm rot="16200000">
              <a:off x="218" y="6847"/>
              <a:ext cx="0" cy="11"/>
            </a:xfrm>
            <a:prstGeom prst="line">
              <a:avLst/>
            </a:prstGeom>
            <a:noFill/>
            <a:ln w="9525">
              <a:solidFill>
                <a:srgbClr val="FFFF99"/>
              </a:solidFill>
              <a:round/>
              <a:headEnd/>
              <a:tailEnd/>
            </a:ln>
          </xdr:spPr>
        </xdr:sp>
        <xdr:sp macro="" textlink="">
          <xdr:nvSpPr>
            <xdr:cNvPr id="42110" name="Line 2098"/>
            <xdr:cNvSpPr>
              <a:spLocks noChangeShapeType="1"/>
            </xdr:cNvSpPr>
          </xdr:nvSpPr>
          <xdr:spPr bwMode="auto">
            <a:xfrm rot="16200000">
              <a:off x="218" y="6843"/>
              <a:ext cx="0" cy="11"/>
            </a:xfrm>
            <a:prstGeom prst="line">
              <a:avLst/>
            </a:prstGeom>
            <a:noFill/>
            <a:ln w="9525">
              <a:solidFill>
                <a:srgbClr val="FF6600"/>
              </a:solidFill>
              <a:round/>
              <a:headEnd/>
              <a:tailEnd/>
            </a:ln>
          </xdr:spPr>
        </xdr:sp>
      </xdr:grpSp>
      <xdr:sp macro="" textlink="">
        <xdr:nvSpPr>
          <xdr:cNvPr id="42102" name="Line 1987"/>
          <xdr:cNvSpPr>
            <a:spLocks noChangeShapeType="1"/>
          </xdr:cNvSpPr>
        </xdr:nvSpPr>
        <xdr:spPr bwMode="auto">
          <a:xfrm rot="16200000">
            <a:off x="320" y="6805"/>
            <a:ext cx="0" cy="11"/>
          </a:xfrm>
          <a:prstGeom prst="line">
            <a:avLst/>
          </a:prstGeom>
          <a:noFill/>
          <a:ln w="9525">
            <a:solidFill>
              <a:srgbClr val="FFFF99"/>
            </a:solidFill>
            <a:round/>
            <a:headEnd/>
            <a:tailEnd/>
          </a:ln>
        </xdr:spPr>
      </xdr:sp>
      <xdr:grpSp>
        <xdr:nvGrpSpPr>
          <xdr:cNvPr id="42103" name="Group 2124"/>
          <xdr:cNvGrpSpPr>
            <a:grpSpLocks/>
          </xdr:cNvGrpSpPr>
        </xdr:nvGrpSpPr>
        <xdr:grpSpPr bwMode="auto">
          <a:xfrm rot="5400000">
            <a:off x="328" y="6823"/>
            <a:ext cx="11" cy="4"/>
            <a:chOff x="213" y="6848"/>
            <a:chExt cx="11" cy="4"/>
          </a:xfrm>
        </xdr:grpSpPr>
        <xdr:sp macro="" textlink="">
          <xdr:nvSpPr>
            <xdr:cNvPr id="42107" name="Line 2125"/>
            <xdr:cNvSpPr>
              <a:spLocks noChangeShapeType="1"/>
            </xdr:cNvSpPr>
          </xdr:nvSpPr>
          <xdr:spPr bwMode="auto">
            <a:xfrm rot="-5400000">
              <a:off x="219" y="6846"/>
              <a:ext cx="0" cy="11"/>
            </a:xfrm>
            <a:prstGeom prst="line">
              <a:avLst/>
            </a:prstGeom>
            <a:noFill/>
            <a:ln w="9525">
              <a:solidFill>
                <a:srgbClr val="FFFF99"/>
              </a:solidFill>
              <a:round/>
              <a:headEnd/>
              <a:tailEnd/>
            </a:ln>
          </xdr:spPr>
        </xdr:sp>
        <xdr:sp macro="" textlink="">
          <xdr:nvSpPr>
            <xdr:cNvPr id="42108" name="Line 2126"/>
            <xdr:cNvSpPr>
              <a:spLocks noChangeShapeType="1"/>
            </xdr:cNvSpPr>
          </xdr:nvSpPr>
          <xdr:spPr bwMode="auto">
            <a:xfrm rot="-5400000">
              <a:off x="219" y="6842"/>
              <a:ext cx="0" cy="11"/>
            </a:xfrm>
            <a:prstGeom prst="line">
              <a:avLst/>
            </a:prstGeom>
            <a:noFill/>
            <a:ln w="9525">
              <a:solidFill>
                <a:srgbClr val="FF6600"/>
              </a:solidFill>
              <a:round/>
              <a:headEnd/>
              <a:tailEnd/>
            </a:ln>
          </xdr:spPr>
        </xdr:sp>
      </xdr:grpSp>
      <xdr:grpSp>
        <xdr:nvGrpSpPr>
          <xdr:cNvPr id="42104" name="Group 2139"/>
          <xdr:cNvGrpSpPr>
            <a:grpSpLocks/>
          </xdr:cNvGrpSpPr>
        </xdr:nvGrpSpPr>
        <xdr:grpSpPr bwMode="auto">
          <a:xfrm>
            <a:off x="275" y="6809"/>
            <a:ext cx="11" cy="4"/>
            <a:chOff x="212" y="6849"/>
            <a:chExt cx="11" cy="4"/>
          </a:xfrm>
        </xdr:grpSpPr>
        <xdr:sp macro="" textlink="">
          <xdr:nvSpPr>
            <xdr:cNvPr id="42105" name="Line 2140"/>
            <xdr:cNvSpPr>
              <a:spLocks noChangeShapeType="1"/>
            </xdr:cNvSpPr>
          </xdr:nvSpPr>
          <xdr:spPr bwMode="auto">
            <a:xfrm rot="16200000">
              <a:off x="218" y="6847"/>
              <a:ext cx="0" cy="11"/>
            </a:xfrm>
            <a:prstGeom prst="line">
              <a:avLst/>
            </a:prstGeom>
            <a:noFill/>
            <a:ln w="9525">
              <a:solidFill>
                <a:srgbClr val="FFFF99"/>
              </a:solidFill>
              <a:round/>
              <a:headEnd/>
              <a:tailEnd/>
            </a:ln>
          </xdr:spPr>
        </xdr:sp>
        <xdr:sp macro="" textlink="">
          <xdr:nvSpPr>
            <xdr:cNvPr id="42106" name="Line 2141"/>
            <xdr:cNvSpPr>
              <a:spLocks noChangeShapeType="1"/>
            </xdr:cNvSpPr>
          </xdr:nvSpPr>
          <xdr:spPr bwMode="auto">
            <a:xfrm rot="16200000">
              <a:off x="218" y="6843"/>
              <a:ext cx="0" cy="11"/>
            </a:xfrm>
            <a:prstGeom prst="line">
              <a:avLst/>
            </a:prstGeom>
            <a:noFill/>
            <a:ln w="9525">
              <a:solidFill>
                <a:srgbClr val="FF6600"/>
              </a:solidFill>
              <a:round/>
              <a:headEnd/>
              <a:tailEnd/>
            </a:ln>
          </xdr:spPr>
        </xdr:sp>
      </xdr:grpSp>
    </xdr:grpSp>
    <xdr:clientData/>
  </xdr:twoCellAnchor>
  <xdr:twoCellAnchor>
    <xdr:from>
      <xdr:col>2</xdr:col>
      <xdr:colOff>257175</xdr:colOff>
      <xdr:row>355</xdr:row>
      <xdr:rowOff>161925</xdr:rowOff>
    </xdr:from>
    <xdr:to>
      <xdr:col>4</xdr:col>
      <xdr:colOff>495300</xdr:colOff>
      <xdr:row>360</xdr:row>
      <xdr:rowOff>9525</xdr:rowOff>
    </xdr:to>
    <xdr:grpSp>
      <xdr:nvGrpSpPr>
        <xdr:cNvPr id="42047" name="Group 2192"/>
        <xdr:cNvGrpSpPr>
          <a:grpSpLocks/>
        </xdr:cNvGrpSpPr>
      </xdr:nvGrpSpPr>
      <xdr:grpSpPr bwMode="auto">
        <a:xfrm>
          <a:off x="1486207" y="73104990"/>
          <a:ext cx="1467158" cy="871793"/>
          <a:chOff x="159" y="6975"/>
          <a:chExt cx="153" cy="84"/>
        </a:xfrm>
      </xdr:grpSpPr>
      <xdr:sp macro="" textlink="">
        <xdr:nvSpPr>
          <xdr:cNvPr id="11311" name="Text Box 2095"/>
          <xdr:cNvSpPr txBox="1">
            <a:spLocks noChangeArrowheads="1"/>
          </xdr:cNvSpPr>
        </xdr:nvSpPr>
        <xdr:spPr bwMode="auto">
          <a:xfrm>
            <a:off x="159" y="700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1392" name="Text Box 2176"/>
          <xdr:cNvSpPr txBox="1">
            <a:spLocks noChangeArrowheads="1"/>
          </xdr:cNvSpPr>
        </xdr:nvSpPr>
        <xdr:spPr bwMode="auto">
          <a:xfrm>
            <a:off x="228" y="7004"/>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1264" name="Text Box 2048"/>
          <xdr:cNvSpPr txBox="1">
            <a:spLocks noChangeArrowheads="1"/>
          </xdr:cNvSpPr>
        </xdr:nvSpPr>
        <xdr:spPr bwMode="auto">
          <a:xfrm>
            <a:off x="202" y="7032"/>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1361" name="Text Box 2145"/>
          <xdr:cNvSpPr txBox="1">
            <a:spLocks noChangeArrowheads="1"/>
          </xdr:cNvSpPr>
        </xdr:nvSpPr>
        <xdr:spPr bwMode="auto">
          <a:xfrm>
            <a:off x="248" y="6982"/>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1362" name="Text Box 2146"/>
          <xdr:cNvSpPr txBox="1">
            <a:spLocks noChangeArrowheads="1"/>
          </xdr:cNvSpPr>
        </xdr:nvSpPr>
        <xdr:spPr bwMode="auto">
          <a:xfrm>
            <a:off x="238" y="7032"/>
            <a:ext cx="32"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1389" name="Text Box 2173"/>
          <xdr:cNvSpPr txBox="1">
            <a:spLocks noChangeArrowheads="1"/>
          </xdr:cNvSpPr>
        </xdr:nvSpPr>
        <xdr:spPr bwMode="auto">
          <a:xfrm>
            <a:off x="275" y="7032"/>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1390" name="Text Box 2174"/>
          <xdr:cNvSpPr txBox="1">
            <a:spLocks noChangeArrowheads="1"/>
          </xdr:cNvSpPr>
        </xdr:nvSpPr>
        <xdr:spPr bwMode="auto">
          <a:xfrm>
            <a:off x="202" y="6975"/>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1394" name="Text Box 2178"/>
          <xdr:cNvSpPr txBox="1">
            <a:spLocks noChangeArrowheads="1"/>
          </xdr:cNvSpPr>
        </xdr:nvSpPr>
        <xdr:spPr bwMode="auto">
          <a:xfrm>
            <a:off x="202" y="7004"/>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42056" name="Line 2180"/>
          <xdr:cNvSpPr>
            <a:spLocks noChangeShapeType="1"/>
          </xdr:cNvSpPr>
        </xdr:nvSpPr>
        <xdr:spPr bwMode="auto">
          <a:xfrm>
            <a:off x="212" y="6995"/>
            <a:ext cx="0" cy="11"/>
          </a:xfrm>
          <a:prstGeom prst="line">
            <a:avLst/>
          </a:prstGeom>
          <a:noFill/>
          <a:ln w="9525">
            <a:solidFill>
              <a:srgbClr val="FFFF99"/>
            </a:solidFill>
            <a:round/>
            <a:headEnd/>
            <a:tailEnd/>
          </a:ln>
        </xdr:spPr>
      </xdr:sp>
      <xdr:sp macro="" textlink="">
        <xdr:nvSpPr>
          <xdr:cNvPr id="42057" name="Line 2181"/>
          <xdr:cNvSpPr>
            <a:spLocks noChangeShapeType="1"/>
          </xdr:cNvSpPr>
        </xdr:nvSpPr>
        <xdr:spPr bwMode="auto">
          <a:xfrm rot="16200000">
            <a:off x="224" y="7009"/>
            <a:ext cx="0" cy="11"/>
          </a:xfrm>
          <a:prstGeom prst="line">
            <a:avLst/>
          </a:prstGeom>
          <a:noFill/>
          <a:ln w="9525">
            <a:solidFill>
              <a:srgbClr val="FFFF99"/>
            </a:solidFill>
            <a:round/>
            <a:headEnd/>
            <a:tailEnd/>
          </a:ln>
        </xdr:spPr>
      </xdr:sp>
      <xdr:sp macro="" textlink="">
        <xdr:nvSpPr>
          <xdr:cNvPr id="42058" name="Line 2182"/>
          <xdr:cNvSpPr>
            <a:spLocks noChangeShapeType="1"/>
          </xdr:cNvSpPr>
        </xdr:nvSpPr>
        <xdr:spPr bwMode="auto">
          <a:xfrm rot="16200000">
            <a:off x="199" y="7009"/>
            <a:ext cx="0" cy="11"/>
          </a:xfrm>
          <a:prstGeom prst="line">
            <a:avLst/>
          </a:prstGeom>
          <a:noFill/>
          <a:ln w="9525">
            <a:solidFill>
              <a:srgbClr val="FFFF99"/>
            </a:solidFill>
            <a:round/>
            <a:headEnd/>
            <a:tailEnd/>
          </a:ln>
        </xdr:spPr>
      </xdr:sp>
      <xdr:grpSp>
        <xdr:nvGrpSpPr>
          <xdr:cNvPr id="42059" name="Group 2183"/>
          <xdr:cNvGrpSpPr>
            <a:grpSpLocks/>
          </xdr:cNvGrpSpPr>
        </xdr:nvGrpSpPr>
        <xdr:grpSpPr bwMode="auto">
          <a:xfrm>
            <a:off x="266" y="7041"/>
            <a:ext cx="11" cy="4"/>
            <a:chOff x="214" y="6849"/>
            <a:chExt cx="11" cy="4"/>
          </a:xfrm>
        </xdr:grpSpPr>
        <xdr:sp macro="" textlink="">
          <xdr:nvSpPr>
            <xdr:cNvPr id="42065" name="Line 2184"/>
            <xdr:cNvSpPr>
              <a:spLocks noChangeShapeType="1"/>
            </xdr:cNvSpPr>
          </xdr:nvSpPr>
          <xdr:spPr bwMode="auto">
            <a:xfrm rot="16200000">
              <a:off x="220" y="6847"/>
              <a:ext cx="0" cy="11"/>
            </a:xfrm>
            <a:prstGeom prst="line">
              <a:avLst/>
            </a:prstGeom>
            <a:noFill/>
            <a:ln w="9525">
              <a:solidFill>
                <a:srgbClr val="FFFF99"/>
              </a:solidFill>
              <a:round/>
              <a:headEnd/>
              <a:tailEnd/>
            </a:ln>
          </xdr:spPr>
        </xdr:sp>
        <xdr:sp macro="" textlink="">
          <xdr:nvSpPr>
            <xdr:cNvPr id="42066" name="Line 2185"/>
            <xdr:cNvSpPr>
              <a:spLocks noChangeShapeType="1"/>
            </xdr:cNvSpPr>
          </xdr:nvSpPr>
          <xdr:spPr bwMode="auto">
            <a:xfrm rot="16200000">
              <a:off x="220" y="6843"/>
              <a:ext cx="0" cy="11"/>
            </a:xfrm>
            <a:prstGeom prst="line">
              <a:avLst/>
            </a:prstGeom>
            <a:noFill/>
            <a:ln w="9525">
              <a:solidFill>
                <a:srgbClr val="FF6600"/>
              </a:solidFill>
              <a:round/>
              <a:headEnd/>
              <a:tailEnd/>
            </a:ln>
          </xdr:spPr>
        </xdr:sp>
      </xdr:grpSp>
      <xdr:sp macro="" textlink="">
        <xdr:nvSpPr>
          <xdr:cNvPr id="42060" name="Line 2190"/>
          <xdr:cNvSpPr>
            <a:spLocks noChangeShapeType="1"/>
          </xdr:cNvSpPr>
        </xdr:nvSpPr>
        <xdr:spPr bwMode="auto">
          <a:xfrm>
            <a:off x="212" y="7023"/>
            <a:ext cx="0" cy="11"/>
          </a:xfrm>
          <a:prstGeom prst="line">
            <a:avLst/>
          </a:prstGeom>
          <a:noFill/>
          <a:ln w="9525">
            <a:solidFill>
              <a:srgbClr val="FFFF99"/>
            </a:solidFill>
            <a:round/>
            <a:headEnd/>
            <a:tailEnd/>
          </a:ln>
        </xdr:spPr>
      </xdr:sp>
      <xdr:sp macro="" textlink="">
        <xdr:nvSpPr>
          <xdr:cNvPr id="42061" name="Line 2191"/>
          <xdr:cNvSpPr>
            <a:spLocks noChangeShapeType="1"/>
          </xdr:cNvSpPr>
        </xdr:nvSpPr>
        <xdr:spPr bwMode="auto">
          <a:xfrm rot="-1106096">
            <a:off x="243" y="7023"/>
            <a:ext cx="1" cy="11"/>
          </a:xfrm>
          <a:prstGeom prst="line">
            <a:avLst/>
          </a:prstGeom>
          <a:noFill/>
          <a:ln w="19050">
            <a:solidFill>
              <a:srgbClr val="FFFF99"/>
            </a:solidFill>
            <a:round/>
            <a:headEnd/>
            <a:tailEnd/>
          </a:ln>
        </xdr:spPr>
      </xdr:sp>
      <xdr:grpSp>
        <xdr:nvGrpSpPr>
          <xdr:cNvPr id="42062" name="Group 2127"/>
          <xdr:cNvGrpSpPr>
            <a:grpSpLocks/>
          </xdr:cNvGrpSpPr>
        </xdr:nvGrpSpPr>
        <xdr:grpSpPr bwMode="auto">
          <a:xfrm rot="-2783831">
            <a:off x="242" y="7003"/>
            <a:ext cx="11" cy="4"/>
            <a:chOff x="213" y="6848"/>
            <a:chExt cx="11" cy="4"/>
          </a:xfrm>
        </xdr:grpSpPr>
        <xdr:sp macro="" textlink="">
          <xdr:nvSpPr>
            <xdr:cNvPr id="42063" name="Line 2128"/>
            <xdr:cNvSpPr>
              <a:spLocks noChangeShapeType="1"/>
            </xdr:cNvSpPr>
          </xdr:nvSpPr>
          <xdr:spPr bwMode="auto">
            <a:xfrm rot="-5400000">
              <a:off x="219" y="6846"/>
              <a:ext cx="0" cy="11"/>
            </a:xfrm>
            <a:prstGeom prst="line">
              <a:avLst/>
            </a:prstGeom>
            <a:noFill/>
            <a:ln w="9525">
              <a:solidFill>
                <a:srgbClr val="FFFF99"/>
              </a:solidFill>
              <a:round/>
              <a:headEnd/>
              <a:tailEnd/>
            </a:ln>
          </xdr:spPr>
        </xdr:sp>
        <xdr:sp macro="" textlink="">
          <xdr:nvSpPr>
            <xdr:cNvPr id="42064" name="Line 2129"/>
            <xdr:cNvSpPr>
              <a:spLocks noChangeShapeType="1"/>
            </xdr:cNvSpPr>
          </xdr:nvSpPr>
          <xdr:spPr bwMode="auto">
            <a:xfrm rot="-5400000">
              <a:off x="219" y="6842"/>
              <a:ext cx="0" cy="11"/>
            </a:xfrm>
            <a:prstGeom prst="line">
              <a:avLst/>
            </a:prstGeom>
            <a:noFill/>
            <a:ln w="9525">
              <a:solidFill>
                <a:srgbClr val="FF6600"/>
              </a:solidFill>
              <a:round/>
              <a:headEnd/>
              <a:tailEnd/>
            </a:ln>
          </xdr:spPr>
        </xdr:sp>
      </xdr:grpSp>
    </xdr:grpSp>
    <xdr:clientData/>
  </xdr:twoCellAnchor>
  <xdr:twoCellAnchor>
    <xdr:from>
      <xdr:col>6</xdr:col>
      <xdr:colOff>88496</xdr:colOff>
      <xdr:row>84</xdr:row>
      <xdr:rowOff>161925</xdr:rowOff>
    </xdr:from>
    <xdr:to>
      <xdr:col>8</xdr:col>
      <xdr:colOff>307571</xdr:colOff>
      <xdr:row>87</xdr:row>
      <xdr:rowOff>95250</xdr:rowOff>
    </xdr:to>
    <xdr:grpSp>
      <xdr:nvGrpSpPr>
        <xdr:cNvPr id="629" name="628 - Ομάδα"/>
        <xdr:cNvGrpSpPr/>
      </xdr:nvGrpSpPr>
      <xdr:grpSpPr>
        <a:xfrm>
          <a:off x="3775593" y="17368377"/>
          <a:ext cx="1448107" cy="547841"/>
          <a:chOff x="3724275" y="15906750"/>
          <a:chExt cx="1438275" cy="533400"/>
        </a:xfrm>
      </xdr:grpSpPr>
      <xdr:grpSp>
        <xdr:nvGrpSpPr>
          <xdr:cNvPr id="30712" name="Group 1402"/>
          <xdr:cNvGrpSpPr>
            <a:grpSpLocks/>
          </xdr:cNvGrpSpPr>
        </xdr:nvGrpSpPr>
        <xdr:grpSpPr bwMode="auto">
          <a:xfrm>
            <a:off x="3724275" y="15906750"/>
            <a:ext cx="1438275" cy="533400"/>
            <a:chOff x="391" y="1570"/>
            <a:chExt cx="151" cy="53"/>
          </a:xfrm>
        </xdr:grpSpPr>
        <xdr:grpSp>
          <xdr:nvGrpSpPr>
            <xdr:cNvPr id="42570" name="Group 1401"/>
            <xdr:cNvGrpSpPr>
              <a:grpSpLocks/>
            </xdr:cNvGrpSpPr>
          </xdr:nvGrpSpPr>
          <xdr:grpSpPr bwMode="auto">
            <a:xfrm>
              <a:off x="391" y="1570"/>
              <a:ext cx="21" cy="53"/>
              <a:chOff x="391" y="1570"/>
              <a:chExt cx="21" cy="53"/>
            </a:xfrm>
          </xdr:grpSpPr>
          <xdr:sp macro="" textlink="">
            <xdr:nvSpPr>
              <xdr:cNvPr id="42573" name="Line 1395"/>
              <xdr:cNvSpPr>
                <a:spLocks noChangeShapeType="1"/>
              </xdr:cNvSpPr>
            </xdr:nvSpPr>
            <xdr:spPr bwMode="auto">
              <a:xfrm>
                <a:off x="391" y="1570"/>
                <a:ext cx="0" cy="53"/>
              </a:xfrm>
              <a:prstGeom prst="line">
                <a:avLst/>
              </a:prstGeom>
              <a:noFill/>
              <a:ln w="9525">
                <a:solidFill>
                  <a:srgbClr val="800000"/>
                </a:solidFill>
                <a:round/>
                <a:headEnd/>
                <a:tailEnd/>
              </a:ln>
            </xdr:spPr>
          </xdr:sp>
          <xdr:sp macro="" textlink="">
            <xdr:nvSpPr>
              <xdr:cNvPr id="42574" name="Line 1396"/>
              <xdr:cNvSpPr>
                <a:spLocks noChangeShapeType="1"/>
              </xdr:cNvSpPr>
            </xdr:nvSpPr>
            <xdr:spPr bwMode="auto">
              <a:xfrm>
                <a:off x="412" y="1570"/>
                <a:ext cx="0" cy="53"/>
              </a:xfrm>
              <a:prstGeom prst="line">
                <a:avLst/>
              </a:prstGeom>
              <a:noFill/>
              <a:ln w="9525">
                <a:solidFill>
                  <a:srgbClr val="800000"/>
                </a:solidFill>
                <a:round/>
                <a:headEnd/>
                <a:tailEnd/>
              </a:ln>
            </xdr:spPr>
          </xdr:sp>
          <xdr:sp macro="" textlink="">
            <xdr:nvSpPr>
              <xdr:cNvPr id="42575" name="Line 1397"/>
              <xdr:cNvSpPr>
                <a:spLocks noChangeShapeType="1"/>
              </xdr:cNvSpPr>
            </xdr:nvSpPr>
            <xdr:spPr bwMode="auto">
              <a:xfrm>
                <a:off x="391" y="1623"/>
                <a:ext cx="21" cy="0"/>
              </a:xfrm>
              <a:prstGeom prst="line">
                <a:avLst/>
              </a:prstGeom>
              <a:noFill/>
              <a:ln w="9525">
                <a:solidFill>
                  <a:srgbClr val="800000"/>
                </a:solidFill>
                <a:round/>
                <a:headEnd/>
                <a:tailEnd/>
              </a:ln>
            </xdr:spPr>
          </xdr:sp>
          <xdr:sp macro="" textlink="">
            <xdr:nvSpPr>
              <xdr:cNvPr id="42576" name="Line 1398"/>
              <xdr:cNvSpPr>
                <a:spLocks noChangeShapeType="1"/>
              </xdr:cNvSpPr>
            </xdr:nvSpPr>
            <xdr:spPr bwMode="auto">
              <a:xfrm>
                <a:off x="391" y="1570"/>
                <a:ext cx="21" cy="0"/>
              </a:xfrm>
              <a:prstGeom prst="line">
                <a:avLst/>
              </a:prstGeom>
              <a:noFill/>
              <a:ln w="9525">
                <a:solidFill>
                  <a:srgbClr val="800000"/>
                </a:solidFill>
                <a:round/>
                <a:headEnd/>
                <a:tailEnd/>
              </a:ln>
            </xdr:spPr>
          </xdr:sp>
        </xdr:grpSp>
        <xdr:sp macro="" textlink="">
          <xdr:nvSpPr>
            <xdr:cNvPr id="10616" name="Text Box 1400"/>
            <xdr:cNvSpPr txBox="1">
              <a:spLocks noChangeArrowheads="1"/>
            </xdr:cNvSpPr>
          </xdr:nvSpPr>
          <xdr:spPr bwMode="auto">
            <a:xfrm>
              <a:off x="450" y="1597"/>
              <a:ext cx="92" cy="21"/>
            </a:xfrm>
            <a:prstGeom prst="rect">
              <a:avLst/>
            </a:prstGeom>
            <a:solidFill>
              <a:srgbClr val="000000"/>
            </a:solidFill>
            <a:ln w="9525">
              <a:solidFill>
                <a:srgbClr val="8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καρβονύλιο</a:t>
              </a:r>
            </a:p>
          </xdr:txBody>
        </xdr:sp>
      </xdr:grpSp>
      <xdr:cxnSp macro="">
        <xdr:nvCxnSpPr>
          <xdr:cNvPr id="628" name="627 - Ευθύγραμμο βέλος σύνδεσης"/>
          <xdr:cNvCxnSpPr/>
        </xdr:nvCxnSpPr>
        <xdr:spPr>
          <a:xfrm>
            <a:off x="3924299" y="16278225"/>
            <a:ext cx="360000" cy="1588"/>
          </a:xfrm>
          <a:prstGeom prst="straightConnector1">
            <a:avLst/>
          </a:prstGeom>
          <a:ln w="15875">
            <a:solidFill>
              <a:srgbClr val="8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304800</xdr:colOff>
      <xdr:row>107</xdr:row>
      <xdr:rowOff>104775</xdr:rowOff>
    </xdr:from>
    <xdr:to>
      <xdr:col>7</xdr:col>
      <xdr:colOff>19050</xdr:colOff>
      <xdr:row>107</xdr:row>
      <xdr:rowOff>106363</xdr:rowOff>
    </xdr:to>
    <xdr:cxnSp macro="">
      <xdr:nvCxnSpPr>
        <xdr:cNvPr id="631" name="630 - Ευθύγραμμο βέλος σύνδεσης"/>
        <xdr:cNvCxnSpPr/>
      </xdr:nvCxnSpPr>
      <xdr:spPr>
        <a:xfrm>
          <a:off x="3962400" y="20373975"/>
          <a:ext cx="323850" cy="1588"/>
        </a:xfrm>
        <a:prstGeom prst="straightConnector1">
          <a:avLst/>
        </a:prstGeom>
        <a:ln w="15875">
          <a:solidFill>
            <a:srgbClr val="8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166688</xdr:colOff>
      <xdr:row>143</xdr:row>
      <xdr:rowOff>134119</xdr:rowOff>
    </xdr:from>
    <xdr:to>
      <xdr:col>3</xdr:col>
      <xdr:colOff>271463</xdr:colOff>
      <xdr:row>143</xdr:row>
      <xdr:rowOff>134119</xdr:rowOff>
    </xdr:to>
    <xdr:sp macro="" textlink="">
      <xdr:nvSpPr>
        <xdr:cNvPr id="634" name="Line 1493"/>
        <xdr:cNvSpPr>
          <a:spLocks noChangeShapeType="1"/>
        </xdr:cNvSpPr>
      </xdr:nvSpPr>
      <xdr:spPr bwMode="auto">
        <a:xfrm rot="16200000">
          <a:off x="2087205" y="28005344"/>
          <a:ext cx="0" cy="104775"/>
        </a:xfrm>
        <a:prstGeom prst="line">
          <a:avLst/>
        </a:prstGeom>
        <a:noFill/>
        <a:ln w="9525">
          <a:solidFill>
            <a:srgbClr val="FFFF99"/>
          </a:solidFill>
          <a:round/>
          <a:headEnd/>
          <a:tailEnd/>
        </a:ln>
      </xdr:spPr>
    </xdr:sp>
    <xdr:clientData/>
  </xdr:twoCellAnchor>
  <xdr:twoCellAnchor>
    <xdr:from>
      <xdr:col>2</xdr:col>
      <xdr:colOff>498733</xdr:colOff>
      <xdr:row>153</xdr:row>
      <xdr:rowOff>120394</xdr:rowOff>
    </xdr:from>
    <xdr:to>
      <xdr:col>2</xdr:col>
      <xdr:colOff>603508</xdr:colOff>
      <xdr:row>153</xdr:row>
      <xdr:rowOff>158494</xdr:rowOff>
    </xdr:to>
    <xdr:grpSp>
      <xdr:nvGrpSpPr>
        <xdr:cNvPr id="543" name="542 - Ομάδα"/>
        <xdr:cNvGrpSpPr/>
      </xdr:nvGrpSpPr>
      <xdr:grpSpPr>
        <a:xfrm>
          <a:off x="1727765" y="31481200"/>
          <a:ext cx="104775" cy="38100"/>
          <a:chOff x="1709739" y="28617863"/>
          <a:chExt cx="104775" cy="38100"/>
        </a:xfrm>
      </xdr:grpSpPr>
      <xdr:sp macro="" textlink="">
        <xdr:nvSpPr>
          <xdr:cNvPr id="627" name="Line 1493"/>
          <xdr:cNvSpPr>
            <a:spLocks noChangeShapeType="1"/>
          </xdr:cNvSpPr>
        </xdr:nvSpPr>
        <xdr:spPr bwMode="auto">
          <a:xfrm rot="16200000">
            <a:off x="1762127" y="28603575"/>
            <a:ext cx="0" cy="104775"/>
          </a:xfrm>
          <a:prstGeom prst="line">
            <a:avLst/>
          </a:prstGeom>
          <a:noFill/>
          <a:ln w="9525">
            <a:solidFill>
              <a:srgbClr val="FFFF99"/>
            </a:solidFill>
            <a:round/>
            <a:headEnd/>
            <a:tailEnd/>
          </a:ln>
        </xdr:spPr>
      </xdr:sp>
      <xdr:sp macro="" textlink="">
        <xdr:nvSpPr>
          <xdr:cNvPr id="630" name="Line 1493"/>
          <xdr:cNvSpPr>
            <a:spLocks noChangeShapeType="1"/>
          </xdr:cNvSpPr>
        </xdr:nvSpPr>
        <xdr:spPr bwMode="auto">
          <a:xfrm rot="16200000">
            <a:off x="1762127" y="28565475"/>
            <a:ext cx="0" cy="104775"/>
          </a:xfrm>
          <a:prstGeom prst="line">
            <a:avLst/>
          </a:prstGeom>
          <a:noFill/>
          <a:ln w="9525">
            <a:solidFill>
              <a:srgbClr val="FF6600"/>
            </a:solidFill>
            <a:round/>
            <a:headEnd/>
            <a:tailEnd/>
          </a:ln>
        </xdr:spPr>
      </xdr:sp>
    </xdr:grpSp>
    <xdr:clientData/>
  </xdr:twoCellAnchor>
  <xdr:twoCellAnchor>
    <xdr:from>
      <xdr:col>3</xdr:col>
      <xdr:colOff>290514</xdr:colOff>
      <xdr:row>153</xdr:row>
      <xdr:rowOff>139444</xdr:rowOff>
    </xdr:from>
    <xdr:to>
      <xdr:col>3</xdr:col>
      <xdr:colOff>395289</xdr:colOff>
      <xdr:row>153</xdr:row>
      <xdr:rowOff>139444</xdr:rowOff>
    </xdr:to>
    <xdr:sp macro="" textlink="">
      <xdr:nvSpPr>
        <xdr:cNvPr id="632" name="Line 1493"/>
        <xdr:cNvSpPr>
          <a:spLocks noChangeShapeType="1"/>
        </xdr:cNvSpPr>
      </xdr:nvSpPr>
      <xdr:spPr bwMode="auto">
        <a:xfrm rot="16200000">
          <a:off x="2211031" y="30009895"/>
          <a:ext cx="0" cy="104775"/>
        </a:xfrm>
        <a:prstGeom prst="line">
          <a:avLst/>
        </a:prstGeom>
        <a:noFill/>
        <a:ln w="9525">
          <a:solidFill>
            <a:srgbClr val="FFFF99"/>
          </a:solidFill>
          <a:round/>
          <a:headEnd/>
          <a:tailEnd/>
        </a:ln>
      </xdr:spPr>
    </xdr:sp>
    <xdr:clientData/>
  </xdr:twoCellAnchor>
  <xdr:twoCellAnchor>
    <xdr:from>
      <xdr:col>4</xdr:col>
      <xdr:colOff>90489</xdr:colOff>
      <xdr:row>153</xdr:row>
      <xdr:rowOff>139444</xdr:rowOff>
    </xdr:from>
    <xdr:to>
      <xdr:col>4</xdr:col>
      <xdr:colOff>195264</xdr:colOff>
      <xdr:row>153</xdr:row>
      <xdr:rowOff>139444</xdr:rowOff>
    </xdr:to>
    <xdr:sp macro="" textlink="">
      <xdr:nvSpPr>
        <xdr:cNvPr id="636" name="Line 1493"/>
        <xdr:cNvSpPr>
          <a:spLocks noChangeShapeType="1"/>
        </xdr:cNvSpPr>
      </xdr:nvSpPr>
      <xdr:spPr bwMode="auto">
        <a:xfrm rot="16200000">
          <a:off x="2633716" y="30009895"/>
          <a:ext cx="0" cy="104775"/>
        </a:xfrm>
        <a:prstGeom prst="line">
          <a:avLst/>
        </a:prstGeom>
        <a:noFill/>
        <a:ln w="9525">
          <a:solidFill>
            <a:srgbClr val="FFFF99"/>
          </a:solidFill>
          <a:round/>
          <a:headEnd/>
          <a:tailEnd/>
        </a:ln>
      </xdr:spPr>
    </xdr:sp>
    <xdr:clientData/>
  </xdr:twoCellAnchor>
  <xdr:twoCellAnchor>
    <xdr:from>
      <xdr:col>7</xdr:col>
      <xdr:colOff>119064</xdr:colOff>
      <xdr:row>153</xdr:row>
      <xdr:rowOff>120394</xdr:rowOff>
    </xdr:from>
    <xdr:to>
      <xdr:col>7</xdr:col>
      <xdr:colOff>223839</xdr:colOff>
      <xdr:row>153</xdr:row>
      <xdr:rowOff>158494</xdr:rowOff>
    </xdr:to>
    <xdr:grpSp>
      <xdr:nvGrpSpPr>
        <xdr:cNvPr id="544" name="543 - Ομάδα"/>
        <xdr:cNvGrpSpPr/>
      </xdr:nvGrpSpPr>
      <xdr:grpSpPr>
        <a:xfrm>
          <a:off x="4420677" y="31481200"/>
          <a:ext cx="104775" cy="38100"/>
          <a:chOff x="4386264" y="28617863"/>
          <a:chExt cx="104775" cy="38100"/>
        </a:xfrm>
      </xdr:grpSpPr>
      <xdr:sp macro="" textlink="">
        <xdr:nvSpPr>
          <xdr:cNvPr id="637" name="Line 1493"/>
          <xdr:cNvSpPr>
            <a:spLocks noChangeShapeType="1"/>
          </xdr:cNvSpPr>
        </xdr:nvSpPr>
        <xdr:spPr bwMode="auto">
          <a:xfrm rot="16200000">
            <a:off x="4438652" y="28603575"/>
            <a:ext cx="0" cy="104775"/>
          </a:xfrm>
          <a:prstGeom prst="line">
            <a:avLst/>
          </a:prstGeom>
          <a:noFill/>
          <a:ln w="9525">
            <a:solidFill>
              <a:srgbClr val="FFFF99"/>
            </a:solidFill>
            <a:round/>
            <a:headEnd/>
            <a:tailEnd/>
          </a:ln>
        </xdr:spPr>
      </xdr:sp>
      <xdr:sp macro="" textlink="">
        <xdr:nvSpPr>
          <xdr:cNvPr id="638" name="Line 1493"/>
          <xdr:cNvSpPr>
            <a:spLocks noChangeShapeType="1"/>
          </xdr:cNvSpPr>
        </xdr:nvSpPr>
        <xdr:spPr bwMode="auto">
          <a:xfrm rot="16200000">
            <a:off x="4438652" y="28565475"/>
            <a:ext cx="0" cy="104775"/>
          </a:xfrm>
          <a:prstGeom prst="line">
            <a:avLst/>
          </a:prstGeom>
          <a:noFill/>
          <a:ln w="9525">
            <a:solidFill>
              <a:srgbClr val="FF6600"/>
            </a:solidFill>
            <a:round/>
            <a:headEnd/>
            <a:tailEnd/>
          </a:ln>
        </xdr:spPr>
      </xdr:sp>
    </xdr:grpSp>
    <xdr:clientData/>
  </xdr:twoCellAnchor>
  <xdr:twoCellAnchor>
    <xdr:from>
      <xdr:col>6</xdr:col>
      <xdr:colOff>376239</xdr:colOff>
      <xdr:row>153</xdr:row>
      <xdr:rowOff>139444</xdr:rowOff>
    </xdr:from>
    <xdr:to>
      <xdr:col>6</xdr:col>
      <xdr:colOff>481014</xdr:colOff>
      <xdr:row>153</xdr:row>
      <xdr:rowOff>139444</xdr:rowOff>
    </xdr:to>
    <xdr:sp macro="" textlink="">
      <xdr:nvSpPr>
        <xdr:cNvPr id="639" name="Line 1493"/>
        <xdr:cNvSpPr>
          <a:spLocks noChangeShapeType="1"/>
        </xdr:cNvSpPr>
      </xdr:nvSpPr>
      <xdr:spPr bwMode="auto">
        <a:xfrm rot="16200000">
          <a:off x="4164885" y="30009895"/>
          <a:ext cx="0" cy="104775"/>
        </a:xfrm>
        <a:prstGeom prst="line">
          <a:avLst/>
        </a:prstGeom>
        <a:noFill/>
        <a:ln w="9525">
          <a:solidFill>
            <a:srgbClr val="FFFF99"/>
          </a:solidFill>
          <a:round/>
          <a:headEnd/>
          <a:tailEnd/>
        </a:ln>
      </xdr:spPr>
    </xdr:sp>
    <xdr:clientData/>
  </xdr:twoCellAnchor>
  <xdr:twoCellAnchor>
    <xdr:from>
      <xdr:col>7</xdr:col>
      <xdr:colOff>509589</xdr:colOff>
      <xdr:row>153</xdr:row>
      <xdr:rowOff>139444</xdr:rowOff>
    </xdr:from>
    <xdr:to>
      <xdr:col>8</xdr:col>
      <xdr:colOff>4764</xdr:colOff>
      <xdr:row>153</xdr:row>
      <xdr:rowOff>139444</xdr:rowOff>
    </xdr:to>
    <xdr:sp macro="" textlink="">
      <xdr:nvSpPr>
        <xdr:cNvPr id="640" name="Line 1493"/>
        <xdr:cNvSpPr>
          <a:spLocks noChangeShapeType="1"/>
        </xdr:cNvSpPr>
      </xdr:nvSpPr>
      <xdr:spPr bwMode="auto">
        <a:xfrm rot="16200000">
          <a:off x="4927499" y="30003341"/>
          <a:ext cx="0" cy="117884"/>
        </a:xfrm>
        <a:prstGeom prst="line">
          <a:avLst/>
        </a:prstGeom>
        <a:noFill/>
        <a:ln w="9525">
          <a:solidFill>
            <a:srgbClr val="FFFF99"/>
          </a:solidFill>
          <a:round/>
          <a:headEnd/>
          <a:tailEnd/>
        </a:ln>
      </xdr:spPr>
    </xdr:sp>
    <xdr:clientData/>
  </xdr:twoCellAnchor>
  <xdr:twoCellAnchor>
    <xdr:from>
      <xdr:col>2</xdr:col>
      <xdr:colOff>376239</xdr:colOff>
      <xdr:row>156</xdr:row>
      <xdr:rowOff>134120</xdr:rowOff>
    </xdr:from>
    <xdr:to>
      <xdr:col>2</xdr:col>
      <xdr:colOff>481014</xdr:colOff>
      <xdr:row>156</xdr:row>
      <xdr:rowOff>134120</xdr:rowOff>
    </xdr:to>
    <xdr:sp macro="" textlink="">
      <xdr:nvSpPr>
        <xdr:cNvPr id="625" name="Line 1552"/>
        <xdr:cNvSpPr>
          <a:spLocks noChangeShapeType="1"/>
        </xdr:cNvSpPr>
      </xdr:nvSpPr>
      <xdr:spPr bwMode="auto">
        <a:xfrm rot="16200000">
          <a:off x="1674046" y="30627280"/>
          <a:ext cx="0" cy="104775"/>
        </a:xfrm>
        <a:prstGeom prst="line">
          <a:avLst/>
        </a:prstGeom>
        <a:noFill/>
        <a:ln w="9525">
          <a:solidFill>
            <a:srgbClr val="FFFF99"/>
          </a:solidFill>
          <a:round/>
          <a:headEnd/>
          <a:tailEnd/>
        </a:ln>
      </xdr:spPr>
    </xdr:sp>
    <xdr:clientData/>
  </xdr:twoCellAnchor>
  <xdr:twoCellAnchor>
    <xdr:from>
      <xdr:col>3</xdr:col>
      <xdr:colOff>176214</xdr:colOff>
      <xdr:row>156</xdr:row>
      <xdr:rowOff>134120</xdr:rowOff>
    </xdr:from>
    <xdr:to>
      <xdr:col>3</xdr:col>
      <xdr:colOff>280989</xdr:colOff>
      <xdr:row>156</xdr:row>
      <xdr:rowOff>134120</xdr:rowOff>
    </xdr:to>
    <xdr:sp macro="" textlink="">
      <xdr:nvSpPr>
        <xdr:cNvPr id="626" name="Line 1552"/>
        <xdr:cNvSpPr>
          <a:spLocks noChangeShapeType="1"/>
        </xdr:cNvSpPr>
      </xdr:nvSpPr>
      <xdr:spPr bwMode="auto">
        <a:xfrm rot="16200000">
          <a:off x="2096731" y="30627280"/>
          <a:ext cx="0" cy="104775"/>
        </a:xfrm>
        <a:prstGeom prst="line">
          <a:avLst/>
        </a:prstGeom>
        <a:noFill/>
        <a:ln w="9525">
          <a:solidFill>
            <a:srgbClr val="FFFF99"/>
          </a:solidFill>
          <a:round/>
          <a:headEnd/>
          <a:tailEnd/>
        </a:ln>
      </xdr:spPr>
    </xdr:sp>
    <xdr:clientData/>
  </xdr:twoCellAnchor>
  <xdr:twoCellAnchor>
    <xdr:from>
      <xdr:col>6</xdr:col>
      <xdr:colOff>366715</xdr:colOff>
      <xdr:row>156</xdr:row>
      <xdr:rowOff>132790</xdr:rowOff>
    </xdr:from>
    <xdr:to>
      <xdr:col>6</xdr:col>
      <xdr:colOff>471490</xdr:colOff>
      <xdr:row>156</xdr:row>
      <xdr:rowOff>132790</xdr:rowOff>
    </xdr:to>
    <xdr:sp macro="" textlink="">
      <xdr:nvSpPr>
        <xdr:cNvPr id="641" name="Line 1553"/>
        <xdr:cNvSpPr>
          <a:spLocks noChangeShapeType="1"/>
        </xdr:cNvSpPr>
      </xdr:nvSpPr>
      <xdr:spPr bwMode="auto">
        <a:xfrm rot="16200000">
          <a:off x="4155361" y="30625950"/>
          <a:ext cx="0" cy="104775"/>
        </a:xfrm>
        <a:prstGeom prst="line">
          <a:avLst/>
        </a:prstGeom>
        <a:noFill/>
        <a:ln w="9525">
          <a:solidFill>
            <a:srgbClr val="FFFF99"/>
          </a:solidFill>
          <a:round/>
          <a:headEnd/>
          <a:tailEnd/>
        </a:ln>
      </xdr:spPr>
    </xdr:sp>
    <xdr:clientData/>
  </xdr:twoCellAnchor>
  <xdr:twoCellAnchor>
    <xdr:from>
      <xdr:col>7</xdr:col>
      <xdr:colOff>119066</xdr:colOff>
      <xdr:row>156</xdr:row>
      <xdr:rowOff>132791</xdr:rowOff>
    </xdr:from>
    <xdr:to>
      <xdr:col>7</xdr:col>
      <xdr:colOff>223841</xdr:colOff>
      <xdr:row>156</xdr:row>
      <xdr:rowOff>132791</xdr:rowOff>
    </xdr:to>
    <xdr:sp macro="" textlink="">
      <xdr:nvSpPr>
        <xdr:cNvPr id="642" name="Line 1553"/>
        <xdr:cNvSpPr>
          <a:spLocks noChangeShapeType="1"/>
        </xdr:cNvSpPr>
      </xdr:nvSpPr>
      <xdr:spPr bwMode="auto">
        <a:xfrm rot="16200000">
          <a:off x="4530422" y="30625951"/>
          <a:ext cx="0" cy="104775"/>
        </a:xfrm>
        <a:prstGeom prst="line">
          <a:avLst/>
        </a:prstGeom>
        <a:noFill/>
        <a:ln w="9525">
          <a:solidFill>
            <a:srgbClr val="FFFF99"/>
          </a:solidFill>
          <a:round/>
          <a:headEnd/>
          <a:tailEnd/>
        </a:ln>
      </xdr:spPr>
    </xdr:sp>
    <xdr:clientData/>
  </xdr:twoCellAnchor>
  <xdr:twoCellAnchor>
    <xdr:from>
      <xdr:col>2</xdr:col>
      <xdr:colOff>82346</xdr:colOff>
      <xdr:row>237</xdr:row>
      <xdr:rowOff>202361</xdr:rowOff>
    </xdr:from>
    <xdr:to>
      <xdr:col>3</xdr:col>
      <xdr:colOff>558596</xdr:colOff>
      <xdr:row>239</xdr:row>
      <xdr:rowOff>170019</xdr:rowOff>
    </xdr:to>
    <xdr:grpSp>
      <xdr:nvGrpSpPr>
        <xdr:cNvPr id="603" name="602 - Ομάδα"/>
        <xdr:cNvGrpSpPr/>
      </xdr:nvGrpSpPr>
      <xdr:grpSpPr>
        <a:xfrm>
          <a:off x="1311378" y="48810587"/>
          <a:ext cx="1090766" cy="397819"/>
          <a:chOff x="6819900" y="44891325"/>
          <a:chExt cx="1085850" cy="295275"/>
        </a:xfrm>
      </xdr:grpSpPr>
      <xdr:grpSp>
        <xdr:nvGrpSpPr>
          <xdr:cNvPr id="602" name="601 - Ομάδα"/>
          <xdr:cNvGrpSpPr/>
        </xdr:nvGrpSpPr>
        <xdr:grpSpPr>
          <a:xfrm>
            <a:off x="6819900" y="44967525"/>
            <a:ext cx="1085850" cy="219075"/>
            <a:chOff x="6819900" y="44967525"/>
            <a:chExt cx="1085850" cy="219075"/>
          </a:xfrm>
        </xdr:grpSpPr>
        <xdr:sp macro="" textlink="">
          <xdr:nvSpPr>
            <xdr:cNvPr id="10942" name="Text Box 1726"/>
            <xdr:cNvSpPr txBox="1">
              <a:spLocks noChangeArrowheads="1"/>
            </xdr:cNvSpPr>
          </xdr:nvSpPr>
          <xdr:spPr bwMode="auto">
            <a:xfrm>
              <a:off x="6819900" y="44967525"/>
              <a:ext cx="371475"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11095" name="Text Box 1879"/>
            <xdr:cNvSpPr txBox="1">
              <a:spLocks noChangeArrowheads="1"/>
            </xdr:cNvSpPr>
          </xdr:nvSpPr>
          <xdr:spPr bwMode="auto">
            <a:xfrm>
              <a:off x="7391400" y="44986575"/>
              <a:ext cx="514350" cy="1619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FF9900"/>
                  </a:solidFill>
                  <a:latin typeface="Arial"/>
                  <a:cs typeface="Arial"/>
                </a:rPr>
                <a:t>μεθύλιο</a:t>
              </a:r>
            </a:p>
          </xdr:txBody>
        </xdr:sp>
        <xdr:grpSp>
          <xdr:nvGrpSpPr>
            <xdr:cNvPr id="601" name="600 - Ομάδα"/>
            <xdr:cNvGrpSpPr/>
          </xdr:nvGrpSpPr>
          <xdr:grpSpPr>
            <a:xfrm>
              <a:off x="6848475" y="44967525"/>
              <a:ext cx="542925" cy="180975"/>
              <a:chOff x="6848475" y="44967525"/>
              <a:chExt cx="542925" cy="180975"/>
            </a:xfrm>
          </xdr:grpSpPr>
          <xdr:sp macro="" textlink="">
            <xdr:nvSpPr>
              <xdr:cNvPr id="42282" name="Line 1878"/>
              <xdr:cNvSpPr>
                <a:spLocks noChangeShapeType="1"/>
              </xdr:cNvSpPr>
            </xdr:nvSpPr>
            <xdr:spPr bwMode="auto">
              <a:xfrm>
                <a:off x="7172325" y="45064004"/>
                <a:ext cx="219075" cy="0"/>
              </a:xfrm>
              <a:prstGeom prst="line">
                <a:avLst/>
              </a:prstGeom>
              <a:noFill/>
              <a:ln w="9525">
                <a:solidFill>
                  <a:srgbClr val="FF6600"/>
                </a:solidFill>
                <a:round/>
                <a:headEnd/>
                <a:tailEnd type="triangle" w="med" len="med"/>
              </a:ln>
            </xdr:spPr>
          </xdr:sp>
          <xdr:grpSp>
            <xdr:nvGrpSpPr>
              <xdr:cNvPr id="42285" name="Group 1749"/>
              <xdr:cNvGrpSpPr>
                <a:grpSpLocks/>
              </xdr:cNvGrpSpPr>
            </xdr:nvGrpSpPr>
            <xdr:grpSpPr bwMode="auto">
              <a:xfrm>
                <a:off x="6848475" y="44967525"/>
                <a:ext cx="323850" cy="180975"/>
                <a:chOff x="159" y="4514"/>
                <a:chExt cx="34" cy="19"/>
              </a:xfrm>
            </xdr:grpSpPr>
            <xdr:sp macro="" textlink="">
              <xdr:nvSpPr>
                <xdr:cNvPr id="42286" name="Line 1745"/>
                <xdr:cNvSpPr>
                  <a:spLocks noChangeShapeType="1"/>
                </xdr:cNvSpPr>
              </xdr:nvSpPr>
              <xdr:spPr bwMode="auto">
                <a:xfrm>
                  <a:off x="159" y="4515"/>
                  <a:ext cx="0" cy="17"/>
                </a:xfrm>
                <a:prstGeom prst="line">
                  <a:avLst/>
                </a:prstGeom>
                <a:noFill/>
                <a:ln w="9525">
                  <a:solidFill>
                    <a:srgbClr val="FF6600"/>
                  </a:solidFill>
                  <a:round/>
                  <a:headEnd/>
                  <a:tailEnd/>
                </a:ln>
              </xdr:spPr>
            </xdr:sp>
            <xdr:sp macro="" textlink="">
              <xdr:nvSpPr>
                <xdr:cNvPr id="42287" name="Line 1746"/>
                <xdr:cNvSpPr>
                  <a:spLocks noChangeShapeType="1"/>
                </xdr:cNvSpPr>
              </xdr:nvSpPr>
              <xdr:spPr bwMode="auto">
                <a:xfrm>
                  <a:off x="193" y="4515"/>
                  <a:ext cx="0" cy="17"/>
                </a:xfrm>
                <a:prstGeom prst="line">
                  <a:avLst/>
                </a:prstGeom>
                <a:noFill/>
                <a:ln w="9525">
                  <a:solidFill>
                    <a:srgbClr val="FF6600"/>
                  </a:solidFill>
                  <a:round/>
                  <a:headEnd/>
                  <a:tailEnd/>
                </a:ln>
              </xdr:spPr>
            </xdr:sp>
            <xdr:sp macro="" textlink="">
              <xdr:nvSpPr>
                <xdr:cNvPr id="42288" name="Line 1747"/>
                <xdr:cNvSpPr>
                  <a:spLocks noChangeShapeType="1"/>
                </xdr:cNvSpPr>
              </xdr:nvSpPr>
              <xdr:spPr bwMode="auto">
                <a:xfrm>
                  <a:off x="159" y="4533"/>
                  <a:ext cx="33" cy="0"/>
                </a:xfrm>
                <a:prstGeom prst="line">
                  <a:avLst/>
                </a:prstGeom>
                <a:noFill/>
                <a:ln w="9525">
                  <a:solidFill>
                    <a:srgbClr val="FF6600"/>
                  </a:solidFill>
                  <a:round/>
                  <a:headEnd/>
                  <a:tailEnd/>
                </a:ln>
              </xdr:spPr>
            </xdr:sp>
            <xdr:sp macro="" textlink="">
              <xdr:nvSpPr>
                <xdr:cNvPr id="42289" name="Line 1748"/>
                <xdr:cNvSpPr>
                  <a:spLocks noChangeShapeType="1"/>
                </xdr:cNvSpPr>
              </xdr:nvSpPr>
              <xdr:spPr bwMode="auto">
                <a:xfrm>
                  <a:off x="159" y="4514"/>
                  <a:ext cx="34" cy="0"/>
                </a:xfrm>
                <a:prstGeom prst="line">
                  <a:avLst/>
                </a:prstGeom>
                <a:noFill/>
                <a:ln w="9525">
                  <a:solidFill>
                    <a:srgbClr val="FF6600"/>
                  </a:solidFill>
                  <a:round/>
                  <a:headEnd/>
                  <a:tailEnd/>
                </a:ln>
              </xdr:spPr>
            </xdr:sp>
          </xdr:grpSp>
        </xdr:grpSp>
      </xdr:grpSp>
      <xdr:sp macro="" textlink="">
        <xdr:nvSpPr>
          <xdr:cNvPr id="42300" name="Line 1730"/>
          <xdr:cNvSpPr>
            <a:spLocks noChangeShapeType="1"/>
          </xdr:cNvSpPr>
        </xdr:nvSpPr>
        <xdr:spPr bwMode="auto">
          <a:xfrm>
            <a:off x="6915150" y="44891325"/>
            <a:ext cx="0" cy="104775"/>
          </a:xfrm>
          <a:prstGeom prst="line">
            <a:avLst/>
          </a:prstGeom>
          <a:noFill/>
          <a:ln w="9525">
            <a:solidFill>
              <a:srgbClr val="FFFF99"/>
            </a:solidFill>
            <a:round/>
            <a:headEnd/>
            <a:tailEnd/>
          </a:ln>
        </xdr:spPr>
      </xdr:sp>
    </xdr:grpSp>
    <xdr:clientData/>
  </xdr:twoCellAnchor>
  <xdr:twoCellAnchor>
    <xdr:from>
      <xdr:col>2</xdr:col>
      <xdr:colOff>347665</xdr:colOff>
      <xdr:row>237</xdr:row>
      <xdr:rowOff>138114</xdr:rowOff>
    </xdr:from>
    <xdr:to>
      <xdr:col>2</xdr:col>
      <xdr:colOff>452440</xdr:colOff>
      <xdr:row>237</xdr:row>
      <xdr:rowOff>138114</xdr:rowOff>
    </xdr:to>
    <xdr:sp macro="" textlink="">
      <xdr:nvSpPr>
        <xdr:cNvPr id="604" name="Line 1727"/>
        <xdr:cNvSpPr>
          <a:spLocks noChangeShapeType="1"/>
        </xdr:cNvSpPr>
      </xdr:nvSpPr>
      <xdr:spPr bwMode="auto">
        <a:xfrm rot="16200000">
          <a:off x="1619253" y="44481751"/>
          <a:ext cx="0" cy="104775"/>
        </a:xfrm>
        <a:prstGeom prst="line">
          <a:avLst/>
        </a:prstGeom>
        <a:noFill/>
        <a:ln w="9525">
          <a:solidFill>
            <a:srgbClr val="FFFF99"/>
          </a:solidFill>
          <a:round/>
          <a:headEnd/>
          <a:tailEnd/>
        </a:ln>
      </xdr:spPr>
    </xdr:sp>
    <xdr:clientData/>
  </xdr:twoCellAnchor>
  <xdr:twoCellAnchor>
    <xdr:from>
      <xdr:col>3</xdr:col>
      <xdr:colOff>147640</xdr:colOff>
      <xdr:row>237</xdr:row>
      <xdr:rowOff>138114</xdr:rowOff>
    </xdr:from>
    <xdr:to>
      <xdr:col>3</xdr:col>
      <xdr:colOff>252415</xdr:colOff>
      <xdr:row>237</xdr:row>
      <xdr:rowOff>138114</xdr:rowOff>
    </xdr:to>
    <xdr:sp macro="" textlink="">
      <xdr:nvSpPr>
        <xdr:cNvPr id="605" name="Line 1727"/>
        <xdr:cNvSpPr>
          <a:spLocks noChangeShapeType="1"/>
        </xdr:cNvSpPr>
      </xdr:nvSpPr>
      <xdr:spPr bwMode="auto">
        <a:xfrm rot="16200000">
          <a:off x="2028828" y="44481751"/>
          <a:ext cx="0" cy="104775"/>
        </a:xfrm>
        <a:prstGeom prst="line">
          <a:avLst/>
        </a:prstGeom>
        <a:noFill/>
        <a:ln w="9525">
          <a:solidFill>
            <a:srgbClr val="FFFF99"/>
          </a:solidFill>
          <a:round/>
          <a:headEnd/>
          <a:tailEnd/>
        </a:ln>
      </xdr:spPr>
    </xdr:sp>
    <xdr:clientData/>
  </xdr:twoCellAnchor>
  <xdr:twoCellAnchor>
    <xdr:from>
      <xdr:col>3</xdr:col>
      <xdr:colOff>557215</xdr:colOff>
      <xdr:row>237</xdr:row>
      <xdr:rowOff>138114</xdr:rowOff>
    </xdr:from>
    <xdr:to>
      <xdr:col>4</xdr:col>
      <xdr:colOff>52390</xdr:colOff>
      <xdr:row>237</xdr:row>
      <xdr:rowOff>138114</xdr:rowOff>
    </xdr:to>
    <xdr:sp macro="" textlink="">
      <xdr:nvSpPr>
        <xdr:cNvPr id="606" name="Line 1727"/>
        <xdr:cNvSpPr>
          <a:spLocks noChangeShapeType="1"/>
        </xdr:cNvSpPr>
      </xdr:nvSpPr>
      <xdr:spPr bwMode="auto">
        <a:xfrm rot="16200000">
          <a:off x="2438403" y="44481751"/>
          <a:ext cx="0" cy="104775"/>
        </a:xfrm>
        <a:prstGeom prst="line">
          <a:avLst/>
        </a:prstGeom>
        <a:noFill/>
        <a:ln w="9525">
          <a:solidFill>
            <a:srgbClr val="FFFF99"/>
          </a:solidFill>
          <a:round/>
          <a:headEnd/>
          <a:tailEnd/>
        </a:ln>
      </xdr:spPr>
    </xdr:sp>
    <xdr:clientData/>
  </xdr:twoCellAnchor>
  <xdr:twoCellAnchor>
    <xdr:from>
      <xdr:col>2</xdr:col>
      <xdr:colOff>32008</xdr:colOff>
      <xdr:row>244</xdr:row>
      <xdr:rowOff>139444</xdr:rowOff>
    </xdr:from>
    <xdr:to>
      <xdr:col>2</xdr:col>
      <xdr:colOff>136783</xdr:colOff>
      <xdr:row>244</xdr:row>
      <xdr:rowOff>139444</xdr:rowOff>
    </xdr:to>
    <xdr:sp macro="" textlink="">
      <xdr:nvSpPr>
        <xdr:cNvPr id="593" name="Line 1727"/>
        <xdr:cNvSpPr>
          <a:spLocks noChangeShapeType="1"/>
        </xdr:cNvSpPr>
      </xdr:nvSpPr>
      <xdr:spPr bwMode="auto">
        <a:xfrm rot="16200000">
          <a:off x="1329815" y="48002927"/>
          <a:ext cx="0" cy="104775"/>
        </a:xfrm>
        <a:prstGeom prst="line">
          <a:avLst/>
        </a:prstGeom>
        <a:noFill/>
        <a:ln w="9525">
          <a:solidFill>
            <a:srgbClr val="FFFF99"/>
          </a:solidFill>
          <a:round/>
          <a:headEnd/>
          <a:tailEnd/>
        </a:ln>
      </xdr:spPr>
    </xdr:sp>
    <xdr:clientData/>
  </xdr:twoCellAnchor>
  <xdr:twoCellAnchor>
    <xdr:from>
      <xdr:col>2</xdr:col>
      <xdr:colOff>392628</xdr:colOff>
      <xdr:row>244</xdr:row>
      <xdr:rowOff>129920</xdr:rowOff>
    </xdr:from>
    <xdr:to>
      <xdr:col>2</xdr:col>
      <xdr:colOff>497403</xdr:colOff>
      <xdr:row>244</xdr:row>
      <xdr:rowOff>129920</xdr:rowOff>
    </xdr:to>
    <xdr:sp macro="" textlink="">
      <xdr:nvSpPr>
        <xdr:cNvPr id="594" name="Line 1727"/>
        <xdr:cNvSpPr>
          <a:spLocks noChangeShapeType="1"/>
        </xdr:cNvSpPr>
      </xdr:nvSpPr>
      <xdr:spPr bwMode="auto">
        <a:xfrm rot="16200000">
          <a:off x="1690435" y="47993403"/>
          <a:ext cx="0" cy="104775"/>
        </a:xfrm>
        <a:prstGeom prst="line">
          <a:avLst/>
        </a:prstGeom>
        <a:noFill/>
        <a:ln w="9525">
          <a:solidFill>
            <a:srgbClr val="FFFF99"/>
          </a:solidFill>
          <a:round/>
          <a:headEnd/>
          <a:tailEnd/>
        </a:ln>
      </xdr:spPr>
    </xdr:sp>
    <xdr:clientData/>
  </xdr:twoCellAnchor>
  <xdr:twoCellAnchor>
    <xdr:from>
      <xdr:col>3</xdr:col>
      <xdr:colOff>127259</xdr:colOff>
      <xdr:row>244</xdr:row>
      <xdr:rowOff>129920</xdr:rowOff>
    </xdr:from>
    <xdr:to>
      <xdr:col>3</xdr:col>
      <xdr:colOff>232034</xdr:colOff>
      <xdr:row>244</xdr:row>
      <xdr:rowOff>129920</xdr:rowOff>
    </xdr:to>
    <xdr:sp macro="" textlink="">
      <xdr:nvSpPr>
        <xdr:cNvPr id="595" name="Line 1727"/>
        <xdr:cNvSpPr>
          <a:spLocks noChangeShapeType="1"/>
        </xdr:cNvSpPr>
      </xdr:nvSpPr>
      <xdr:spPr bwMode="auto">
        <a:xfrm rot="16200000">
          <a:off x="2047776" y="47993403"/>
          <a:ext cx="0" cy="104775"/>
        </a:xfrm>
        <a:prstGeom prst="line">
          <a:avLst/>
        </a:prstGeom>
        <a:noFill/>
        <a:ln w="9525">
          <a:solidFill>
            <a:srgbClr val="FFFF99"/>
          </a:solidFill>
          <a:round/>
          <a:headEnd/>
          <a:tailEnd/>
        </a:ln>
      </xdr:spPr>
    </xdr:sp>
    <xdr:clientData/>
  </xdr:twoCellAnchor>
  <xdr:twoCellAnchor>
    <xdr:from>
      <xdr:col>3</xdr:col>
      <xdr:colOff>535503</xdr:colOff>
      <xdr:row>244</xdr:row>
      <xdr:rowOff>129920</xdr:rowOff>
    </xdr:from>
    <xdr:to>
      <xdr:col>4</xdr:col>
      <xdr:colOff>30678</xdr:colOff>
      <xdr:row>244</xdr:row>
      <xdr:rowOff>129920</xdr:rowOff>
    </xdr:to>
    <xdr:sp macro="" textlink="">
      <xdr:nvSpPr>
        <xdr:cNvPr id="596" name="Line 1727"/>
        <xdr:cNvSpPr>
          <a:spLocks noChangeShapeType="1"/>
        </xdr:cNvSpPr>
      </xdr:nvSpPr>
      <xdr:spPr bwMode="auto">
        <a:xfrm rot="16200000">
          <a:off x="2462575" y="47986848"/>
          <a:ext cx="0" cy="117885"/>
        </a:xfrm>
        <a:prstGeom prst="line">
          <a:avLst/>
        </a:prstGeom>
        <a:noFill/>
        <a:ln w="9525">
          <a:solidFill>
            <a:srgbClr val="FFFF99"/>
          </a:solidFill>
          <a:round/>
          <a:headEnd/>
          <a:tailEnd/>
        </a:ln>
      </xdr:spPr>
    </xdr:sp>
    <xdr:clientData/>
  </xdr:twoCellAnchor>
  <xdr:twoCellAnchor>
    <xdr:from>
      <xdr:col>2</xdr:col>
      <xdr:colOff>93314</xdr:colOff>
      <xdr:row>245</xdr:row>
      <xdr:rowOff>47625</xdr:rowOff>
    </xdr:from>
    <xdr:to>
      <xdr:col>2</xdr:col>
      <xdr:colOff>457200</xdr:colOff>
      <xdr:row>246</xdr:row>
      <xdr:rowOff>76200</xdr:rowOff>
    </xdr:to>
    <xdr:sp macro="" textlink="">
      <xdr:nvSpPr>
        <xdr:cNvPr id="600" name="Text Box 1726"/>
        <xdr:cNvSpPr txBox="1">
          <a:spLocks noChangeArrowheads="1"/>
        </xdr:cNvSpPr>
      </xdr:nvSpPr>
      <xdr:spPr bwMode="auto">
        <a:xfrm>
          <a:off x="1312514" y="46101000"/>
          <a:ext cx="363886"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clientData/>
  </xdr:twoCellAnchor>
  <xdr:twoCellAnchor>
    <xdr:from>
      <xdr:col>2</xdr:col>
      <xdr:colOff>196143</xdr:colOff>
      <xdr:row>244</xdr:row>
      <xdr:rowOff>219075</xdr:rowOff>
    </xdr:from>
    <xdr:to>
      <xdr:col>2</xdr:col>
      <xdr:colOff>196143</xdr:colOff>
      <xdr:row>245</xdr:row>
      <xdr:rowOff>66675</xdr:rowOff>
    </xdr:to>
    <xdr:sp macro="" textlink="">
      <xdr:nvSpPr>
        <xdr:cNvPr id="599" name="Line 1730"/>
        <xdr:cNvSpPr>
          <a:spLocks noChangeShapeType="1"/>
        </xdr:cNvSpPr>
      </xdr:nvSpPr>
      <xdr:spPr bwMode="auto">
        <a:xfrm>
          <a:off x="1415343" y="46015275"/>
          <a:ext cx="0" cy="104775"/>
        </a:xfrm>
        <a:prstGeom prst="line">
          <a:avLst/>
        </a:prstGeom>
        <a:noFill/>
        <a:ln w="9525">
          <a:solidFill>
            <a:srgbClr val="FFFF99"/>
          </a:solidFill>
          <a:round/>
          <a:headEnd/>
          <a:tailEnd/>
        </a:ln>
      </xdr:spPr>
    </xdr:sp>
    <xdr:clientData/>
  </xdr:twoCellAnchor>
  <xdr:twoCellAnchor>
    <xdr:from>
      <xdr:col>2</xdr:col>
      <xdr:colOff>445739</xdr:colOff>
      <xdr:row>245</xdr:row>
      <xdr:rowOff>47625</xdr:rowOff>
    </xdr:from>
    <xdr:to>
      <xdr:col>3</xdr:col>
      <xdr:colOff>200025</xdr:colOff>
      <xdr:row>246</xdr:row>
      <xdr:rowOff>76200</xdr:rowOff>
    </xdr:to>
    <xdr:sp macro="" textlink="">
      <xdr:nvSpPr>
        <xdr:cNvPr id="620" name="Text Box 1726"/>
        <xdr:cNvSpPr txBox="1">
          <a:spLocks noChangeArrowheads="1"/>
        </xdr:cNvSpPr>
      </xdr:nvSpPr>
      <xdr:spPr bwMode="auto">
        <a:xfrm>
          <a:off x="1664939" y="46101000"/>
          <a:ext cx="363886" cy="21907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clientData/>
  </xdr:twoCellAnchor>
  <xdr:twoCellAnchor>
    <xdr:from>
      <xdr:col>2</xdr:col>
      <xdr:colOff>548568</xdr:colOff>
      <xdr:row>244</xdr:row>
      <xdr:rowOff>219075</xdr:rowOff>
    </xdr:from>
    <xdr:to>
      <xdr:col>2</xdr:col>
      <xdr:colOff>548568</xdr:colOff>
      <xdr:row>245</xdr:row>
      <xdr:rowOff>66675</xdr:rowOff>
    </xdr:to>
    <xdr:sp macro="" textlink="">
      <xdr:nvSpPr>
        <xdr:cNvPr id="621" name="Line 1730"/>
        <xdr:cNvSpPr>
          <a:spLocks noChangeShapeType="1"/>
        </xdr:cNvSpPr>
      </xdr:nvSpPr>
      <xdr:spPr bwMode="auto">
        <a:xfrm>
          <a:off x="1767768" y="46015275"/>
          <a:ext cx="0" cy="104775"/>
        </a:xfrm>
        <a:prstGeom prst="line">
          <a:avLst/>
        </a:prstGeom>
        <a:noFill/>
        <a:ln w="9525">
          <a:solidFill>
            <a:srgbClr val="FFFF99"/>
          </a:solidFill>
          <a:round/>
          <a:headEnd/>
          <a:tailEnd/>
        </a:ln>
      </xdr:spPr>
    </xdr:sp>
    <xdr:clientData/>
  </xdr:twoCellAnchor>
  <xdr:twoCellAnchor>
    <xdr:from>
      <xdr:col>2</xdr:col>
      <xdr:colOff>123825</xdr:colOff>
      <xdr:row>245</xdr:row>
      <xdr:rowOff>47506</xdr:rowOff>
    </xdr:from>
    <xdr:to>
      <xdr:col>2</xdr:col>
      <xdr:colOff>447675</xdr:colOff>
      <xdr:row>246</xdr:row>
      <xdr:rowOff>86164</xdr:rowOff>
    </xdr:to>
    <xdr:grpSp>
      <xdr:nvGrpSpPr>
        <xdr:cNvPr id="42345" name="Group 1768"/>
        <xdr:cNvGrpSpPr>
          <a:grpSpLocks/>
        </xdr:cNvGrpSpPr>
      </xdr:nvGrpSpPr>
      <xdr:grpSpPr bwMode="auto">
        <a:xfrm>
          <a:off x="1352857" y="50335409"/>
          <a:ext cx="323850" cy="243497"/>
          <a:chOff x="158" y="4517"/>
          <a:chExt cx="34" cy="24"/>
        </a:xfrm>
      </xdr:grpSpPr>
      <xdr:sp macro="" textlink="">
        <xdr:nvSpPr>
          <xdr:cNvPr id="42351" name="Line 1769"/>
          <xdr:cNvSpPr>
            <a:spLocks noChangeShapeType="1"/>
          </xdr:cNvSpPr>
        </xdr:nvSpPr>
        <xdr:spPr bwMode="auto">
          <a:xfrm>
            <a:off x="158" y="4517"/>
            <a:ext cx="0" cy="24"/>
          </a:xfrm>
          <a:prstGeom prst="line">
            <a:avLst/>
          </a:prstGeom>
          <a:noFill/>
          <a:ln w="9525">
            <a:solidFill>
              <a:srgbClr val="FF6600"/>
            </a:solidFill>
            <a:round/>
            <a:headEnd/>
            <a:tailEnd/>
          </a:ln>
        </xdr:spPr>
      </xdr:sp>
      <xdr:sp macro="" textlink="">
        <xdr:nvSpPr>
          <xdr:cNvPr id="42352" name="Line 1770"/>
          <xdr:cNvSpPr>
            <a:spLocks noChangeShapeType="1"/>
          </xdr:cNvSpPr>
        </xdr:nvSpPr>
        <xdr:spPr bwMode="auto">
          <a:xfrm>
            <a:off x="192" y="4517"/>
            <a:ext cx="0" cy="24"/>
          </a:xfrm>
          <a:prstGeom prst="line">
            <a:avLst/>
          </a:prstGeom>
          <a:noFill/>
          <a:ln w="9525">
            <a:solidFill>
              <a:srgbClr val="FF6600"/>
            </a:solidFill>
            <a:round/>
            <a:headEnd/>
            <a:tailEnd/>
          </a:ln>
        </xdr:spPr>
      </xdr:sp>
      <xdr:sp macro="" textlink="">
        <xdr:nvSpPr>
          <xdr:cNvPr id="42353" name="Line 1771"/>
          <xdr:cNvSpPr>
            <a:spLocks noChangeShapeType="1"/>
          </xdr:cNvSpPr>
        </xdr:nvSpPr>
        <xdr:spPr bwMode="auto">
          <a:xfrm>
            <a:off x="159" y="4541"/>
            <a:ext cx="33" cy="0"/>
          </a:xfrm>
          <a:prstGeom prst="line">
            <a:avLst/>
          </a:prstGeom>
          <a:noFill/>
          <a:ln w="9525">
            <a:solidFill>
              <a:srgbClr val="FF6600"/>
            </a:solidFill>
            <a:round/>
            <a:headEnd/>
            <a:tailEnd/>
          </a:ln>
        </xdr:spPr>
      </xdr:sp>
      <xdr:sp macro="" textlink="">
        <xdr:nvSpPr>
          <xdr:cNvPr id="42354" name="Line 1772"/>
          <xdr:cNvSpPr>
            <a:spLocks noChangeShapeType="1"/>
          </xdr:cNvSpPr>
        </xdr:nvSpPr>
        <xdr:spPr bwMode="auto">
          <a:xfrm>
            <a:off x="159" y="4517"/>
            <a:ext cx="33" cy="0"/>
          </a:xfrm>
          <a:prstGeom prst="line">
            <a:avLst/>
          </a:prstGeom>
          <a:noFill/>
          <a:ln w="9525">
            <a:solidFill>
              <a:srgbClr val="FF6600"/>
            </a:solidFill>
            <a:round/>
            <a:headEnd/>
            <a:tailEnd/>
          </a:ln>
        </xdr:spPr>
      </xdr:sp>
    </xdr:grpSp>
    <xdr:clientData/>
  </xdr:twoCellAnchor>
  <xdr:twoCellAnchor>
    <xdr:from>
      <xdr:col>2</xdr:col>
      <xdr:colOff>476250</xdr:colOff>
      <xdr:row>245</xdr:row>
      <xdr:rowOff>47506</xdr:rowOff>
    </xdr:from>
    <xdr:to>
      <xdr:col>3</xdr:col>
      <xdr:colOff>190500</xdr:colOff>
      <xdr:row>246</xdr:row>
      <xdr:rowOff>86164</xdr:rowOff>
    </xdr:to>
    <xdr:grpSp>
      <xdr:nvGrpSpPr>
        <xdr:cNvPr id="615" name="Group 1768"/>
        <xdr:cNvGrpSpPr>
          <a:grpSpLocks/>
        </xdr:cNvGrpSpPr>
      </xdr:nvGrpSpPr>
      <xdr:grpSpPr bwMode="auto">
        <a:xfrm>
          <a:off x="1705282" y="50335409"/>
          <a:ext cx="328766" cy="243497"/>
          <a:chOff x="158" y="4517"/>
          <a:chExt cx="34" cy="24"/>
        </a:xfrm>
      </xdr:grpSpPr>
      <xdr:sp macro="" textlink="">
        <xdr:nvSpPr>
          <xdr:cNvPr id="616" name="Line 1769"/>
          <xdr:cNvSpPr>
            <a:spLocks noChangeShapeType="1"/>
          </xdr:cNvSpPr>
        </xdr:nvSpPr>
        <xdr:spPr bwMode="auto">
          <a:xfrm>
            <a:off x="158" y="4517"/>
            <a:ext cx="0" cy="24"/>
          </a:xfrm>
          <a:prstGeom prst="line">
            <a:avLst/>
          </a:prstGeom>
          <a:noFill/>
          <a:ln w="9525">
            <a:solidFill>
              <a:srgbClr val="FF6600"/>
            </a:solidFill>
            <a:round/>
            <a:headEnd/>
            <a:tailEnd/>
          </a:ln>
        </xdr:spPr>
      </xdr:sp>
      <xdr:sp macro="" textlink="">
        <xdr:nvSpPr>
          <xdr:cNvPr id="617" name="Line 1770"/>
          <xdr:cNvSpPr>
            <a:spLocks noChangeShapeType="1"/>
          </xdr:cNvSpPr>
        </xdr:nvSpPr>
        <xdr:spPr bwMode="auto">
          <a:xfrm>
            <a:off x="192" y="4517"/>
            <a:ext cx="0" cy="24"/>
          </a:xfrm>
          <a:prstGeom prst="line">
            <a:avLst/>
          </a:prstGeom>
          <a:noFill/>
          <a:ln w="9525">
            <a:solidFill>
              <a:srgbClr val="FF6600"/>
            </a:solidFill>
            <a:round/>
            <a:headEnd/>
            <a:tailEnd/>
          </a:ln>
        </xdr:spPr>
      </xdr:sp>
      <xdr:sp macro="" textlink="">
        <xdr:nvSpPr>
          <xdr:cNvPr id="618" name="Line 1771"/>
          <xdr:cNvSpPr>
            <a:spLocks noChangeShapeType="1"/>
          </xdr:cNvSpPr>
        </xdr:nvSpPr>
        <xdr:spPr bwMode="auto">
          <a:xfrm>
            <a:off x="158" y="4541"/>
            <a:ext cx="33" cy="0"/>
          </a:xfrm>
          <a:prstGeom prst="line">
            <a:avLst/>
          </a:prstGeom>
          <a:noFill/>
          <a:ln w="9525">
            <a:solidFill>
              <a:srgbClr val="FF6600"/>
            </a:solidFill>
            <a:round/>
            <a:headEnd/>
            <a:tailEnd/>
          </a:ln>
        </xdr:spPr>
      </xdr:sp>
      <xdr:sp macro="" textlink="">
        <xdr:nvSpPr>
          <xdr:cNvPr id="619" name="Line 1772"/>
          <xdr:cNvSpPr>
            <a:spLocks noChangeShapeType="1"/>
          </xdr:cNvSpPr>
        </xdr:nvSpPr>
        <xdr:spPr bwMode="auto">
          <a:xfrm>
            <a:off x="159" y="4517"/>
            <a:ext cx="33" cy="0"/>
          </a:xfrm>
          <a:prstGeom prst="line">
            <a:avLst/>
          </a:prstGeom>
          <a:noFill/>
          <a:ln w="9525">
            <a:solidFill>
              <a:srgbClr val="FF6600"/>
            </a:solidFill>
            <a:round/>
            <a:headEnd/>
            <a:tailEnd/>
          </a:ln>
        </xdr:spPr>
      </xdr:sp>
    </xdr:grpSp>
    <xdr:clientData/>
  </xdr:twoCellAnchor>
  <xdr:twoCellAnchor>
    <xdr:from>
      <xdr:col>2</xdr:col>
      <xdr:colOff>49727</xdr:colOff>
      <xdr:row>252</xdr:row>
      <xdr:rowOff>147638</xdr:rowOff>
    </xdr:from>
    <xdr:to>
      <xdr:col>2</xdr:col>
      <xdr:colOff>154502</xdr:colOff>
      <xdr:row>252</xdr:row>
      <xdr:rowOff>147638</xdr:rowOff>
    </xdr:to>
    <xdr:sp macro="" textlink="">
      <xdr:nvSpPr>
        <xdr:cNvPr id="607" name="Line 1727"/>
        <xdr:cNvSpPr>
          <a:spLocks noChangeShapeType="1"/>
        </xdr:cNvSpPr>
      </xdr:nvSpPr>
      <xdr:spPr bwMode="auto">
        <a:xfrm rot="16200000">
          <a:off x="1347534" y="49617056"/>
          <a:ext cx="0" cy="104775"/>
        </a:xfrm>
        <a:prstGeom prst="line">
          <a:avLst/>
        </a:prstGeom>
        <a:noFill/>
        <a:ln w="9525">
          <a:solidFill>
            <a:srgbClr val="FFFF99"/>
          </a:solidFill>
          <a:round/>
          <a:headEnd/>
          <a:tailEnd/>
        </a:ln>
      </xdr:spPr>
    </xdr:sp>
    <xdr:clientData/>
  </xdr:twoCellAnchor>
  <xdr:twoCellAnchor>
    <xdr:from>
      <xdr:col>2</xdr:col>
      <xdr:colOff>393959</xdr:colOff>
      <xdr:row>252</xdr:row>
      <xdr:rowOff>138114</xdr:rowOff>
    </xdr:from>
    <xdr:to>
      <xdr:col>2</xdr:col>
      <xdr:colOff>498734</xdr:colOff>
      <xdr:row>252</xdr:row>
      <xdr:rowOff>138114</xdr:rowOff>
    </xdr:to>
    <xdr:sp macro="" textlink="">
      <xdr:nvSpPr>
        <xdr:cNvPr id="608" name="Line 1727"/>
        <xdr:cNvSpPr>
          <a:spLocks noChangeShapeType="1"/>
        </xdr:cNvSpPr>
      </xdr:nvSpPr>
      <xdr:spPr bwMode="auto">
        <a:xfrm rot="16200000">
          <a:off x="1691766" y="49607532"/>
          <a:ext cx="0" cy="104775"/>
        </a:xfrm>
        <a:prstGeom prst="line">
          <a:avLst/>
        </a:prstGeom>
        <a:noFill/>
        <a:ln w="9525">
          <a:solidFill>
            <a:srgbClr val="FFFF99"/>
          </a:solidFill>
          <a:round/>
          <a:headEnd/>
          <a:tailEnd/>
        </a:ln>
      </xdr:spPr>
    </xdr:sp>
    <xdr:clientData/>
  </xdr:twoCellAnchor>
  <xdr:twoCellAnchor>
    <xdr:from>
      <xdr:col>3</xdr:col>
      <xdr:colOff>543697</xdr:colOff>
      <xdr:row>252</xdr:row>
      <xdr:rowOff>138114</xdr:rowOff>
    </xdr:from>
    <xdr:to>
      <xdr:col>4</xdr:col>
      <xdr:colOff>38872</xdr:colOff>
      <xdr:row>252</xdr:row>
      <xdr:rowOff>138114</xdr:rowOff>
    </xdr:to>
    <xdr:sp macro="" textlink="">
      <xdr:nvSpPr>
        <xdr:cNvPr id="610" name="Line 1727"/>
        <xdr:cNvSpPr>
          <a:spLocks noChangeShapeType="1"/>
        </xdr:cNvSpPr>
      </xdr:nvSpPr>
      <xdr:spPr bwMode="auto">
        <a:xfrm rot="16200000">
          <a:off x="2470769" y="49600977"/>
          <a:ext cx="0" cy="117885"/>
        </a:xfrm>
        <a:prstGeom prst="line">
          <a:avLst/>
        </a:prstGeom>
        <a:noFill/>
        <a:ln w="9525">
          <a:solidFill>
            <a:srgbClr val="FFFF99"/>
          </a:solidFill>
          <a:round/>
          <a:headEnd/>
          <a:tailEnd/>
        </a:ln>
      </xdr:spPr>
    </xdr:sp>
    <xdr:clientData/>
  </xdr:twoCellAnchor>
  <xdr:twoCellAnchor>
    <xdr:from>
      <xdr:col>2</xdr:col>
      <xdr:colOff>335478</xdr:colOff>
      <xdr:row>257</xdr:row>
      <xdr:rowOff>138114</xdr:rowOff>
    </xdr:from>
    <xdr:to>
      <xdr:col>2</xdr:col>
      <xdr:colOff>440253</xdr:colOff>
      <xdr:row>257</xdr:row>
      <xdr:rowOff>138114</xdr:rowOff>
    </xdr:to>
    <xdr:sp macro="" textlink="">
      <xdr:nvSpPr>
        <xdr:cNvPr id="646" name="Line 1727"/>
        <xdr:cNvSpPr>
          <a:spLocks noChangeShapeType="1"/>
        </xdr:cNvSpPr>
      </xdr:nvSpPr>
      <xdr:spPr bwMode="auto">
        <a:xfrm rot="16200000">
          <a:off x="1633285" y="50623532"/>
          <a:ext cx="0" cy="104775"/>
        </a:xfrm>
        <a:prstGeom prst="line">
          <a:avLst/>
        </a:prstGeom>
        <a:noFill/>
        <a:ln w="9525">
          <a:solidFill>
            <a:srgbClr val="FFFF99"/>
          </a:solidFill>
          <a:round/>
          <a:headEnd/>
          <a:tailEnd/>
        </a:ln>
      </xdr:spPr>
    </xdr:sp>
    <xdr:clientData/>
  </xdr:twoCellAnchor>
  <xdr:twoCellAnchor>
    <xdr:from>
      <xdr:col>3</xdr:col>
      <xdr:colOff>143647</xdr:colOff>
      <xdr:row>257</xdr:row>
      <xdr:rowOff>138114</xdr:rowOff>
    </xdr:from>
    <xdr:to>
      <xdr:col>3</xdr:col>
      <xdr:colOff>248422</xdr:colOff>
      <xdr:row>257</xdr:row>
      <xdr:rowOff>138114</xdr:rowOff>
    </xdr:to>
    <xdr:sp macro="" textlink="">
      <xdr:nvSpPr>
        <xdr:cNvPr id="647" name="Line 1727"/>
        <xdr:cNvSpPr>
          <a:spLocks noChangeShapeType="1"/>
        </xdr:cNvSpPr>
      </xdr:nvSpPr>
      <xdr:spPr bwMode="auto">
        <a:xfrm rot="16200000">
          <a:off x="2064164" y="50623532"/>
          <a:ext cx="0" cy="104775"/>
        </a:xfrm>
        <a:prstGeom prst="line">
          <a:avLst/>
        </a:prstGeom>
        <a:noFill/>
        <a:ln w="9525">
          <a:solidFill>
            <a:srgbClr val="FFFF99"/>
          </a:solidFill>
          <a:round/>
          <a:headEnd/>
          <a:tailEnd/>
        </a:ln>
      </xdr:spPr>
    </xdr:sp>
    <xdr:clientData/>
  </xdr:twoCellAnchor>
  <xdr:twoCellAnchor>
    <xdr:from>
      <xdr:col>2</xdr:col>
      <xdr:colOff>53157</xdr:colOff>
      <xdr:row>257</xdr:row>
      <xdr:rowOff>133350</xdr:rowOff>
    </xdr:from>
    <xdr:to>
      <xdr:col>2</xdr:col>
      <xdr:colOff>157932</xdr:colOff>
      <xdr:row>257</xdr:row>
      <xdr:rowOff>171450</xdr:rowOff>
    </xdr:to>
    <xdr:grpSp>
      <xdr:nvGrpSpPr>
        <xdr:cNvPr id="651" name="Group 1582"/>
        <xdr:cNvGrpSpPr>
          <a:grpSpLocks/>
        </xdr:cNvGrpSpPr>
      </xdr:nvGrpSpPr>
      <xdr:grpSpPr bwMode="auto">
        <a:xfrm>
          <a:off x="1282189" y="52899802"/>
          <a:ext cx="104775" cy="38100"/>
          <a:chOff x="689" y="2127"/>
          <a:chExt cx="11" cy="4"/>
        </a:xfrm>
      </xdr:grpSpPr>
      <xdr:sp macro="" textlink="">
        <xdr:nvSpPr>
          <xdr:cNvPr id="652" name="Line 1583"/>
          <xdr:cNvSpPr>
            <a:spLocks noChangeShapeType="1"/>
          </xdr:cNvSpPr>
        </xdr:nvSpPr>
        <xdr:spPr bwMode="auto">
          <a:xfrm rot="-5400000">
            <a:off x="695" y="2125"/>
            <a:ext cx="0" cy="11"/>
          </a:xfrm>
          <a:prstGeom prst="line">
            <a:avLst/>
          </a:prstGeom>
          <a:noFill/>
          <a:ln w="9525">
            <a:solidFill>
              <a:srgbClr val="FFFF99"/>
            </a:solidFill>
            <a:round/>
            <a:headEnd/>
            <a:tailEnd/>
          </a:ln>
        </xdr:spPr>
      </xdr:sp>
      <xdr:sp macro="" textlink="">
        <xdr:nvSpPr>
          <xdr:cNvPr id="653" name="Line 1584"/>
          <xdr:cNvSpPr>
            <a:spLocks noChangeShapeType="1"/>
          </xdr:cNvSpPr>
        </xdr:nvSpPr>
        <xdr:spPr bwMode="auto">
          <a:xfrm rot="-5400000">
            <a:off x="695" y="2121"/>
            <a:ext cx="0" cy="11"/>
          </a:xfrm>
          <a:prstGeom prst="line">
            <a:avLst/>
          </a:prstGeom>
          <a:noFill/>
          <a:ln w="9525">
            <a:solidFill>
              <a:srgbClr val="FF6600"/>
            </a:solidFill>
            <a:round/>
            <a:headEnd/>
            <a:tailEnd/>
          </a:ln>
        </xdr:spPr>
      </xdr:sp>
    </xdr:grpSp>
    <xdr:clientData/>
  </xdr:twoCellAnchor>
  <xdr:twoCellAnchor>
    <xdr:from>
      <xdr:col>3</xdr:col>
      <xdr:colOff>515889</xdr:colOff>
      <xdr:row>257</xdr:row>
      <xdr:rowOff>125156</xdr:rowOff>
    </xdr:from>
    <xdr:to>
      <xdr:col>3</xdr:col>
      <xdr:colOff>620664</xdr:colOff>
      <xdr:row>257</xdr:row>
      <xdr:rowOff>163256</xdr:rowOff>
    </xdr:to>
    <xdr:grpSp>
      <xdr:nvGrpSpPr>
        <xdr:cNvPr id="654" name="Group 1582"/>
        <xdr:cNvGrpSpPr>
          <a:grpSpLocks/>
        </xdr:cNvGrpSpPr>
      </xdr:nvGrpSpPr>
      <xdr:grpSpPr bwMode="auto">
        <a:xfrm>
          <a:off x="2359437" y="52891608"/>
          <a:ext cx="95250" cy="38100"/>
          <a:chOff x="689" y="2127"/>
          <a:chExt cx="11" cy="4"/>
        </a:xfrm>
      </xdr:grpSpPr>
      <xdr:sp macro="" textlink="">
        <xdr:nvSpPr>
          <xdr:cNvPr id="655" name="Line 1583"/>
          <xdr:cNvSpPr>
            <a:spLocks noChangeShapeType="1"/>
          </xdr:cNvSpPr>
        </xdr:nvSpPr>
        <xdr:spPr bwMode="auto">
          <a:xfrm rot="-5400000">
            <a:off x="695" y="2125"/>
            <a:ext cx="0" cy="11"/>
          </a:xfrm>
          <a:prstGeom prst="line">
            <a:avLst/>
          </a:prstGeom>
          <a:noFill/>
          <a:ln w="9525">
            <a:solidFill>
              <a:srgbClr val="FFFF99"/>
            </a:solidFill>
            <a:round/>
            <a:headEnd/>
            <a:tailEnd/>
          </a:ln>
        </xdr:spPr>
      </xdr:sp>
      <xdr:sp macro="" textlink="">
        <xdr:nvSpPr>
          <xdr:cNvPr id="656" name="Line 1584"/>
          <xdr:cNvSpPr>
            <a:spLocks noChangeShapeType="1"/>
          </xdr:cNvSpPr>
        </xdr:nvSpPr>
        <xdr:spPr bwMode="auto">
          <a:xfrm rot="-5400000">
            <a:off x="695" y="2121"/>
            <a:ext cx="0" cy="11"/>
          </a:xfrm>
          <a:prstGeom prst="line">
            <a:avLst/>
          </a:prstGeom>
          <a:noFill/>
          <a:ln w="9525">
            <a:solidFill>
              <a:srgbClr val="FF6600"/>
            </a:solidFill>
            <a:round/>
            <a:headEnd/>
            <a:tailEnd/>
          </a:ln>
        </xdr:spPr>
      </xdr:sp>
    </xdr:grpSp>
    <xdr:clientData/>
  </xdr:twoCellAnchor>
  <xdr:twoCellAnchor>
    <xdr:from>
      <xdr:col>2</xdr:col>
      <xdr:colOff>150464</xdr:colOff>
      <xdr:row>257</xdr:row>
      <xdr:rowOff>219075</xdr:rowOff>
    </xdr:from>
    <xdr:to>
      <xdr:col>2</xdr:col>
      <xdr:colOff>514350</xdr:colOff>
      <xdr:row>259</xdr:row>
      <xdr:rowOff>100782</xdr:rowOff>
    </xdr:to>
    <xdr:grpSp>
      <xdr:nvGrpSpPr>
        <xdr:cNvPr id="541" name="540 - Ομάδα"/>
        <xdr:cNvGrpSpPr/>
      </xdr:nvGrpSpPr>
      <xdr:grpSpPr>
        <a:xfrm>
          <a:off x="1379496" y="52985527"/>
          <a:ext cx="363886" cy="311868"/>
          <a:chOff x="1395883" y="50756881"/>
          <a:chExt cx="363886" cy="307772"/>
        </a:xfrm>
      </xdr:grpSpPr>
      <xdr:sp macro="" textlink="">
        <xdr:nvSpPr>
          <xdr:cNvPr id="657" name="Text Box 1726"/>
          <xdr:cNvSpPr txBox="1">
            <a:spLocks noChangeArrowheads="1"/>
          </xdr:cNvSpPr>
        </xdr:nvSpPr>
        <xdr:spPr bwMode="auto">
          <a:xfrm>
            <a:off x="1395883" y="50839433"/>
            <a:ext cx="363886" cy="2252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649" name="Line 1730"/>
          <xdr:cNvSpPr>
            <a:spLocks noChangeShapeType="1"/>
          </xdr:cNvSpPr>
        </xdr:nvSpPr>
        <xdr:spPr bwMode="auto">
          <a:xfrm>
            <a:off x="1498712" y="50756881"/>
            <a:ext cx="0" cy="108000"/>
          </a:xfrm>
          <a:prstGeom prst="line">
            <a:avLst/>
          </a:prstGeom>
          <a:noFill/>
          <a:ln w="9525">
            <a:solidFill>
              <a:srgbClr val="FFFF99"/>
            </a:solidFill>
            <a:round/>
            <a:headEnd/>
            <a:tailEnd/>
          </a:ln>
        </xdr:spPr>
      </xdr:sp>
    </xdr:grpSp>
    <xdr:clientData/>
  </xdr:twoCellAnchor>
  <xdr:twoCellAnchor>
    <xdr:from>
      <xdr:col>2</xdr:col>
      <xdr:colOff>172781</xdr:colOff>
      <xdr:row>258</xdr:row>
      <xdr:rowOff>73366</xdr:rowOff>
    </xdr:from>
    <xdr:to>
      <xdr:col>2</xdr:col>
      <xdr:colOff>496631</xdr:colOff>
      <xdr:row>259</xdr:row>
      <xdr:rowOff>121828</xdr:rowOff>
    </xdr:to>
    <xdr:grpSp>
      <xdr:nvGrpSpPr>
        <xdr:cNvPr id="658" name="Group 1768"/>
        <xdr:cNvGrpSpPr>
          <a:grpSpLocks/>
        </xdr:cNvGrpSpPr>
      </xdr:nvGrpSpPr>
      <xdr:grpSpPr bwMode="auto">
        <a:xfrm>
          <a:off x="1401813" y="53065140"/>
          <a:ext cx="323850" cy="253301"/>
          <a:chOff x="158" y="4517"/>
          <a:chExt cx="34" cy="25"/>
        </a:xfrm>
      </xdr:grpSpPr>
      <xdr:sp macro="" textlink="">
        <xdr:nvSpPr>
          <xdr:cNvPr id="659" name="Line 1769"/>
          <xdr:cNvSpPr>
            <a:spLocks noChangeShapeType="1"/>
          </xdr:cNvSpPr>
        </xdr:nvSpPr>
        <xdr:spPr bwMode="auto">
          <a:xfrm>
            <a:off x="158" y="4517"/>
            <a:ext cx="0" cy="24"/>
          </a:xfrm>
          <a:prstGeom prst="line">
            <a:avLst/>
          </a:prstGeom>
          <a:noFill/>
          <a:ln w="9525">
            <a:solidFill>
              <a:srgbClr val="FF6600"/>
            </a:solidFill>
            <a:round/>
            <a:headEnd/>
            <a:tailEnd/>
          </a:ln>
        </xdr:spPr>
      </xdr:sp>
      <xdr:sp macro="" textlink="">
        <xdr:nvSpPr>
          <xdr:cNvPr id="660" name="Line 1770"/>
          <xdr:cNvSpPr>
            <a:spLocks noChangeShapeType="1"/>
          </xdr:cNvSpPr>
        </xdr:nvSpPr>
        <xdr:spPr bwMode="auto">
          <a:xfrm>
            <a:off x="192" y="4517"/>
            <a:ext cx="0" cy="24"/>
          </a:xfrm>
          <a:prstGeom prst="line">
            <a:avLst/>
          </a:prstGeom>
          <a:noFill/>
          <a:ln w="9525">
            <a:solidFill>
              <a:srgbClr val="FF6600"/>
            </a:solidFill>
            <a:round/>
            <a:headEnd/>
            <a:tailEnd/>
          </a:ln>
        </xdr:spPr>
      </xdr:sp>
      <xdr:sp macro="" textlink="">
        <xdr:nvSpPr>
          <xdr:cNvPr id="661" name="Line 1771"/>
          <xdr:cNvSpPr>
            <a:spLocks noChangeShapeType="1"/>
          </xdr:cNvSpPr>
        </xdr:nvSpPr>
        <xdr:spPr bwMode="auto">
          <a:xfrm>
            <a:off x="159" y="4542"/>
            <a:ext cx="33" cy="0"/>
          </a:xfrm>
          <a:prstGeom prst="line">
            <a:avLst/>
          </a:prstGeom>
          <a:noFill/>
          <a:ln w="9525">
            <a:solidFill>
              <a:srgbClr val="FF6600"/>
            </a:solidFill>
            <a:round/>
            <a:headEnd/>
            <a:tailEnd/>
          </a:ln>
        </xdr:spPr>
      </xdr:sp>
      <xdr:sp macro="" textlink="">
        <xdr:nvSpPr>
          <xdr:cNvPr id="662" name="Line 1772"/>
          <xdr:cNvSpPr>
            <a:spLocks noChangeShapeType="1"/>
          </xdr:cNvSpPr>
        </xdr:nvSpPr>
        <xdr:spPr bwMode="auto">
          <a:xfrm>
            <a:off x="159" y="4517"/>
            <a:ext cx="33" cy="0"/>
          </a:xfrm>
          <a:prstGeom prst="line">
            <a:avLst/>
          </a:prstGeom>
          <a:noFill/>
          <a:ln w="9525">
            <a:solidFill>
              <a:srgbClr val="FF6600"/>
            </a:solidFill>
            <a:round/>
            <a:headEnd/>
            <a:tailEnd/>
          </a:ln>
        </xdr:spPr>
      </xdr:sp>
    </xdr:grpSp>
    <xdr:clientData/>
  </xdr:twoCellAnchor>
  <xdr:twoCellAnchor>
    <xdr:from>
      <xdr:col>1</xdr:col>
      <xdr:colOff>333375</xdr:colOff>
      <xdr:row>258</xdr:row>
      <xdr:rowOff>19050</xdr:rowOff>
    </xdr:from>
    <xdr:to>
      <xdr:col>4</xdr:col>
      <xdr:colOff>314325</xdr:colOff>
      <xdr:row>258</xdr:row>
      <xdr:rowOff>19050</xdr:rowOff>
    </xdr:to>
    <xdr:sp macro="" textlink="">
      <xdr:nvSpPr>
        <xdr:cNvPr id="663" name="Line 1801"/>
        <xdr:cNvSpPr>
          <a:spLocks noChangeShapeType="1"/>
        </xdr:cNvSpPr>
      </xdr:nvSpPr>
      <xdr:spPr bwMode="auto">
        <a:xfrm flipH="1">
          <a:off x="942975" y="48682275"/>
          <a:ext cx="1809750" cy="0"/>
        </a:xfrm>
        <a:prstGeom prst="line">
          <a:avLst/>
        </a:prstGeom>
        <a:noFill/>
        <a:ln w="9525">
          <a:solidFill>
            <a:srgbClr val="800000"/>
          </a:solidFill>
          <a:round/>
          <a:headEnd/>
          <a:tailEnd/>
        </a:ln>
      </xdr:spPr>
    </xdr:sp>
    <xdr:clientData/>
  </xdr:twoCellAnchor>
  <xdr:twoCellAnchor>
    <xdr:from>
      <xdr:col>2</xdr:col>
      <xdr:colOff>87827</xdr:colOff>
      <xdr:row>265</xdr:row>
      <xdr:rowOff>139444</xdr:rowOff>
    </xdr:from>
    <xdr:to>
      <xdr:col>2</xdr:col>
      <xdr:colOff>192602</xdr:colOff>
      <xdr:row>265</xdr:row>
      <xdr:rowOff>139444</xdr:rowOff>
    </xdr:to>
    <xdr:sp macro="" textlink="">
      <xdr:nvSpPr>
        <xdr:cNvPr id="664" name="Line 1727"/>
        <xdr:cNvSpPr>
          <a:spLocks noChangeShapeType="1"/>
        </xdr:cNvSpPr>
      </xdr:nvSpPr>
      <xdr:spPr bwMode="auto">
        <a:xfrm rot="16200000">
          <a:off x="1385634" y="52230798"/>
          <a:ext cx="0" cy="104775"/>
        </a:xfrm>
        <a:prstGeom prst="line">
          <a:avLst/>
        </a:prstGeom>
        <a:noFill/>
        <a:ln w="9525">
          <a:solidFill>
            <a:srgbClr val="FFFF99"/>
          </a:solidFill>
          <a:round/>
          <a:headEnd/>
          <a:tailEnd/>
        </a:ln>
      </xdr:spPr>
    </xdr:sp>
    <xdr:clientData/>
  </xdr:twoCellAnchor>
  <xdr:twoCellAnchor>
    <xdr:from>
      <xdr:col>2</xdr:col>
      <xdr:colOff>345003</xdr:colOff>
      <xdr:row>265</xdr:row>
      <xdr:rowOff>138114</xdr:rowOff>
    </xdr:from>
    <xdr:to>
      <xdr:col>2</xdr:col>
      <xdr:colOff>449778</xdr:colOff>
      <xdr:row>265</xdr:row>
      <xdr:rowOff>138114</xdr:rowOff>
    </xdr:to>
    <xdr:sp macro="" textlink="">
      <xdr:nvSpPr>
        <xdr:cNvPr id="665" name="Line 1727"/>
        <xdr:cNvSpPr>
          <a:spLocks noChangeShapeType="1"/>
        </xdr:cNvSpPr>
      </xdr:nvSpPr>
      <xdr:spPr bwMode="auto">
        <a:xfrm rot="16200000">
          <a:off x="1642810" y="52229468"/>
          <a:ext cx="0" cy="104775"/>
        </a:xfrm>
        <a:prstGeom prst="line">
          <a:avLst/>
        </a:prstGeom>
        <a:noFill/>
        <a:ln w="9525">
          <a:solidFill>
            <a:srgbClr val="FFFF99"/>
          </a:solidFill>
          <a:round/>
          <a:headEnd/>
          <a:tailEnd/>
        </a:ln>
      </xdr:spPr>
    </xdr:sp>
    <xdr:clientData/>
  </xdr:twoCellAnchor>
  <xdr:twoCellAnchor>
    <xdr:from>
      <xdr:col>3</xdr:col>
      <xdr:colOff>71440</xdr:colOff>
      <xdr:row>265</xdr:row>
      <xdr:rowOff>138114</xdr:rowOff>
    </xdr:from>
    <xdr:to>
      <xdr:col>3</xdr:col>
      <xdr:colOff>176215</xdr:colOff>
      <xdr:row>265</xdr:row>
      <xdr:rowOff>138114</xdr:rowOff>
    </xdr:to>
    <xdr:sp macro="" textlink="">
      <xdr:nvSpPr>
        <xdr:cNvPr id="666" name="Line 1727"/>
        <xdr:cNvSpPr>
          <a:spLocks noChangeShapeType="1"/>
        </xdr:cNvSpPr>
      </xdr:nvSpPr>
      <xdr:spPr bwMode="auto">
        <a:xfrm rot="16200000">
          <a:off x="1952628" y="50082451"/>
          <a:ext cx="0" cy="104775"/>
        </a:xfrm>
        <a:prstGeom prst="line">
          <a:avLst/>
        </a:prstGeom>
        <a:noFill/>
        <a:ln w="9525">
          <a:solidFill>
            <a:srgbClr val="FFFF99"/>
          </a:solidFill>
          <a:round/>
          <a:headEnd/>
          <a:tailEnd/>
        </a:ln>
      </xdr:spPr>
    </xdr:sp>
    <xdr:clientData/>
  </xdr:twoCellAnchor>
  <xdr:twoCellAnchor>
    <xdr:from>
      <xdr:col>3</xdr:col>
      <xdr:colOff>496072</xdr:colOff>
      <xdr:row>265</xdr:row>
      <xdr:rowOff>138114</xdr:rowOff>
    </xdr:from>
    <xdr:to>
      <xdr:col>3</xdr:col>
      <xdr:colOff>600847</xdr:colOff>
      <xdr:row>265</xdr:row>
      <xdr:rowOff>138114</xdr:rowOff>
    </xdr:to>
    <xdr:sp macro="" textlink="">
      <xdr:nvSpPr>
        <xdr:cNvPr id="667" name="Line 1727"/>
        <xdr:cNvSpPr>
          <a:spLocks noChangeShapeType="1"/>
        </xdr:cNvSpPr>
      </xdr:nvSpPr>
      <xdr:spPr bwMode="auto">
        <a:xfrm rot="16200000">
          <a:off x="2416589" y="52229468"/>
          <a:ext cx="0" cy="104775"/>
        </a:xfrm>
        <a:prstGeom prst="line">
          <a:avLst/>
        </a:prstGeom>
        <a:noFill/>
        <a:ln w="9525">
          <a:solidFill>
            <a:srgbClr val="FFFF99"/>
          </a:solidFill>
          <a:round/>
          <a:headEnd/>
          <a:tailEnd/>
        </a:ln>
      </xdr:spPr>
    </xdr:sp>
    <xdr:clientData/>
  </xdr:twoCellAnchor>
  <xdr:twoCellAnchor>
    <xdr:from>
      <xdr:col>2</xdr:col>
      <xdr:colOff>447675</xdr:colOff>
      <xdr:row>266</xdr:row>
      <xdr:rowOff>28575</xdr:rowOff>
    </xdr:from>
    <xdr:to>
      <xdr:col>3</xdr:col>
      <xdr:colOff>161925</xdr:colOff>
      <xdr:row>268</xdr:row>
      <xdr:rowOff>152400</xdr:rowOff>
    </xdr:to>
    <xdr:grpSp>
      <xdr:nvGrpSpPr>
        <xdr:cNvPr id="42251" name="Group 1869"/>
        <xdr:cNvGrpSpPr>
          <a:grpSpLocks/>
        </xdr:cNvGrpSpPr>
      </xdr:nvGrpSpPr>
      <xdr:grpSpPr bwMode="auto">
        <a:xfrm>
          <a:off x="1676707" y="54679543"/>
          <a:ext cx="328766" cy="533502"/>
          <a:chOff x="158" y="4517"/>
          <a:chExt cx="34" cy="22"/>
        </a:xfrm>
      </xdr:grpSpPr>
      <xdr:sp macro="" textlink="">
        <xdr:nvSpPr>
          <xdr:cNvPr id="42253" name="Line 1870"/>
          <xdr:cNvSpPr>
            <a:spLocks noChangeShapeType="1"/>
          </xdr:cNvSpPr>
        </xdr:nvSpPr>
        <xdr:spPr bwMode="auto">
          <a:xfrm>
            <a:off x="158" y="4517"/>
            <a:ext cx="0" cy="22"/>
          </a:xfrm>
          <a:prstGeom prst="line">
            <a:avLst/>
          </a:prstGeom>
          <a:noFill/>
          <a:ln w="9525">
            <a:solidFill>
              <a:srgbClr val="FF6600"/>
            </a:solidFill>
            <a:round/>
            <a:headEnd/>
            <a:tailEnd/>
          </a:ln>
        </xdr:spPr>
      </xdr:sp>
      <xdr:sp macro="" textlink="">
        <xdr:nvSpPr>
          <xdr:cNvPr id="42254" name="Line 1871"/>
          <xdr:cNvSpPr>
            <a:spLocks noChangeShapeType="1"/>
          </xdr:cNvSpPr>
        </xdr:nvSpPr>
        <xdr:spPr bwMode="auto">
          <a:xfrm>
            <a:off x="192" y="4517"/>
            <a:ext cx="0" cy="22"/>
          </a:xfrm>
          <a:prstGeom prst="line">
            <a:avLst/>
          </a:prstGeom>
          <a:noFill/>
          <a:ln w="9525">
            <a:solidFill>
              <a:srgbClr val="FF6600"/>
            </a:solidFill>
            <a:round/>
            <a:headEnd/>
            <a:tailEnd/>
          </a:ln>
        </xdr:spPr>
      </xdr:sp>
      <xdr:sp macro="" textlink="">
        <xdr:nvSpPr>
          <xdr:cNvPr id="42255" name="Line 1872"/>
          <xdr:cNvSpPr>
            <a:spLocks noChangeShapeType="1"/>
          </xdr:cNvSpPr>
        </xdr:nvSpPr>
        <xdr:spPr bwMode="auto">
          <a:xfrm>
            <a:off x="158" y="4539"/>
            <a:ext cx="33" cy="0"/>
          </a:xfrm>
          <a:prstGeom prst="line">
            <a:avLst/>
          </a:prstGeom>
          <a:noFill/>
          <a:ln w="9525">
            <a:solidFill>
              <a:srgbClr val="FF6600"/>
            </a:solidFill>
            <a:round/>
            <a:headEnd/>
            <a:tailEnd/>
          </a:ln>
        </xdr:spPr>
      </xdr:sp>
      <xdr:sp macro="" textlink="">
        <xdr:nvSpPr>
          <xdr:cNvPr id="42256" name="Line 1873"/>
          <xdr:cNvSpPr>
            <a:spLocks noChangeShapeType="1"/>
          </xdr:cNvSpPr>
        </xdr:nvSpPr>
        <xdr:spPr bwMode="auto">
          <a:xfrm>
            <a:off x="159" y="4517"/>
            <a:ext cx="33" cy="0"/>
          </a:xfrm>
          <a:prstGeom prst="line">
            <a:avLst/>
          </a:prstGeom>
          <a:noFill/>
          <a:ln w="9525">
            <a:solidFill>
              <a:srgbClr val="FF6600"/>
            </a:solidFill>
            <a:round/>
            <a:headEnd/>
            <a:tailEnd/>
          </a:ln>
        </xdr:spPr>
      </xdr:sp>
    </xdr:grpSp>
    <xdr:clientData/>
  </xdr:twoCellAnchor>
  <xdr:twoCellAnchor>
    <xdr:from>
      <xdr:col>2</xdr:col>
      <xdr:colOff>190500</xdr:colOff>
      <xdr:row>263</xdr:row>
      <xdr:rowOff>152400</xdr:rowOff>
    </xdr:from>
    <xdr:to>
      <xdr:col>2</xdr:col>
      <xdr:colOff>514350</xdr:colOff>
      <xdr:row>264</xdr:row>
      <xdr:rowOff>171450</xdr:rowOff>
    </xdr:to>
    <xdr:grpSp>
      <xdr:nvGrpSpPr>
        <xdr:cNvPr id="42250" name="Group 1857"/>
        <xdr:cNvGrpSpPr>
          <a:grpSpLocks/>
        </xdr:cNvGrpSpPr>
      </xdr:nvGrpSpPr>
      <xdr:grpSpPr bwMode="auto">
        <a:xfrm>
          <a:off x="1419532" y="54168368"/>
          <a:ext cx="323850" cy="223888"/>
          <a:chOff x="158" y="4517"/>
          <a:chExt cx="34" cy="22"/>
        </a:xfrm>
      </xdr:grpSpPr>
      <xdr:sp macro="" textlink="">
        <xdr:nvSpPr>
          <xdr:cNvPr id="42257" name="Line 1858"/>
          <xdr:cNvSpPr>
            <a:spLocks noChangeShapeType="1"/>
          </xdr:cNvSpPr>
        </xdr:nvSpPr>
        <xdr:spPr bwMode="auto">
          <a:xfrm>
            <a:off x="158" y="4517"/>
            <a:ext cx="0" cy="22"/>
          </a:xfrm>
          <a:prstGeom prst="line">
            <a:avLst/>
          </a:prstGeom>
          <a:noFill/>
          <a:ln w="9525">
            <a:solidFill>
              <a:srgbClr val="FF6600"/>
            </a:solidFill>
            <a:round/>
            <a:headEnd/>
            <a:tailEnd/>
          </a:ln>
        </xdr:spPr>
      </xdr:sp>
      <xdr:sp macro="" textlink="">
        <xdr:nvSpPr>
          <xdr:cNvPr id="42258" name="Line 1859"/>
          <xdr:cNvSpPr>
            <a:spLocks noChangeShapeType="1"/>
          </xdr:cNvSpPr>
        </xdr:nvSpPr>
        <xdr:spPr bwMode="auto">
          <a:xfrm>
            <a:off x="192" y="4517"/>
            <a:ext cx="0" cy="22"/>
          </a:xfrm>
          <a:prstGeom prst="line">
            <a:avLst/>
          </a:prstGeom>
          <a:noFill/>
          <a:ln w="9525">
            <a:solidFill>
              <a:srgbClr val="FF6600"/>
            </a:solidFill>
            <a:round/>
            <a:headEnd/>
            <a:tailEnd/>
          </a:ln>
        </xdr:spPr>
      </xdr:sp>
      <xdr:sp macro="" textlink="">
        <xdr:nvSpPr>
          <xdr:cNvPr id="42259" name="Line 1860"/>
          <xdr:cNvSpPr>
            <a:spLocks noChangeShapeType="1"/>
          </xdr:cNvSpPr>
        </xdr:nvSpPr>
        <xdr:spPr bwMode="auto">
          <a:xfrm>
            <a:off x="158" y="4539"/>
            <a:ext cx="33" cy="0"/>
          </a:xfrm>
          <a:prstGeom prst="line">
            <a:avLst/>
          </a:prstGeom>
          <a:noFill/>
          <a:ln w="9525">
            <a:solidFill>
              <a:srgbClr val="FF6600"/>
            </a:solidFill>
            <a:round/>
            <a:headEnd/>
            <a:tailEnd/>
          </a:ln>
        </xdr:spPr>
      </xdr:sp>
      <xdr:sp macro="" textlink="">
        <xdr:nvSpPr>
          <xdr:cNvPr id="42260" name="Line 1861"/>
          <xdr:cNvSpPr>
            <a:spLocks noChangeShapeType="1"/>
          </xdr:cNvSpPr>
        </xdr:nvSpPr>
        <xdr:spPr bwMode="auto">
          <a:xfrm>
            <a:off x="159" y="4517"/>
            <a:ext cx="33" cy="0"/>
          </a:xfrm>
          <a:prstGeom prst="line">
            <a:avLst/>
          </a:prstGeom>
          <a:noFill/>
          <a:ln w="9525">
            <a:solidFill>
              <a:srgbClr val="FF6600"/>
            </a:solidFill>
            <a:round/>
            <a:headEnd/>
            <a:tailEnd/>
          </a:ln>
        </xdr:spPr>
      </xdr:sp>
    </xdr:grpSp>
    <xdr:clientData/>
  </xdr:twoCellAnchor>
  <xdr:twoCellAnchor>
    <xdr:from>
      <xdr:col>2</xdr:col>
      <xdr:colOff>108209</xdr:colOff>
      <xdr:row>273</xdr:row>
      <xdr:rowOff>138114</xdr:rowOff>
    </xdr:from>
    <xdr:to>
      <xdr:col>2</xdr:col>
      <xdr:colOff>212984</xdr:colOff>
      <xdr:row>273</xdr:row>
      <xdr:rowOff>138114</xdr:rowOff>
    </xdr:to>
    <xdr:sp macro="" textlink="">
      <xdr:nvSpPr>
        <xdr:cNvPr id="565" name="Line 1727"/>
        <xdr:cNvSpPr>
          <a:spLocks noChangeShapeType="1"/>
        </xdr:cNvSpPr>
      </xdr:nvSpPr>
      <xdr:spPr bwMode="auto">
        <a:xfrm rot="16200000">
          <a:off x="1406016" y="53835403"/>
          <a:ext cx="0" cy="104775"/>
        </a:xfrm>
        <a:prstGeom prst="line">
          <a:avLst/>
        </a:prstGeom>
        <a:noFill/>
        <a:ln w="9525">
          <a:solidFill>
            <a:srgbClr val="FFFF99"/>
          </a:solidFill>
          <a:round/>
          <a:headEnd/>
          <a:tailEnd/>
        </a:ln>
      </xdr:spPr>
    </xdr:sp>
    <xdr:clientData/>
  </xdr:twoCellAnchor>
  <xdr:twoCellAnchor>
    <xdr:from>
      <xdr:col>2</xdr:col>
      <xdr:colOff>355859</xdr:colOff>
      <xdr:row>273</xdr:row>
      <xdr:rowOff>138114</xdr:rowOff>
    </xdr:from>
    <xdr:to>
      <xdr:col>2</xdr:col>
      <xdr:colOff>460634</xdr:colOff>
      <xdr:row>273</xdr:row>
      <xdr:rowOff>138114</xdr:rowOff>
    </xdr:to>
    <xdr:sp macro="" textlink="">
      <xdr:nvSpPr>
        <xdr:cNvPr id="566" name="Line 1727"/>
        <xdr:cNvSpPr>
          <a:spLocks noChangeShapeType="1"/>
        </xdr:cNvSpPr>
      </xdr:nvSpPr>
      <xdr:spPr bwMode="auto">
        <a:xfrm rot="16200000">
          <a:off x="1653666" y="53835403"/>
          <a:ext cx="0" cy="104775"/>
        </a:xfrm>
        <a:prstGeom prst="line">
          <a:avLst/>
        </a:prstGeom>
        <a:noFill/>
        <a:ln w="9525">
          <a:solidFill>
            <a:srgbClr val="FFFF99"/>
          </a:solidFill>
          <a:round/>
          <a:headEnd/>
          <a:tailEnd/>
        </a:ln>
      </xdr:spPr>
    </xdr:sp>
    <xdr:clientData/>
  </xdr:twoCellAnchor>
  <xdr:twoCellAnchor>
    <xdr:from>
      <xdr:col>3</xdr:col>
      <xdr:colOff>98684</xdr:colOff>
      <xdr:row>273</xdr:row>
      <xdr:rowOff>138114</xdr:rowOff>
    </xdr:from>
    <xdr:to>
      <xdr:col>3</xdr:col>
      <xdr:colOff>203459</xdr:colOff>
      <xdr:row>273</xdr:row>
      <xdr:rowOff>138114</xdr:rowOff>
    </xdr:to>
    <xdr:sp macro="" textlink="">
      <xdr:nvSpPr>
        <xdr:cNvPr id="567" name="Line 1727"/>
        <xdr:cNvSpPr>
          <a:spLocks noChangeShapeType="1"/>
        </xdr:cNvSpPr>
      </xdr:nvSpPr>
      <xdr:spPr bwMode="auto">
        <a:xfrm rot="16200000">
          <a:off x="2019201" y="53835403"/>
          <a:ext cx="0" cy="104775"/>
        </a:xfrm>
        <a:prstGeom prst="line">
          <a:avLst/>
        </a:prstGeom>
        <a:noFill/>
        <a:ln w="9525">
          <a:solidFill>
            <a:srgbClr val="FFFF99"/>
          </a:solidFill>
          <a:round/>
          <a:headEnd/>
          <a:tailEnd/>
        </a:ln>
      </xdr:spPr>
    </xdr:sp>
    <xdr:clientData/>
  </xdr:twoCellAnchor>
  <xdr:twoCellAnchor>
    <xdr:from>
      <xdr:col>3</xdr:col>
      <xdr:colOff>468828</xdr:colOff>
      <xdr:row>273</xdr:row>
      <xdr:rowOff>138114</xdr:rowOff>
    </xdr:from>
    <xdr:to>
      <xdr:col>3</xdr:col>
      <xdr:colOff>573603</xdr:colOff>
      <xdr:row>273</xdr:row>
      <xdr:rowOff>138114</xdr:rowOff>
    </xdr:to>
    <xdr:sp macro="" textlink="">
      <xdr:nvSpPr>
        <xdr:cNvPr id="568" name="Line 1727"/>
        <xdr:cNvSpPr>
          <a:spLocks noChangeShapeType="1"/>
        </xdr:cNvSpPr>
      </xdr:nvSpPr>
      <xdr:spPr bwMode="auto">
        <a:xfrm rot="16200000">
          <a:off x="2389345" y="53835403"/>
          <a:ext cx="0" cy="104775"/>
        </a:xfrm>
        <a:prstGeom prst="line">
          <a:avLst/>
        </a:prstGeom>
        <a:noFill/>
        <a:ln w="9525">
          <a:solidFill>
            <a:srgbClr val="FFFF99"/>
          </a:solidFill>
          <a:round/>
          <a:headEnd/>
          <a:tailEnd/>
        </a:ln>
      </xdr:spPr>
    </xdr:sp>
    <xdr:clientData/>
  </xdr:twoCellAnchor>
  <xdr:twoCellAnchor>
    <xdr:from>
      <xdr:col>2</xdr:col>
      <xdr:colOff>219075</xdr:colOff>
      <xdr:row>271</xdr:row>
      <xdr:rowOff>161925</xdr:rowOff>
    </xdr:from>
    <xdr:to>
      <xdr:col>2</xdr:col>
      <xdr:colOff>542925</xdr:colOff>
      <xdr:row>272</xdr:row>
      <xdr:rowOff>180975</xdr:rowOff>
    </xdr:to>
    <xdr:grpSp>
      <xdr:nvGrpSpPr>
        <xdr:cNvPr id="42218" name="Group 1910"/>
        <xdr:cNvGrpSpPr>
          <a:grpSpLocks/>
        </xdr:cNvGrpSpPr>
      </xdr:nvGrpSpPr>
      <xdr:grpSpPr bwMode="auto">
        <a:xfrm>
          <a:off x="1448107" y="55837086"/>
          <a:ext cx="323850" cy="223889"/>
          <a:chOff x="158" y="4517"/>
          <a:chExt cx="34" cy="22"/>
        </a:xfrm>
      </xdr:grpSpPr>
      <xdr:sp macro="" textlink="">
        <xdr:nvSpPr>
          <xdr:cNvPr id="42224" name="Line 1911"/>
          <xdr:cNvSpPr>
            <a:spLocks noChangeShapeType="1"/>
          </xdr:cNvSpPr>
        </xdr:nvSpPr>
        <xdr:spPr bwMode="auto">
          <a:xfrm>
            <a:off x="158" y="4517"/>
            <a:ext cx="0" cy="22"/>
          </a:xfrm>
          <a:prstGeom prst="line">
            <a:avLst/>
          </a:prstGeom>
          <a:noFill/>
          <a:ln w="9525">
            <a:solidFill>
              <a:srgbClr val="FF6600"/>
            </a:solidFill>
            <a:round/>
            <a:headEnd/>
            <a:tailEnd/>
          </a:ln>
        </xdr:spPr>
      </xdr:sp>
      <xdr:sp macro="" textlink="">
        <xdr:nvSpPr>
          <xdr:cNvPr id="42225" name="Line 1912"/>
          <xdr:cNvSpPr>
            <a:spLocks noChangeShapeType="1"/>
          </xdr:cNvSpPr>
        </xdr:nvSpPr>
        <xdr:spPr bwMode="auto">
          <a:xfrm>
            <a:off x="192" y="4517"/>
            <a:ext cx="0" cy="22"/>
          </a:xfrm>
          <a:prstGeom prst="line">
            <a:avLst/>
          </a:prstGeom>
          <a:noFill/>
          <a:ln w="9525">
            <a:solidFill>
              <a:srgbClr val="FF6600"/>
            </a:solidFill>
            <a:round/>
            <a:headEnd/>
            <a:tailEnd/>
          </a:ln>
        </xdr:spPr>
      </xdr:sp>
      <xdr:sp macro="" textlink="">
        <xdr:nvSpPr>
          <xdr:cNvPr id="42226" name="Line 1913"/>
          <xdr:cNvSpPr>
            <a:spLocks noChangeShapeType="1"/>
          </xdr:cNvSpPr>
        </xdr:nvSpPr>
        <xdr:spPr bwMode="auto">
          <a:xfrm>
            <a:off x="158" y="4539"/>
            <a:ext cx="33" cy="0"/>
          </a:xfrm>
          <a:prstGeom prst="line">
            <a:avLst/>
          </a:prstGeom>
          <a:noFill/>
          <a:ln w="9525">
            <a:solidFill>
              <a:srgbClr val="FF6600"/>
            </a:solidFill>
            <a:round/>
            <a:headEnd/>
            <a:tailEnd/>
          </a:ln>
        </xdr:spPr>
      </xdr:sp>
      <xdr:sp macro="" textlink="">
        <xdr:nvSpPr>
          <xdr:cNvPr id="42227" name="Line 1914"/>
          <xdr:cNvSpPr>
            <a:spLocks noChangeShapeType="1"/>
          </xdr:cNvSpPr>
        </xdr:nvSpPr>
        <xdr:spPr bwMode="auto">
          <a:xfrm>
            <a:off x="159" y="4517"/>
            <a:ext cx="33" cy="0"/>
          </a:xfrm>
          <a:prstGeom prst="line">
            <a:avLst/>
          </a:prstGeom>
          <a:noFill/>
          <a:ln w="9525">
            <a:solidFill>
              <a:srgbClr val="FF6600"/>
            </a:solidFill>
            <a:round/>
            <a:headEnd/>
            <a:tailEnd/>
          </a:ln>
        </xdr:spPr>
      </xdr:sp>
    </xdr:grpSp>
    <xdr:clientData/>
  </xdr:twoCellAnchor>
  <xdr:twoCellAnchor>
    <xdr:from>
      <xdr:col>3</xdr:col>
      <xdr:colOff>552450</xdr:colOff>
      <xdr:row>273</xdr:row>
      <xdr:rowOff>30876</xdr:rowOff>
    </xdr:from>
    <xdr:to>
      <xdr:col>4</xdr:col>
      <xdr:colOff>285750</xdr:colOff>
      <xdr:row>274</xdr:row>
      <xdr:rowOff>8040</xdr:rowOff>
    </xdr:to>
    <xdr:grpSp>
      <xdr:nvGrpSpPr>
        <xdr:cNvPr id="42219" name="Group 1922"/>
        <xdr:cNvGrpSpPr>
          <a:grpSpLocks/>
        </xdr:cNvGrpSpPr>
      </xdr:nvGrpSpPr>
      <xdr:grpSpPr bwMode="auto">
        <a:xfrm>
          <a:off x="2395998" y="56115715"/>
          <a:ext cx="347817" cy="202486"/>
          <a:chOff x="158" y="4515"/>
          <a:chExt cx="34" cy="25"/>
        </a:xfrm>
      </xdr:grpSpPr>
      <xdr:sp macro="" textlink="">
        <xdr:nvSpPr>
          <xdr:cNvPr id="42220" name="Line 1923"/>
          <xdr:cNvSpPr>
            <a:spLocks noChangeShapeType="1"/>
          </xdr:cNvSpPr>
        </xdr:nvSpPr>
        <xdr:spPr bwMode="auto">
          <a:xfrm>
            <a:off x="158" y="4515"/>
            <a:ext cx="0" cy="24"/>
          </a:xfrm>
          <a:prstGeom prst="line">
            <a:avLst/>
          </a:prstGeom>
          <a:noFill/>
          <a:ln w="9525">
            <a:solidFill>
              <a:srgbClr val="FF6600"/>
            </a:solidFill>
            <a:round/>
            <a:headEnd/>
            <a:tailEnd/>
          </a:ln>
        </xdr:spPr>
      </xdr:sp>
      <xdr:sp macro="" textlink="">
        <xdr:nvSpPr>
          <xdr:cNvPr id="42221" name="Line 1924"/>
          <xdr:cNvSpPr>
            <a:spLocks noChangeShapeType="1"/>
          </xdr:cNvSpPr>
        </xdr:nvSpPr>
        <xdr:spPr bwMode="auto">
          <a:xfrm>
            <a:off x="192" y="4515"/>
            <a:ext cx="0" cy="24"/>
          </a:xfrm>
          <a:prstGeom prst="line">
            <a:avLst/>
          </a:prstGeom>
          <a:noFill/>
          <a:ln w="9525">
            <a:solidFill>
              <a:srgbClr val="FF6600"/>
            </a:solidFill>
            <a:round/>
            <a:headEnd/>
            <a:tailEnd/>
          </a:ln>
        </xdr:spPr>
      </xdr:sp>
      <xdr:sp macro="" textlink="">
        <xdr:nvSpPr>
          <xdr:cNvPr id="42222" name="Line 1925"/>
          <xdr:cNvSpPr>
            <a:spLocks noChangeShapeType="1"/>
          </xdr:cNvSpPr>
        </xdr:nvSpPr>
        <xdr:spPr bwMode="auto">
          <a:xfrm>
            <a:off x="158" y="4540"/>
            <a:ext cx="33" cy="0"/>
          </a:xfrm>
          <a:prstGeom prst="line">
            <a:avLst/>
          </a:prstGeom>
          <a:noFill/>
          <a:ln w="9525">
            <a:solidFill>
              <a:srgbClr val="FF6600"/>
            </a:solidFill>
            <a:round/>
            <a:headEnd/>
            <a:tailEnd/>
          </a:ln>
        </xdr:spPr>
      </xdr:sp>
      <xdr:sp macro="" textlink="">
        <xdr:nvSpPr>
          <xdr:cNvPr id="42223" name="Line 1926"/>
          <xdr:cNvSpPr>
            <a:spLocks noChangeShapeType="1"/>
          </xdr:cNvSpPr>
        </xdr:nvSpPr>
        <xdr:spPr bwMode="auto">
          <a:xfrm>
            <a:off x="158" y="4515"/>
            <a:ext cx="33" cy="0"/>
          </a:xfrm>
          <a:prstGeom prst="line">
            <a:avLst/>
          </a:prstGeom>
          <a:noFill/>
          <a:ln w="9525">
            <a:solidFill>
              <a:srgbClr val="FF6600"/>
            </a:solidFill>
            <a:round/>
            <a:headEnd/>
            <a:tailEnd/>
          </a:ln>
        </xdr:spPr>
      </xdr:sp>
    </xdr:grpSp>
    <xdr:clientData/>
  </xdr:twoCellAnchor>
  <xdr:twoCellAnchor>
    <xdr:from>
      <xdr:col>3</xdr:col>
      <xdr:colOff>424632</xdr:colOff>
      <xdr:row>281</xdr:row>
      <xdr:rowOff>125156</xdr:rowOff>
    </xdr:from>
    <xdr:to>
      <xdr:col>3</xdr:col>
      <xdr:colOff>529407</xdr:colOff>
      <xdr:row>281</xdr:row>
      <xdr:rowOff>163256</xdr:rowOff>
    </xdr:to>
    <xdr:grpSp>
      <xdr:nvGrpSpPr>
        <xdr:cNvPr id="574" name="Group 1582"/>
        <xdr:cNvGrpSpPr>
          <a:grpSpLocks/>
        </xdr:cNvGrpSpPr>
      </xdr:nvGrpSpPr>
      <xdr:grpSpPr bwMode="auto">
        <a:xfrm>
          <a:off x="2268180" y="57869188"/>
          <a:ext cx="104775" cy="38100"/>
          <a:chOff x="689" y="2127"/>
          <a:chExt cx="11" cy="4"/>
        </a:xfrm>
      </xdr:grpSpPr>
      <xdr:sp macro="" textlink="">
        <xdr:nvSpPr>
          <xdr:cNvPr id="575" name="Line 1583"/>
          <xdr:cNvSpPr>
            <a:spLocks noChangeShapeType="1"/>
          </xdr:cNvSpPr>
        </xdr:nvSpPr>
        <xdr:spPr bwMode="auto">
          <a:xfrm rot="-5400000">
            <a:off x="695" y="2125"/>
            <a:ext cx="0" cy="11"/>
          </a:xfrm>
          <a:prstGeom prst="line">
            <a:avLst/>
          </a:prstGeom>
          <a:noFill/>
          <a:ln w="9525">
            <a:solidFill>
              <a:srgbClr val="FFFF99"/>
            </a:solidFill>
            <a:round/>
            <a:headEnd/>
            <a:tailEnd/>
          </a:ln>
        </xdr:spPr>
      </xdr:sp>
      <xdr:sp macro="" textlink="">
        <xdr:nvSpPr>
          <xdr:cNvPr id="576" name="Line 1584"/>
          <xdr:cNvSpPr>
            <a:spLocks noChangeShapeType="1"/>
          </xdr:cNvSpPr>
        </xdr:nvSpPr>
        <xdr:spPr bwMode="auto">
          <a:xfrm rot="-5400000">
            <a:off x="695" y="2121"/>
            <a:ext cx="0" cy="11"/>
          </a:xfrm>
          <a:prstGeom prst="line">
            <a:avLst/>
          </a:prstGeom>
          <a:noFill/>
          <a:ln w="9525">
            <a:solidFill>
              <a:srgbClr val="FF6600"/>
            </a:solidFill>
            <a:round/>
            <a:headEnd/>
            <a:tailEnd/>
          </a:ln>
        </xdr:spPr>
      </xdr:sp>
    </xdr:grpSp>
    <xdr:clientData/>
  </xdr:twoCellAnchor>
  <xdr:twoCellAnchor>
    <xdr:from>
      <xdr:col>2</xdr:col>
      <xdr:colOff>125927</xdr:colOff>
      <xdr:row>281</xdr:row>
      <xdr:rowOff>139444</xdr:rowOff>
    </xdr:from>
    <xdr:to>
      <xdr:col>2</xdr:col>
      <xdr:colOff>230702</xdr:colOff>
      <xdr:row>281</xdr:row>
      <xdr:rowOff>139444</xdr:rowOff>
    </xdr:to>
    <xdr:sp macro="" textlink="">
      <xdr:nvSpPr>
        <xdr:cNvPr id="577" name="Line 1727"/>
        <xdr:cNvSpPr>
          <a:spLocks noChangeShapeType="1"/>
        </xdr:cNvSpPr>
      </xdr:nvSpPr>
      <xdr:spPr bwMode="auto">
        <a:xfrm rot="16200000">
          <a:off x="1423734" y="55442669"/>
          <a:ext cx="0" cy="104775"/>
        </a:xfrm>
        <a:prstGeom prst="line">
          <a:avLst/>
        </a:prstGeom>
        <a:noFill/>
        <a:ln w="9525">
          <a:solidFill>
            <a:srgbClr val="FFFF99"/>
          </a:solidFill>
          <a:round/>
          <a:headEnd/>
          <a:tailEnd/>
        </a:ln>
      </xdr:spPr>
    </xdr:sp>
    <xdr:clientData/>
  </xdr:twoCellAnchor>
  <xdr:twoCellAnchor>
    <xdr:from>
      <xdr:col>2</xdr:col>
      <xdr:colOff>373578</xdr:colOff>
      <xdr:row>281</xdr:row>
      <xdr:rowOff>129920</xdr:rowOff>
    </xdr:from>
    <xdr:to>
      <xdr:col>2</xdr:col>
      <xdr:colOff>478353</xdr:colOff>
      <xdr:row>281</xdr:row>
      <xdr:rowOff>129920</xdr:rowOff>
    </xdr:to>
    <xdr:sp macro="" textlink="">
      <xdr:nvSpPr>
        <xdr:cNvPr id="580" name="Line 1727"/>
        <xdr:cNvSpPr>
          <a:spLocks noChangeShapeType="1"/>
        </xdr:cNvSpPr>
      </xdr:nvSpPr>
      <xdr:spPr bwMode="auto">
        <a:xfrm rot="16200000">
          <a:off x="1671385" y="55433145"/>
          <a:ext cx="0" cy="104775"/>
        </a:xfrm>
        <a:prstGeom prst="line">
          <a:avLst/>
        </a:prstGeom>
        <a:noFill/>
        <a:ln w="9525">
          <a:solidFill>
            <a:srgbClr val="FFFF99"/>
          </a:solidFill>
          <a:round/>
          <a:headEnd/>
          <a:tailEnd/>
        </a:ln>
      </xdr:spPr>
    </xdr:sp>
    <xdr:clientData/>
  </xdr:twoCellAnchor>
  <xdr:twoCellAnchor>
    <xdr:from>
      <xdr:col>3</xdr:col>
      <xdr:colOff>173553</xdr:colOff>
      <xdr:row>281</xdr:row>
      <xdr:rowOff>129920</xdr:rowOff>
    </xdr:from>
    <xdr:to>
      <xdr:col>3</xdr:col>
      <xdr:colOff>278328</xdr:colOff>
      <xdr:row>281</xdr:row>
      <xdr:rowOff>129920</xdr:rowOff>
    </xdr:to>
    <xdr:sp macro="" textlink="">
      <xdr:nvSpPr>
        <xdr:cNvPr id="581" name="Line 1727"/>
        <xdr:cNvSpPr>
          <a:spLocks noChangeShapeType="1"/>
        </xdr:cNvSpPr>
      </xdr:nvSpPr>
      <xdr:spPr bwMode="auto">
        <a:xfrm rot="16200000">
          <a:off x="2094070" y="55433145"/>
          <a:ext cx="0" cy="104775"/>
        </a:xfrm>
        <a:prstGeom prst="line">
          <a:avLst/>
        </a:prstGeom>
        <a:noFill/>
        <a:ln w="9525">
          <a:solidFill>
            <a:srgbClr val="FFFF99"/>
          </a:solidFill>
          <a:round/>
          <a:headEnd/>
          <a:tailEnd/>
        </a:ln>
      </xdr:spPr>
    </xdr:sp>
    <xdr:clientData/>
  </xdr:twoCellAnchor>
  <xdr:twoCellAnchor>
    <xdr:from>
      <xdr:col>2</xdr:col>
      <xdr:colOff>190500</xdr:colOff>
      <xdr:row>281</xdr:row>
      <xdr:rowOff>202686</xdr:rowOff>
    </xdr:from>
    <xdr:to>
      <xdr:col>2</xdr:col>
      <xdr:colOff>495300</xdr:colOff>
      <xdr:row>283</xdr:row>
      <xdr:rowOff>66374</xdr:rowOff>
    </xdr:to>
    <xdr:grpSp>
      <xdr:nvGrpSpPr>
        <xdr:cNvPr id="542" name="541 - Ομάδα"/>
        <xdr:cNvGrpSpPr/>
      </xdr:nvGrpSpPr>
      <xdr:grpSpPr>
        <a:xfrm>
          <a:off x="1419532" y="57946718"/>
          <a:ext cx="304800" cy="293850"/>
          <a:chOff x="1435919" y="55574687"/>
          <a:chExt cx="304800" cy="289752"/>
        </a:xfrm>
      </xdr:grpSpPr>
      <xdr:sp macro="" textlink="">
        <xdr:nvSpPr>
          <xdr:cNvPr id="11186" name="Text Box 1970"/>
          <xdr:cNvSpPr txBox="1">
            <a:spLocks noChangeArrowheads="1"/>
          </xdr:cNvSpPr>
        </xdr:nvSpPr>
        <xdr:spPr bwMode="auto">
          <a:xfrm>
            <a:off x="1435919" y="55655780"/>
            <a:ext cx="304800" cy="20865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582" name="Line 1730"/>
          <xdr:cNvSpPr>
            <a:spLocks noChangeShapeType="1"/>
          </xdr:cNvSpPr>
        </xdr:nvSpPr>
        <xdr:spPr bwMode="auto">
          <a:xfrm>
            <a:off x="1536812" y="55574687"/>
            <a:ext cx="0" cy="108000"/>
          </a:xfrm>
          <a:prstGeom prst="line">
            <a:avLst/>
          </a:prstGeom>
          <a:noFill/>
          <a:ln w="9525">
            <a:solidFill>
              <a:srgbClr val="FFFF99"/>
            </a:solidFill>
            <a:round/>
            <a:headEnd/>
            <a:tailEnd/>
          </a:ln>
        </xdr:spPr>
      </xdr:sp>
    </xdr:grpSp>
    <xdr:clientData/>
  </xdr:twoCellAnchor>
  <xdr:twoCellAnchor>
    <xdr:from>
      <xdr:col>2</xdr:col>
      <xdr:colOff>102113</xdr:colOff>
      <xdr:row>288</xdr:row>
      <xdr:rowOff>116962</xdr:rowOff>
    </xdr:from>
    <xdr:to>
      <xdr:col>2</xdr:col>
      <xdr:colOff>206888</xdr:colOff>
      <xdr:row>288</xdr:row>
      <xdr:rowOff>155062</xdr:rowOff>
    </xdr:to>
    <xdr:grpSp>
      <xdr:nvGrpSpPr>
        <xdr:cNvPr id="555" name="Group 1582"/>
        <xdr:cNvGrpSpPr>
          <a:grpSpLocks/>
        </xdr:cNvGrpSpPr>
      </xdr:nvGrpSpPr>
      <xdr:grpSpPr bwMode="auto">
        <a:xfrm>
          <a:off x="1331145" y="59315349"/>
          <a:ext cx="104775" cy="38100"/>
          <a:chOff x="689" y="2127"/>
          <a:chExt cx="11" cy="4"/>
        </a:xfrm>
      </xdr:grpSpPr>
      <xdr:sp macro="" textlink="">
        <xdr:nvSpPr>
          <xdr:cNvPr id="556" name="Line 1583"/>
          <xdr:cNvSpPr>
            <a:spLocks noChangeShapeType="1"/>
          </xdr:cNvSpPr>
        </xdr:nvSpPr>
        <xdr:spPr bwMode="auto">
          <a:xfrm rot="-5400000">
            <a:off x="695" y="2125"/>
            <a:ext cx="0" cy="11"/>
          </a:xfrm>
          <a:prstGeom prst="line">
            <a:avLst/>
          </a:prstGeom>
          <a:noFill/>
          <a:ln w="9525">
            <a:solidFill>
              <a:srgbClr val="FFFF99"/>
            </a:solidFill>
            <a:round/>
            <a:headEnd/>
            <a:tailEnd/>
          </a:ln>
        </xdr:spPr>
      </xdr:sp>
      <xdr:sp macro="" textlink="">
        <xdr:nvSpPr>
          <xdr:cNvPr id="557" name="Line 1584"/>
          <xdr:cNvSpPr>
            <a:spLocks noChangeShapeType="1"/>
          </xdr:cNvSpPr>
        </xdr:nvSpPr>
        <xdr:spPr bwMode="auto">
          <a:xfrm rot="-5400000">
            <a:off x="695" y="2121"/>
            <a:ext cx="0" cy="11"/>
          </a:xfrm>
          <a:prstGeom prst="line">
            <a:avLst/>
          </a:prstGeom>
          <a:noFill/>
          <a:ln w="9525">
            <a:solidFill>
              <a:srgbClr val="FF6600"/>
            </a:solidFill>
            <a:round/>
            <a:headEnd/>
            <a:tailEnd/>
          </a:ln>
        </xdr:spPr>
      </xdr:sp>
    </xdr:grpSp>
    <xdr:clientData/>
  </xdr:twoCellAnchor>
  <xdr:twoCellAnchor>
    <xdr:from>
      <xdr:col>2</xdr:col>
      <xdr:colOff>383102</xdr:colOff>
      <xdr:row>288</xdr:row>
      <xdr:rowOff>131250</xdr:rowOff>
    </xdr:from>
    <xdr:to>
      <xdr:col>2</xdr:col>
      <xdr:colOff>487877</xdr:colOff>
      <xdr:row>288</xdr:row>
      <xdr:rowOff>131250</xdr:rowOff>
    </xdr:to>
    <xdr:sp macro="" textlink="">
      <xdr:nvSpPr>
        <xdr:cNvPr id="558" name="Line 1727"/>
        <xdr:cNvSpPr>
          <a:spLocks noChangeShapeType="1"/>
        </xdr:cNvSpPr>
      </xdr:nvSpPr>
      <xdr:spPr bwMode="auto">
        <a:xfrm rot="16200000">
          <a:off x="1680909" y="56843765"/>
          <a:ext cx="0" cy="104775"/>
        </a:xfrm>
        <a:prstGeom prst="line">
          <a:avLst/>
        </a:prstGeom>
        <a:noFill/>
        <a:ln w="9525">
          <a:solidFill>
            <a:srgbClr val="FFFF99"/>
          </a:solidFill>
          <a:round/>
          <a:headEnd/>
          <a:tailEnd/>
        </a:ln>
      </xdr:spPr>
    </xdr:sp>
    <xdr:clientData/>
  </xdr:twoCellAnchor>
  <xdr:twoCellAnchor>
    <xdr:from>
      <xdr:col>3</xdr:col>
      <xdr:colOff>183078</xdr:colOff>
      <xdr:row>288</xdr:row>
      <xdr:rowOff>121726</xdr:rowOff>
    </xdr:from>
    <xdr:to>
      <xdr:col>3</xdr:col>
      <xdr:colOff>287853</xdr:colOff>
      <xdr:row>288</xdr:row>
      <xdr:rowOff>121726</xdr:rowOff>
    </xdr:to>
    <xdr:sp macro="" textlink="">
      <xdr:nvSpPr>
        <xdr:cNvPr id="559" name="Line 1727"/>
        <xdr:cNvSpPr>
          <a:spLocks noChangeShapeType="1"/>
        </xdr:cNvSpPr>
      </xdr:nvSpPr>
      <xdr:spPr bwMode="auto">
        <a:xfrm rot="16200000">
          <a:off x="2103595" y="56834241"/>
          <a:ext cx="0" cy="104775"/>
        </a:xfrm>
        <a:prstGeom prst="line">
          <a:avLst/>
        </a:prstGeom>
        <a:noFill/>
        <a:ln w="9525">
          <a:solidFill>
            <a:srgbClr val="FFFF99"/>
          </a:solidFill>
          <a:round/>
          <a:headEnd/>
          <a:tailEnd/>
        </a:ln>
      </xdr:spPr>
    </xdr:sp>
    <xdr:clientData/>
  </xdr:twoCellAnchor>
  <xdr:twoCellAnchor>
    <xdr:from>
      <xdr:col>3</xdr:col>
      <xdr:colOff>445013</xdr:colOff>
      <xdr:row>288</xdr:row>
      <xdr:rowOff>116962</xdr:rowOff>
    </xdr:from>
    <xdr:to>
      <xdr:col>3</xdr:col>
      <xdr:colOff>549788</xdr:colOff>
      <xdr:row>288</xdr:row>
      <xdr:rowOff>155062</xdr:rowOff>
    </xdr:to>
    <xdr:grpSp>
      <xdr:nvGrpSpPr>
        <xdr:cNvPr id="562" name="Group 1582"/>
        <xdr:cNvGrpSpPr>
          <a:grpSpLocks/>
        </xdr:cNvGrpSpPr>
      </xdr:nvGrpSpPr>
      <xdr:grpSpPr bwMode="auto">
        <a:xfrm>
          <a:off x="2288561" y="59315349"/>
          <a:ext cx="104775" cy="38100"/>
          <a:chOff x="689" y="2127"/>
          <a:chExt cx="11" cy="4"/>
        </a:xfrm>
      </xdr:grpSpPr>
      <xdr:sp macro="" textlink="">
        <xdr:nvSpPr>
          <xdr:cNvPr id="563" name="Line 1583"/>
          <xdr:cNvSpPr>
            <a:spLocks noChangeShapeType="1"/>
          </xdr:cNvSpPr>
        </xdr:nvSpPr>
        <xdr:spPr bwMode="auto">
          <a:xfrm rot="-5400000">
            <a:off x="695" y="2125"/>
            <a:ext cx="0" cy="11"/>
          </a:xfrm>
          <a:prstGeom prst="line">
            <a:avLst/>
          </a:prstGeom>
          <a:noFill/>
          <a:ln w="9525">
            <a:solidFill>
              <a:srgbClr val="FFFF99"/>
            </a:solidFill>
            <a:round/>
            <a:headEnd/>
            <a:tailEnd/>
          </a:ln>
        </xdr:spPr>
      </xdr:sp>
      <xdr:sp macro="" textlink="">
        <xdr:nvSpPr>
          <xdr:cNvPr id="564" name="Line 1584"/>
          <xdr:cNvSpPr>
            <a:spLocks noChangeShapeType="1"/>
          </xdr:cNvSpPr>
        </xdr:nvSpPr>
        <xdr:spPr bwMode="auto">
          <a:xfrm rot="-5400000">
            <a:off x="695" y="2121"/>
            <a:ext cx="0" cy="11"/>
          </a:xfrm>
          <a:prstGeom prst="line">
            <a:avLst/>
          </a:prstGeom>
          <a:noFill/>
          <a:ln w="9525">
            <a:solidFill>
              <a:srgbClr val="FF6600"/>
            </a:solidFill>
            <a:round/>
            <a:headEnd/>
            <a:tailEnd/>
          </a:ln>
        </xdr:spPr>
      </xdr:sp>
    </xdr:grpSp>
    <xdr:clientData/>
  </xdr:twoCellAnchor>
  <xdr:twoCellAnchor>
    <xdr:from>
      <xdr:col>6</xdr:col>
      <xdr:colOff>455869</xdr:colOff>
      <xdr:row>156</xdr:row>
      <xdr:rowOff>215082</xdr:rowOff>
    </xdr:from>
    <xdr:to>
      <xdr:col>7</xdr:col>
      <xdr:colOff>151069</xdr:colOff>
      <xdr:row>158</xdr:row>
      <xdr:rowOff>91257</xdr:rowOff>
    </xdr:to>
    <xdr:grpSp>
      <xdr:nvGrpSpPr>
        <xdr:cNvPr id="546" name="545 - Ομάδα"/>
        <xdr:cNvGrpSpPr/>
      </xdr:nvGrpSpPr>
      <xdr:grpSpPr>
        <a:xfrm>
          <a:off x="4142966" y="32210888"/>
          <a:ext cx="309716" cy="306337"/>
          <a:chOff x="2076450" y="29317950"/>
          <a:chExt cx="304800" cy="285750"/>
        </a:xfrm>
      </xdr:grpSpPr>
      <xdr:sp macro="" textlink="">
        <xdr:nvSpPr>
          <xdr:cNvPr id="547" name="Text Box 1551"/>
          <xdr:cNvSpPr txBox="1">
            <a:spLocks noChangeArrowheads="1"/>
          </xdr:cNvSpPr>
        </xdr:nvSpPr>
        <xdr:spPr bwMode="auto">
          <a:xfrm>
            <a:off x="2076450" y="29403675"/>
            <a:ext cx="304800" cy="2000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548" name="Line 1554"/>
          <xdr:cNvSpPr>
            <a:spLocks noChangeShapeType="1"/>
          </xdr:cNvSpPr>
        </xdr:nvSpPr>
        <xdr:spPr bwMode="auto">
          <a:xfrm>
            <a:off x="2181225" y="29317950"/>
            <a:ext cx="0" cy="104775"/>
          </a:xfrm>
          <a:prstGeom prst="line">
            <a:avLst/>
          </a:prstGeom>
          <a:noFill/>
          <a:ln w="9525">
            <a:solidFill>
              <a:srgbClr val="FFFF99"/>
            </a:solidFill>
            <a:round/>
            <a:headEnd/>
            <a:tailEnd/>
          </a:ln>
        </xdr:spPr>
      </xdr:sp>
    </xdr:grpSp>
    <xdr:clientData/>
  </xdr:twoCellAnchor>
  <xdr:twoCellAnchor>
    <xdr:from>
      <xdr:col>7</xdr:col>
      <xdr:colOff>200025</xdr:colOff>
      <xdr:row>156</xdr:row>
      <xdr:rowOff>206888</xdr:rowOff>
    </xdr:from>
    <xdr:to>
      <xdr:col>7</xdr:col>
      <xdr:colOff>504825</xdr:colOff>
      <xdr:row>158</xdr:row>
      <xdr:rowOff>83063</xdr:rowOff>
    </xdr:to>
    <xdr:grpSp>
      <xdr:nvGrpSpPr>
        <xdr:cNvPr id="549" name="548 - Ομάδα"/>
        <xdr:cNvGrpSpPr/>
      </xdr:nvGrpSpPr>
      <xdr:grpSpPr>
        <a:xfrm>
          <a:off x="4501638" y="32202694"/>
          <a:ext cx="304800" cy="306337"/>
          <a:chOff x="2076450" y="29317950"/>
          <a:chExt cx="304800" cy="285750"/>
        </a:xfrm>
      </xdr:grpSpPr>
      <xdr:sp macro="" textlink="">
        <xdr:nvSpPr>
          <xdr:cNvPr id="550" name="Text Box 1551"/>
          <xdr:cNvSpPr txBox="1">
            <a:spLocks noChangeArrowheads="1"/>
          </xdr:cNvSpPr>
        </xdr:nvSpPr>
        <xdr:spPr bwMode="auto">
          <a:xfrm>
            <a:off x="2076450" y="29403675"/>
            <a:ext cx="304800" cy="2000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551" name="Line 1554"/>
          <xdr:cNvSpPr>
            <a:spLocks noChangeShapeType="1"/>
          </xdr:cNvSpPr>
        </xdr:nvSpPr>
        <xdr:spPr bwMode="auto">
          <a:xfrm>
            <a:off x="2181225" y="29317950"/>
            <a:ext cx="0" cy="104775"/>
          </a:xfrm>
          <a:prstGeom prst="line">
            <a:avLst/>
          </a:prstGeom>
          <a:noFill/>
          <a:ln w="9525">
            <a:solidFill>
              <a:srgbClr val="FFFF99"/>
            </a:solidFill>
            <a:round/>
            <a:headEnd/>
            <a:tailEnd/>
          </a:ln>
        </xdr:spPr>
      </xdr:sp>
    </xdr:grpSp>
    <xdr:clientData/>
  </xdr:twoCellAnchor>
  <xdr:twoCellAnchor>
    <xdr:from>
      <xdr:col>2</xdr:col>
      <xdr:colOff>109702</xdr:colOff>
      <xdr:row>252</xdr:row>
      <xdr:rowOff>202687</xdr:rowOff>
    </xdr:from>
    <xdr:to>
      <xdr:col>2</xdr:col>
      <xdr:colOff>473588</xdr:colOff>
      <xdr:row>254</xdr:row>
      <xdr:rowOff>91257</xdr:rowOff>
    </xdr:to>
    <xdr:grpSp>
      <xdr:nvGrpSpPr>
        <xdr:cNvPr id="540" name="539 - Ομάδα"/>
        <xdr:cNvGrpSpPr/>
      </xdr:nvGrpSpPr>
      <xdr:grpSpPr>
        <a:xfrm>
          <a:off x="1338734" y="51924461"/>
          <a:ext cx="363886" cy="318731"/>
          <a:chOff x="1355121" y="49724493"/>
          <a:chExt cx="363886" cy="314635"/>
        </a:xfrm>
      </xdr:grpSpPr>
      <xdr:sp macro="" textlink="">
        <xdr:nvSpPr>
          <xdr:cNvPr id="644" name="Text Box 1726"/>
          <xdr:cNvSpPr txBox="1">
            <a:spLocks noChangeArrowheads="1"/>
          </xdr:cNvSpPr>
        </xdr:nvSpPr>
        <xdr:spPr bwMode="auto">
          <a:xfrm>
            <a:off x="1355121" y="49813908"/>
            <a:ext cx="363886" cy="2252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l-GR" sz="1200" b="0" i="0" strike="noStrike">
                <a:solidFill>
                  <a:srgbClr val="FFFF99"/>
                </a:solidFill>
                <a:latin typeface="Arial"/>
                <a:cs typeface="Arial"/>
              </a:rPr>
              <a:t>Η</a:t>
            </a:r>
            <a:r>
              <a:rPr lang="el-GR" sz="1200" b="0" i="0" strike="noStrike" baseline="-25000">
                <a:solidFill>
                  <a:srgbClr val="FFFF99"/>
                </a:solidFill>
                <a:latin typeface="Arial"/>
                <a:cs typeface="Arial"/>
              </a:rPr>
              <a:t>3</a:t>
            </a:r>
          </a:p>
        </xdr:txBody>
      </xdr:sp>
      <xdr:sp macro="" textlink="">
        <xdr:nvSpPr>
          <xdr:cNvPr id="611" name="Line 1730"/>
          <xdr:cNvSpPr>
            <a:spLocks noChangeShapeType="1"/>
          </xdr:cNvSpPr>
        </xdr:nvSpPr>
        <xdr:spPr bwMode="auto">
          <a:xfrm>
            <a:off x="1457950" y="49724493"/>
            <a:ext cx="0" cy="108000"/>
          </a:xfrm>
          <a:prstGeom prst="line">
            <a:avLst/>
          </a:prstGeom>
          <a:noFill/>
          <a:ln w="9525">
            <a:solidFill>
              <a:srgbClr val="FFFF99"/>
            </a:solidFill>
            <a:round/>
            <a:headEnd/>
            <a:tailEnd/>
          </a:ln>
        </xdr:spPr>
      </xdr:sp>
    </xdr:grpSp>
    <xdr:clientData/>
  </xdr:twoCellAnchor>
  <xdr:twoCellAnchor>
    <xdr:from>
      <xdr:col>2</xdr:col>
      <xdr:colOff>132019</xdr:colOff>
      <xdr:row>253</xdr:row>
      <xdr:rowOff>55700</xdr:rowOff>
    </xdr:from>
    <xdr:to>
      <xdr:col>2</xdr:col>
      <xdr:colOff>455869</xdr:colOff>
      <xdr:row>254</xdr:row>
      <xdr:rowOff>94358</xdr:rowOff>
    </xdr:to>
    <xdr:grpSp>
      <xdr:nvGrpSpPr>
        <xdr:cNvPr id="613" name="Group 1768"/>
        <xdr:cNvGrpSpPr>
          <a:grpSpLocks/>
        </xdr:cNvGrpSpPr>
      </xdr:nvGrpSpPr>
      <xdr:grpSpPr bwMode="auto">
        <a:xfrm>
          <a:off x="1361051" y="52002797"/>
          <a:ext cx="323850" cy="243496"/>
          <a:chOff x="158" y="4517"/>
          <a:chExt cx="34" cy="24"/>
        </a:xfrm>
      </xdr:grpSpPr>
      <xdr:sp macro="" textlink="">
        <xdr:nvSpPr>
          <xdr:cNvPr id="614" name="Line 1769"/>
          <xdr:cNvSpPr>
            <a:spLocks noChangeShapeType="1"/>
          </xdr:cNvSpPr>
        </xdr:nvSpPr>
        <xdr:spPr bwMode="auto">
          <a:xfrm>
            <a:off x="158" y="4517"/>
            <a:ext cx="0" cy="24"/>
          </a:xfrm>
          <a:prstGeom prst="line">
            <a:avLst/>
          </a:prstGeom>
          <a:noFill/>
          <a:ln w="9525">
            <a:solidFill>
              <a:srgbClr val="FF6600"/>
            </a:solidFill>
            <a:round/>
            <a:headEnd/>
            <a:tailEnd/>
          </a:ln>
        </xdr:spPr>
      </xdr:sp>
      <xdr:sp macro="" textlink="">
        <xdr:nvSpPr>
          <xdr:cNvPr id="622" name="Line 1770"/>
          <xdr:cNvSpPr>
            <a:spLocks noChangeShapeType="1"/>
          </xdr:cNvSpPr>
        </xdr:nvSpPr>
        <xdr:spPr bwMode="auto">
          <a:xfrm>
            <a:off x="192" y="4517"/>
            <a:ext cx="0" cy="24"/>
          </a:xfrm>
          <a:prstGeom prst="line">
            <a:avLst/>
          </a:prstGeom>
          <a:noFill/>
          <a:ln w="9525">
            <a:solidFill>
              <a:srgbClr val="FF6600"/>
            </a:solidFill>
            <a:round/>
            <a:headEnd/>
            <a:tailEnd/>
          </a:ln>
        </xdr:spPr>
      </xdr:sp>
      <xdr:sp macro="" textlink="">
        <xdr:nvSpPr>
          <xdr:cNvPr id="623" name="Line 1771"/>
          <xdr:cNvSpPr>
            <a:spLocks noChangeShapeType="1"/>
          </xdr:cNvSpPr>
        </xdr:nvSpPr>
        <xdr:spPr bwMode="auto">
          <a:xfrm>
            <a:off x="158" y="4541"/>
            <a:ext cx="34" cy="0"/>
          </a:xfrm>
          <a:prstGeom prst="line">
            <a:avLst/>
          </a:prstGeom>
          <a:noFill/>
          <a:ln w="9525">
            <a:solidFill>
              <a:srgbClr val="FF6600"/>
            </a:solidFill>
            <a:round/>
            <a:headEnd/>
            <a:tailEnd/>
          </a:ln>
        </xdr:spPr>
      </xdr:sp>
      <xdr:sp macro="" textlink="">
        <xdr:nvSpPr>
          <xdr:cNvPr id="643" name="Line 1772"/>
          <xdr:cNvSpPr>
            <a:spLocks noChangeShapeType="1"/>
          </xdr:cNvSpPr>
        </xdr:nvSpPr>
        <xdr:spPr bwMode="auto">
          <a:xfrm>
            <a:off x="159" y="4517"/>
            <a:ext cx="33" cy="0"/>
          </a:xfrm>
          <a:prstGeom prst="line">
            <a:avLst/>
          </a:prstGeom>
          <a:noFill/>
          <a:ln w="9525">
            <a:solidFill>
              <a:srgbClr val="FF6600"/>
            </a:solidFill>
            <a:round/>
            <a:headEnd/>
            <a:tailEnd/>
          </a:ln>
        </xdr:spPr>
      </xdr:sp>
    </xdr:grpSp>
    <xdr:clientData/>
  </xdr:twoCellAnchor>
  <xdr:twoCellAnchor>
    <xdr:from>
      <xdr:col>1</xdr:col>
      <xdr:colOff>381000</xdr:colOff>
      <xdr:row>282</xdr:row>
      <xdr:rowOff>9525</xdr:rowOff>
    </xdr:from>
    <xdr:to>
      <xdr:col>4</xdr:col>
      <xdr:colOff>247650</xdr:colOff>
      <xdr:row>282</xdr:row>
      <xdr:rowOff>9525</xdr:rowOff>
    </xdr:to>
    <xdr:sp macro="" textlink="">
      <xdr:nvSpPr>
        <xdr:cNvPr id="42184" name="Line 1999"/>
        <xdr:cNvSpPr>
          <a:spLocks noChangeShapeType="1"/>
        </xdr:cNvSpPr>
      </xdr:nvSpPr>
      <xdr:spPr bwMode="auto">
        <a:xfrm flipH="1">
          <a:off x="990600" y="53444775"/>
          <a:ext cx="1695450" cy="0"/>
        </a:xfrm>
        <a:prstGeom prst="line">
          <a:avLst/>
        </a:prstGeom>
        <a:noFill/>
        <a:ln w="9525">
          <a:solidFill>
            <a:srgbClr val="800000"/>
          </a:solidFill>
          <a:round/>
          <a:headEnd/>
          <a:tailEnd/>
        </a:ln>
      </xdr:spPr>
    </xdr:sp>
    <xdr:clientData/>
  </xdr:twoCellAnchor>
  <xdr:twoCellAnchor>
    <xdr:from>
      <xdr:col>2</xdr:col>
      <xdr:colOff>114300</xdr:colOff>
      <xdr:row>350</xdr:row>
      <xdr:rowOff>133268</xdr:rowOff>
    </xdr:from>
    <xdr:to>
      <xdr:col>5</xdr:col>
      <xdr:colOff>161932</xdr:colOff>
      <xdr:row>354</xdr:row>
      <xdr:rowOff>161842</xdr:rowOff>
    </xdr:to>
    <xdr:grpSp>
      <xdr:nvGrpSpPr>
        <xdr:cNvPr id="5" name="Ομάδα 4"/>
        <xdr:cNvGrpSpPr/>
      </xdr:nvGrpSpPr>
      <xdr:grpSpPr>
        <a:xfrm>
          <a:off x="1343332" y="72052139"/>
          <a:ext cx="1891181" cy="847929"/>
          <a:chOff x="1343332" y="72052139"/>
          <a:chExt cx="1891181" cy="847929"/>
        </a:xfrm>
      </xdr:grpSpPr>
      <xdr:grpSp>
        <xdr:nvGrpSpPr>
          <xdr:cNvPr id="42046" name="Group 2169"/>
          <xdr:cNvGrpSpPr>
            <a:grpSpLocks/>
          </xdr:cNvGrpSpPr>
        </xdr:nvGrpSpPr>
        <xdr:grpSpPr bwMode="auto">
          <a:xfrm>
            <a:off x="1343332" y="72052139"/>
            <a:ext cx="1891181" cy="847929"/>
            <a:chOff x="156" y="6874"/>
            <a:chExt cx="197" cy="83"/>
          </a:xfrm>
        </xdr:grpSpPr>
        <xdr:sp macro="" textlink="">
          <xdr:nvSpPr>
            <xdr:cNvPr id="11263" name="Text Box 2047"/>
            <xdr:cNvSpPr txBox="1">
              <a:spLocks noChangeArrowheads="1"/>
            </xdr:cNvSpPr>
          </xdr:nvSpPr>
          <xdr:spPr bwMode="auto">
            <a:xfrm>
              <a:off x="315" y="6902"/>
              <a:ext cx="38"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1280" name="Text Box 2064"/>
            <xdr:cNvSpPr txBox="1">
              <a:spLocks noChangeArrowheads="1"/>
            </xdr:cNvSpPr>
          </xdr:nvSpPr>
          <xdr:spPr bwMode="auto">
            <a:xfrm>
              <a:off x="183" y="6931"/>
              <a:ext cx="32"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ΟΗ</a:t>
              </a:r>
            </a:p>
          </xdr:txBody>
        </xdr:sp>
        <xdr:sp macro="" textlink="">
          <xdr:nvSpPr>
            <xdr:cNvPr id="11360" name="Text Box 2144"/>
            <xdr:cNvSpPr txBox="1">
              <a:spLocks noChangeArrowheads="1"/>
            </xdr:cNvSpPr>
          </xdr:nvSpPr>
          <xdr:spPr bwMode="auto">
            <a:xfrm>
              <a:off x="272" y="6902"/>
              <a:ext cx="37" cy="27"/>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1363" name="Text Box 2147"/>
            <xdr:cNvSpPr txBox="1">
              <a:spLocks noChangeArrowheads="1"/>
            </xdr:cNvSpPr>
          </xdr:nvSpPr>
          <xdr:spPr bwMode="auto">
            <a:xfrm>
              <a:off x="208" y="6874"/>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1364" name="Text Box 2148"/>
            <xdr:cNvSpPr txBox="1">
              <a:spLocks noChangeArrowheads="1"/>
            </xdr:cNvSpPr>
          </xdr:nvSpPr>
          <xdr:spPr bwMode="auto">
            <a:xfrm>
              <a:off x="156" y="6902"/>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l-GR" sz="1200" b="0" i="0" strike="noStrike">
                  <a:solidFill>
                    <a:srgbClr val="FFFF99"/>
                  </a:solidFill>
                  <a:latin typeface="Arial"/>
                  <a:cs typeface="Arial"/>
                </a:rPr>
                <a:t>Ο</a:t>
              </a:r>
            </a:p>
          </xdr:txBody>
        </xdr:sp>
        <xdr:sp macro="" textlink="">
          <xdr:nvSpPr>
            <xdr:cNvPr id="11365" name="Text Box 2149"/>
            <xdr:cNvSpPr txBox="1">
              <a:spLocks noChangeArrowheads="1"/>
            </xdr:cNvSpPr>
          </xdr:nvSpPr>
          <xdr:spPr bwMode="auto">
            <a:xfrm>
              <a:off x="245" y="6902"/>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1366" name="Text Box 2150"/>
            <xdr:cNvSpPr txBox="1">
              <a:spLocks noChangeArrowheads="1"/>
            </xdr:cNvSpPr>
          </xdr:nvSpPr>
          <xdr:spPr bwMode="auto">
            <a:xfrm>
              <a:off x="182" y="6902"/>
              <a:ext cx="19" cy="22"/>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1367" name="Text Box 2151"/>
            <xdr:cNvSpPr txBox="1">
              <a:spLocks noChangeArrowheads="1"/>
            </xdr:cNvSpPr>
          </xdr:nvSpPr>
          <xdr:spPr bwMode="auto">
            <a:xfrm>
              <a:off x="208" y="6902"/>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1368" name="Text Box 2152"/>
            <xdr:cNvSpPr txBox="1">
              <a:spLocks noChangeArrowheads="1"/>
            </xdr:cNvSpPr>
          </xdr:nvSpPr>
          <xdr:spPr bwMode="auto">
            <a:xfrm>
              <a:off x="244" y="6931"/>
              <a:ext cx="36"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42076" name="Line 2153"/>
            <xdr:cNvSpPr>
              <a:spLocks noChangeShapeType="1"/>
            </xdr:cNvSpPr>
          </xdr:nvSpPr>
          <xdr:spPr bwMode="auto">
            <a:xfrm>
              <a:off x="218" y="6893"/>
              <a:ext cx="0" cy="11"/>
            </a:xfrm>
            <a:prstGeom prst="line">
              <a:avLst/>
            </a:prstGeom>
            <a:noFill/>
            <a:ln w="9525">
              <a:solidFill>
                <a:srgbClr val="FFFF99"/>
              </a:solidFill>
              <a:round/>
              <a:headEnd/>
              <a:tailEnd/>
            </a:ln>
          </xdr:spPr>
        </xdr:sp>
        <xdr:sp macro="" textlink="">
          <xdr:nvSpPr>
            <xdr:cNvPr id="42077" name="Line 2155"/>
            <xdr:cNvSpPr>
              <a:spLocks noChangeShapeType="1"/>
            </xdr:cNvSpPr>
          </xdr:nvSpPr>
          <xdr:spPr bwMode="auto">
            <a:xfrm rot="16200000">
              <a:off x="242" y="6907"/>
              <a:ext cx="0" cy="11"/>
            </a:xfrm>
            <a:prstGeom prst="line">
              <a:avLst/>
            </a:prstGeom>
            <a:noFill/>
            <a:ln w="9525">
              <a:solidFill>
                <a:srgbClr val="FFFF99"/>
              </a:solidFill>
              <a:round/>
              <a:headEnd/>
              <a:tailEnd/>
            </a:ln>
          </xdr:spPr>
        </xdr:sp>
        <xdr:sp macro="" textlink="">
          <xdr:nvSpPr>
            <xdr:cNvPr id="42078" name="Line 2156"/>
            <xdr:cNvSpPr>
              <a:spLocks noChangeShapeType="1"/>
            </xdr:cNvSpPr>
          </xdr:nvSpPr>
          <xdr:spPr bwMode="auto">
            <a:xfrm rot="16200000">
              <a:off x="205" y="6907"/>
              <a:ext cx="0" cy="11"/>
            </a:xfrm>
            <a:prstGeom prst="line">
              <a:avLst/>
            </a:prstGeom>
            <a:noFill/>
            <a:ln w="9525">
              <a:solidFill>
                <a:srgbClr val="FFFF99"/>
              </a:solidFill>
              <a:round/>
              <a:headEnd/>
              <a:tailEnd/>
            </a:ln>
          </xdr:spPr>
        </xdr:sp>
        <xdr:grpSp>
          <xdr:nvGrpSpPr>
            <xdr:cNvPr id="42079" name="Group 2157"/>
            <xdr:cNvGrpSpPr>
              <a:grpSpLocks/>
            </xdr:cNvGrpSpPr>
          </xdr:nvGrpSpPr>
          <xdr:grpSpPr bwMode="auto">
            <a:xfrm>
              <a:off x="172" y="6911"/>
              <a:ext cx="11" cy="4"/>
              <a:chOff x="212" y="6849"/>
              <a:chExt cx="11" cy="4"/>
            </a:xfrm>
          </xdr:grpSpPr>
          <xdr:sp macro="" textlink="">
            <xdr:nvSpPr>
              <xdr:cNvPr id="42086" name="Line 2158"/>
              <xdr:cNvSpPr>
                <a:spLocks noChangeShapeType="1"/>
              </xdr:cNvSpPr>
            </xdr:nvSpPr>
            <xdr:spPr bwMode="auto">
              <a:xfrm rot="16200000">
                <a:off x="218" y="6847"/>
                <a:ext cx="0" cy="11"/>
              </a:xfrm>
              <a:prstGeom prst="line">
                <a:avLst/>
              </a:prstGeom>
              <a:noFill/>
              <a:ln w="9525">
                <a:solidFill>
                  <a:srgbClr val="FFFF99"/>
                </a:solidFill>
                <a:round/>
                <a:headEnd/>
                <a:tailEnd/>
              </a:ln>
            </xdr:spPr>
          </xdr:sp>
          <xdr:sp macro="" textlink="">
            <xdr:nvSpPr>
              <xdr:cNvPr id="42087" name="Line 2159"/>
              <xdr:cNvSpPr>
                <a:spLocks noChangeShapeType="1"/>
              </xdr:cNvSpPr>
            </xdr:nvSpPr>
            <xdr:spPr bwMode="auto">
              <a:xfrm rot="16200000">
                <a:off x="218" y="6843"/>
                <a:ext cx="0" cy="11"/>
              </a:xfrm>
              <a:prstGeom prst="line">
                <a:avLst/>
              </a:prstGeom>
              <a:noFill/>
              <a:ln w="9525">
                <a:solidFill>
                  <a:srgbClr val="FF6600"/>
                </a:solidFill>
                <a:round/>
                <a:headEnd/>
                <a:tailEnd/>
              </a:ln>
            </xdr:spPr>
          </xdr:sp>
        </xdr:grpSp>
        <xdr:sp macro="" textlink="">
          <xdr:nvSpPr>
            <xdr:cNvPr id="42080" name="Line 2160"/>
            <xdr:cNvSpPr>
              <a:spLocks noChangeShapeType="1"/>
            </xdr:cNvSpPr>
          </xdr:nvSpPr>
          <xdr:spPr bwMode="auto">
            <a:xfrm rot="16200000">
              <a:off x="312" y="6907"/>
              <a:ext cx="0" cy="11"/>
            </a:xfrm>
            <a:prstGeom prst="line">
              <a:avLst/>
            </a:prstGeom>
            <a:noFill/>
            <a:ln w="9525">
              <a:solidFill>
                <a:srgbClr val="FFFF99"/>
              </a:solidFill>
              <a:round/>
              <a:headEnd/>
              <a:tailEnd/>
            </a:ln>
          </xdr:spPr>
        </xdr:sp>
        <xdr:sp macro="" textlink="">
          <xdr:nvSpPr>
            <xdr:cNvPr id="42082" name="Line 2168"/>
            <xdr:cNvSpPr>
              <a:spLocks noChangeShapeType="1"/>
            </xdr:cNvSpPr>
          </xdr:nvSpPr>
          <xdr:spPr bwMode="auto">
            <a:xfrm>
              <a:off x="192" y="6921"/>
              <a:ext cx="0" cy="11"/>
            </a:xfrm>
            <a:prstGeom prst="line">
              <a:avLst/>
            </a:prstGeom>
            <a:noFill/>
            <a:ln w="9525">
              <a:solidFill>
                <a:srgbClr val="FFFF99"/>
              </a:solidFill>
              <a:round/>
              <a:headEnd/>
              <a:tailEnd/>
            </a:ln>
          </xdr:spPr>
        </xdr:sp>
        <xdr:sp macro="" textlink="">
          <xdr:nvSpPr>
            <xdr:cNvPr id="42083" name="Line 2094"/>
            <xdr:cNvSpPr>
              <a:spLocks noChangeShapeType="1"/>
            </xdr:cNvSpPr>
          </xdr:nvSpPr>
          <xdr:spPr bwMode="auto">
            <a:xfrm rot="16200000">
              <a:off x="268" y="6907"/>
              <a:ext cx="0" cy="11"/>
            </a:xfrm>
            <a:prstGeom prst="line">
              <a:avLst/>
            </a:prstGeom>
            <a:noFill/>
            <a:ln w="9525">
              <a:solidFill>
                <a:srgbClr val="FFFF99"/>
              </a:solidFill>
              <a:round/>
              <a:headEnd/>
              <a:tailEnd/>
            </a:ln>
          </xdr:spPr>
        </xdr:sp>
      </xdr:grpSp>
      <xdr:grpSp>
        <xdr:nvGrpSpPr>
          <xdr:cNvPr id="4" name="Ομάδα 3"/>
          <xdr:cNvGrpSpPr/>
        </xdr:nvGrpSpPr>
        <xdr:grpSpPr>
          <a:xfrm>
            <a:off x="2263468" y="72532157"/>
            <a:ext cx="39738" cy="124133"/>
            <a:chOff x="6759677" y="71436270"/>
            <a:chExt cx="39738" cy="124133"/>
          </a:xfrm>
        </xdr:grpSpPr>
        <xdr:cxnSp macro="">
          <xdr:nvCxnSpPr>
            <xdr:cNvPr id="3" name="Ευθεία γραμμή σύνδεσης 2"/>
            <xdr:cNvCxnSpPr/>
          </xdr:nvCxnSpPr>
          <xdr:spPr>
            <a:xfrm>
              <a:off x="6759677" y="71437500"/>
              <a:ext cx="0" cy="122903"/>
            </a:xfrm>
            <a:prstGeom prst="line">
              <a:avLst/>
            </a:prstGeom>
            <a:ln w="12700">
              <a:solidFill>
                <a:srgbClr val="FFFF99"/>
              </a:solidFill>
            </a:ln>
          </xdr:spPr>
          <xdr:style>
            <a:lnRef idx="1">
              <a:schemeClr val="accent1"/>
            </a:lnRef>
            <a:fillRef idx="0">
              <a:schemeClr val="accent1"/>
            </a:fillRef>
            <a:effectRef idx="0">
              <a:schemeClr val="accent1"/>
            </a:effectRef>
            <a:fontRef idx="minor">
              <a:schemeClr val="tx1"/>
            </a:fontRef>
          </xdr:style>
        </xdr:cxnSp>
        <xdr:cxnSp macro="">
          <xdr:nvCxnSpPr>
            <xdr:cNvPr id="552" name="Ευθεία γραμμή σύνδεσης 551"/>
            <xdr:cNvCxnSpPr/>
          </xdr:nvCxnSpPr>
          <xdr:spPr>
            <a:xfrm>
              <a:off x="6799415" y="71436270"/>
              <a:ext cx="0" cy="122903"/>
            </a:xfrm>
            <a:prstGeom prst="line">
              <a:avLst/>
            </a:prstGeom>
            <a:ln w="12700">
              <a:solidFill>
                <a:srgbClr val="FF66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361950</xdr:colOff>
      <xdr:row>13</xdr:row>
      <xdr:rowOff>133350</xdr:rowOff>
    </xdr:from>
    <xdr:to>
      <xdr:col>4</xdr:col>
      <xdr:colOff>533400</xdr:colOff>
      <xdr:row>14</xdr:row>
      <xdr:rowOff>180975</xdr:rowOff>
    </xdr:to>
    <xdr:grpSp>
      <xdr:nvGrpSpPr>
        <xdr:cNvPr id="31145" name="Group 25"/>
        <xdr:cNvGrpSpPr>
          <a:grpSpLocks/>
        </xdr:cNvGrpSpPr>
      </xdr:nvGrpSpPr>
      <xdr:grpSpPr bwMode="auto">
        <a:xfrm>
          <a:off x="1590982" y="2796253"/>
          <a:ext cx="1400483" cy="252464"/>
          <a:chOff x="124" y="247"/>
          <a:chExt cx="146" cy="25"/>
        </a:xfrm>
      </xdr:grpSpPr>
      <xdr:sp macro="" textlink="">
        <xdr:nvSpPr>
          <xdr:cNvPr id="12306" name="Text Box 18"/>
          <xdr:cNvSpPr txBox="1">
            <a:spLocks noChangeArrowheads="1"/>
          </xdr:cNvSpPr>
        </xdr:nvSpPr>
        <xdr:spPr bwMode="auto">
          <a:xfrm>
            <a:off x="252" y="247"/>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305" name="Text Box 17"/>
          <xdr:cNvSpPr txBox="1">
            <a:spLocks noChangeArrowheads="1"/>
          </xdr:cNvSpPr>
        </xdr:nvSpPr>
        <xdr:spPr bwMode="auto">
          <a:xfrm>
            <a:off x="213" y="247"/>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289" name="Text Box 1"/>
          <xdr:cNvSpPr txBox="1">
            <a:spLocks noChangeArrowheads="1"/>
          </xdr:cNvSpPr>
        </xdr:nvSpPr>
        <xdr:spPr bwMode="auto">
          <a:xfrm>
            <a:off x="124" y="247"/>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292" name="Text Box 4"/>
          <xdr:cNvSpPr txBox="1">
            <a:spLocks noChangeArrowheads="1"/>
          </xdr:cNvSpPr>
        </xdr:nvSpPr>
        <xdr:spPr bwMode="auto">
          <a:xfrm>
            <a:off x="168" y="247"/>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1467" name="Line 5"/>
          <xdr:cNvSpPr>
            <a:spLocks noChangeShapeType="1"/>
          </xdr:cNvSpPr>
        </xdr:nvSpPr>
        <xdr:spPr bwMode="auto">
          <a:xfrm>
            <a:off x="203" y="257"/>
            <a:ext cx="13" cy="0"/>
          </a:xfrm>
          <a:prstGeom prst="line">
            <a:avLst/>
          </a:prstGeom>
          <a:noFill/>
          <a:ln w="9525">
            <a:solidFill>
              <a:srgbClr val="FFFF99"/>
            </a:solidFill>
            <a:round/>
            <a:headEnd/>
            <a:tailEnd/>
          </a:ln>
        </xdr:spPr>
      </xdr:sp>
      <xdr:sp macro="" textlink="">
        <xdr:nvSpPr>
          <xdr:cNvPr id="31468" name="Line 6"/>
          <xdr:cNvSpPr>
            <a:spLocks noChangeShapeType="1"/>
          </xdr:cNvSpPr>
        </xdr:nvSpPr>
        <xdr:spPr bwMode="auto">
          <a:xfrm>
            <a:off x="158" y="257"/>
            <a:ext cx="13" cy="0"/>
          </a:xfrm>
          <a:prstGeom prst="line">
            <a:avLst/>
          </a:prstGeom>
          <a:noFill/>
          <a:ln w="9525">
            <a:solidFill>
              <a:srgbClr val="FFFF99"/>
            </a:solidFill>
            <a:round/>
            <a:headEnd/>
            <a:tailEnd/>
          </a:ln>
        </xdr:spPr>
      </xdr:sp>
      <xdr:grpSp>
        <xdr:nvGrpSpPr>
          <xdr:cNvPr id="31469" name="Group 11"/>
          <xdr:cNvGrpSpPr>
            <a:grpSpLocks/>
          </xdr:cNvGrpSpPr>
        </xdr:nvGrpSpPr>
        <xdr:grpSpPr bwMode="auto">
          <a:xfrm>
            <a:off x="242" y="255"/>
            <a:ext cx="13" cy="4"/>
            <a:chOff x="222" y="302"/>
            <a:chExt cx="13" cy="4"/>
          </a:xfrm>
        </xdr:grpSpPr>
        <xdr:sp macro="" textlink="">
          <xdr:nvSpPr>
            <xdr:cNvPr id="31470" name="Line 12"/>
            <xdr:cNvSpPr>
              <a:spLocks noChangeShapeType="1"/>
            </xdr:cNvSpPr>
          </xdr:nvSpPr>
          <xdr:spPr bwMode="auto">
            <a:xfrm>
              <a:off x="222" y="306"/>
              <a:ext cx="13" cy="0"/>
            </a:xfrm>
            <a:prstGeom prst="line">
              <a:avLst/>
            </a:prstGeom>
            <a:noFill/>
            <a:ln w="9525">
              <a:solidFill>
                <a:srgbClr val="FFFF99"/>
              </a:solidFill>
              <a:round/>
              <a:headEnd/>
              <a:tailEnd/>
            </a:ln>
          </xdr:spPr>
        </xdr:sp>
        <xdr:sp macro="" textlink="">
          <xdr:nvSpPr>
            <xdr:cNvPr id="31471" name="Line 13"/>
            <xdr:cNvSpPr>
              <a:spLocks noChangeShapeType="1"/>
            </xdr:cNvSpPr>
          </xdr:nvSpPr>
          <xdr:spPr bwMode="auto">
            <a:xfrm>
              <a:off x="222" y="302"/>
              <a:ext cx="13" cy="0"/>
            </a:xfrm>
            <a:prstGeom prst="line">
              <a:avLst/>
            </a:prstGeom>
            <a:noFill/>
            <a:ln w="9525">
              <a:solidFill>
                <a:srgbClr val="FF6600"/>
              </a:solidFill>
              <a:round/>
              <a:headEnd/>
              <a:tailEnd/>
            </a:ln>
          </xdr:spPr>
        </xdr:sp>
      </xdr:grpSp>
    </xdr:grpSp>
    <xdr:clientData/>
  </xdr:twoCellAnchor>
  <xdr:twoCellAnchor>
    <xdr:from>
      <xdr:col>6</xdr:col>
      <xdr:colOff>142875</xdr:colOff>
      <xdr:row>13</xdr:row>
      <xdr:rowOff>133350</xdr:rowOff>
    </xdr:from>
    <xdr:to>
      <xdr:col>7</xdr:col>
      <xdr:colOff>561975</xdr:colOff>
      <xdr:row>16</xdr:row>
      <xdr:rowOff>28575</xdr:rowOff>
    </xdr:to>
    <xdr:grpSp>
      <xdr:nvGrpSpPr>
        <xdr:cNvPr id="31146" name="Group 26"/>
        <xdr:cNvGrpSpPr>
          <a:grpSpLocks/>
        </xdr:cNvGrpSpPr>
      </xdr:nvGrpSpPr>
      <xdr:grpSpPr bwMode="auto">
        <a:xfrm>
          <a:off x="3829972" y="2796253"/>
          <a:ext cx="1033616" cy="509741"/>
          <a:chOff x="357" y="247"/>
          <a:chExt cx="108" cy="49"/>
        </a:xfrm>
      </xdr:grpSpPr>
      <xdr:sp macro="" textlink="">
        <xdr:nvSpPr>
          <xdr:cNvPr id="12307" name="Text Box 19"/>
          <xdr:cNvSpPr txBox="1">
            <a:spLocks noChangeArrowheads="1"/>
          </xdr:cNvSpPr>
        </xdr:nvSpPr>
        <xdr:spPr bwMode="auto">
          <a:xfrm>
            <a:off x="401" y="277"/>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290" name="Text Box 2"/>
          <xdr:cNvSpPr txBox="1">
            <a:spLocks noChangeArrowheads="1"/>
          </xdr:cNvSpPr>
        </xdr:nvSpPr>
        <xdr:spPr bwMode="auto">
          <a:xfrm>
            <a:off x="357" y="247"/>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291" name="Text Box 3"/>
          <xdr:cNvSpPr txBox="1">
            <a:spLocks noChangeArrowheads="1"/>
          </xdr:cNvSpPr>
        </xdr:nvSpPr>
        <xdr:spPr bwMode="auto">
          <a:xfrm>
            <a:off x="429" y="247"/>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310" name="Text Box 22"/>
          <xdr:cNvSpPr txBox="1">
            <a:spLocks noChangeArrowheads="1"/>
          </xdr:cNvSpPr>
        </xdr:nvSpPr>
        <xdr:spPr bwMode="auto">
          <a:xfrm>
            <a:off x="401" y="247"/>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1458" name="Line 7"/>
          <xdr:cNvSpPr>
            <a:spLocks noChangeShapeType="1"/>
          </xdr:cNvSpPr>
        </xdr:nvSpPr>
        <xdr:spPr bwMode="auto">
          <a:xfrm>
            <a:off x="391" y="257"/>
            <a:ext cx="13" cy="0"/>
          </a:xfrm>
          <a:prstGeom prst="line">
            <a:avLst/>
          </a:prstGeom>
          <a:noFill/>
          <a:ln w="9525">
            <a:solidFill>
              <a:srgbClr val="FFFF99"/>
            </a:solidFill>
            <a:round/>
            <a:headEnd/>
            <a:tailEnd/>
          </a:ln>
        </xdr:spPr>
      </xdr:sp>
      <xdr:grpSp>
        <xdr:nvGrpSpPr>
          <xdr:cNvPr id="31459" name="Group 14"/>
          <xdr:cNvGrpSpPr>
            <a:grpSpLocks/>
          </xdr:cNvGrpSpPr>
        </xdr:nvGrpSpPr>
        <xdr:grpSpPr bwMode="auto">
          <a:xfrm rot="5400000">
            <a:off x="405" y="271"/>
            <a:ext cx="14" cy="4"/>
            <a:chOff x="218" y="303"/>
            <a:chExt cx="14" cy="4"/>
          </a:xfrm>
        </xdr:grpSpPr>
        <xdr:sp macro="" textlink="">
          <xdr:nvSpPr>
            <xdr:cNvPr id="31461" name="Line 15"/>
            <xdr:cNvSpPr>
              <a:spLocks noChangeShapeType="1"/>
            </xdr:cNvSpPr>
          </xdr:nvSpPr>
          <xdr:spPr bwMode="auto">
            <a:xfrm>
              <a:off x="218" y="307"/>
              <a:ext cx="13" cy="0"/>
            </a:xfrm>
            <a:prstGeom prst="line">
              <a:avLst/>
            </a:prstGeom>
            <a:noFill/>
            <a:ln w="9525">
              <a:solidFill>
                <a:srgbClr val="FFFF99"/>
              </a:solidFill>
              <a:round/>
              <a:headEnd/>
              <a:tailEnd/>
            </a:ln>
          </xdr:spPr>
        </xdr:sp>
        <xdr:sp macro="" textlink="">
          <xdr:nvSpPr>
            <xdr:cNvPr id="31462" name="Line 16"/>
            <xdr:cNvSpPr>
              <a:spLocks noChangeShapeType="1"/>
            </xdr:cNvSpPr>
          </xdr:nvSpPr>
          <xdr:spPr bwMode="auto">
            <a:xfrm>
              <a:off x="219" y="303"/>
              <a:ext cx="13" cy="0"/>
            </a:xfrm>
            <a:prstGeom prst="line">
              <a:avLst/>
            </a:prstGeom>
            <a:noFill/>
            <a:ln w="9525">
              <a:solidFill>
                <a:srgbClr val="FF6600"/>
              </a:solidFill>
              <a:round/>
              <a:headEnd/>
              <a:tailEnd/>
            </a:ln>
          </xdr:spPr>
        </xdr:sp>
      </xdr:grpSp>
      <xdr:sp macro="" textlink="">
        <xdr:nvSpPr>
          <xdr:cNvPr id="31460" name="Line 21"/>
          <xdr:cNvSpPr>
            <a:spLocks noChangeShapeType="1"/>
          </xdr:cNvSpPr>
        </xdr:nvSpPr>
        <xdr:spPr bwMode="auto">
          <a:xfrm>
            <a:off x="418" y="257"/>
            <a:ext cx="13" cy="0"/>
          </a:xfrm>
          <a:prstGeom prst="line">
            <a:avLst/>
          </a:prstGeom>
          <a:noFill/>
          <a:ln w="9525">
            <a:solidFill>
              <a:srgbClr val="FFFF99"/>
            </a:solidFill>
            <a:round/>
            <a:headEnd/>
            <a:tailEnd/>
          </a:ln>
        </xdr:spPr>
      </xdr:sp>
    </xdr:grpSp>
    <xdr:clientData/>
  </xdr:twoCellAnchor>
  <xdr:twoCellAnchor>
    <xdr:from>
      <xdr:col>3</xdr:col>
      <xdr:colOff>228600</xdr:colOff>
      <xdr:row>15</xdr:row>
      <xdr:rowOff>76200</xdr:rowOff>
    </xdr:from>
    <xdr:to>
      <xdr:col>4</xdr:col>
      <xdr:colOff>466725</xdr:colOff>
      <xdr:row>16</xdr:row>
      <xdr:rowOff>104775</xdr:rowOff>
    </xdr:to>
    <xdr:sp macro="" textlink="">
      <xdr:nvSpPr>
        <xdr:cNvPr id="12311" name="Text Box 23"/>
        <xdr:cNvSpPr txBox="1">
          <a:spLocks noChangeArrowheads="1"/>
        </xdr:cNvSpPr>
      </xdr:nvSpPr>
      <xdr:spPr bwMode="auto">
        <a:xfrm>
          <a:off x="2057400" y="2943225"/>
          <a:ext cx="847725"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προπανάλη</a:t>
          </a:r>
        </a:p>
      </xdr:txBody>
    </xdr:sp>
    <xdr:clientData/>
  </xdr:twoCellAnchor>
  <xdr:twoCellAnchor>
    <xdr:from>
      <xdr:col>5</xdr:col>
      <xdr:colOff>238125</xdr:colOff>
      <xdr:row>15</xdr:row>
      <xdr:rowOff>76200</xdr:rowOff>
    </xdr:from>
    <xdr:to>
      <xdr:col>6</xdr:col>
      <xdr:colOff>504825</xdr:colOff>
      <xdr:row>16</xdr:row>
      <xdr:rowOff>104775</xdr:rowOff>
    </xdr:to>
    <xdr:sp macro="" textlink="">
      <xdr:nvSpPr>
        <xdr:cNvPr id="12312" name="Text Box 24"/>
        <xdr:cNvSpPr txBox="1">
          <a:spLocks noChangeArrowheads="1"/>
        </xdr:cNvSpPr>
      </xdr:nvSpPr>
      <xdr:spPr bwMode="auto">
        <a:xfrm>
          <a:off x="3286125" y="2752725"/>
          <a:ext cx="876300"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προπανόνη</a:t>
          </a:r>
        </a:p>
      </xdr:txBody>
    </xdr:sp>
    <xdr:clientData/>
  </xdr:twoCellAnchor>
  <xdr:twoCellAnchor>
    <xdr:from>
      <xdr:col>2</xdr:col>
      <xdr:colOff>142875</xdr:colOff>
      <xdr:row>31</xdr:row>
      <xdr:rowOff>152400</xdr:rowOff>
    </xdr:from>
    <xdr:to>
      <xdr:col>8</xdr:col>
      <xdr:colOff>361950</xdr:colOff>
      <xdr:row>41</xdr:row>
      <xdr:rowOff>38100</xdr:rowOff>
    </xdr:to>
    <xdr:grpSp>
      <xdr:nvGrpSpPr>
        <xdr:cNvPr id="31149" name="Group 132"/>
        <xdr:cNvGrpSpPr>
          <a:grpSpLocks/>
        </xdr:cNvGrpSpPr>
      </xdr:nvGrpSpPr>
      <xdr:grpSpPr bwMode="auto">
        <a:xfrm>
          <a:off x="1371907" y="6502400"/>
          <a:ext cx="3906172" cy="1934087"/>
          <a:chOff x="142" y="618"/>
          <a:chExt cx="407" cy="189"/>
        </a:xfrm>
      </xdr:grpSpPr>
      <xdr:sp macro="" textlink="">
        <xdr:nvSpPr>
          <xdr:cNvPr id="12315" name="Text Box 27"/>
          <xdr:cNvSpPr txBox="1">
            <a:spLocks noChangeArrowheads="1"/>
          </xdr:cNvSpPr>
        </xdr:nvSpPr>
        <xdr:spPr bwMode="auto">
          <a:xfrm>
            <a:off x="271" y="618"/>
            <a:ext cx="132" cy="28"/>
          </a:xfrm>
          <a:prstGeom prst="rect">
            <a:avLst/>
          </a:prstGeom>
          <a:gradFill rotWithShape="1">
            <a:gsLst>
              <a:gs pos="0">
                <a:srgbClr val="800000"/>
              </a:gs>
              <a:gs pos="100000">
                <a:srgbClr val="800000">
                  <a:gamma/>
                  <a:shade val="0"/>
                  <a:invGamma/>
                </a:srgbClr>
              </a:gs>
            </a:gsLst>
            <a:lin ang="2700000" scaled="1"/>
          </a:gradFill>
          <a:ln w="9525">
            <a:solidFill>
              <a:srgbClr val="FFFF99"/>
            </a:solidFill>
            <a:miter lim="800000"/>
            <a:headEnd/>
            <a:tailEnd/>
          </a:ln>
        </xdr:spPr>
        <xdr:txBody>
          <a:bodyPr vertOverflow="clip" wrap="square" lIns="36576" tIns="32004" rIns="36576" bIns="32004" anchor="ctr" upright="1"/>
          <a:lstStyle/>
          <a:p>
            <a:pPr algn="ctr" rtl="1">
              <a:defRPr sz="1000"/>
            </a:pPr>
            <a:r>
              <a:rPr lang="el-GR" sz="1600" b="0" i="0" strike="noStrike">
                <a:solidFill>
                  <a:srgbClr val="FFFF99"/>
                </a:solidFill>
                <a:latin typeface="Arial"/>
                <a:cs typeface="Arial"/>
              </a:rPr>
              <a:t>ΙΣΟΜΕΡΕΙΑ</a:t>
            </a:r>
          </a:p>
        </xdr:txBody>
      </xdr:sp>
      <xdr:sp macro="" textlink="">
        <xdr:nvSpPr>
          <xdr:cNvPr id="12316" name="Text Box 28"/>
          <xdr:cNvSpPr txBox="1">
            <a:spLocks noChangeArrowheads="1"/>
          </xdr:cNvSpPr>
        </xdr:nvSpPr>
        <xdr:spPr bwMode="auto">
          <a:xfrm>
            <a:off x="142" y="705"/>
            <a:ext cx="119" cy="50"/>
          </a:xfrm>
          <a:prstGeom prst="rect">
            <a:avLst/>
          </a:prstGeom>
          <a:gradFill rotWithShape="1">
            <a:gsLst>
              <a:gs pos="0">
                <a:srgbClr val="FF6600"/>
              </a:gs>
              <a:gs pos="100000">
                <a:srgbClr val="FF6600">
                  <a:gamma/>
                  <a:shade val="0"/>
                  <a:invGamma/>
                </a:srgbClr>
              </a:gs>
            </a:gsLst>
            <a:lin ang="2700000" scaled="1"/>
          </a:gra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000000"/>
                </a:solidFill>
                <a:latin typeface="Arial"/>
                <a:cs typeface="Arial"/>
              </a:rPr>
              <a:t>ΣΥΝΤΑΚΤΙΚΗ ΙΣΟΜΕΡΕΙΑ</a:t>
            </a:r>
          </a:p>
        </xdr:txBody>
      </xdr:sp>
      <xdr:sp macro="" textlink="">
        <xdr:nvSpPr>
          <xdr:cNvPr id="12317" name="Text Box 29"/>
          <xdr:cNvSpPr txBox="1">
            <a:spLocks noChangeArrowheads="1"/>
          </xdr:cNvSpPr>
        </xdr:nvSpPr>
        <xdr:spPr bwMode="auto">
          <a:xfrm>
            <a:off x="383" y="705"/>
            <a:ext cx="166" cy="23"/>
          </a:xfrm>
          <a:prstGeom prst="rect">
            <a:avLst/>
          </a:prstGeom>
          <a:gradFill rotWithShape="1">
            <a:gsLst>
              <a:gs pos="0">
                <a:srgbClr val="333300"/>
              </a:gs>
              <a:gs pos="100000">
                <a:srgbClr val="333300">
                  <a:gamma/>
                  <a:shade val="0"/>
                  <a:invGamma/>
                </a:srgbClr>
              </a:gs>
            </a:gsLst>
            <a:lin ang="2700000" scaled="1"/>
          </a:gradFill>
          <a:ln w="9525">
            <a:solidFill>
              <a:srgbClr val="FFFF99"/>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9900"/>
                </a:solidFill>
                <a:latin typeface="Arial"/>
                <a:cs typeface="Arial"/>
              </a:rPr>
              <a:t>ΣΤΕΡΕΟΪΣΟΜΕΡΕΙΑ</a:t>
            </a:r>
          </a:p>
        </xdr:txBody>
      </xdr:sp>
      <xdr:sp macro="" textlink="">
        <xdr:nvSpPr>
          <xdr:cNvPr id="12318" name="Text Box 30"/>
          <xdr:cNvSpPr txBox="1">
            <a:spLocks noChangeArrowheads="1"/>
          </xdr:cNvSpPr>
        </xdr:nvSpPr>
        <xdr:spPr bwMode="auto">
          <a:xfrm>
            <a:off x="142" y="759"/>
            <a:ext cx="130" cy="48"/>
          </a:xfrm>
          <a:prstGeom prst="rect">
            <a:avLst/>
          </a:prstGeom>
          <a:gradFill rotWithShape="1">
            <a:gsLst>
              <a:gs pos="0">
                <a:srgbClr val="FF9900"/>
              </a:gs>
              <a:gs pos="100000">
                <a:srgbClr val="FF9900">
                  <a:gamma/>
                  <a:shade val="0"/>
                  <a:invGamma/>
                </a:srgbClr>
              </a:gs>
            </a:gsLst>
            <a:lin ang="2700000" scaled="1"/>
          </a:gradFill>
          <a:ln w="9525">
            <a:solidFill>
              <a:srgbClr val="FFFF99"/>
            </a:solidFill>
            <a:miter lim="800000"/>
            <a:headEnd/>
            <a:tailEnd/>
          </a:ln>
        </xdr:spPr>
        <xdr:txBody>
          <a:bodyPr vertOverflow="clip" wrap="square" lIns="27432" tIns="27432" rIns="27432" bIns="27432" anchor="ctr" upright="1"/>
          <a:lstStyle/>
          <a:p>
            <a:pPr algn="just" rtl="1">
              <a:defRPr sz="1000"/>
            </a:pPr>
            <a:r>
              <a:rPr lang="el-GR" sz="1100" b="1" i="0" strike="noStrike">
                <a:solidFill>
                  <a:srgbClr val="000000"/>
                </a:solidFill>
                <a:latin typeface="Arial"/>
                <a:cs typeface="Arial"/>
              </a:rPr>
              <a:t>Ίδιος ΜΤ</a:t>
            </a:r>
          </a:p>
          <a:p>
            <a:pPr algn="just" rtl="1">
              <a:defRPr sz="1000"/>
            </a:pPr>
            <a:r>
              <a:rPr lang="el-GR" sz="1100" b="1" i="0" strike="noStrike">
                <a:solidFill>
                  <a:srgbClr val="000000"/>
                </a:solidFill>
                <a:latin typeface="Arial"/>
                <a:cs typeface="Arial"/>
              </a:rPr>
              <a:t>Διαφορετικός ΣΤ</a:t>
            </a:r>
          </a:p>
        </xdr:txBody>
      </xdr:sp>
      <xdr:sp macro="" textlink="">
        <xdr:nvSpPr>
          <xdr:cNvPr id="12320" name="Text Box 32"/>
          <xdr:cNvSpPr txBox="1">
            <a:spLocks noChangeArrowheads="1"/>
          </xdr:cNvSpPr>
        </xdr:nvSpPr>
        <xdr:spPr bwMode="auto">
          <a:xfrm>
            <a:off x="383" y="732"/>
            <a:ext cx="159" cy="48"/>
          </a:xfrm>
          <a:prstGeom prst="rect">
            <a:avLst/>
          </a:prstGeom>
          <a:gradFill rotWithShape="1">
            <a:gsLst>
              <a:gs pos="0">
                <a:srgbClr val="808000"/>
              </a:gs>
              <a:gs pos="100000">
                <a:srgbClr val="808000">
                  <a:gamma/>
                  <a:shade val="0"/>
                  <a:invGamma/>
                </a:srgbClr>
              </a:gs>
            </a:gsLst>
            <a:lin ang="2700000" scaled="1"/>
          </a:gradFill>
          <a:ln w="9525">
            <a:solidFill>
              <a:srgbClr val="FFFF99"/>
            </a:solidFill>
            <a:miter lim="800000"/>
            <a:headEnd/>
            <a:tailEnd/>
          </a:ln>
        </xdr:spPr>
        <xdr:txBody>
          <a:bodyPr vertOverflow="clip" wrap="square" lIns="27432" tIns="27432" rIns="27432" bIns="27432" anchor="ctr" upright="1"/>
          <a:lstStyle/>
          <a:p>
            <a:pPr algn="just" rtl="1">
              <a:defRPr sz="1000"/>
            </a:pPr>
            <a:r>
              <a:rPr lang="el-GR" sz="1100" b="1" i="0" strike="noStrike">
                <a:solidFill>
                  <a:srgbClr val="FFFF99"/>
                </a:solidFill>
                <a:latin typeface="Arial"/>
                <a:cs typeface="Arial"/>
              </a:rPr>
              <a:t>Ίδιος ΜΤ και ίδιος ΣΤ</a:t>
            </a:r>
          </a:p>
          <a:p>
            <a:pPr algn="just" rtl="1">
              <a:defRPr sz="1000"/>
            </a:pPr>
            <a:r>
              <a:rPr lang="el-GR" sz="1100" b="1" i="0" strike="noStrike">
                <a:solidFill>
                  <a:srgbClr val="FFFF99"/>
                </a:solidFill>
                <a:latin typeface="Arial"/>
                <a:cs typeface="Arial"/>
              </a:rPr>
              <a:t>Διαφορετικός ΣτερΤ</a:t>
            </a:r>
          </a:p>
        </xdr:txBody>
      </xdr:sp>
      <xdr:grpSp>
        <xdr:nvGrpSpPr>
          <xdr:cNvPr id="31449" name="Group 40"/>
          <xdr:cNvGrpSpPr>
            <a:grpSpLocks/>
          </xdr:cNvGrpSpPr>
        </xdr:nvGrpSpPr>
        <xdr:grpSpPr bwMode="auto">
          <a:xfrm>
            <a:off x="202" y="647"/>
            <a:ext cx="264" cy="56"/>
            <a:chOff x="206" y="607"/>
            <a:chExt cx="264" cy="56"/>
          </a:xfrm>
        </xdr:grpSpPr>
        <xdr:sp macro="" textlink="">
          <xdr:nvSpPr>
            <xdr:cNvPr id="31450" name="Line 33"/>
            <xdr:cNvSpPr>
              <a:spLocks noChangeShapeType="1"/>
            </xdr:cNvSpPr>
          </xdr:nvSpPr>
          <xdr:spPr bwMode="auto">
            <a:xfrm>
              <a:off x="341" y="607"/>
              <a:ext cx="0" cy="24"/>
            </a:xfrm>
            <a:prstGeom prst="line">
              <a:avLst/>
            </a:prstGeom>
            <a:noFill/>
            <a:ln w="9525">
              <a:solidFill>
                <a:srgbClr val="FFFF99"/>
              </a:solidFill>
              <a:round/>
              <a:headEnd/>
              <a:tailEnd/>
            </a:ln>
          </xdr:spPr>
        </xdr:sp>
        <xdr:sp macro="" textlink="">
          <xdr:nvSpPr>
            <xdr:cNvPr id="31451" name="Line 37"/>
            <xdr:cNvSpPr>
              <a:spLocks noChangeShapeType="1"/>
            </xdr:cNvSpPr>
          </xdr:nvSpPr>
          <xdr:spPr bwMode="auto">
            <a:xfrm flipH="1">
              <a:off x="207" y="631"/>
              <a:ext cx="262" cy="0"/>
            </a:xfrm>
            <a:prstGeom prst="line">
              <a:avLst/>
            </a:prstGeom>
            <a:noFill/>
            <a:ln w="9525">
              <a:solidFill>
                <a:srgbClr val="FFFF99"/>
              </a:solidFill>
              <a:round/>
              <a:headEnd/>
              <a:tailEnd/>
            </a:ln>
          </xdr:spPr>
        </xdr:sp>
        <xdr:sp macro="" textlink="">
          <xdr:nvSpPr>
            <xdr:cNvPr id="31452" name="Line 38"/>
            <xdr:cNvSpPr>
              <a:spLocks noChangeShapeType="1"/>
            </xdr:cNvSpPr>
          </xdr:nvSpPr>
          <xdr:spPr bwMode="auto">
            <a:xfrm>
              <a:off x="206" y="631"/>
              <a:ext cx="0" cy="32"/>
            </a:xfrm>
            <a:prstGeom prst="line">
              <a:avLst/>
            </a:prstGeom>
            <a:noFill/>
            <a:ln w="9525">
              <a:solidFill>
                <a:srgbClr val="FFFF99"/>
              </a:solidFill>
              <a:round/>
              <a:headEnd/>
              <a:tailEnd type="triangle" w="med" len="med"/>
            </a:ln>
          </xdr:spPr>
        </xdr:sp>
        <xdr:sp macro="" textlink="">
          <xdr:nvSpPr>
            <xdr:cNvPr id="31453" name="Line 39"/>
            <xdr:cNvSpPr>
              <a:spLocks noChangeShapeType="1"/>
            </xdr:cNvSpPr>
          </xdr:nvSpPr>
          <xdr:spPr bwMode="auto">
            <a:xfrm>
              <a:off x="470" y="631"/>
              <a:ext cx="0" cy="32"/>
            </a:xfrm>
            <a:prstGeom prst="line">
              <a:avLst/>
            </a:prstGeom>
            <a:noFill/>
            <a:ln w="9525">
              <a:solidFill>
                <a:srgbClr val="FFFF99"/>
              </a:solidFill>
              <a:round/>
              <a:headEnd/>
              <a:tailEnd type="triangle" w="med" len="med"/>
            </a:ln>
          </xdr:spPr>
        </xdr:sp>
      </xdr:grpSp>
    </xdr:grpSp>
    <xdr:clientData/>
  </xdr:twoCellAnchor>
  <xdr:twoCellAnchor>
    <xdr:from>
      <xdr:col>11</xdr:col>
      <xdr:colOff>76200</xdr:colOff>
      <xdr:row>56</xdr:row>
      <xdr:rowOff>95250</xdr:rowOff>
    </xdr:from>
    <xdr:to>
      <xdr:col>15</xdr:col>
      <xdr:colOff>533400</xdr:colOff>
      <xdr:row>62</xdr:row>
      <xdr:rowOff>104775</xdr:rowOff>
    </xdr:to>
    <xdr:grpSp>
      <xdr:nvGrpSpPr>
        <xdr:cNvPr id="31150" name="Group 102"/>
        <xdr:cNvGrpSpPr>
          <a:grpSpLocks/>
        </xdr:cNvGrpSpPr>
      </xdr:nvGrpSpPr>
      <xdr:grpSpPr bwMode="auto">
        <a:xfrm>
          <a:off x="6835877" y="11566218"/>
          <a:ext cx="2915265" cy="1238557"/>
          <a:chOff x="708" y="1074"/>
          <a:chExt cx="304" cy="121"/>
        </a:xfrm>
      </xdr:grpSpPr>
      <xdr:grpSp>
        <xdr:nvGrpSpPr>
          <xdr:cNvPr id="31422" name="Group 95"/>
          <xdr:cNvGrpSpPr>
            <a:grpSpLocks/>
          </xdr:cNvGrpSpPr>
        </xdr:nvGrpSpPr>
        <xdr:grpSpPr bwMode="auto">
          <a:xfrm>
            <a:off x="708" y="1077"/>
            <a:ext cx="139" cy="106"/>
            <a:chOff x="708" y="1077"/>
            <a:chExt cx="139" cy="106"/>
          </a:xfrm>
        </xdr:grpSpPr>
        <xdr:sp macro="" textlink="">
          <xdr:nvSpPr>
            <xdr:cNvPr id="12332" name="Text Box 44"/>
            <xdr:cNvSpPr txBox="1">
              <a:spLocks noChangeArrowheads="1"/>
            </xdr:cNvSpPr>
          </xdr:nvSpPr>
          <xdr:spPr bwMode="auto">
            <a:xfrm>
              <a:off x="766" y="1115"/>
              <a:ext cx="28" cy="27"/>
            </a:xfrm>
            <a:prstGeom prst="rect">
              <a:avLst/>
            </a:prstGeom>
            <a:solidFill>
              <a:srgbClr val="0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n-US" sz="1200" b="1" i="0" strike="noStrike">
                  <a:solidFill>
                    <a:srgbClr val="FF9900"/>
                  </a:solidFill>
                  <a:latin typeface="Arial"/>
                  <a:cs typeface="Arial"/>
                </a:rPr>
                <a:t>C</a:t>
              </a:r>
            </a:p>
          </xdr:txBody>
        </xdr:sp>
        <xdr:grpSp>
          <xdr:nvGrpSpPr>
            <xdr:cNvPr id="31435" name="Group 79"/>
            <xdr:cNvGrpSpPr>
              <a:grpSpLocks/>
            </xdr:cNvGrpSpPr>
          </xdr:nvGrpSpPr>
          <xdr:grpSpPr bwMode="auto">
            <a:xfrm>
              <a:off x="708" y="1077"/>
              <a:ext cx="139" cy="106"/>
              <a:chOff x="708" y="1077"/>
              <a:chExt cx="139" cy="106"/>
            </a:xfrm>
          </xdr:grpSpPr>
          <xdr:sp macro="" textlink="">
            <xdr:nvSpPr>
              <xdr:cNvPr id="12333" name="Text Box 45"/>
              <xdr:cNvSpPr txBox="1">
                <a:spLocks noChangeArrowheads="1"/>
              </xdr:cNvSpPr>
            </xdr:nvSpPr>
            <xdr:spPr bwMode="auto">
              <a:xfrm>
                <a:off x="808" y="1134"/>
                <a:ext cx="33" cy="25"/>
              </a:xfrm>
              <a:prstGeom prst="rect">
                <a:avLst/>
              </a:prstGeom>
              <a:solidFill>
                <a:srgbClr val="000000"/>
              </a:solidFill>
              <a:ln w="9525">
                <a:solidFill>
                  <a:srgbClr val="000000"/>
                </a:solidFill>
                <a:miter lim="800000"/>
                <a:headEnd/>
                <a:tailEnd/>
              </a:ln>
            </xdr:spPr>
            <xdr:txBody>
              <a:bodyPr vertOverflow="clip" wrap="square" lIns="36576" tIns="27432" rIns="0" bIns="27432" anchor="ctr" upright="1"/>
              <a:lstStyle/>
              <a:p>
                <a:pPr algn="l" rtl="1">
                  <a:defRPr sz="1000"/>
                </a:pPr>
                <a:r>
                  <a:rPr lang="el-GR" sz="1200" b="1" i="0" strike="noStrike">
                    <a:solidFill>
                      <a:srgbClr val="FF9900"/>
                    </a:solidFill>
                    <a:latin typeface="Arial"/>
                    <a:cs typeface="Arial"/>
                  </a:rPr>
                  <a:t>ΟΗ</a:t>
                </a:r>
              </a:p>
            </xdr:txBody>
          </xdr:sp>
          <xdr:sp macro="" textlink="">
            <xdr:nvSpPr>
              <xdr:cNvPr id="12334" name="Text Box 46"/>
              <xdr:cNvSpPr txBox="1">
                <a:spLocks noChangeArrowheads="1"/>
              </xdr:cNvSpPr>
            </xdr:nvSpPr>
            <xdr:spPr bwMode="auto">
              <a:xfrm>
                <a:off x="770" y="1077"/>
                <a:ext cx="77" cy="28"/>
              </a:xfrm>
              <a:prstGeom prst="rect">
                <a:avLst/>
              </a:prstGeom>
              <a:solidFill>
                <a:srgbClr val="000000"/>
              </a:solidFill>
              <a:ln w="9525">
                <a:solidFill>
                  <a:srgbClr val="000000"/>
                </a:solidFill>
                <a:miter lim="800000"/>
                <a:headEnd/>
                <a:tailEnd/>
              </a:ln>
            </xdr:spPr>
            <xdr:txBody>
              <a:bodyPr vertOverflow="clip" wrap="square" lIns="36576" tIns="27432" rIns="0" bIns="27432" anchor="ctr" upright="1"/>
              <a:lstStyle/>
              <a:p>
                <a:pPr algn="l" rtl="1">
                  <a:defRPr sz="1000"/>
                </a:pPr>
                <a:r>
                  <a:rPr lang="en-US" sz="1200" b="1" i="0" strike="noStrike">
                    <a:solidFill>
                      <a:srgbClr val="FF9900"/>
                    </a:solidFill>
                    <a:latin typeface="Arial"/>
                    <a:cs typeface="Arial"/>
                  </a:rPr>
                  <a:t>CH</a:t>
                </a:r>
                <a:r>
                  <a:rPr lang="en-US" sz="1200" b="1" i="0" strike="noStrike" baseline="-25000">
                    <a:solidFill>
                      <a:srgbClr val="FF9900"/>
                    </a:solidFill>
                    <a:latin typeface="Arial"/>
                    <a:cs typeface="Arial"/>
                  </a:rPr>
                  <a:t>2</a:t>
                </a:r>
                <a:r>
                  <a:rPr lang="en-US" sz="1200" b="1" i="0" strike="noStrike">
                    <a:solidFill>
                      <a:srgbClr val="FF9900"/>
                    </a:solidFill>
                    <a:latin typeface="Arial"/>
                    <a:cs typeface="Arial"/>
                  </a:rPr>
                  <a:t>–CH</a:t>
                </a:r>
                <a:r>
                  <a:rPr lang="en-US" sz="1200" b="1" i="0" strike="noStrike" baseline="-25000">
                    <a:solidFill>
                      <a:srgbClr val="FF9900"/>
                    </a:solidFill>
                    <a:latin typeface="Arial"/>
                    <a:cs typeface="Arial"/>
                  </a:rPr>
                  <a:t>3</a:t>
                </a:r>
              </a:p>
            </xdr:txBody>
          </xdr:sp>
          <xdr:sp macro="" textlink="">
            <xdr:nvSpPr>
              <xdr:cNvPr id="31438" name="Line 47"/>
              <xdr:cNvSpPr>
                <a:spLocks noChangeShapeType="1"/>
              </xdr:cNvSpPr>
            </xdr:nvSpPr>
            <xdr:spPr bwMode="auto">
              <a:xfrm>
                <a:off x="780" y="1100"/>
                <a:ext cx="0" cy="19"/>
              </a:xfrm>
              <a:prstGeom prst="line">
                <a:avLst/>
              </a:prstGeom>
              <a:noFill/>
              <a:ln w="19050">
                <a:solidFill>
                  <a:srgbClr val="FF0000"/>
                </a:solidFill>
                <a:round/>
                <a:headEnd/>
                <a:tailEnd/>
              </a:ln>
            </xdr:spPr>
          </xdr:sp>
          <xdr:sp macro="" textlink="">
            <xdr:nvSpPr>
              <xdr:cNvPr id="31439" name="Line 48"/>
              <xdr:cNvSpPr>
                <a:spLocks noChangeShapeType="1"/>
              </xdr:cNvSpPr>
            </xdr:nvSpPr>
            <xdr:spPr bwMode="auto">
              <a:xfrm>
                <a:off x="787" y="1131"/>
                <a:ext cx="24" cy="11"/>
              </a:xfrm>
              <a:prstGeom prst="line">
                <a:avLst/>
              </a:prstGeom>
              <a:noFill/>
              <a:ln w="19050">
                <a:solidFill>
                  <a:srgbClr val="FF0000"/>
                </a:solidFill>
                <a:round/>
                <a:headEnd/>
                <a:tailEnd/>
              </a:ln>
            </xdr:spPr>
          </xdr:sp>
          <xdr:pic>
            <xdr:nvPicPr>
              <xdr:cNvPr id="31440" name="Picture 50"/>
              <xdr:cNvPicPr>
                <a:picLocks noChangeAspect="1" noChangeArrowheads="1"/>
              </xdr:cNvPicPr>
            </xdr:nvPicPr>
            <xdr:blipFill>
              <a:blip xmlns:r="http://schemas.openxmlformats.org/officeDocument/2006/relationships" r:embed="rId1"/>
              <a:srcRect/>
              <a:stretch>
                <a:fillRect/>
              </a:stretch>
            </xdr:blipFill>
            <xdr:spPr bwMode="auto">
              <a:xfrm rot="2240330">
                <a:off x="752" y="1112"/>
                <a:ext cx="21" cy="22"/>
              </a:xfrm>
              <a:prstGeom prst="rect">
                <a:avLst/>
              </a:prstGeom>
              <a:noFill/>
              <a:ln w="9525">
                <a:noFill/>
                <a:miter lim="800000"/>
                <a:headEnd/>
                <a:tailEnd/>
              </a:ln>
            </xdr:spPr>
          </xdr:pic>
          <xdr:pic>
            <xdr:nvPicPr>
              <xdr:cNvPr id="31441" name="Picture 64"/>
              <xdr:cNvPicPr>
                <a:picLocks noChangeAspect="1" noChangeArrowheads="1"/>
              </xdr:cNvPicPr>
            </xdr:nvPicPr>
            <xdr:blipFill>
              <a:blip xmlns:r="http://schemas.openxmlformats.org/officeDocument/2006/relationships" r:embed="rId2"/>
              <a:srcRect/>
              <a:stretch>
                <a:fillRect/>
              </a:stretch>
            </xdr:blipFill>
            <xdr:spPr bwMode="auto">
              <a:xfrm>
                <a:off x="708" y="1125"/>
                <a:ext cx="35" cy="58"/>
              </a:xfrm>
              <a:prstGeom prst="rect">
                <a:avLst/>
              </a:prstGeom>
              <a:noFill/>
              <a:ln w="9525">
                <a:noFill/>
                <a:miter lim="800000"/>
                <a:headEnd/>
                <a:tailEnd/>
              </a:ln>
            </xdr:spPr>
          </xdr:pic>
          <xdr:pic>
            <xdr:nvPicPr>
              <xdr:cNvPr id="31442" name="Picture 51"/>
              <xdr:cNvPicPr>
                <a:picLocks noChangeAspect="1" noChangeArrowheads="1"/>
              </xdr:cNvPicPr>
            </xdr:nvPicPr>
            <xdr:blipFill>
              <a:blip xmlns:r="http://schemas.openxmlformats.org/officeDocument/2006/relationships" r:embed="rId3"/>
              <a:srcRect/>
              <a:stretch>
                <a:fillRect/>
              </a:stretch>
            </xdr:blipFill>
            <xdr:spPr bwMode="auto">
              <a:xfrm>
                <a:off x="737" y="1130"/>
                <a:ext cx="37" cy="21"/>
              </a:xfrm>
              <a:prstGeom prst="rect">
                <a:avLst/>
              </a:prstGeom>
              <a:noFill/>
              <a:ln w="9525">
                <a:noFill/>
                <a:miter lim="800000"/>
                <a:headEnd/>
                <a:tailEnd/>
              </a:ln>
            </xdr:spPr>
          </xdr:pic>
          <xdr:pic>
            <xdr:nvPicPr>
              <xdr:cNvPr id="31443" name="Picture 52"/>
              <xdr:cNvPicPr>
                <a:picLocks noChangeAspect="1" noChangeArrowheads="1"/>
              </xdr:cNvPicPr>
            </xdr:nvPicPr>
            <xdr:blipFill>
              <a:blip xmlns:r="http://schemas.openxmlformats.org/officeDocument/2006/relationships" r:embed="rId4"/>
              <a:srcRect/>
              <a:stretch>
                <a:fillRect/>
              </a:stretch>
            </xdr:blipFill>
            <xdr:spPr bwMode="auto">
              <a:xfrm>
                <a:off x="745" y="1114"/>
                <a:ext cx="10" cy="18"/>
              </a:xfrm>
              <a:prstGeom prst="rect">
                <a:avLst/>
              </a:prstGeom>
              <a:noFill/>
              <a:ln w="9525">
                <a:noFill/>
                <a:miter lim="800000"/>
                <a:headEnd/>
                <a:tailEnd/>
              </a:ln>
            </xdr:spPr>
          </xdr:pic>
        </xdr:grpSp>
      </xdr:grpSp>
      <xdr:grpSp>
        <xdr:nvGrpSpPr>
          <xdr:cNvPr id="31423" name="Group 100"/>
          <xdr:cNvGrpSpPr>
            <a:grpSpLocks/>
          </xdr:cNvGrpSpPr>
        </xdr:nvGrpSpPr>
        <xdr:grpSpPr bwMode="auto">
          <a:xfrm>
            <a:off x="873" y="1077"/>
            <a:ext cx="139" cy="108"/>
            <a:chOff x="873" y="1077"/>
            <a:chExt cx="139" cy="108"/>
          </a:xfrm>
        </xdr:grpSpPr>
        <xdr:sp macro="" textlink="">
          <xdr:nvSpPr>
            <xdr:cNvPr id="12379" name="Text Box 91"/>
            <xdr:cNvSpPr txBox="1">
              <a:spLocks noChangeArrowheads="1"/>
            </xdr:cNvSpPr>
          </xdr:nvSpPr>
          <xdr:spPr bwMode="auto">
            <a:xfrm>
              <a:off x="923" y="1117"/>
              <a:ext cx="22" cy="23"/>
            </a:xfrm>
            <a:prstGeom prst="rect">
              <a:avLst/>
            </a:prstGeom>
            <a:solidFill>
              <a:srgbClr val="0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n-US" sz="1200" b="1" i="0" strike="noStrike">
                  <a:solidFill>
                    <a:srgbClr val="FF9900"/>
                  </a:solidFill>
                  <a:latin typeface="Arial"/>
                  <a:cs typeface="Arial"/>
                </a:rPr>
                <a:t>C</a:t>
              </a:r>
            </a:p>
          </xdr:txBody>
        </xdr:sp>
        <xdr:sp macro="" textlink="">
          <xdr:nvSpPr>
            <xdr:cNvPr id="12369" name="Text Box 81"/>
            <xdr:cNvSpPr txBox="1">
              <a:spLocks noChangeArrowheads="1"/>
            </xdr:cNvSpPr>
          </xdr:nvSpPr>
          <xdr:spPr bwMode="auto">
            <a:xfrm>
              <a:off x="873" y="1135"/>
              <a:ext cx="32" cy="22"/>
            </a:xfrm>
            <a:prstGeom prst="rect">
              <a:avLst/>
            </a:prstGeom>
            <a:solidFill>
              <a:srgbClr val="000000"/>
            </a:solidFill>
            <a:ln w="9525">
              <a:solidFill>
                <a:srgbClr val="000000"/>
              </a:solidFill>
              <a:miter lim="800000"/>
              <a:headEnd/>
              <a:tailEnd/>
            </a:ln>
          </xdr:spPr>
          <xdr:txBody>
            <a:bodyPr vertOverflow="clip" wrap="square" lIns="36576" tIns="27432" rIns="0" bIns="27432" anchor="ctr" upright="1"/>
            <a:lstStyle/>
            <a:p>
              <a:pPr algn="l" rtl="1">
                <a:defRPr sz="1000"/>
              </a:pPr>
              <a:r>
                <a:rPr lang="el-GR" sz="1200" b="1" i="0" strike="noStrike">
                  <a:solidFill>
                    <a:srgbClr val="FF9900"/>
                  </a:solidFill>
                  <a:latin typeface="Arial"/>
                  <a:cs typeface="Arial"/>
                </a:rPr>
                <a:t>Η</a:t>
              </a:r>
              <a:r>
                <a:rPr lang="en-US" sz="1200" b="1" i="0" strike="noStrike">
                  <a:solidFill>
                    <a:srgbClr val="FF9900"/>
                  </a:solidFill>
                  <a:latin typeface="Arial"/>
                  <a:cs typeface="Arial"/>
                </a:rPr>
                <a:t>O</a:t>
              </a:r>
            </a:p>
          </xdr:txBody>
        </xdr:sp>
        <xdr:sp macro="" textlink="">
          <xdr:nvSpPr>
            <xdr:cNvPr id="12370" name="Text Box 82"/>
            <xdr:cNvSpPr txBox="1">
              <a:spLocks noChangeArrowheads="1"/>
            </xdr:cNvSpPr>
          </xdr:nvSpPr>
          <xdr:spPr bwMode="auto">
            <a:xfrm>
              <a:off x="885" y="1077"/>
              <a:ext cx="77" cy="28"/>
            </a:xfrm>
            <a:prstGeom prst="rect">
              <a:avLst/>
            </a:prstGeom>
            <a:solidFill>
              <a:srgbClr val="000000"/>
            </a:solidFill>
            <a:ln w="9525">
              <a:solidFill>
                <a:srgbClr val="000000"/>
              </a:solidFill>
              <a:miter lim="800000"/>
              <a:headEnd/>
              <a:tailEnd/>
            </a:ln>
          </xdr:spPr>
          <xdr:txBody>
            <a:bodyPr vertOverflow="clip" wrap="square" lIns="36576" tIns="27432" rIns="0" bIns="27432" anchor="ctr" upright="1"/>
            <a:lstStyle/>
            <a:p>
              <a:pPr algn="l" rtl="1">
                <a:defRPr sz="1000"/>
              </a:pPr>
              <a:r>
                <a:rPr lang="en-US" sz="1200" b="1" i="0" strike="noStrike">
                  <a:solidFill>
                    <a:srgbClr val="FF9900"/>
                  </a:solidFill>
                  <a:latin typeface="Arial"/>
                  <a:cs typeface="Arial"/>
                </a:rPr>
                <a:t>CH</a:t>
              </a:r>
              <a:r>
                <a:rPr lang="en-US" sz="1200" b="1" i="0" strike="noStrike" baseline="-25000">
                  <a:solidFill>
                    <a:srgbClr val="FF9900"/>
                  </a:solidFill>
                  <a:latin typeface="Arial"/>
                  <a:cs typeface="Arial"/>
                </a:rPr>
                <a:t>3</a:t>
              </a:r>
              <a:r>
                <a:rPr lang="en-US" sz="1200" b="1" i="0" strike="noStrike">
                  <a:solidFill>
                    <a:srgbClr val="FF9900"/>
                  </a:solidFill>
                  <a:latin typeface="Arial"/>
                  <a:cs typeface="Arial"/>
                </a:rPr>
                <a:t>–CH</a:t>
              </a:r>
              <a:r>
                <a:rPr lang="en-US" sz="1200" b="1" i="0" strike="noStrike" baseline="-25000">
                  <a:solidFill>
                    <a:srgbClr val="FF9900"/>
                  </a:solidFill>
                  <a:latin typeface="Arial"/>
                  <a:cs typeface="Arial"/>
                </a:rPr>
                <a:t>2</a:t>
              </a:r>
            </a:p>
          </xdr:txBody>
        </xdr:sp>
        <xdr:sp macro="" textlink="">
          <xdr:nvSpPr>
            <xdr:cNvPr id="31428" name="Line 83"/>
            <xdr:cNvSpPr>
              <a:spLocks noChangeShapeType="1"/>
            </xdr:cNvSpPr>
          </xdr:nvSpPr>
          <xdr:spPr bwMode="auto">
            <a:xfrm>
              <a:off x="934" y="1100"/>
              <a:ext cx="0" cy="19"/>
            </a:xfrm>
            <a:prstGeom prst="line">
              <a:avLst/>
            </a:prstGeom>
            <a:noFill/>
            <a:ln w="19050">
              <a:solidFill>
                <a:srgbClr val="FF0000"/>
              </a:solidFill>
              <a:round/>
              <a:headEnd/>
              <a:tailEnd/>
            </a:ln>
          </xdr:spPr>
        </xdr:sp>
        <xdr:sp macro="" textlink="">
          <xdr:nvSpPr>
            <xdr:cNvPr id="31429" name="Line 84"/>
            <xdr:cNvSpPr>
              <a:spLocks noChangeShapeType="1"/>
            </xdr:cNvSpPr>
          </xdr:nvSpPr>
          <xdr:spPr bwMode="auto">
            <a:xfrm flipH="1">
              <a:off x="902" y="1131"/>
              <a:ext cx="24" cy="11"/>
            </a:xfrm>
            <a:prstGeom prst="line">
              <a:avLst/>
            </a:prstGeom>
            <a:noFill/>
            <a:ln w="19050">
              <a:solidFill>
                <a:srgbClr val="FF0000"/>
              </a:solidFill>
              <a:round/>
              <a:headEnd/>
              <a:tailEnd/>
            </a:ln>
          </xdr:spPr>
        </xdr:sp>
        <xdr:pic>
          <xdr:nvPicPr>
            <xdr:cNvPr id="31430" name="Picture 85"/>
            <xdr:cNvPicPr>
              <a:picLocks noChangeAspect="1" noChangeArrowheads="1"/>
            </xdr:cNvPicPr>
          </xdr:nvPicPr>
          <xdr:blipFill>
            <a:blip xmlns:r="http://schemas.openxmlformats.org/officeDocument/2006/relationships" r:embed="rId1"/>
            <a:srcRect/>
            <a:stretch>
              <a:fillRect/>
            </a:stretch>
          </xdr:blipFill>
          <xdr:spPr bwMode="auto">
            <a:xfrm rot="19359670" flipH="1">
              <a:off x="940" y="1112"/>
              <a:ext cx="21" cy="22"/>
            </a:xfrm>
            <a:prstGeom prst="rect">
              <a:avLst/>
            </a:prstGeom>
            <a:noFill/>
            <a:ln w="9525">
              <a:noFill/>
              <a:miter lim="800000"/>
              <a:headEnd/>
              <a:tailEnd/>
            </a:ln>
          </xdr:spPr>
        </xdr:pic>
        <xdr:pic>
          <xdr:nvPicPr>
            <xdr:cNvPr id="31431" name="Picture 88"/>
            <xdr:cNvPicPr>
              <a:picLocks noChangeAspect="1" noChangeArrowheads="1"/>
            </xdr:cNvPicPr>
          </xdr:nvPicPr>
          <xdr:blipFill>
            <a:blip xmlns:r="http://schemas.openxmlformats.org/officeDocument/2006/relationships" r:embed="rId4"/>
            <a:srcRect/>
            <a:stretch>
              <a:fillRect/>
            </a:stretch>
          </xdr:blipFill>
          <xdr:spPr bwMode="auto">
            <a:xfrm flipH="1">
              <a:off x="958" y="1114"/>
              <a:ext cx="10" cy="18"/>
            </a:xfrm>
            <a:prstGeom prst="rect">
              <a:avLst/>
            </a:prstGeom>
            <a:noFill/>
            <a:ln w="9525">
              <a:noFill/>
              <a:miter lim="800000"/>
              <a:headEnd/>
              <a:tailEnd/>
            </a:ln>
          </xdr:spPr>
        </xdr:pic>
        <xdr:pic>
          <xdr:nvPicPr>
            <xdr:cNvPr id="31432" name="Picture 87"/>
            <xdr:cNvPicPr>
              <a:picLocks noChangeAspect="1" noChangeArrowheads="1"/>
            </xdr:cNvPicPr>
          </xdr:nvPicPr>
          <xdr:blipFill>
            <a:blip xmlns:r="http://schemas.openxmlformats.org/officeDocument/2006/relationships" r:embed="rId3"/>
            <a:srcRect/>
            <a:stretch>
              <a:fillRect/>
            </a:stretch>
          </xdr:blipFill>
          <xdr:spPr bwMode="auto">
            <a:xfrm flipH="1">
              <a:off x="940" y="1130"/>
              <a:ext cx="37" cy="21"/>
            </a:xfrm>
            <a:prstGeom prst="rect">
              <a:avLst/>
            </a:prstGeom>
            <a:noFill/>
            <a:ln w="9525">
              <a:noFill/>
              <a:miter lim="800000"/>
              <a:headEnd/>
              <a:tailEnd/>
            </a:ln>
          </xdr:spPr>
        </xdr:pic>
        <xdr:pic>
          <xdr:nvPicPr>
            <xdr:cNvPr id="31433" name="Picture 97"/>
            <xdr:cNvPicPr>
              <a:picLocks noChangeAspect="1" noChangeArrowheads="1"/>
            </xdr:cNvPicPr>
          </xdr:nvPicPr>
          <xdr:blipFill>
            <a:blip xmlns:r="http://schemas.openxmlformats.org/officeDocument/2006/relationships" r:embed="rId5"/>
            <a:srcRect/>
            <a:stretch>
              <a:fillRect/>
            </a:stretch>
          </xdr:blipFill>
          <xdr:spPr bwMode="auto">
            <a:xfrm>
              <a:off x="976" y="1127"/>
              <a:ext cx="36" cy="58"/>
            </a:xfrm>
            <a:prstGeom prst="rect">
              <a:avLst/>
            </a:prstGeom>
            <a:noFill/>
            <a:ln w="9525">
              <a:noFill/>
              <a:miter lim="800000"/>
              <a:headEnd/>
              <a:tailEnd/>
            </a:ln>
          </xdr:spPr>
        </xdr:pic>
      </xdr:grpSp>
      <xdr:sp macro="" textlink="">
        <xdr:nvSpPr>
          <xdr:cNvPr id="31424" name="Line 101"/>
          <xdr:cNvSpPr>
            <a:spLocks noChangeShapeType="1"/>
          </xdr:cNvSpPr>
        </xdr:nvSpPr>
        <xdr:spPr bwMode="auto">
          <a:xfrm>
            <a:off x="856" y="1074"/>
            <a:ext cx="0" cy="121"/>
          </a:xfrm>
          <a:prstGeom prst="line">
            <a:avLst/>
          </a:prstGeom>
          <a:noFill/>
          <a:ln w="19050">
            <a:solidFill>
              <a:srgbClr val="333333"/>
            </a:solidFill>
            <a:prstDash val="dash"/>
            <a:round/>
            <a:headEnd/>
            <a:tailEnd/>
          </a:ln>
        </xdr:spPr>
      </xdr:sp>
    </xdr:grpSp>
    <xdr:clientData/>
  </xdr:twoCellAnchor>
  <xdr:twoCellAnchor>
    <xdr:from>
      <xdr:col>1</xdr:col>
      <xdr:colOff>447675</xdr:colOff>
      <xdr:row>48</xdr:row>
      <xdr:rowOff>110307</xdr:rowOff>
    </xdr:from>
    <xdr:to>
      <xdr:col>1</xdr:col>
      <xdr:colOff>581025</xdr:colOff>
      <xdr:row>49</xdr:row>
      <xdr:rowOff>53157</xdr:rowOff>
    </xdr:to>
    <xdr:sp macro="" textlink="">
      <xdr:nvSpPr>
        <xdr:cNvPr id="31151" name="Oval 103"/>
        <xdr:cNvSpPr>
          <a:spLocks noChangeArrowheads="1"/>
        </xdr:cNvSpPr>
      </xdr:nvSpPr>
      <xdr:spPr bwMode="auto">
        <a:xfrm>
          <a:off x="1070385" y="9549275"/>
          <a:ext cx="133350" cy="139495"/>
        </a:xfrm>
        <a:prstGeom prst="ellipse">
          <a:avLst/>
        </a:prstGeom>
        <a:gradFill rotWithShape="1">
          <a:gsLst>
            <a:gs pos="0">
              <a:srgbClr val="99CC00"/>
            </a:gs>
            <a:gs pos="100000">
              <a:srgbClr val="000000"/>
            </a:gs>
          </a:gsLst>
          <a:lin ang="2700000" scaled="1"/>
        </a:gradFill>
        <a:ln w="9525">
          <a:solidFill>
            <a:srgbClr val="000000"/>
          </a:solidFill>
          <a:round/>
          <a:headEnd/>
          <a:tailEnd/>
        </a:ln>
      </xdr:spPr>
    </xdr:sp>
    <xdr:clientData/>
  </xdr:twoCellAnchor>
  <xdr:twoCellAnchor>
    <xdr:from>
      <xdr:col>2</xdr:col>
      <xdr:colOff>180975</xdr:colOff>
      <xdr:row>58</xdr:row>
      <xdr:rowOff>84292</xdr:rowOff>
    </xdr:from>
    <xdr:to>
      <xdr:col>5</xdr:col>
      <xdr:colOff>409575</xdr:colOff>
      <xdr:row>66</xdr:row>
      <xdr:rowOff>79785</xdr:rowOff>
    </xdr:to>
    <xdr:grpSp>
      <xdr:nvGrpSpPr>
        <xdr:cNvPr id="2" name="Ομάδα 1"/>
        <xdr:cNvGrpSpPr/>
      </xdr:nvGrpSpPr>
      <xdr:grpSpPr>
        <a:xfrm>
          <a:off x="1410007" y="11964937"/>
          <a:ext cx="2072149" cy="1634203"/>
          <a:chOff x="1410007" y="11913727"/>
          <a:chExt cx="2072149" cy="1634203"/>
        </a:xfrm>
      </xdr:grpSpPr>
      <xdr:pic>
        <xdr:nvPicPr>
          <xdr:cNvPr id="31152" name="Picture 106"/>
          <xdr:cNvPicPr>
            <a:picLocks noChangeAspect="1" noChangeArrowheads="1"/>
          </xdr:cNvPicPr>
        </xdr:nvPicPr>
        <xdr:blipFill>
          <a:blip xmlns:r="http://schemas.openxmlformats.org/officeDocument/2006/relationships" r:embed="rId6"/>
          <a:srcRect/>
          <a:stretch>
            <a:fillRect/>
          </a:stretch>
        </xdr:blipFill>
        <xdr:spPr bwMode="auto">
          <a:xfrm>
            <a:off x="1410007" y="11913727"/>
            <a:ext cx="2072149" cy="1376516"/>
          </a:xfrm>
          <a:prstGeom prst="rect">
            <a:avLst/>
          </a:prstGeom>
          <a:noFill/>
          <a:ln w="9525">
            <a:noFill/>
            <a:miter lim="800000"/>
            <a:headEnd/>
            <a:tailEnd/>
          </a:ln>
        </xdr:spPr>
      </xdr:pic>
      <xdr:sp macro="" textlink="">
        <xdr:nvSpPr>
          <xdr:cNvPr id="12397" name="Text Box 109"/>
          <xdr:cNvSpPr txBox="1">
            <a:spLocks noChangeArrowheads="1"/>
          </xdr:cNvSpPr>
        </xdr:nvSpPr>
        <xdr:spPr bwMode="auto">
          <a:xfrm>
            <a:off x="1976898" y="13314516"/>
            <a:ext cx="671667" cy="233414"/>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βουτάνιο</a:t>
            </a:r>
          </a:p>
        </xdr:txBody>
      </xdr:sp>
    </xdr:grpSp>
    <xdr:clientData/>
  </xdr:twoCellAnchor>
  <xdr:twoCellAnchor>
    <xdr:from>
      <xdr:col>6</xdr:col>
      <xdr:colOff>104775</xdr:colOff>
      <xdr:row>56</xdr:row>
      <xdr:rowOff>188145</xdr:rowOff>
    </xdr:from>
    <xdr:to>
      <xdr:col>9</xdr:col>
      <xdr:colOff>219075</xdr:colOff>
      <xdr:row>66</xdr:row>
      <xdr:rowOff>79785</xdr:rowOff>
    </xdr:to>
    <xdr:grpSp>
      <xdr:nvGrpSpPr>
        <xdr:cNvPr id="3" name="Ομάδα 2"/>
        <xdr:cNvGrpSpPr/>
      </xdr:nvGrpSpPr>
      <xdr:grpSpPr>
        <a:xfrm>
          <a:off x="3791872" y="11659113"/>
          <a:ext cx="1957848" cy="1940027"/>
          <a:chOff x="3791872" y="11607903"/>
          <a:chExt cx="1957848" cy="1940027"/>
        </a:xfrm>
      </xdr:grpSpPr>
      <xdr:pic>
        <xdr:nvPicPr>
          <xdr:cNvPr id="31153" name="Picture 108"/>
          <xdr:cNvPicPr>
            <a:picLocks noChangeAspect="1" noChangeArrowheads="1"/>
          </xdr:cNvPicPr>
        </xdr:nvPicPr>
        <xdr:blipFill>
          <a:blip xmlns:r="http://schemas.openxmlformats.org/officeDocument/2006/relationships" r:embed="rId7"/>
          <a:srcRect/>
          <a:stretch>
            <a:fillRect/>
          </a:stretch>
        </xdr:blipFill>
        <xdr:spPr bwMode="auto">
          <a:xfrm>
            <a:off x="3791872" y="11607903"/>
            <a:ext cx="1957848" cy="1694938"/>
          </a:xfrm>
          <a:prstGeom prst="rect">
            <a:avLst/>
          </a:prstGeom>
          <a:noFill/>
          <a:ln w="9525">
            <a:noFill/>
            <a:miter lim="800000"/>
            <a:headEnd/>
            <a:tailEnd/>
          </a:ln>
        </xdr:spPr>
      </xdr:pic>
      <xdr:sp macro="" textlink="">
        <xdr:nvSpPr>
          <xdr:cNvPr id="12398" name="Text Box 110"/>
          <xdr:cNvSpPr txBox="1">
            <a:spLocks noChangeArrowheads="1"/>
          </xdr:cNvSpPr>
        </xdr:nvSpPr>
        <xdr:spPr bwMode="auto">
          <a:xfrm>
            <a:off x="4172872" y="13314516"/>
            <a:ext cx="1257607" cy="233414"/>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μέθυλο-προπάνιο</a:t>
            </a:r>
          </a:p>
        </xdr:txBody>
      </xdr:sp>
    </xdr:grpSp>
    <xdr:clientData/>
  </xdr:twoCellAnchor>
  <xdr:twoCellAnchor>
    <xdr:from>
      <xdr:col>1</xdr:col>
      <xdr:colOff>447675</xdr:colOff>
      <xdr:row>67</xdr:row>
      <xdr:rowOff>135606</xdr:rowOff>
    </xdr:from>
    <xdr:to>
      <xdr:col>1</xdr:col>
      <xdr:colOff>591675</xdr:colOff>
      <xdr:row>68</xdr:row>
      <xdr:rowOff>74768</xdr:rowOff>
    </xdr:to>
    <xdr:sp macro="" textlink="">
      <xdr:nvSpPr>
        <xdr:cNvPr id="31156" name="Oval 111"/>
        <xdr:cNvSpPr>
          <a:spLocks noChangeArrowheads="1"/>
        </xdr:cNvSpPr>
      </xdr:nvSpPr>
      <xdr:spPr bwMode="auto">
        <a:xfrm>
          <a:off x="1062191" y="13859800"/>
          <a:ext cx="144000" cy="144000"/>
        </a:xfrm>
        <a:prstGeom prst="ellipse">
          <a:avLst/>
        </a:prstGeom>
        <a:gradFill rotWithShape="1">
          <a:gsLst>
            <a:gs pos="0">
              <a:srgbClr val="99CC00"/>
            </a:gs>
            <a:gs pos="100000">
              <a:srgbClr val="000000"/>
            </a:gs>
          </a:gsLst>
          <a:lin ang="2700000" scaled="1"/>
        </a:gradFill>
        <a:ln w="9525">
          <a:solidFill>
            <a:srgbClr val="000000"/>
          </a:solidFill>
          <a:round/>
          <a:headEnd/>
          <a:tailEnd/>
        </a:ln>
      </xdr:spPr>
    </xdr:sp>
    <xdr:clientData/>
  </xdr:twoCellAnchor>
  <xdr:twoCellAnchor>
    <xdr:from>
      <xdr:col>3</xdr:col>
      <xdr:colOff>85725</xdr:colOff>
      <xdr:row>80</xdr:row>
      <xdr:rowOff>155472</xdr:rowOff>
    </xdr:from>
    <xdr:to>
      <xdr:col>5</xdr:col>
      <xdr:colOff>104775</xdr:colOff>
      <xdr:row>84</xdr:row>
      <xdr:rowOff>89515</xdr:rowOff>
    </xdr:to>
    <xdr:grpSp>
      <xdr:nvGrpSpPr>
        <xdr:cNvPr id="4" name="Ομάδα 3"/>
        <xdr:cNvGrpSpPr/>
      </xdr:nvGrpSpPr>
      <xdr:grpSpPr>
        <a:xfrm>
          <a:off x="1929273" y="16542569"/>
          <a:ext cx="1248083" cy="753398"/>
          <a:chOff x="1929273" y="16419665"/>
          <a:chExt cx="1248083" cy="753398"/>
        </a:xfrm>
      </xdr:grpSpPr>
      <xdr:grpSp>
        <xdr:nvGrpSpPr>
          <xdr:cNvPr id="31158" name="Group 136"/>
          <xdr:cNvGrpSpPr>
            <a:grpSpLocks/>
          </xdr:cNvGrpSpPr>
        </xdr:nvGrpSpPr>
        <xdr:grpSpPr bwMode="auto">
          <a:xfrm>
            <a:off x="1929273" y="16419665"/>
            <a:ext cx="1248083" cy="523977"/>
            <a:chOff x="194" y="1557"/>
            <a:chExt cx="130" cy="52"/>
          </a:xfrm>
        </xdr:grpSpPr>
        <xdr:sp macro="" textlink="">
          <xdr:nvSpPr>
            <xdr:cNvPr id="12401" name="Text Box 113"/>
            <xdr:cNvSpPr txBox="1">
              <a:spLocks noChangeArrowheads="1"/>
            </xdr:cNvSpPr>
          </xdr:nvSpPr>
          <xdr:spPr bwMode="auto">
            <a:xfrm>
              <a:off x="286" y="158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2402" name="Text Box 114"/>
            <xdr:cNvSpPr txBox="1">
              <a:spLocks noChangeArrowheads="1"/>
            </xdr:cNvSpPr>
          </xdr:nvSpPr>
          <xdr:spPr bwMode="auto">
            <a:xfrm>
              <a:off x="281" y="1557"/>
              <a:ext cx="43" cy="26"/>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200" b="0" i="0" strike="noStrike" baseline="30000">
                  <a:solidFill>
                    <a:srgbClr val="3366FF"/>
                  </a:solidFill>
                  <a:latin typeface="Arial"/>
                  <a:cs typeface="Arial"/>
                </a:rPr>
                <a:t>1</a:t>
              </a: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403" name="Text Box 115"/>
            <xdr:cNvSpPr txBox="1">
              <a:spLocks noChangeArrowheads="1"/>
            </xdr:cNvSpPr>
          </xdr:nvSpPr>
          <xdr:spPr bwMode="auto">
            <a:xfrm>
              <a:off x="194" y="1557"/>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404" name="Text Box 116"/>
            <xdr:cNvSpPr txBox="1">
              <a:spLocks noChangeArrowheads="1"/>
            </xdr:cNvSpPr>
          </xdr:nvSpPr>
          <xdr:spPr bwMode="auto">
            <a:xfrm>
              <a:off x="239" y="1557"/>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1412" name="Line 117"/>
            <xdr:cNvSpPr>
              <a:spLocks noChangeShapeType="1"/>
            </xdr:cNvSpPr>
          </xdr:nvSpPr>
          <xdr:spPr bwMode="auto">
            <a:xfrm>
              <a:off x="273" y="1568"/>
              <a:ext cx="13" cy="0"/>
            </a:xfrm>
            <a:prstGeom prst="line">
              <a:avLst/>
            </a:prstGeom>
            <a:noFill/>
            <a:ln w="9525">
              <a:solidFill>
                <a:srgbClr val="FFFF99"/>
              </a:solidFill>
              <a:round/>
              <a:headEnd/>
              <a:tailEnd/>
            </a:ln>
          </xdr:spPr>
        </xdr:sp>
        <xdr:sp macro="" textlink="">
          <xdr:nvSpPr>
            <xdr:cNvPr id="31413" name="Line 118"/>
            <xdr:cNvSpPr>
              <a:spLocks noChangeShapeType="1"/>
            </xdr:cNvSpPr>
          </xdr:nvSpPr>
          <xdr:spPr bwMode="auto">
            <a:xfrm>
              <a:off x="229" y="1568"/>
              <a:ext cx="13" cy="0"/>
            </a:xfrm>
            <a:prstGeom prst="line">
              <a:avLst/>
            </a:prstGeom>
            <a:noFill/>
            <a:ln w="9525">
              <a:solidFill>
                <a:srgbClr val="FFFF99"/>
              </a:solidFill>
              <a:round/>
              <a:headEnd/>
              <a:tailEnd/>
            </a:ln>
          </xdr:spPr>
        </xdr:sp>
        <xdr:sp macro="" textlink="">
          <xdr:nvSpPr>
            <xdr:cNvPr id="31414" name="Line 135"/>
            <xdr:cNvSpPr>
              <a:spLocks noChangeShapeType="1"/>
            </xdr:cNvSpPr>
          </xdr:nvSpPr>
          <xdr:spPr bwMode="auto">
            <a:xfrm rot="5400000">
              <a:off x="290" y="1583"/>
              <a:ext cx="13" cy="0"/>
            </a:xfrm>
            <a:prstGeom prst="line">
              <a:avLst/>
            </a:prstGeom>
            <a:noFill/>
            <a:ln w="9525">
              <a:solidFill>
                <a:srgbClr val="FFFF99"/>
              </a:solidFill>
              <a:round/>
              <a:headEnd/>
              <a:tailEnd/>
            </a:ln>
          </xdr:spPr>
        </xdr:sp>
      </xdr:grpSp>
      <xdr:sp macro="" textlink="">
        <xdr:nvSpPr>
          <xdr:cNvPr id="12426" name="Text Box 138"/>
          <xdr:cNvSpPr txBox="1">
            <a:spLocks noChangeArrowheads="1"/>
          </xdr:cNvSpPr>
        </xdr:nvSpPr>
        <xdr:spPr bwMode="auto">
          <a:xfrm>
            <a:off x="1995948" y="16939649"/>
            <a:ext cx="976467" cy="233414"/>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1-προπανόλη</a:t>
            </a:r>
          </a:p>
        </xdr:txBody>
      </xdr:sp>
    </xdr:grpSp>
    <xdr:clientData/>
  </xdr:twoCellAnchor>
  <xdr:twoCellAnchor>
    <xdr:from>
      <xdr:col>6</xdr:col>
      <xdr:colOff>304800</xdr:colOff>
      <xdr:row>80</xdr:row>
      <xdr:rowOff>155472</xdr:rowOff>
    </xdr:from>
    <xdr:to>
      <xdr:col>8</xdr:col>
      <xdr:colOff>285750</xdr:colOff>
      <xdr:row>84</xdr:row>
      <xdr:rowOff>89515</xdr:rowOff>
    </xdr:to>
    <xdr:grpSp>
      <xdr:nvGrpSpPr>
        <xdr:cNvPr id="5" name="Ομάδα 4"/>
        <xdr:cNvGrpSpPr/>
      </xdr:nvGrpSpPr>
      <xdr:grpSpPr>
        <a:xfrm>
          <a:off x="3991897" y="16542569"/>
          <a:ext cx="1209982" cy="753398"/>
          <a:chOff x="3991897" y="16419665"/>
          <a:chExt cx="1209982" cy="753398"/>
        </a:xfrm>
      </xdr:grpSpPr>
      <xdr:grpSp>
        <xdr:nvGrpSpPr>
          <xdr:cNvPr id="31157" name="Group 137"/>
          <xdr:cNvGrpSpPr>
            <a:grpSpLocks/>
          </xdr:cNvGrpSpPr>
        </xdr:nvGrpSpPr>
        <xdr:grpSpPr bwMode="auto">
          <a:xfrm>
            <a:off x="3991897" y="16419665"/>
            <a:ext cx="1209982" cy="523977"/>
            <a:chOff x="427" y="1557"/>
            <a:chExt cx="126" cy="52"/>
          </a:xfrm>
        </xdr:grpSpPr>
        <xdr:sp macro="" textlink="">
          <xdr:nvSpPr>
            <xdr:cNvPr id="12412" name="Text Box 124"/>
            <xdr:cNvSpPr txBox="1">
              <a:spLocks noChangeArrowheads="1"/>
            </xdr:cNvSpPr>
          </xdr:nvSpPr>
          <xdr:spPr bwMode="auto">
            <a:xfrm>
              <a:off x="427" y="1557"/>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413" name="Text Box 125"/>
            <xdr:cNvSpPr txBox="1">
              <a:spLocks noChangeArrowheads="1"/>
            </xdr:cNvSpPr>
          </xdr:nvSpPr>
          <xdr:spPr bwMode="auto">
            <a:xfrm>
              <a:off x="517" y="1557"/>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414" name="Text Box 126"/>
            <xdr:cNvSpPr txBox="1">
              <a:spLocks noChangeArrowheads="1"/>
            </xdr:cNvSpPr>
          </xdr:nvSpPr>
          <xdr:spPr bwMode="auto">
            <a:xfrm>
              <a:off x="473" y="1557"/>
              <a:ext cx="37" cy="26"/>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200" b="0" i="0" strike="noStrike" baseline="30000">
                  <a:solidFill>
                    <a:srgbClr val="3366FF"/>
                  </a:solidFill>
                  <a:latin typeface="Arial"/>
                  <a:cs typeface="Arial"/>
                </a:rPr>
                <a:t>2</a:t>
              </a:r>
              <a:r>
                <a:rPr lang="en-US" sz="1200" b="0" i="0" strike="noStrike">
                  <a:solidFill>
                    <a:srgbClr val="FFFF99"/>
                  </a:solidFill>
                  <a:latin typeface="Arial"/>
                  <a:cs typeface="Arial"/>
                </a:rPr>
                <a:t>CH</a:t>
              </a:r>
            </a:p>
          </xdr:txBody>
        </xdr:sp>
        <xdr:sp macro="" textlink="">
          <xdr:nvSpPr>
            <xdr:cNvPr id="31418" name="Line 127"/>
            <xdr:cNvSpPr>
              <a:spLocks noChangeShapeType="1"/>
            </xdr:cNvSpPr>
          </xdr:nvSpPr>
          <xdr:spPr bwMode="auto">
            <a:xfrm>
              <a:off x="462" y="1568"/>
              <a:ext cx="13" cy="0"/>
            </a:xfrm>
            <a:prstGeom prst="line">
              <a:avLst/>
            </a:prstGeom>
            <a:noFill/>
            <a:ln w="9525">
              <a:solidFill>
                <a:srgbClr val="FFFF99"/>
              </a:solidFill>
              <a:round/>
              <a:headEnd/>
              <a:tailEnd/>
            </a:ln>
          </xdr:spPr>
        </xdr:sp>
        <xdr:sp macro="" textlink="">
          <xdr:nvSpPr>
            <xdr:cNvPr id="31419" name="Line 131"/>
            <xdr:cNvSpPr>
              <a:spLocks noChangeShapeType="1"/>
            </xdr:cNvSpPr>
          </xdr:nvSpPr>
          <xdr:spPr bwMode="auto">
            <a:xfrm>
              <a:off x="507" y="1568"/>
              <a:ext cx="13" cy="0"/>
            </a:xfrm>
            <a:prstGeom prst="line">
              <a:avLst/>
            </a:prstGeom>
            <a:noFill/>
            <a:ln w="9525">
              <a:solidFill>
                <a:srgbClr val="FFFF99"/>
              </a:solidFill>
              <a:round/>
              <a:headEnd/>
              <a:tailEnd/>
            </a:ln>
          </xdr:spPr>
        </xdr:sp>
        <xdr:sp macro="" textlink="">
          <xdr:nvSpPr>
            <xdr:cNvPr id="12421" name="Text Box 133"/>
            <xdr:cNvSpPr txBox="1">
              <a:spLocks noChangeArrowheads="1"/>
            </xdr:cNvSpPr>
          </xdr:nvSpPr>
          <xdr:spPr bwMode="auto">
            <a:xfrm>
              <a:off x="477" y="1589"/>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31421" name="Line 134"/>
            <xdr:cNvSpPr>
              <a:spLocks noChangeShapeType="1"/>
            </xdr:cNvSpPr>
          </xdr:nvSpPr>
          <xdr:spPr bwMode="auto">
            <a:xfrm rot="5400000">
              <a:off x="482" y="1583"/>
              <a:ext cx="13" cy="0"/>
            </a:xfrm>
            <a:prstGeom prst="line">
              <a:avLst/>
            </a:prstGeom>
            <a:noFill/>
            <a:ln w="9525">
              <a:solidFill>
                <a:srgbClr val="FFFF99"/>
              </a:solidFill>
              <a:round/>
              <a:headEnd/>
              <a:tailEnd/>
            </a:ln>
          </xdr:spPr>
        </xdr:sp>
      </xdr:grpSp>
      <xdr:sp macro="" textlink="">
        <xdr:nvSpPr>
          <xdr:cNvPr id="12427" name="Text Box 139"/>
          <xdr:cNvSpPr txBox="1">
            <a:spLocks noChangeArrowheads="1"/>
          </xdr:cNvSpPr>
        </xdr:nvSpPr>
        <xdr:spPr bwMode="auto">
          <a:xfrm>
            <a:off x="4096672" y="16939649"/>
            <a:ext cx="981382" cy="233414"/>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2-προπανόλη</a:t>
            </a:r>
          </a:p>
        </xdr:txBody>
      </xdr:sp>
    </xdr:grpSp>
    <xdr:clientData/>
  </xdr:twoCellAnchor>
  <xdr:twoCellAnchor>
    <xdr:from>
      <xdr:col>3</xdr:col>
      <xdr:colOff>114300</xdr:colOff>
      <xdr:row>98</xdr:row>
      <xdr:rowOff>145743</xdr:rowOff>
    </xdr:from>
    <xdr:to>
      <xdr:col>5</xdr:col>
      <xdr:colOff>66675</xdr:colOff>
      <xdr:row>101</xdr:row>
      <xdr:rowOff>98118</xdr:rowOff>
    </xdr:to>
    <xdr:grpSp>
      <xdr:nvGrpSpPr>
        <xdr:cNvPr id="6" name="Ομάδα 5"/>
        <xdr:cNvGrpSpPr/>
      </xdr:nvGrpSpPr>
      <xdr:grpSpPr>
        <a:xfrm>
          <a:off x="1957848" y="20219937"/>
          <a:ext cx="1181408" cy="566891"/>
          <a:chOff x="1957848" y="20178969"/>
          <a:chExt cx="1181408" cy="566891"/>
        </a:xfrm>
      </xdr:grpSpPr>
      <xdr:grpSp>
        <xdr:nvGrpSpPr>
          <xdr:cNvPr id="31161" name="Group 156"/>
          <xdr:cNvGrpSpPr>
            <a:grpSpLocks/>
          </xdr:cNvGrpSpPr>
        </xdr:nvGrpSpPr>
        <xdr:grpSpPr bwMode="auto">
          <a:xfrm>
            <a:off x="2300748" y="20178969"/>
            <a:ext cx="838508" cy="519266"/>
            <a:chOff x="254" y="1898"/>
            <a:chExt cx="87" cy="50"/>
          </a:xfrm>
        </xdr:grpSpPr>
        <xdr:sp macro="" textlink="">
          <xdr:nvSpPr>
            <xdr:cNvPr id="12429" name="Text Box 141"/>
            <xdr:cNvSpPr txBox="1">
              <a:spLocks noChangeArrowheads="1"/>
            </xdr:cNvSpPr>
          </xdr:nvSpPr>
          <xdr:spPr bwMode="auto">
            <a:xfrm>
              <a:off x="297" y="1928"/>
              <a:ext cx="3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2430" name="Text Box 142"/>
            <xdr:cNvSpPr txBox="1">
              <a:spLocks noChangeArrowheads="1"/>
            </xdr:cNvSpPr>
          </xdr:nvSpPr>
          <xdr:spPr bwMode="auto">
            <a:xfrm>
              <a:off x="298" y="1898"/>
              <a:ext cx="43"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432" name="Text Box 144"/>
            <xdr:cNvSpPr txBox="1">
              <a:spLocks noChangeArrowheads="1"/>
            </xdr:cNvSpPr>
          </xdr:nvSpPr>
          <xdr:spPr bwMode="auto">
            <a:xfrm>
              <a:off x="254" y="1898"/>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1406" name="Line 145"/>
            <xdr:cNvSpPr>
              <a:spLocks noChangeShapeType="1"/>
            </xdr:cNvSpPr>
          </xdr:nvSpPr>
          <xdr:spPr bwMode="auto">
            <a:xfrm>
              <a:off x="288" y="1908"/>
              <a:ext cx="13" cy="0"/>
            </a:xfrm>
            <a:prstGeom prst="line">
              <a:avLst/>
            </a:prstGeom>
            <a:noFill/>
            <a:ln w="9525">
              <a:solidFill>
                <a:srgbClr val="FFFF99"/>
              </a:solidFill>
              <a:round/>
              <a:headEnd/>
              <a:tailEnd/>
            </a:ln>
          </xdr:spPr>
        </xdr:sp>
        <xdr:sp macro="" textlink="">
          <xdr:nvSpPr>
            <xdr:cNvPr id="31407" name="Line 147"/>
            <xdr:cNvSpPr>
              <a:spLocks noChangeShapeType="1"/>
            </xdr:cNvSpPr>
          </xdr:nvSpPr>
          <xdr:spPr bwMode="auto">
            <a:xfrm rot="5400000">
              <a:off x="302" y="1923"/>
              <a:ext cx="13" cy="0"/>
            </a:xfrm>
            <a:prstGeom prst="line">
              <a:avLst/>
            </a:prstGeom>
            <a:noFill/>
            <a:ln w="9525">
              <a:solidFill>
                <a:srgbClr val="FFFF99"/>
              </a:solidFill>
              <a:round/>
              <a:headEnd/>
              <a:tailEnd/>
            </a:ln>
          </xdr:spPr>
        </xdr:sp>
      </xdr:grpSp>
      <xdr:sp macro="" textlink="">
        <xdr:nvSpPr>
          <xdr:cNvPr id="12445" name="Text Box 157"/>
          <xdr:cNvSpPr txBox="1">
            <a:spLocks noChangeArrowheads="1"/>
          </xdr:cNvSpPr>
        </xdr:nvSpPr>
        <xdr:spPr bwMode="auto">
          <a:xfrm>
            <a:off x="1957848" y="20512446"/>
            <a:ext cx="690717" cy="233414"/>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αιθανόλη</a:t>
            </a:r>
          </a:p>
        </xdr:txBody>
      </xdr:sp>
    </xdr:grpSp>
    <xdr:clientData/>
  </xdr:twoCellAnchor>
  <xdr:twoCellAnchor>
    <xdr:from>
      <xdr:col>6</xdr:col>
      <xdr:colOff>85725</xdr:colOff>
      <xdr:row>98</xdr:row>
      <xdr:rowOff>145743</xdr:rowOff>
    </xdr:from>
    <xdr:to>
      <xdr:col>8</xdr:col>
      <xdr:colOff>0</xdr:colOff>
      <xdr:row>101</xdr:row>
      <xdr:rowOff>98118</xdr:rowOff>
    </xdr:to>
    <xdr:grpSp>
      <xdr:nvGrpSpPr>
        <xdr:cNvPr id="7" name="Ομάδα 6"/>
        <xdr:cNvGrpSpPr/>
      </xdr:nvGrpSpPr>
      <xdr:grpSpPr>
        <a:xfrm>
          <a:off x="3772822" y="20219937"/>
          <a:ext cx="1143307" cy="566891"/>
          <a:chOff x="3772822" y="20178969"/>
          <a:chExt cx="1143307" cy="566891"/>
        </a:xfrm>
      </xdr:grpSpPr>
      <xdr:grpSp>
        <xdr:nvGrpSpPr>
          <xdr:cNvPr id="31162" name="Group 159"/>
          <xdr:cNvGrpSpPr>
            <a:grpSpLocks/>
          </xdr:cNvGrpSpPr>
        </xdr:nvGrpSpPr>
        <xdr:grpSpPr bwMode="auto">
          <a:xfrm>
            <a:off x="3829972" y="20178969"/>
            <a:ext cx="1052666" cy="252463"/>
            <a:chOff x="399" y="1898"/>
            <a:chExt cx="110" cy="25"/>
          </a:xfrm>
        </xdr:grpSpPr>
        <xdr:sp macro="" textlink="">
          <xdr:nvSpPr>
            <xdr:cNvPr id="12438" name="Text Box 150"/>
            <xdr:cNvSpPr txBox="1">
              <a:spLocks noChangeArrowheads="1"/>
            </xdr:cNvSpPr>
          </xdr:nvSpPr>
          <xdr:spPr bwMode="auto">
            <a:xfrm>
              <a:off x="473" y="1898"/>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442" name="Text Box 154"/>
            <xdr:cNvSpPr txBox="1">
              <a:spLocks noChangeArrowheads="1"/>
            </xdr:cNvSpPr>
          </xdr:nvSpPr>
          <xdr:spPr bwMode="auto">
            <a:xfrm>
              <a:off x="444" y="1898"/>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437" name="Text Box 149"/>
            <xdr:cNvSpPr txBox="1">
              <a:spLocks noChangeArrowheads="1"/>
            </xdr:cNvSpPr>
          </xdr:nvSpPr>
          <xdr:spPr bwMode="auto">
            <a:xfrm>
              <a:off x="399" y="1898"/>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1401" name="Line 152"/>
            <xdr:cNvSpPr>
              <a:spLocks noChangeShapeType="1"/>
            </xdr:cNvSpPr>
          </xdr:nvSpPr>
          <xdr:spPr bwMode="auto">
            <a:xfrm>
              <a:off x="433" y="1908"/>
              <a:ext cx="13" cy="0"/>
            </a:xfrm>
            <a:prstGeom prst="line">
              <a:avLst/>
            </a:prstGeom>
            <a:noFill/>
            <a:ln w="9525">
              <a:solidFill>
                <a:srgbClr val="FFFF99"/>
              </a:solidFill>
              <a:round/>
              <a:headEnd/>
              <a:tailEnd/>
            </a:ln>
          </xdr:spPr>
        </xdr:sp>
        <xdr:sp macro="" textlink="">
          <xdr:nvSpPr>
            <xdr:cNvPr id="31402" name="Line 153"/>
            <xdr:cNvSpPr>
              <a:spLocks noChangeShapeType="1"/>
            </xdr:cNvSpPr>
          </xdr:nvSpPr>
          <xdr:spPr bwMode="auto">
            <a:xfrm>
              <a:off x="462" y="1908"/>
              <a:ext cx="13" cy="0"/>
            </a:xfrm>
            <a:prstGeom prst="line">
              <a:avLst/>
            </a:prstGeom>
            <a:noFill/>
            <a:ln w="9525">
              <a:solidFill>
                <a:srgbClr val="FFFF99"/>
              </a:solidFill>
              <a:round/>
              <a:headEnd/>
              <a:tailEnd/>
            </a:ln>
          </xdr:spPr>
        </xdr:sp>
      </xdr:grpSp>
      <xdr:sp macro="" textlink="">
        <xdr:nvSpPr>
          <xdr:cNvPr id="12446" name="Text Box 158"/>
          <xdr:cNvSpPr txBox="1">
            <a:spLocks noChangeArrowheads="1"/>
          </xdr:cNvSpPr>
        </xdr:nvSpPr>
        <xdr:spPr bwMode="auto">
          <a:xfrm>
            <a:off x="3772822" y="20512446"/>
            <a:ext cx="1143307" cy="233414"/>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διμέθυλ-αιθέρας</a:t>
            </a:r>
          </a:p>
        </xdr:txBody>
      </xdr:sp>
    </xdr:grpSp>
    <xdr:clientData/>
  </xdr:twoCellAnchor>
  <xdr:twoCellAnchor>
    <xdr:from>
      <xdr:col>6</xdr:col>
      <xdr:colOff>323850</xdr:colOff>
      <xdr:row>114</xdr:row>
      <xdr:rowOff>114300</xdr:rowOff>
    </xdr:from>
    <xdr:to>
      <xdr:col>8</xdr:col>
      <xdr:colOff>561975</xdr:colOff>
      <xdr:row>117</xdr:row>
      <xdr:rowOff>19050</xdr:rowOff>
    </xdr:to>
    <xdr:grpSp>
      <xdr:nvGrpSpPr>
        <xdr:cNvPr id="31165" name="Group 262"/>
        <xdr:cNvGrpSpPr>
          <a:grpSpLocks/>
        </xdr:cNvGrpSpPr>
      </xdr:nvGrpSpPr>
      <xdr:grpSpPr bwMode="auto">
        <a:xfrm>
          <a:off x="4010947" y="23465913"/>
          <a:ext cx="1467157" cy="519266"/>
          <a:chOff x="410" y="2282"/>
          <a:chExt cx="153" cy="50"/>
        </a:xfrm>
      </xdr:grpSpPr>
      <xdr:sp macro="" textlink="">
        <xdr:nvSpPr>
          <xdr:cNvPr id="12468" name="Text Box 180"/>
          <xdr:cNvSpPr txBox="1">
            <a:spLocks noChangeArrowheads="1"/>
          </xdr:cNvSpPr>
        </xdr:nvSpPr>
        <xdr:spPr bwMode="auto">
          <a:xfrm>
            <a:off x="482" y="2282"/>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459" name="Text Box 171"/>
          <xdr:cNvSpPr txBox="1">
            <a:spLocks noChangeArrowheads="1"/>
          </xdr:cNvSpPr>
        </xdr:nvSpPr>
        <xdr:spPr bwMode="auto">
          <a:xfrm>
            <a:off x="455" y="2313"/>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460" name="Text Box 172"/>
          <xdr:cNvSpPr txBox="1">
            <a:spLocks noChangeArrowheads="1"/>
          </xdr:cNvSpPr>
        </xdr:nvSpPr>
        <xdr:spPr bwMode="auto">
          <a:xfrm>
            <a:off x="410" y="2282"/>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461" name="Text Box 173"/>
          <xdr:cNvSpPr txBox="1">
            <a:spLocks noChangeArrowheads="1"/>
          </xdr:cNvSpPr>
        </xdr:nvSpPr>
        <xdr:spPr bwMode="auto">
          <a:xfrm>
            <a:off x="527" y="2282"/>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462" name="Text Box 174"/>
          <xdr:cNvSpPr txBox="1">
            <a:spLocks noChangeArrowheads="1"/>
          </xdr:cNvSpPr>
        </xdr:nvSpPr>
        <xdr:spPr bwMode="auto">
          <a:xfrm>
            <a:off x="454" y="2282"/>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31392" name="Line 175"/>
          <xdr:cNvSpPr>
            <a:spLocks noChangeShapeType="1"/>
          </xdr:cNvSpPr>
        </xdr:nvSpPr>
        <xdr:spPr bwMode="auto">
          <a:xfrm>
            <a:off x="444" y="2292"/>
            <a:ext cx="13" cy="0"/>
          </a:xfrm>
          <a:prstGeom prst="line">
            <a:avLst/>
          </a:prstGeom>
          <a:noFill/>
          <a:ln w="9525">
            <a:solidFill>
              <a:srgbClr val="FFFF99"/>
            </a:solidFill>
            <a:round/>
            <a:headEnd/>
            <a:tailEnd/>
          </a:ln>
        </xdr:spPr>
      </xdr:sp>
      <xdr:grpSp>
        <xdr:nvGrpSpPr>
          <xdr:cNvPr id="31393" name="Group 176"/>
          <xdr:cNvGrpSpPr>
            <a:grpSpLocks/>
          </xdr:cNvGrpSpPr>
        </xdr:nvGrpSpPr>
        <xdr:grpSpPr bwMode="auto">
          <a:xfrm rot="5400000">
            <a:off x="458" y="2306"/>
            <a:ext cx="13" cy="5"/>
            <a:chOff x="220" y="302"/>
            <a:chExt cx="13" cy="5"/>
          </a:xfrm>
        </xdr:grpSpPr>
        <xdr:sp macro="" textlink="">
          <xdr:nvSpPr>
            <xdr:cNvPr id="31396" name="Line 177"/>
            <xdr:cNvSpPr>
              <a:spLocks noChangeShapeType="1"/>
            </xdr:cNvSpPr>
          </xdr:nvSpPr>
          <xdr:spPr bwMode="auto">
            <a:xfrm>
              <a:off x="220" y="307"/>
              <a:ext cx="13" cy="0"/>
            </a:xfrm>
            <a:prstGeom prst="line">
              <a:avLst/>
            </a:prstGeom>
            <a:noFill/>
            <a:ln w="9525">
              <a:solidFill>
                <a:srgbClr val="FFFF99"/>
              </a:solidFill>
              <a:round/>
              <a:headEnd/>
              <a:tailEnd/>
            </a:ln>
          </xdr:spPr>
        </xdr:sp>
        <xdr:sp macro="" textlink="">
          <xdr:nvSpPr>
            <xdr:cNvPr id="31397" name="Line 178"/>
            <xdr:cNvSpPr>
              <a:spLocks noChangeShapeType="1"/>
            </xdr:cNvSpPr>
          </xdr:nvSpPr>
          <xdr:spPr bwMode="auto">
            <a:xfrm>
              <a:off x="220" y="302"/>
              <a:ext cx="13" cy="0"/>
            </a:xfrm>
            <a:prstGeom prst="line">
              <a:avLst/>
            </a:prstGeom>
            <a:noFill/>
            <a:ln w="9525">
              <a:solidFill>
                <a:srgbClr val="FF6600"/>
              </a:solidFill>
              <a:round/>
              <a:headEnd/>
              <a:tailEnd/>
            </a:ln>
          </xdr:spPr>
        </xdr:sp>
      </xdr:grpSp>
      <xdr:sp macro="" textlink="">
        <xdr:nvSpPr>
          <xdr:cNvPr id="31394" name="Line 179"/>
          <xdr:cNvSpPr>
            <a:spLocks noChangeShapeType="1"/>
          </xdr:cNvSpPr>
        </xdr:nvSpPr>
        <xdr:spPr bwMode="auto">
          <a:xfrm>
            <a:off x="471" y="2292"/>
            <a:ext cx="13" cy="0"/>
          </a:xfrm>
          <a:prstGeom prst="line">
            <a:avLst/>
          </a:prstGeom>
          <a:noFill/>
          <a:ln w="9525">
            <a:solidFill>
              <a:srgbClr val="FFFF99"/>
            </a:solidFill>
            <a:round/>
            <a:headEnd/>
            <a:tailEnd/>
          </a:ln>
        </xdr:spPr>
      </xdr:sp>
      <xdr:sp macro="" textlink="">
        <xdr:nvSpPr>
          <xdr:cNvPr id="31395" name="Line 181"/>
          <xdr:cNvSpPr>
            <a:spLocks noChangeShapeType="1"/>
          </xdr:cNvSpPr>
        </xdr:nvSpPr>
        <xdr:spPr bwMode="auto">
          <a:xfrm>
            <a:off x="516" y="2292"/>
            <a:ext cx="13" cy="0"/>
          </a:xfrm>
          <a:prstGeom prst="line">
            <a:avLst/>
          </a:prstGeom>
          <a:noFill/>
          <a:ln w="9525">
            <a:solidFill>
              <a:srgbClr val="FFFF99"/>
            </a:solidFill>
            <a:round/>
            <a:headEnd/>
            <a:tailEnd/>
          </a:ln>
        </xdr:spPr>
      </xdr:sp>
    </xdr:grpSp>
    <xdr:clientData/>
  </xdr:twoCellAnchor>
  <xdr:twoCellAnchor>
    <xdr:from>
      <xdr:col>2</xdr:col>
      <xdr:colOff>523875</xdr:colOff>
      <xdr:row>114</xdr:row>
      <xdr:rowOff>114300</xdr:rowOff>
    </xdr:from>
    <xdr:to>
      <xdr:col>5</xdr:col>
      <xdr:colOff>495300</xdr:colOff>
      <xdr:row>115</xdr:row>
      <xdr:rowOff>161925</xdr:rowOff>
    </xdr:to>
    <xdr:grpSp>
      <xdr:nvGrpSpPr>
        <xdr:cNvPr id="31166" name="Group 261"/>
        <xdr:cNvGrpSpPr>
          <a:grpSpLocks/>
        </xdr:cNvGrpSpPr>
      </xdr:nvGrpSpPr>
      <xdr:grpSpPr bwMode="auto">
        <a:xfrm>
          <a:off x="1752907" y="23465913"/>
          <a:ext cx="1814974" cy="252464"/>
          <a:chOff x="134" y="2278"/>
          <a:chExt cx="189" cy="25"/>
        </a:xfrm>
      </xdr:grpSpPr>
      <xdr:sp macro="" textlink="">
        <xdr:nvSpPr>
          <xdr:cNvPr id="12471" name="Text Box 183"/>
          <xdr:cNvSpPr txBox="1">
            <a:spLocks noChangeArrowheads="1"/>
          </xdr:cNvSpPr>
        </xdr:nvSpPr>
        <xdr:spPr bwMode="auto">
          <a:xfrm>
            <a:off x="178" y="2278"/>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449" name="Text Box 161"/>
          <xdr:cNvSpPr txBox="1">
            <a:spLocks noChangeArrowheads="1"/>
          </xdr:cNvSpPr>
        </xdr:nvSpPr>
        <xdr:spPr bwMode="auto">
          <a:xfrm>
            <a:off x="305" y="2278"/>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450" name="Text Box 162"/>
          <xdr:cNvSpPr txBox="1">
            <a:spLocks noChangeArrowheads="1"/>
          </xdr:cNvSpPr>
        </xdr:nvSpPr>
        <xdr:spPr bwMode="auto">
          <a:xfrm>
            <a:off x="267" y="2278"/>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451" name="Text Box 163"/>
          <xdr:cNvSpPr txBox="1">
            <a:spLocks noChangeArrowheads="1"/>
          </xdr:cNvSpPr>
        </xdr:nvSpPr>
        <xdr:spPr bwMode="auto">
          <a:xfrm>
            <a:off x="134" y="2278"/>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452" name="Text Box 164"/>
          <xdr:cNvSpPr txBox="1">
            <a:spLocks noChangeArrowheads="1"/>
          </xdr:cNvSpPr>
        </xdr:nvSpPr>
        <xdr:spPr bwMode="auto">
          <a:xfrm>
            <a:off x="222" y="2278"/>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1381" name="Line 165"/>
          <xdr:cNvSpPr>
            <a:spLocks noChangeShapeType="1"/>
          </xdr:cNvSpPr>
        </xdr:nvSpPr>
        <xdr:spPr bwMode="auto">
          <a:xfrm>
            <a:off x="256" y="2288"/>
            <a:ext cx="13" cy="0"/>
          </a:xfrm>
          <a:prstGeom prst="line">
            <a:avLst/>
          </a:prstGeom>
          <a:noFill/>
          <a:ln w="9525">
            <a:solidFill>
              <a:srgbClr val="FFFF99"/>
            </a:solidFill>
            <a:round/>
            <a:headEnd/>
            <a:tailEnd/>
          </a:ln>
        </xdr:spPr>
      </xdr:sp>
      <xdr:sp macro="" textlink="">
        <xdr:nvSpPr>
          <xdr:cNvPr id="31382" name="Line 166"/>
          <xdr:cNvSpPr>
            <a:spLocks noChangeShapeType="1"/>
          </xdr:cNvSpPr>
        </xdr:nvSpPr>
        <xdr:spPr bwMode="auto">
          <a:xfrm>
            <a:off x="168" y="2288"/>
            <a:ext cx="13" cy="0"/>
          </a:xfrm>
          <a:prstGeom prst="line">
            <a:avLst/>
          </a:prstGeom>
          <a:noFill/>
          <a:ln w="9525">
            <a:solidFill>
              <a:srgbClr val="FFFF99"/>
            </a:solidFill>
            <a:round/>
            <a:headEnd/>
            <a:tailEnd/>
          </a:ln>
        </xdr:spPr>
      </xdr:sp>
      <xdr:grpSp>
        <xdr:nvGrpSpPr>
          <xdr:cNvPr id="31383" name="Group 167"/>
          <xdr:cNvGrpSpPr>
            <a:grpSpLocks/>
          </xdr:cNvGrpSpPr>
        </xdr:nvGrpSpPr>
        <xdr:grpSpPr bwMode="auto">
          <a:xfrm>
            <a:off x="294" y="2286"/>
            <a:ext cx="13" cy="4"/>
            <a:chOff x="220" y="302"/>
            <a:chExt cx="13" cy="4"/>
          </a:xfrm>
        </xdr:grpSpPr>
        <xdr:sp macro="" textlink="">
          <xdr:nvSpPr>
            <xdr:cNvPr id="31385" name="Line 168"/>
            <xdr:cNvSpPr>
              <a:spLocks noChangeShapeType="1"/>
            </xdr:cNvSpPr>
          </xdr:nvSpPr>
          <xdr:spPr bwMode="auto">
            <a:xfrm>
              <a:off x="220" y="306"/>
              <a:ext cx="13" cy="0"/>
            </a:xfrm>
            <a:prstGeom prst="line">
              <a:avLst/>
            </a:prstGeom>
            <a:noFill/>
            <a:ln w="9525">
              <a:solidFill>
                <a:srgbClr val="FFFF99"/>
              </a:solidFill>
              <a:round/>
              <a:headEnd/>
              <a:tailEnd/>
            </a:ln>
          </xdr:spPr>
        </xdr:sp>
        <xdr:sp macro="" textlink="">
          <xdr:nvSpPr>
            <xdr:cNvPr id="31386" name="Line 169"/>
            <xdr:cNvSpPr>
              <a:spLocks noChangeShapeType="1"/>
            </xdr:cNvSpPr>
          </xdr:nvSpPr>
          <xdr:spPr bwMode="auto">
            <a:xfrm>
              <a:off x="220" y="302"/>
              <a:ext cx="13" cy="0"/>
            </a:xfrm>
            <a:prstGeom prst="line">
              <a:avLst/>
            </a:prstGeom>
            <a:noFill/>
            <a:ln w="9525">
              <a:solidFill>
                <a:srgbClr val="FF6600"/>
              </a:solidFill>
              <a:round/>
              <a:headEnd/>
              <a:tailEnd/>
            </a:ln>
          </xdr:spPr>
        </xdr:sp>
      </xdr:grpSp>
      <xdr:sp macro="" textlink="">
        <xdr:nvSpPr>
          <xdr:cNvPr id="31384" name="Line 182"/>
          <xdr:cNvSpPr>
            <a:spLocks noChangeShapeType="1"/>
          </xdr:cNvSpPr>
        </xdr:nvSpPr>
        <xdr:spPr bwMode="auto">
          <a:xfrm>
            <a:off x="212" y="2288"/>
            <a:ext cx="13" cy="0"/>
          </a:xfrm>
          <a:prstGeom prst="line">
            <a:avLst/>
          </a:prstGeom>
          <a:noFill/>
          <a:ln w="9525">
            <a:solidFill>
              <a:srgbClr val="FFFF99"/>
            </a:solidFill>
            <a:round/>
            <a:headEnd/>
            <a:tailEnd/>
          </a:ln>
        </xdr:spPr>
      </xdr:sp>
    </xdr:grpSp>
    <xdr:clientData/>
  </xdr:twoCellAnchor>
  <xdr:twoCellAnchor>
    <xdr:from>
      <xdr:col>2</xdr:col>
      <xdr:colOff>190500</xdr:colOff>
      <xdr:row>119</xdr:row>
      <xdr:rowOff>0</xdr:rowOff>
    </xdr:from>
    <xdr:to>
      <xdr:col>4</xdr:col>
      <xdr:colOff>485775</xdr:colOff>
      <xdr:row>121</xdr:row>
      <xdr:rowOff>95250</xdr:rowOff>
    </xdr:to>
    <xdr:grpSp>
      <xdr:nvGrpSpPr>
        <xdr:cNvPr id="31167" name="Group 263"/>
        <xdr:cNvGrpSpPr>
          <a:grpSpLocks/>
        </xdr:cNvGrpSpPr>
      </xdr:nvGrpSpPr>
      <xdr:grpSpPr bwMode="auto">
        <a:xfrm>
          <a:off x="1419532" y="24375806"/>
          <a:ext cx="1524308" cy="504928"/>
          <a:chOff x="154" y="2329"/>
          <a:chExt cx="159" cy="50"/>
        </a:xfrm>
      </xdr:grpSpPr>
      <xdr:sp macro="" textlink="">
        <xdr:nvSpPr>
          <xdr:cNvPr id="12473" name="Text Box 185"/>
          <xdr:cNvSpPr txBox="1">
            <a:spLocks noChangeArrowheads="1"/>
          </xdr:cNvSpPr>
        </xdr:nvSpPr>
        <xdr:spPr bwMode="auto">
          <a:xfrm>
            <a:off x="198" y="2361"/>
            <a:ext cx="30" cy="18"/>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sp macro="" textlink="">
        <xdr:nvSpPr>
          <xdr:cNvPr id="12484" name="Text Box 196"/>
          <xdr:cNvSpPr txBox="1">
            <a:spLocks noChangeArrowheads="1"/>
          </xdr:cNvSpPr>
        </xdr:nvSpPr>
        <xdr:spPr bwMode="auto">
          <a:xfrm>
            <a:off x="199" y="2329"/>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483" name="Text Box 195"/>
          <xdr:cNvSpPr txBox="1">
            <a:spLocks noChangeArrowheads="1"/>
          </xdr:cNvSpPr>
        </xdr:nvSpPr>
        <xdr:spPr bwMode="auto">
          <a:xfrm>
            <a:off x="277" y="2329"/>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1368" name="Line 155"/>
          <xdr:cNvSpPr>
            <a:spLocks noChangeShapeType="1"/>
          </xdr:cNvSpPr>
        </xdr:nvSpPr>
        <xdr:spPr bwMode="auto">
          <a:xfrm rot="5400000">
            <a:off x="203" y="2355"/>
            <a:ext cx="13" cy="0"/>
          </a:xfrm>
          <a:prstGeom prst="line">
            <a:avLst/>
          </a:prstGeom>
          <a:noFill/>
          <a:ln w="9525">
            <a:solidFill>
              <a:srgbClr val="FFFF99"/>
            </a:solidFill>
            <a:round/>
            <a:headEnd/>
            <a:tailEnd/>
          </a:ln>
        </xdr:spPr>
      </xdr:sp>
      <xdr:sp macro="" textlink="">
        <xdr:nvSpPr>
          <xdr:cNvPr id="12475" name="Text Box 187"/>
          <xdr:cNvSpPr txBox="1">
            <a:spLocks noChangeArrowheads="1"/>
          </xdr:cNvSpPr>
        </xdr:nvSpPr>
        <xdr:spPr bwMode="auto">
          <a:xfrm>
            <a:off x="154" y="2329"/>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476" name="Text Box 188"/>
          <xdr:cNvSpPr txBox="1">
            <a:spLocks noChangeArrowheads="1"/>
          </xdr:cNvSpPr>
        </xdr:nvSpPr>
        <xdr:spPr bwMode="auto">
          <a:xfrm>
            <a:off x="238" y="2329"/>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31371" name="Line 190"/>
          <xdr:cNvSpPr>
            <a:spLocks noChangeShapeType="1"/>
          </xdr:cNvSpPr>
        </xdr:nvSpPr>
        <xdr:spPr bwMode="auto">
          <a:xfrm>
            <a:off x="189" y="2339"/>
            <a:ext cx="13" cy="0"/>
          </a:xfrm>
          <a:prstGeom prst="line">
            <a:avLst/>
          </a:prstGeom>
          <a:noFill/>
          <a:ln w="9525">
            <a:solidFill>
              <a:srgbClr val="FFFF99"/>
            </a:solidFill>
            <a:round/>
            <a:headEnd/>
            <a:tailEnd/>
          </a:ln>
        </xdr:spPr>
      </xdr:sp>
      <xdr:grpSp>
        <xdr:nvGrpSpPr>
          <xdr:cNvPr id="31372" name="Group 191"/>
          <xdr:cNvGrpSpPr>
            <a:grpSpLocks/>
          </xdr:cNvGrpSpPr>
        </xdr:nvGrpSpPr>
        <xdr:grpSpPr bwMode="auto">
          <a:xfrm>
            <a:off x="267" y="2337"/>
            <a:ext cx="13" cy="4"/>
            <a:chOff x="222" y="302"/>
            <a:chExt cx="13" cy="4"/>
          </a:xfrm>
        </xdr:grpSpPr>
        <xdr:sp macro="" textlink="">
          <xdr:nvSpPr>
            <xdr:cNvPr id="31374" name="Line 192"/>
            <xdr:cNvSpPr>
              <a:spLocks noChangeShapeType="1"/>
            </xdr:cNvSpPr>
          </xdr:nvSpPr>
          <xdr:spPr bwMode="auto">
            <a:xfrm>
              <a:off x="222" y="306"/>
              <a:ext cx="13" cy="0"/>
            </a:xfrm>
            <a:prstGeom prst="line">
              <a:avLst/>
            </a:prstGeom>
            <a:noFill/>
            <a:ln w="9525">
              <a:solidFill>
                <a:srgbClr val="FFFF99"/>
              </a:solidFill>
              <a:round/>
              <a:headEnd/>
              <a:tailEnd/>
            </a:ln>
          </xdr:spPr>
        </xdr:sp>
        <xdr:sp macro="" textlink="">
          <xdr:nvSpPr>
            <xdr:cNvPr id="31375" name="Line 193"/>
            <xdr:cNvSpPr>
              <a:spLocks noChangeShapeType="1"/>
            </xdr:cNvSpPr>
          </xdr:nvSpPr>
          <xdr:spPr bwMode="auto">
            <a:xfrm>
              <a:off x="222" y="302"/>
              <a:ext cx="13" cy="0"/>
            </a:xfrm>
            <a:prstGeom prst="line">
              <a:avLst/>
            </a:prstGeom>
            <a:noFill/>
            <a:ln w="9525">
              <a:solidFill>
                <a:srgbClr val="FF6600"/>
              </a:solidFill>
              <a:round/>
              <a:headEnd/>
              <a:tailEnd/>
            </a:ln>
          </xdr:spPr>
        </xdr:sp>
      </xdr:grpSp>
      <xdr:sp macro="" textlink="">
        <xdr:nvSpPr>
          <xdr:cNvPr id="31373" name="Line 194"/>
          <xdr:cNvSpPr>
            <a:spLocks noChangeShapeType="1"/>
          </xdr:cNvSpPr>
        </xdr:nvSpPr>
        <xdr:spPr bwMode="auto">
          <a:xfrm>
            <a:off x="228" y="2339"/>
            <a:ext cx="13" cy="0"/>
          </a:xfrm>
          <a:prstGeom prst="line">
            <a:avLst/>
          </a:prstGeom>
          <a:noFill/>
          <a:ln w="9525">
            <a:solidFill>
              <a:srgbClr val="FFFF99"/>
            </a:solidFill>
            <a:round/>
            <a:headEnd/>
            <a:tailEnd/>
          </a:ln>
        </xdr:spPr>
      </xdr:sp>
    </xdr:grpSp>
    <xdr:clientData/>
  </xdr:twoCellAnchor>
  <xdr:twoCellAnchor>
    <xdr:from>
      <xdr:col>6</xdr:col>
      <xdr:colOff>228600</xdr:colOff>
      <xdr:row>119</xdr:row>
      <xdr:rowOff>0</xdr:rowOff>
    </xdr:from>
    <xdr:to>
      <xdr:col>9</xdr:col>
      <xdr:colOff>238125</xdr:colOff>
      <xdr:row>120</xdr:row>
      <xdr:rowOff>47625</xdr:rowOff>
    </xdr:to>
    <xdr:grpSp>
      <xdr:nvGrpSpPr>
        <xdr:cNvPr id="31168" name="Group 264"/>
        <xdr:cNvGrpSpPr>
          <a:grpSpLocks/>
        </xdr:cNvGrpSpPr>
      </xdr:nvGrpSpPr>
      <xdr:grpSpPr bwMode="auto">
        <a:xfrm>
          <a:off x="3915697" y="24375806"/>
          <a:ext cx="1853073" cy="252464"/>
          <a:chOff x="363" y="2356"/>
          <a:chExt cx="193" cy="25"/>
        </a:xfrm>
      </xdr:grpSpPr>
      <xdr:sp macro="" textlink="">
        <xdr:nvSpPr>
          <xdr:cNvPr id="12496" name="Text Box 208"/>
          <xdr:cNvSpPr txBox="1">
            <a:spLocks noChangeArrowheads="1"/>
          </xdr:cNvSpPr>
        </xdr:nvSpPr>
        <xdr:spPr bwMode="auto">
          <a:xfrm>
            <a:off x="409" y="2356"/>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490" name="Text Box 202"/>
          <xdr:cNvSpPr txBox="1">
            <a:spLocks noChangeArrowheads="1"/>
          </xdr:cNvSpPr>
        </xdr:nvSpPr>
        <xdr:spPr bwMode="auto">
          <a:xfrm>
            <a:off x="481" y="2356"/>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411" name="Text Box 123"/>
          <xdr:cNvSpPr txBox="1">
            <a:spLocks noChangeArrowheads="1"/>
          </xdr:cNvSpPr>
        </xdr:nvSpPr>
        <xdr:spPr bwMode="auto">
          <a:xfrm>
            <a:off x="453" y="2356"/>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1357" name="Line 189"/>
          <xdr:cNvSpPr>
            <a:spLocks noChangeShapeType="1"/>
          </xdr:cNvSpPr>
        </xdr:nvSpPr>
        <xdr:spPr bwMode="auto">
          <a:xfrm>
            <a:off x="471" y="2366"/>
            <a:ext cx="13" cy="0"/>
          </a:xfrm>
          <a:prstGeom prst="line">
            <a:avLst/>
          </a:prstGeom>
          <a:noFill/>
          <a:ln w="9525">
            <a:solidFill>
              <a:srgbClr val="FFFF99"/>
            </a:solidFill>
            <a:round/>
            <a:headEnd/>
            <a:tailEnd/>
          </a:ln>
        </xdr:spPr>
      </xdr:sp>
      <xdr:sp macro="" textlink="">
        <xdr:nvSpPr>
          <xdr:cNvPr id="12487" name="Text Box 199"/>
          <xdr:cNvSpPr txBox="1">
            <a:spLocks noChangeArrowheads="1"/>
          </xdr:cNvSpPr>
        </xdr:nvSpPr>
        <xdr:spPr bwMode="auto">
          <a:xfrm>
            <a:off x="520" y="2356"/>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489" name="Text Box 201"/>
          <xdr:cNvSpPr txBox="1">
            <a:spLocks noChangeArrowheads="1"/>
          </xdr:cNvSpPr>
        </xdr:nvSpPr>
        <xdr:spPr bwMode="auto">
          <a:xfrm>
            <a:off x="363" y="2356"/>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1360" name="Line 203"/>
          <xdr:cNvSpPr>
            <a:spLocks noChangeShapeType="1"/>
          </xdr:cNvSpPr>
        </xdr:nvSpPr>
        <xdr:spPr bwMode="auto">
          <a:xfrm>
            <a:off x="398" y="2366"/>
            <a:ext cx="13" cy="0"/>
          </a:xfrm>
          <a:prstGeom prst="line">
            <a:avLst/>
          </a:prstGeom>
          <a:noFill/>
          <a:ln w="9525">
            <a:solidFill>
              <a:srgbClr val="FFFF99"/>
            </a:solidFill>
            <a:round/>
            <a:headEnd/>
            <a:tailEnd/>
          </a:ln>
        </xdr:spPr>
      </xdr:sp>
      <xdr:grpSp>
        <xdr:nvGrpSpPr>
          <xdr:cNvPr id="31361" name="Group 204"/>
          <xdr:cNvGrpSpPr>
            <a:grpSpLocks/>
          </xdr:cNvGrpSpPr>
        </xdr:nvGrpSpPr>
        <xdr:grpSpPr bwMode="auto">
          <a:xfrm>
            <a:off x="510" y="2364"/>
            <a:ext cx="13" cy="4"/>
            <a:chOff x="222" y="302"/>
            <a:chExt cx="13" cy="4"/>
          </a:xfrm>
        </xdr:grpSpPr>
        <xdr:sp macro="" textlink="">
          <xdr:nvSpPr>
            <xdr:cNvPr id="31363" name="Line 205"/>
            <xdr:cNvSpPr>
              <a:spLocks noChangeShapeType="1"/>
            </xdr:cNvSpPr>
          </xdr:nvSpPr>
          <xdr:spPr bwMode="auto">
            <a:xfrm>
              <a:off x="222" y="306"/>
              <a:ext cx="13" cy="0"/>
            </a:xfrm>
            <a:prstGeom prst="line">
              <a:avLst/>
            </a:prstGeom>
            <a:noFill/>
            <a:ln w="9525">
              <a:solidFill>
                <a:srgbClr val="FFFF99"/>
              </a:solidFill>
              <a:round/>
              <a:headEnd/>
              <a:tailEnd/>
            </a:ln>
          </xdr:spPr>
        </xdr:sp>
        <xdr:sp macro="" textlink="">
          <xdr:nvSpPr>
            <xdr:cNvPr id="31364" name="Line 206"/>
            <xdr:cNvSpPr>
              <a:spLocks noChangeShapeType="1"/>
            </xdr:cNvSpPr>
          </xdr:nvSpPr>
          <xdr:spPr bwMode="auto">
            <a:xfrm>
              <a:off x="222" y="302"/>
              <a:ext cx="13" cy="0"/>
            </a:xfrm>
            <a:prstGeom prst="line">
              <a:avLst/>
            </a:prstGeom>
            <a:noFill/>
            <a:ln w="9525">
              <a:solidFill>
                <a:srgbClr val="FF6600"/>
              </a:solidFill>
              <a:round/>
              <a:headEnd/>
              <a:tailEnd/>
            </a:ln>
          </xdr:spPr>
        </xdr:sp>
      </xdr:grpSp>
      <xdr:sp macro="" textlink="">
        <xdr:nvSpPr>
          <xdr:cNvPr id="31362" name="Line 207"/>
          <xdr:cNvSpPr>
            <a:spLocks noChangeShapeType="1"/>
          </xdr:cNvSpPr>
        </xdr:nvSpPr>
        <xdr:spPr bwMode="auto">
          <a:xfrm>
            <a:off x="443" y="2366"/>
            <a:ext cx="13" cy="0"/>
          </a:xfrm>
          <a:prstGeom prst="line">
            <a:avLst/>
          </a:prstGeom>
          <a:noFill/>
          <a:ln w="9525">
            <a:solidFill>
              <a:srgbClr val="FFFF99"/>
            </a:solidFill>
            <a:round/>
            <a:headEnd/>
            <a:tailEnd/>
          </a:ln>
        </xdr:spPr>
      </xdr:sp>
    </xdr:grpSp>
    <xdr:clientData/>
  </xdr:twoCellAnchor>
  <xdr:twoCellAnchor>
    <xdr:from>
      <xdr:col>3</xdr:col>
      <xdr:colOff>561975</xdr:colOff>
      <xdr:row>124</xdr:row>
      <xdr:rowOff>57150</xdr:rowOff>
    </xdr:from>
    <xdr:to>
      <xdr:col>4</xdr:col>
      <xdr:colOff>457200</xdr:colOff>
      <xdr:row>127</xdr:row>
      <xdr:rowOff>19050</xdr:rowOff>
    </xdr:to>
    <xdr:grpSp>
      <xdr:nvGrpSpPr>
        <xdr:cNvPr id="31169" name="Group 265"/>
        <xdr:cNvGrpSpPr>
          <a:grpSpLocks/>
        </xdr:cNvGrpSpPr>
      </xdr:nvGrpSpPr>
      <xdr:grpSpPr bwMode="auto">
        <a:xfrm>
          <a:off x="2405523" y="25457150"/>
          <a:ext cx="509742" cy="576416"/>
          <a:chOff x="204" y="2417"/>
          <a:chExt cx="53" cy="56"/>
        </a:xfrm>
      </xdr:grpSpPr>
      <xdr:sp macro="" textlink="">
        <xdr:nvSpPr>
          <xdr:cNvPr id="12498" name="Text Box 210"/>
          <xdr:cNvSpPr txBox="1">
            <a:spLocks noChangeArrowheads="1"/>
          </xdr:cNvSpPr>
        </xdr:nvSpPr>
        <xdr:spPr bwMode="auto">
          <a:xfrm>
            <a:off x="220" y="2453"/>
            <a:ext cx="21"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31349" name="Line 212"/>
          <xdr:cNvSpPr>
            <a:spLocks noChangeShapeType="1"/>
          </xdr:cNvSpPr>
        </xdr:nvSpPr>
        <xdr:spPr bwMode="auto">
          <a:xfrm flipH="1">
            <a:off x="215" y="2417"/>
            <a:ext cx="31" cy="0"/>
          </a:xfrm>
          <a:prstGeom prst="line">
            <a:avLst/>
          </a:prstGeom>
          <a:noFill/>
          <a:ln w="9525">
            <a:solidFill>
              <a:srgbClr val="FFFF99"/>
            </a:solidFill>
            <a:round/>
            <a:headEnd/>
            <a:tailEnd/>
          </a:ln>
        </xdr:spPr>
      </xdr:sp>
      <xdr:sp macro="" textlink="">
        <xdr:nvSpPr>
          <xdr:cNvPr id="31350" name="Line 213"/>
          <xdr:cNvSpPr>
            <a:spLocks noChangeShapeType="1"/>
          </xdr:cNvSpPr>
        </xdr:nvSpPr>
        <xdr:spPr bwMode="auto">
          <a:xfrm rot="17259008" flipH="1">
            <a:off x="195" y="2432"/>
            <a:ext cx="31" cy="1"/>
          </a:xfrm>
          <a:prstGeom prst="line">
            <a:avLst/>
          </a:prstGeom>
          <a:noFill/>
          <a:ln w="9525">
            <a:solidFill>
              <a:srgbClr val="FFFF99"/>
            </a:solidFill>
            <a:round/>
            <a:headEnd/>
            <a:tailEnd/>
          </a:ln>
        </xdr:spPr>
      </xdr:sp>
      <xdr:sp macro="" textlink="">
        <xdr:nvSpPr>
          <xdr:cNvPr id="31351" name="Line 214"/>
          <xdr:cNvSpPr>
            <a:spLocks noChangeShapeType="1"/>
          </xdr:cNvSpPr>
        </xdr:nvSpPr>
        <xdr:spPr bwMode="auto">
          <a:xfrm rot="4340992">
            <a:off x="236" y="2432"/>
            <a:ext cx="31" cy="1"/>
          </a:xfrm>
          <a:prstGeom prst="line">
            <a:avLst/>
          </a:prstGeom>
          <a:noFill/>
          <a:ln w="9525">
            <a:solidFill>
              <a:srgbClr val="FFFF99"/>
            </a:solidFill>
            <a:round/>
            <a:headEnd/>
            <a:tailEnd/>
          </a:ln>
        </xdr:spPr>
      </xdr:sp>
      <xdr:sp macro="" textlink="">
        <xdr:nvSpPr>
          <xdr:cNvPr id="31352" name="Line 215"/>
          <xdr:cNvSpPr>
            <a:spLocks noChangeShapeType="1"/>
          </xdr:cNvSpPr>
        </xdr:nvSpPr>
        <xdr:spPr bwMode="auto">
          <a:xfrm rot="1917262" flipH="1" flipV="1">
            <a:off x="204" y="2453"/>
            <a:ext cx="21" cy="1"/>
          </a:xfrm>
          <a:prstGeom prst="line">
            <a:avLst/>
          </a:prstGeom>
          <a:noFill/>
          <a:ln w="9525">
            <a:solidFill>
              <a:srgbClr val="FFFF99"/>
            </a:solidFill>
            <a:round/>
            <a:headEnd/>
            <a:tailEnd/>
          </a:ln>
        </xdr:spPr>
      </xdr:sp>
      <xdr:sp macro="" textlink="">
        <xdr:nvSpPr>
          <xdr:cNvPr id="31353" name="Line 222"/>
          <xdr:cNvSpPr>
            <a:spLocks noChangeShapeType="1"/>
          </xdr:cNvSpPr>
        </xdr:nvSpPr>
        <xdr:spPr bwMode="auto">
          <a:xfrm rot="19682738" flipV="1">
            <a:off x="236" y="2453"/>
            <a:ext cx="21" cy="1"/>
          </a:xfrm>
          <a:prstGeom prst="line">
            <a:avLst/>
          </a:prstGeom>
          <a:noFill/>
          <a:ln w="9525">
            <a:solidFill>
              <a:srgbClr val="FFFF99"/>
            </a:solidFill>
            <a:round/>
            <a:headEnd/>
            <a:tailEnd/>
          </a:ln>
        </xdr:spPr>
      </xdr:sp>
    </xdr:grpSp>
    <xdr:clientData/>
  </xdr:twoCellAnchor>
  <xdr:twoCellAnchor>
    <xdr:from>
      <xdr:col>7</xdr:col>
      <xdr:colOff>28575</xdr:colOff>
      <xdr:row>123</xdr:row>
      <xdr:rowOff>76200</xdr:rowOff>
    </xdr:from>
    <xdr:to>
      <xdr:col>8</xdr:col>
      <xdr:colOff>180975</xdr:colOff>
      <xdr:row>126</xdr:row>
      <xdr:rowOff>171450</xdr:rowOff>
    </xdr:to>
    <xdr:grpSp>
      <xdr:nvGrpSpPr>
        <xdr:cNvPr id="31170" name="Group 266"/>
        <xdr:cNvGrpSpPr>
          <a:grpSpLocks/>
        </xdr:cNvGrpSpPr>
      </xdr:nvGrpSpPr>
      <xdr:grpSpPr bwMode="auto">
        <a:xfrm>
          <a:off x="4330188" y="25271361"/>
          <a:ext cx="766916" cy="709766"/>
          <a:chOff x="460" y="2629"/>
          <a:chExt cx="80" cy="70"/>
        </a:xfrm>
      </xdr:grpSpPr>
      <xdr:sp macro="" textlink="">
        <xdr:nvSpPr>
          <xdr:cNvPr id="12485" name="Text Box 197"/>
          <xdr:cNvSpPr txBox="1">
            <a:spLocks noChangeArrowheads="1"/>
          </xdr:cNvSpPr>
        </xdr:nvSpPr>
        <xdr:spPr bwMode="auto">
          <a:xfrm>
            <a:off x="510" y="2629"/>
            <a:ext cx="30" cy="18"/>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OH</a:t>
            </a:r>
          </a:p>
        </xdr:txBody>
      </xdr:sp>
      <xdr:grpSp>
        <xdr:nvGrpSpPr>
          <xdr:cNvPr id="31342" name="Group 238"/>
          <xdr:cNvGrpSpPr>
            <a:grpSpLocks/>
          </xdr:cNvGrpSpPr>
        </xdr:nvGrpSpPr>
        <xdr:grpSpPr bwMode="auto">
          <a:xfrm>
            <a:off x="460" y="2658"/>
            <a:ext cx="58" cy="41"/>
            <a:chOff x="815" y="824"/>
            <a:chExt cx="58" cy="41"/>
          </a:xfrm>
        </xdr:grpSpPr>
        <xdr:sp macro="" textlink="">
          <xdr:nvSpPr>
            <xdr:cNvPr id="31343" name="Line 239"/>
            <xdr:cNvSpPr>
              <a:spLocks noChangeShapeType="1"/>
            </xdr:cNvSpPr>
          </xdr:nvSpPr>
          <xdr:spPr bwMode="auto">
            <a:xfrm flipH="1">
              <a:off x="815" y="865"/>
              <a:ext cx="31" cy="0"/>
            </a:xfrm>
            <a:prstGeom prst="line">
              <a:avLst/>
            </a:prstGeom>
            <a:noFill/>
            <a:ln w="9525">
              <a:solidFill>
                <a:srgbClr val="FFFF99"/>
              </a:solidFill>
              <a:round/>
              <a:headEnd/>
              <a:tailEnd/>
            </a:ln>
          </xdr:spPr>
        </xdr:sp>
        <xdr:sp macro="" textlink="">
          <xdr:nvSpPr>
            <xdr:cNvPr id="31344" name="Line 240"/>
            <xdr:cNvSpPr>
              <a:spLocks noChangeShapeType="1"/>
            </xdr:cNvSpPr>
          </xdr:nvSpPr>
          <xdr:spPr bwMode="auto">
            <a:xfrm flipH="1">
              <a:off x="815" y="833"/>
              <a:ext cx="31" cy="0"/>
            </a:xfrm>
            <a:prstGeom prst="line">
              <a:avLst/>
            </a:prstGeom>
            <a:noFill/>
            <a:ln w="9525">
              <a:solidFill>
                <a:srgbClr val="FFFF99"/>
              </a:solidFill>
              <a:round/>
              <a:headEnd/>
              <a:tailEnd/>
            </a:ln>
          </xdr:spPr>
        </xdr:sp>
        <xdr:sp macro="" textlink="">
          <xdr:nvSpPr>
            <xdr:cNvPr id="31345" name="Line 241"/>
            <xdr:cNvSpPr>
              <a:spLocks noChangeShapeType="1"/>
            </xdr:cNvSpPr>
          </xdr:nvSpPr>
          <xdr:spPr bwMode="auto">
            <a:xfrm rot="16200000" flipH="1">
              <a:off x="831" y="849"/>
              <a:ext cx="31" cy="0"/>
            </a:xfrm>
            <a:prstGeom prst="line">
              <a:avLst/>
            </a:prstGeom>
            <a:noFill/>
            <a:ln w="9525">
              <a:solidFill>
                <a:srgbClr val="FFFF99"/>
              </a:solidFill>
              <a:round/>
              <a:headEnd/>
              <a:tailEnd/>
            </a:ln>
          </xdr:spPr>
        </xdr:sp>
        <xdr:sp macro="" textlink="">
          <xdr:nvSpPr>
            <xdr:cNvPr id="31346" name="Line 242"/>
            <xdr:cNvSpPr>
              <a:spLocks noChangeShapeType="1"/>
            </xdr:cNvSpPr>
          </xdr:nvSpPr>
          <xdr:spPr bwMode="auto">
            <a:xfrm rot="16200000" flipH="1">
              <a:off x="799" y="849"/>
              <a:ext cx="31" cy="0"/>
            </a:xfrm>
            <a:prstGeom prst="line">
              <a:avLst/>
            </a:prstGeom>
            <a:noFill/>
            <a:ln w="9525">
              <a:solidFill>
                <a:srgbClr val="FFFF99"/>
              </a:solidFill>
              <a:round/>
              <a:headEnd/>
              <a:tailEnd/>
            </a:ln>
          </xdr:spPr>
        </xdr:sp>
        <xdr:sp macro="" textlink="">
          <xdr:nvSpPr>
            <xdr:cNvPr id="31347" name="Line 243"/>
            <xdr:cNvSpPr>
              <a:spLocks noChangeShapeType="1"/>
            </xdr:cNvSpPr>
          </xdr:nvSpPr>
          <xdr:spPr bwMode="auto">
            <a:xfrm rot="19024427" flipH="1">
              <a:off x="842" y="824"/>
              <a:ext cx="31" cy="0"/>
            </a:xfrm>
            <a:prstGeom prst="line">
              <a:avLst/>
            </a:prstGeom>
            <a:noFill/>
            <a:ln w="9525">
              <a:solidFill>
                <a:srgbClr val="FFFF99"/>
              </a:solidFill>
              <a:round/>
              <a:headEnd/>
              <a:tailEnd/>
            </a:ln>
          </xdr:spPr>
        </xdr:sp>
      </xdr:grpSp>
    </xdr:grpSp>
    <xdr:clientData/>
  </xdr:twoCellAnchor>
  <xdr:twoCellAnchor>
    <xdr:from>
      <xdr:col>4</xdr:col>
      <xdr:colOff>228600</xdr:colOff>
      <xdr:row>116</xdr:row>
      <xdr:rowOff>95250</xdr:rowOff>
    </xdr:from>
    <xdr:to>
      <xdr:col>5</xdr:col>
      <xdr:colOff>247650</xdr:colOff>
      <xdr:row>117</xdr:row>
      <xdr:rowOff>123825</xdr:rowOff>
    </xdr:to>
    <xdr:sp macro="" textlink="">
      <xdr:nvSpPr>
        <xdr:cNvPr id="12555" name="Text Box 267"/>
        <xdr:cNvSpPr txBox="1">
          <a:spLocks noChangeArrowheads="1"/>
        </xdr:cNvSpPr>
      </xdr:nvSpPr>
      <xdr:spPr bwMode="auto">
        <a:xfrm>
          <a:off x="2667000" y="21678900"/>
          <a:ext cx="628650"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αλδεΰδη</a:t>
          </a:r>
        </a:p>
      </xdr:txBody>
    </xdr:sp>
    <xdr:clientData/>
  </xdr:twoCellAnchor>
  <xdr:twoCellAnchor>
    <xdr:from>
      <xdr:col>7</xdr:col>
      <xdr:colOff>504825</xdr:colOff>
      <xdr:row>116</xdr:row>
      <xdr:rowOff>95250</xdr:rowOff>
    </xdr:from>
    <xdr:to>
      <xdr:col>8</xdr:col>
      <xdr:colOff>409575</xdr:colOff>
      <xdr:row>117</xdr:row>
      <xdr:rowOff>123825</xdr:rowOff>
    </xdr:to>
    <xdr:sp macro="" textlink="">
      <xdr:nvSpPr>
        <xdr:cNvPr id="12556" name="Text Box 268"/>
        <xdr:cNvSpPr txBox="1">
          <a:spLocks noChangeArrowheads="1"/>
        </xdr:cNvSpPr>
      </xdr:nvSpPr>
      <xdr:spPr bwMode="auto">
        <a:xfrm>
          <a:off x="4772025" y="21678900"/>
          <a:ext cx="514350"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κετόνη</a:t>
          </a:r>
        </a:p>
      </xdr:txBody>
    </xdr:sp>
    <xdr:clientData/>
  </xdr:twoCellAnchor>
  <xdr:twoCellAnchor>
    <xdr:from>
      <xdr:col>3</xdr:col>
      <xdr:colOff>304800</xdr:colOff>
      <xdr:row>120</xdr:row>
      <xdr:rowOff>161925</xdr:rowOff>
    </xdr:from>
    <xdr:to>
      <xdr:col>6</xdr:col>
      <xdr:colOff>28575</xdr:colOff>
      <xdr:row>123</xdr:row>
      <xdr:rowOff>0</xdr:rowOff>
    </xdr:to>
    <xdr:sp macro="" textlink="">
      <xdr:nvSpPr>
        <xdr:cNvPr id="12557" name="Text Box 269"/>
        <xdr:cNvSpPr txBox="1">
          <a:spLocks noChangeArrowheads="1"/>
        </xdr:cNvSpPr>
      </xdr:nvSpPr>
      <xdr:spPr bwMode="auto">
        <a:xfrm>
          <a:off x="2133600" y="22507575"/>
          <a:ext cx="1552575" cy="409575"/>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ακόρεστη μονοσθενής αλκοόλη με 1δδ</a:t>
          </a:r>
        </a:p>
      </xdr:txBody>
    </xdr:sp>
    <xdr:clientData/>
  </xdr:twoCellAnchor>
  <xdr:twoCellAnchor>
    <xdr:from>
      <xdr:col>6</xdr:col>
      <xdr:colOff>371475</xdr:colOff>
      <xdr:row>120</xdr:row>
      <xdr:rowOff>161925</xdr:rowOff>
    </xdr:from>
    <xdr:to>
      <xdr:col>9</xdr:col>
      <xdr:colOff>47625</xdr:colOff>
      <xdr:row>123</xdr:row>
      <xdr:rowOff>0</xdr:rowOff>
    </xdr:to>
    <xdr:sp macro="" textlink="">
      <xdr:nvSpPr>
        <xdr:cNvPr id="12558" name="Text Box 270"/>
        <xdr:cNvSpPr txBox="1">
          <a:spLocks noChangeArrowheads="1"/>
        </xdr:cNvSpPr>
      </xdr:nvSpPr>
      <xdr:spPr bwMode="auto">
        <a:xfrm>
          <a:off x="4029075" y="22507575"/>
          <a:ext cx="1504950" cy="409575"/>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ακόρεστος μονοαιθέρας με 1δδ</a:t>
          </a:r>
        </a:p>
      </xdr:txBody>
    </xdr:sp>
    <xdr:clientData/>
  </xdr:twoCellAnchor>
  <xdr:twoCellAnchor>
    <xdr:from>
      <xdr:col>3</xdr:col>
      <xdr:colOff>333375</xdr:colOff>
      <xdr:row>127</xdr:row>
      <xdr:rowOff>104775</xdr:rowOff>
    </xdr:from>
    <xdr:to>
      <xdr:col>5</xdr:col>
      <xdr:colOff>66675</xdr:colOff>
      <xdr:row>129</xdr:row>
      <xdr:rowOff>114300</xdr:rowOff>
    </xdr:to>
    <xdr:sp macro="" textlink="">
      <xdr:nvSpPr>
        <xdr:cNvPr id="12559" name="Text Box 271"/>
        <xdr:cNvSpPr txBox="1">
          <a:spLocks noChangeArrowheads="1"/>
        </xdr:cNvSpPr>
      </xdr:nvSpPr>
      <xdr:spPr bwMode="auto">
        <a:xfrm>
          <a:off x="2162175" y="23783925"/>
          <a:ext cx="952500" cy="390525"/>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ετεροκυκλική ένωση </a:t>
          </a:r>
        </a:p>
      </xdr:txBody>
    </xdr:sp>
    <xdr:clientData/>
  </xdr:twoCellAnchor>
  <xdr:twoCellAnchor>
    <xdr:from>
      <xdr:col>6</xdr:col>
      <xdr:colOff>600075</xdr:colOff>
      <xdr:row>127</xdr:row>
      <xdr:rowOff>104775</xdr:rowOff>
    </xdr:from>
    <xdr:to>
      <xdr:col>8</xdr:col>
      <xdr:colOff>209550</xdr:colOff>
      <xdr:row>129</xdr:row>
      <xdr:rowOff>123825</xdr:rowOff>
    </xdr:to>
    <xdr:sp macro="" textlink="">
      <xdr:nvSpPr>
        <xdr:cNvPr id="12560" name="Text Box 272"/>
        <xdr:cNvSpPr txBox="1">
          <a:spLocks noChangeArrowheads="1"/>
        </xdr:cNvSpPr>
      </xdr:nvSpPr>
      <xdr:spPr bwMode="auto">
        <a:xfrm>
          <a:off x="4257675" y="23783925"/>
          <a:ext cx="828675" cy="400050"/>
        </a:xfrm>
        <a:prstGeom prst="rect">
          <a:avLst/>
        </a:prstGeom>
        <a:solidFill>
          <a:srgbClr val="0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800000"/>
              </a:solidFill>
              <a:latin typeface="Arial"/>
              <a:cs typeface="Arial"/>
            </a:rPr>
            <a:t>ισοκυκλική ένωση </a:t>
          </a:r>
        </a:p>
      </xdr:txBody>
    </xdr:sp>
    <xdr:clientData/>
  </xdr:twoCellAnchor>
  <xdr:twoCellAnchor>
    <xdr:from>
      <xdr:col>1</xdr:col>
      <xdr:colOff>447675</xdr:colOff>
      <xdr:row>85</xdr:row>
      <xdr:rowOff>128026</xdr:rowOff>
    </xdr:from>
    <xdr:to>
      <xdr:col>1</xdr:col>
      <xdr:colOff>591675</xdr:colOff>
      <xdr:row>86</xdr:row>
      <xdr:rowOff>67187</xdr:rowOff>
    </xdr:to>
    <xdr:sp macro="" textlink="">
      <xdr:nvSpPr>
        <xdr:cNvPr id="31177" name="Oval 273"/>
        <xdr:cNvSpPr>
          <a:spLocks noChangeArrowheads="1"/>
        </xdr:cNvSpPr>
      </xdr:nvSpPr>
      <xdr:spPr bwMode="auto">
        <a:xfrm>
          <a:off x="1062191" y="17539316"/>
          <a:ext cx="144000" cy="144000"/>
        </a:xfrm>
        <a:prstGeom prst="ellipse">
          <a:avLst/>
        </a:prstGeom>
        <a:gradFill rotWithShape="1">
          <a:gsLst>
            <a:gs pos="0">
              <a:srgbClr val="99CC00"/>
            </a:gs>
            <a:gs pos="100000">
              <a:srgbClr val="000000"/>
            </a:gs>
          </a:gsLst>
          <a:lin ang="2700000" scaled="1"/>
        </a:gradFill>
        <a:ln w="9525">
          <a:solidFill>
            <a:srgbClr val="000000"/>
          </a:solidFill>
          <a:round/>
          <a:headEnd/>
          <a:tailEnd/>
        </a:ln>
      </xdr:spPr>
    </xdr:sp>
    <xdr:clientData/>
  </xdr:twoCellAnchor>
  <xdr:twoCellAnchor>
    <xdr:from>
      <xdr:col>2</xdr:col>
      <xdr:colOff>28575</xdr:colOff>
      <xdr:row>130</xdr:row>
      <xdr:rowOff>171450</xdr:rowOff>
    </xdr:from>
    <xdr:to>
      <xdr:col>9</xdr:col>
      <xdr:colOff>104775</xdr:colOff>
      <xdr:row>132</xdr:row>
      <xdr:rowOff>38100</xdr:rowOff>
    </xdr:to>
    <xdr:sp macro="" textlink="">
      <xdr:nvSpPr>
        <xdr:cNvPr id="12562" name="Text Box 274"/>
        <xdr:cNvSpPr txBox="1">
          <a:spLocks noChangeArrowheads="1"/>
        </xdr:cNvSpPr>
      </xdr:nvSpPr>
      <xdr:spPr bwMode="auto">
        <a:xfrm>
          <a:off x="1247775" y="24422100"/>
          <a:ext cx="4343400" cy="247650"/>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Συστηματική εύρεση συντακτικών ισομερών - Παράδειγμα</a:t>
          </a:r>
        </a:p>
      </xdr:txBody>
    </xdr:sp>
    <xdr:clientData/>
  </xdr:twoCellAnchor>
  <xdr:twoCellAnchor>
    <xdr:from>
      <xdr:col>2</xdr:col>
      <xdr:colOff>38100</xdr:colOff>
      <xdr:row>137</xdr:row>
      <xdr:rowOff>180975</xdr:rowOff>
    </xdr:from>
    <xdr:to>
      <xdr:col>3</xdr:col>
      <xdr:colOff>114300</xdr:colOff>
      <xdr:row>139</xdr:row>
      <xdr:rowOff>38100</xdr:rowOff>
    </xdr:to>
    <xdr:sp macro="" textlink="">
      <xdr:nvSpPr>
        <xdr:cNvPr id="12563" name="Text Box 275"/>
        <xdr:cNvSpPr txBox="1">
          <a:spLocks noChangeArrowheads="1"/>
        </xdr:cNvSpPr>
      </xdr:nvSpPr>
      <xdr:spPr bwMode="auto">
        <a:xfrm>
          <a:off x="1283519" y="26924717"/>
          <a:ext cx="698910" cy="250415"/>
        </a:xfrm>
        <a:prstGeom prst="rect">
          <a:avLst/>
        </a:prstGeom>
        <a:solidFill>
          <a:srgbClr val="0033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6600"/>
              </a:solidFill>
              <a:latin typeface="Arial"/>
              <a:cs typeface="Arial"/>
            </a:rPr>
            <a:t>βήμα 1ο</a:t>
          </a:r>
        </a:p>
      </xdr:txBody>
    </xdr:sp>
    <xdr:clientData/>
  </xdr:twoCellAnchor>
  <xdr:twoCellAnchor>
    <xdr:from>
      <xdr:col>2</xdr:col>
      <xdr:colOff>38100</xdr:colOff>
      <xdr:row>149</xdr:row>
      <xdr:rowOff>107437</xdr:rowOff>
    </xdr:from>
    <xdr:to>
      <xdr:col>3</xdr:col>
      <xdr:colOff>114300</xdr:colOff>
      <xdr:row>150</xdr:row>
      <xdr:rowOff>155062</xdr:rowOff>
    </xdr:to>
    <xdr:sp macro="" textlink="">
      <xdr:nvSpPr>
        <xdr:cNvPr id="12564" name="Text Box 276"/>
        <xdr:cNvSpPr txBox="1">
          <a:spLocks noChangeArrowheads="1"/>
        </xdr:cNvSpPr>
      </xdr:nvSpPr>
      <xdr:spPr bwMode="auto">
        <a:xfrm>
          <a:off x="1283519" y="29210921"/>
          <a:ext cx="698910" cy="244270"/>
        </a:xfrm>
        <a:prstGeom prst="rect">
          <a:avLst/>
        </a:prstGeom>
        <a:solidFill>
          <a:srgbClr val="0033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6600"/>
              </a:solidFill>
              <a:latin typeface="Arial"/>
              <a:cs typeface="Arial"/>
            </a:rPr>
            <a:t>βήμα 2ο</a:t>
          </a:r>
        </a:p>
      </xdr:txBody>
    </xdr:sp>
    <xdr:clientData/>
  </xdr:twoCellAnchor>
  <xdr:twoCellAnchor>
    <xdr:from>
      <xdr:col>2</xdr:col>
      <xdr:colOff>276225</xdr:colOff>
      <xdr:row>158</xdr:row>
      <xdr:rowOff>114300</xdr:rowOff>
    </xdr:from>
    <xdr:to>
      <xdr:col>4</xdr:col>
      <xdr:colOff>342900</xdr:colOff>
      <xdr:row>159</xdr:row>
      <xdr:rowOff>142875</xdr:rowOff>
    </xdr:to>
    <xdr:grpSp>
      <xdr:nvGrpSpPr>
        <xdr:cNvPr id="31181" name="Group 312"/>
        <xdr:cNvGrpSpPr>
          <a:grpSpLocks/>
        </xdr:cNvGrpSpPr>
      </xdr:nvGrpSpPr>
      <xdr:grpSpPr bwMode="auto">
        <a:xfrm>
          <a:off x="1505257" y="32478816"/>
          <a:ext cx="1295708" cy="233414"/>
          <a:chOff x="213" y="3066"/>
          <a:chExt cx="135" cy="23"/>
        </a:xfrm>
      </xdr:grpSpPr>
      <xdr:sp macro="" textlink="">
        <xdr:nvSpPr>
          <xdr:cNvPr id="12566" name="Text Box 278"/>
          <xdr:cNvSpPr txBox="1">
            <a:spLocks noChangeArrowheads="1"/>
          </xdr:cNvSpPr>
        </xdr:nvSpPr>
        <xdr:spPr bwMode="auto">
          <a:xfrm>
            <a:off x="242" y="3066"/>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99CC00"/>
                </a:solidFill>
                <a:latin typeface="Arial"/>
                <a:cs typeface="Arial"/>
              </a:rPr>
              <a:t>C</a:t>
            </a:r>
          </a:p>
        </xdr:txBody>
      </xdr:sp>
      <xdr:sp macro="" textlink="">
        <xdr:nvSpPr>
          <xdr:cNvPr id="12567" name="Text Box 279"/>
          <xdr:cNvSpPr txBox="1">
            <a:spLocks noChangeArrowheads="1"/>
          </xdr:cNvSpPr>
        </xdr:nvSpPr>
        <xdr:spPr bwMode="auto">
          <a:xfrm>
            <a:off x="330" y="3066"/>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6600"/>
                </a:solidFill>
                <a:latin typeface="Arial"/>
                <a:cs typeface="Arial"/>
              </a:rPr>
              <a:t>C</a:t>
            </a:r>
          </a:p>
        </xdr:txBody>
      </xdr:sp>
      <xdr:sp macro="" textlink="">
        <xdr:nvSpPr>
          <xdr:cNvPr id="12568" name="Text Box 280"/>
          <xdr:cNvSpPr txBox="1">
            <a:spLocks noChangeArrowheads="1"/>
          </xdr:cNvSpPr>
        </xdr:nvSpPr>
        <xdr:spPr bwMode="auto">
          <a:xfrm>
            <a:off x="300" y="3066"/>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99CC00"/>
                </a:solidFill>
                <a:latin typeface="Arial"/>
                <a:cs typeface="Arial"/>
              </a:rPr>
              <a:t>C</a:t>
            </a:r>
          </a:p>
        </xdr:txBody>
      </xdr:sp>
      <xdr:sp macro="" textlink="">
        <xdr:nvSpPr>
          <xdr:cNvPr id="12569" name="Text Box 281"/>
          <xdr:cNvSpPr txBox="1">
            <a:spLocks noChangeArrowheads="1"/>
          </xdr:cNvSpPr>
        </xdr:nvSpPr>
        <xdr:spPr bwMode="auto">
          <a:xfrm>
            <a:off x="213" y="3066"/>
            <a:ext cx="19"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6600"/>
                </a:solidFill>
                <a:latin typeface="Arial"/>
                <a:cs typeface="Arial"/>
              </a:rPr>
              <a:t>C</a:t>
            </a:r>
          </a:p>
        </xdr:txBody>
      </xdr:sp>
      <xdr:sp macro="" textlink="">
        <xdr:nvSpPr>
          <xdr:cNvPr id="12570" name="Text Box 282"/>
          <xdr:cNvSpPr txBox="1">
            <a:spLocks noChangeArrowheads="1"/>
          </xdr:cNvSpPr>
        </xdr:nvSpPr>
        <xdr:spPr bwMode="auto">
          <a:xfrm>
            <a:off x="270" y="3066"/>
            <a:ext cx="2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0000"/>
                </a:solidFill>
                <a:latin typeface="Arial"/>
                <a:cs typeface="Arial"/>
              </a:rPr>
              <a:t>C</a:t>
            </a:r>
          </a:p>
        </xdr:txBody>
      </xdr:sp>
      <xdr:sp macro="" textlink="">
        <xdr:nvSpPr>
          <xdr:cNvPr id="31337" name="Line 283"/>
          <xdr:cNvSpPr>
            <a:spLocks noChangeShapeType="1"/>
          </xdr:cNvSpPr>
        </xdr:nvSpPr>
        <xdr:spPr bwMode="auto">
          <a:xfrm>
            <a:off x="289" y="3076"/>
            <a:ext cx="13" cy="0"/>
          </a:xfrm>
          <a:prstGeom prst="line">
            <a:avLst/>
          </a:prstGeom>
          <a:noFill/>
          <a:ln w="9525">
            <a:solidFill>
              <a:srgbClr val="FFFF99"/>
            </a:solidFill>
            <a:round/>
            <a:headEnd/>
            <a:tailEnd/>
          </a:ln>
        </xdr:spPr>
      </xdr:sp>
      <xdr:sp macro="" textlink="">
        <xdr:nvSpPr>
          <xdr:cNvPr id="31338" name="Line 284"/>
          <xdr:cNvSpPr>
            <a:spLocks noChangeShapeType="1"/>
          </xdr:cNvSpPr>
        </xdr:nvSpPr>
        <xdr:spPr bwMode="auto">
          <a:xfrm>
            <a:off x="231" y="3076"/>
            <a:ext cx="13" cy="0"/>
          </a:xfrm>
          <a:prstGeom prst="line">
            <a:avLst/>
          </a:prstGeom>
          <a:noFill/>
          <a:ln w="9525">
            <a:solidFill>
              <a:srgbClr val="FFFF99"/>
            </a:solidFill>
            <a:round/>
            <a:headEnd/>
            <a:tailEnd/>
          </a:ln>
        </xdr:spPr>
      </xdr:sp>
      <xdr:sp macro="" textlink="">
        <xdr:nvSpPr>
          <xdr:cNvPr id="31339" name="Line 288"/>
          <xdr:cNvSpPr>
            <a:spLocks noChangeShapeType="1"/>
          </xdr:cNvSpPr>
        </xdr:nvSpPr>
        <xdr:spPr bwMode="auto">
          <a:xfrm>
            <a:off x="259" y="3076"/>
            <a:ext cx="13" cy="0"/>
          </a:xfrm>
          <a:prstGeom prst="line">
            <a:avLst/>
          </a:prstGeom>
          <a:noFill/>
          <a:ln w="9525">
            <a:solidFill>
              <a:srgbClr val="FFFF99"/>
            </a:solidFill>
            <a:round/>
            <a:headEnd/>
            <a:tailEnd/>
          </a:ln>
        </xdr:spPr>
      </xdr:sp>
      <xdr:sp macro="" textlink="">
        <xdr:nvSpPr>
          <xdr:cNvPr id="31340" name="Line 289"/>
          <xdr:cNvSpPr>
            <a:spLocks noChangeShapeType="1"/>
          </xdr:cNvSpPr>
        </xdr:nvSpPr>
        <xdr:spPr bwMode="auto">
          <a:xfrm>
            <a:off x="319" y="3076"/>
            <a:ext cx="13" cy="0"/>
          </a:xfrm>
          <a:prstGeom prst="line">
            <a:avLst/>
          </a:prstGeom>
          <a:noFill/>
          <a:ln w="9525">
            <a:solidFill>
              <a:srgbClr val="FFFF99"/>
            </a:solidFill>
            <a:round/>
            <a:headEnd/>
            <a:tailEnd/>
          </a:ln>
        </xdr:spPr>
      </xdr:sp>
    </xdr:grpSp>
    <xdr:clientData/>
  </xdr:twoCellAnchor>
  <xdr:twoCellAnchor>
    <xdr:from>
      <xdr:col>5</xdr:col>
      <xdr:colOff>104775</xdr:colOff>
      <xdr:row>158</xdr:row>
      <xdr:rowOff>114330</xdr:rowOff>
    </xdr:from>
    <xdr:to>
      <xdr:col>6</xdr:col>
      <xdr:colOff>504825</xdr:colOff>
      <xdr:row>161</xdr:row>
      <xdr:rowOff>18719</xdr:rowOff>
    </xdr:to>
    <xdr:grpSp>
      <xdr:nvGrpSpPr>
        <xdr:cNvPr id="31182" name="Group 313"/>
        <xdr:cNvGrpSpPr>
          <a:grpSpLocks/>
        </xdr:cNvGrpSpPr>
      </xdr:nvGrpSpPr>
      <xdr:grpSpPr bwMode="auto">
        <a:xfrm>
          <a:off x="3177356" y="32478846"/>
          <a:ext cx="1014566" cy="518905"/>
          <a:chOff x="380" y="3066"/>
          <a:chExt cx="106" cy="50"/>
        </a:xfrm>
      </xdr:grpSpPr>
      <xdr:sp macro="" textlink="">
        <xdr:nvSpPr>
          <xdr:cNvPr id="12578" name="Text Box 290"/>
          <xdr:cNvSpPr txBox="1">
            <a:spLocks noChangeArrowheads="1"/>
          </xdr:cNvSpPr>
        </xdr:nvSpPr>
        <xdr:spPr bwMode="auto">
          <a:xfrm>
            <a:off x="409" y="3066"/>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9900"/>
                </a:solidFill>
                <a:latin typeface="Arial"/>
                <a:cs typeface="Arial"/>
              </a:rPr>
              <a:t>C</a:t>
            </a:r>
          </a:p>
        </xdr:txBody>
      </xdr:sp>
      <xdr:sp macro="" textlink="">
        <xdr:nvSpPr>
          <xdr:cNvPr id="12579" name="Text Box 291"/>
          <xdr:cNvSpPr txBox="1">
            <a:spLocks noChangeArrowheads="1"/>
          </xdr:cNvSpPr>
        </xdr:nvSpPr>
        <xdr:spPr bwMode="auto">
          <a:xfrm>
            <a:off x="410" y="3097"/>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00FF00"/>
                </a:solidFill>
                <a:latin typeface="Arial"/>
                <a:cs typeface="Arial"/>
              </a:rPr>
              <a:t>C</a:t>
            </a:r>
          </a:p>
        </xdr:txBody>
      </xdr:sp>
      <xdr:sp macro="" textlink="">
        <xdr:nvSpPr>
          <xdr:cNvPr id="12580" name="Text Box 292"/>
          <xdr:cNvSpPr txBox="1">
            <a:spLocks noChangeArrowheads="1"/>
          </xdr:cNvSpPr>
        </xdr:nvSpPr>
        <xdr:spPr bwMode="auto">
          <a:xfrm>
            <a:off x="467" y="3066"/>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C</a:t>
            </a:r>
          </a:p>
        </xdr:txBody>
      </xdr:sp>
      <xdr:sp macro="" textlink="">
        <xdr:nvSpPr>
          <xdr:cNvPr id="12581" name="Text Box 293"/>
          <xdr:cNvSpPr txBox="1">
            <a:spLocks noChangeArrowheads="1"/>
          </xdr:cNvSpPr>
        </xdr:nvSpPr>
        <xdr:spPr bwMode="auto">
          <a:xfrm>
            <a:off x="380" y="3066"/>
            <a:ext cx="19"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00FF00"/>
                </a:solidFill>
                <a:latin typeface="Arial"/>
                <a:cs typeface="Arial"/>
              </a:rPr>
              <a:t>C</a:t>
            </a:r>
          </a:p>
        </xdr:txBody>
      </xdr:sp>
      <xdr:sp macro="" textlink="">
        <xdr:nvSpPr>
          <xdr:cNvPr id="12582" name="Text Box 294"/>
          <xdr:cNvSpPr txBox="1">
            <a:spLocks noChangeArrowheads="1"/>
          </xdr:cNvSpPr>
        </xdr:nvSpPr>
        <xdr:spPr bwMode="auto">
          <a:xfrm>
            <a:off x="437" y="3066"/>
            <a:ext cx="2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00FF"/>
                </a:solidFill>
                <a:latin typeface="Arial"/>
                <a:cs typeface="Arial"/>
              </a:rPr>
              <a:t>C</a:t>
            </a:r>
          </a:p>
        </xdr:txBody>
      </xdr:sp>
      <xdr:sp macro="" textlink="">
        <xdr:nvSpPr>
          <xdr:cNvPr id="31328" name="Line 295"/>
          <xdr:cNvSpPr>
            <a:spLocks noChangeShapeType="1"/>
          </xdr:cNvSpPr>
        </xdr:nvSpPr>
        <xdr:spPr bwMode="auto">
          <a:xfrm>
            <a:off x="456" y="3076"/>
            <a:ext cx="13" cy="0"/>
          </a:xfrm>
          <a:prstGeom prst="line">
            <a:avLst/>
          </a:prstGeom>
          <a:noFill/>
          <a:ln w="9525">
            <a:solidFill>
              <a:srgbClr val="FFFF99"/>
            </a:solidFill>
            <a:round/>
            <a:headEnd/>
            <a:tailEnd/>
          </a:ln>
        </xdr:spPr>
      </xdr:sp>
      <xdr:sp macro="" textlink="">
        <xdr:nvSpPr>
          <xdr:cNvPr id="31329" name="Line 296"/>
          <xdr:cNvSpPr>
            <a:spLocks noChangeShapeType="1"/>
          </xdr:cNvSpPr>
        </xdr:nvSpPr>
        <xdr:spPr bwMode="auto">
          <a:xfrm>
            <a:off x="398" y="3076"/>
            <a:ext cx="13" cy="0"/>
          </a:xfrm>
          <a:prstGeom prst="line">
            <a:avLst/>
          </a:prstGeom>
          <a:noFill/>
          <a:ln w="9525">
            <a:solidFill>
              <a:srgbClr val="FFFF99"/>
            </a:solidFill>
            <a:round/>
            <a:headEnd/>
            <a:tailEnd/>
          </a:ln>
        </xdr:spPr>
      </xdr:sp>
      <xdr:sp macro="" textlink="">
        <xdr:nvSpPr>
          <xdr:cNvPr id="31330" name="Line 297"/>
          <xdr:cNvSpPr>
            <a:spLocks noChangeShapeType="1"/>
          </xdr:cNvSpPr>
        </xdr:nvSpPr>
        <xdr:spPr bwMode="auto">
          <a:xfrm>
            <a:off x="426" y="3076"/>
            <a:ext cx="13" cy="0"/>
          </a:xfrm>
          <a:prstGeom prst="line">
            <a:avLst/>
          </a:prstGeom>
          <a:noFill/>
          <a:ln w="9525">
            <a:solidFill>
              <a:srgbClr val="FFFF99"/>
            </a:solidFill>
            <a:round/>
            <a:headEnd/>
            <a:tailEnd/>
          </a:ln>
        </xdr:spPr>
      </xdr:sp>
      <xdr:sp macro="" textlink="">
        <xdr:nvSpPr>
          <xdr:cNvPr id="31331" name="Line 298"/>
          <xdr:cNvSpPr>
            <a:spLocks noChangeShapeType="1"/>
          </xdr:cNvSpPr>
        </xdr:nvSpPr>
        <xdr:spPr bwMode="auto">
          <a:xfrm rot="5400000">
            <a:off x="413" y="3092"/>
            <a:ext cx="13" cy="0"/>
          </a:xfrm>
          <a:prstGeom prst="line">
            <a:avLst/>
          </a:prstGeom>
          <a:noFill/>
          <a:ln w="9525">
            <a:solidFill>
              <a:srgbClr val="FFFF99"/>
            </a:solidFill>
            <a:round/>
            <a:headEnd/>
            <a:tailEnd/>
          </a:ln>
        </xdr:spPr>
      </xdr:sp>
    </xdr:grpSp>
    <xdr:clientData/>
  </xdr:twoCellAnchor>
  <xdr:twoCellAnchor>
    <xdr:from>
      <xdr:col>7</xdr:col>
      <xdr:colOff>390525</xdr:colOff>
      <xdr:row>157</xdr:row>
      <xdr:rowOff>19086</xdr:rowOff>
    </xdr:from>
    <xdr:to>
      <xdr:col>8</xdr:col>
      <xdr:colOff>523875</xdr:colOff>
      <xdr:row>161</xdr:row>
      <xdr:rowOff>8955</xdr:rowOff>
    </xdr:to>
    <xdr:grpSp>
      <xdr:nvGrpSpPr>
        <xdr:cNvPr id="31183" name="Group 324"/>
        <xdr:cNvGrpSpPr>
          <a:grpSpLocks/>
        </xdr:cNvGrpSpPr>
      </xdr:nvGrpSpPr>
      <xdr:grpSpPr bwMode="auto">
        <a:xfrm>
          <a:off x="4692138" y="32178763"/>
          <a:ext cx="747866" cy="809224"/>
          <a:chOff x="523" y="3038"/>
          <a:chExt cx="78" cy="79"/>
        </a:xfrm>
      </xdr:grpSpPr>
      <xdr:sp macro="" textlink="">
        <xdr:nvSpPr>
          <xdr:cNvPr id="12603" name="Text Box 315"/>
          <xdr:cNvSpPr txBox="1">
            <a:spLocks noChangeArrowheads="1"/>
          </xdr:cNvSpPr>
        </xdr:nvSpPr>
        <xdr:spPr bwMode="auto">
          <a:xfrm>
            <a:off x="552" y="3068"/>
            <a:ext cx="18"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6600"/>
                </a:solidFill>
                <a:latin typeface="Arial"/>
                <a:cs typeface="Arial"/>
              </a:rPr>
              <a:t>C</a:t>
            </a:r>
          </a:p>
        </xdr:txBody>
      </xdr:sp>
      <xdr:sp macro="" textlink="">
        <xdr:nvSpPr>
          <xdr:cNvPr id="12604" name="Text Box 316"/>
          <xdr:cNvSpPr txBox="1">
            <a:spLocks noChangeArrowheads="1"/>
          </xdr:cNvSpPr>
        </xdr:nvSpPr>
        <xdr:spPr bwMode="auto">
          <a:xfrm>
            <a:off x="553" y="3098"/>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CC00"/>
                </a:solidFill>
                <a:latin typeface="Arial"/>
                <a:cs typeface="Arial"/>
              </a:rPr>
              <a:t>C</a:t>
            </a:r>
          </a:p>
        </xdr:txBody>
      </xdr:sp>
      <xdr:sp macro="" textlink="">
        <xdr:nvSpPr>
          <xdr:cNvPr id="12605" name="Text Box 317"/>
          <xdr:cNvSpPr txBox="1">
            <a:spLocks noChangeArrowheads="1"/>
          </xdr:cNvSpPr>
        </xdr:nvSpPr>
        <xdr:spPr bwMode="auto">
          <a:xfrm>
            <a:off x="552" y="3038"/>
            <a:ext cx="19" cy="20"/>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CC00"/>
                </a:solidFill>
                <a:latin typeface="Arial"/>
                <a:cs typeface="Arial"/>
              </a:rPr>
              <a:t>C</a:t>
            </a:r>
          </a:p>
        </xdr:txBody>
      </xdr:sp>
      <xdr:sp macro="" textlink="">
        <xdr:nvSpPr>
          <xdr:cNvPr id="12606" name="Text Box 318"/>
          <xdr:cNvSpPr txBox="1">
            <a:spLocks noChangeArrowheads="1"/>
          </xdr:cNvSpPr>
        </xdr:nvSpPr>
        <xdr:spPr bwMode="auto">
          <a:xfrm>
            <a:off x="523" y="3068"/>
            <a:ext cx="19"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CC00"/>
                </a:solidFill>
                <a:latin typeface="Arial"/>
                <a:cs typeface="Arial"/>
              </a:rPr>
              <a:t>C</a:t>
            </a:r>
          </a:p>
        </xdr:txBody>
      </xdr:sp>
      <xdr:sp macro="" textlink="">
        <xdr:nvSpPr>
          <xdr:cNvPr id="12607" name="Text Box 319"/>
          <xdr:cNvSpPr txBox="1">
            <a:spLocks noChangeArrowheads="1"/>
          </xdr:cNvSpPr>
        </xdr:nvSpPr>
        <xdr:spPr bwMode="auto">
          <a:xfrm>
            <a:off x="580" y="3068"/>
            <a:ext cx="2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CC00"/>
                </a:solidFill>
                <a:latin typeface="Arial"/>
                <a:cs typeface="Arial"/>
              </a:rPr>
              <a:t>C</a:t>
            </a:r>
          </a:p>
        </xdr:txBody>
      </xdr:sp>
      <xdr:sp macro="" textlink="">
        <xdr:nvSpPr>
          <xdr:cNvPr id="31319" name="Line 320"/>
          <xdr:cNvSpPr>
            <a:spLocks noChangeShapeType="1"/>
          </xdr:cNvSpPr>
        </xdr:nvSpPr>
        <xdr:spPr bwMode="auto">
          <a:xfrm rot="5400000">
            <a:off x="556" y="3063"/>
            <a:ext cx="13" cy="0"/>
          </a:xfrm>
          <a:prstGeom prst="line">
            <a:avLst/>
          </a:prstGeom>
          <a:noFill/>
          <a:ln w="9525">
            <a:solidFill>
              <a:srgbClr val="FFFF99"/>
            </a:solidFill>
            <a:round/>
            <a:headEnd/>
            <a:tailEnd/>
          </a:ln>
        </xdr:spPr>
      </xdr:sp>
      <xdr:sp macro="" textlink="">
        <xdr:nvSpPr>
          <xdr:cNvPr id="31320" name="Line 321"/>
          <xdr:cNvSpPr>
            <a:spLocks noChangeShapeType="1"/>
          </xdr:cNvSpPr>
        </xdr:nvSpPr>
        <xdr:spPr bwMode="auto">
          <a:xfrm>
            <a:off x="541" y="3078"/>
            <a:ext cx="13" cy="0"/>
          </a:xfrm>
          <a:prstGeom prst="line">
            <a:avLst/>
          </a:prstGeom>
          <a:noFill/>
          <a:ln w="9525">
            <a:solidFill>
              <a:srgbClr val="FFFF99"/>
            </a:solidFill>
            <a:round/>
            <a:headEnd/>
            <a:tailEnd/>
          </a:ln>
        </xdr:spPr>
      </xdr:sp>
      <xdr:sp macro="" textlink="">
        <xdr:nvSpPr>
          <xdr:cNvPr id="31321" name="Line 322"/>
          <xdr:cNvSpPr>
            <a:spLocks noChangeShapeType="1"/>
          </xdr:cNvSpPr>
        </xdr:nvSpPr>
        <xdr:spPr bwMode="auto">
          <a:xfrm>
            <a:off x="569" y="3078"/>
            <a:ext cx="13" cy="0"/>
          </a:xfrm>
          <a:prstGeom prst="line">
            <a:avLst/>
          </a:prstGeom>
          <a:noFill/>
          <a:ln w="9525">
            <a:solidFill>
              <a:srgbClr val="FFFF99"/>
            </a:solidFill>
            <a:round/>
            <a:headEnd/>
            <a:tailEnd/>
          </a:ln>
        </xdr:spPr>
      </xdr:sp>
      <xdr:sp macro="" textlink="">
        <xdr:nvSpPr>
          <xdr:cNvPr id="31322" name="Line 323"/>
          <xdr:cNvSpPr>
            <a:spLocks noChangeShapeType="1"/>
          </xdr:cNvSpPr>
        </xdr:nvSpPr>
        <xdr:spPr bwMode="auto">
          <a:xfrm rot="5400000">
            <a:off x="556" y="3094"/>
            <a:ext cx="13" cy="0"/>
          </a:xfrm>
          <a:prstGeom prst="line">
            <a:avLst/>
          </a:prstGeom>
          <a:noFill/>
          <a:ln w="9525">
            <a:solidFill>
              <a:srgbClr val="FFFF99"/>
            </a:solidFill>
            <a:round/>
            <a:headEnd/>
            <a:tailEnd/>
          </a:ln>
        </xdr:spPr>
      </xdr:sp>
    </xdr:grpSp>
    <xdr:clientData/>
  </xdr:twoCellAnchor>
  <xdr:twoCellAnchor>
    <xdr:from>
      <xdr:col>2</xdr:col>
      <xdr:colOff>38100</xdr:colOff>
      <xdr:row>162</xdr:row>
      <xdr:rowOff>95250</xdr:rowOff>
    </xdr:from>
    <xdr:to>
      <xdr:col>3</xdr:col>
      <xdr:colOff>114300</xdr:colOff>
      <xdr:row>163</xdr:row>
      <xdr:rowOff>142875</xdr:rowOff>
    </xdr:to>
    <xdr:sp macro="" textlink="">
      <xdr:nvSpPr>
        <xdr:cNvPr id="12613" name="Text Box 325"/>
        <xdr:cNvSpPr txBox="1">
          <a:spLocks noChangeArrowheads="1"/>
        </xdr:cNvSpPr>
      </xdr:nvSpPr>
      <xdr:spPr bwMode="auto">
        <a:xfrm>
          <a:off x="1257300" y="30060900"/>
          <a:ext cx="685800" cy="238125"/>
        </a:xfrm>
        <a:prstGeom prst="rect">
          <a:avLst/>
        </a:prstGeom>
        <a:solidFill>
          <a:srgbClr val="0033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6600"/>
              </a:solidFill>
              <a:latin typeface="Arial"/>
              <a:cs typeface="Arial"/>
            </a:rPr>
            <a:t>βήμα 3ο</a:t>
          </a:r>
        </a:p>
      </xdr:txBody>
    </xdr:sp>
    <xdr:clientData/>
  </xdr:twoCellAnchor>
  <xdr:twoCellAnchor>
    <xdr:from>
      <xdr:col>2</xdr:col>
      <xdr:colOff>600075</xdr:colOff>
      <xdr:row>160</xdr:row>
      <xdr:rowOff>0</xdr:rowOff>
    </xdr:from>
    <xdr:to>
      <xdr:col>3</xdr:col>
      <xdr:colOff>600075</xdr:colOff>
      <xdr:row>161</xdr:row>
      <xdr:rowOff>28575</xdr:rowOff>
    </xdr:to>
    <xdr:sp macro="" textlink="">
      <xdr:nvSpPr>
        <xdr:cNvPr id="12615" name="Text Box 327"/>
        <xdr:cNvSpPr txBox="1">
          <a:spLocks noChangeArrowheads="1"/>
        </xdr:cNvSpPr>
      </xdr:nvSpPr>
      <xdr:spPr bwMode="auto">
        <a:xfrm>
          <a:off x="1819275" y="29584650"/>
          <a:ext cx="609600"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3366FF"/>
              </a:solidFill>
              <a:latin typeface="Arial"/>
              <a:cs typeface="Arial"/>
            </a:rPr>
            <a:t>μορφή Ι</a:t>
          </a:r>
        </a:p>
      </xdr:txBody>
    </xdr:sp>
    <xdr:clientData/>
  </xdr:twoCellAnchor>
  <xdr:twoCellAnchor>
    <xdr:from>
      <xdr:col>6</xdr:col>
      <xdr:colOff>28575</xdr:colOff>
      <xdr:row>160</xdr:row>
      <xdr:rowOff>0</xdr:rowOff>
    </xdr:from>
    <xdr:to>
      <xdr:col>7</xdr:col>
      <xdr:colOff>38100</xdr:colOff>
      <xdr:row>161</xdr:row>
      <xdr:rowOff>28575</xdr:rowOff>
    </xdr:to>
    <xdr:sp macro="" textlink="">
      <xdr:nvSpPr>
        <xdr:cNvPr id="12616" name="Text Box 328"/>
        <xdr:cNvSpPr txBox="1">
          <a:spLocks noChangeArrowheads="1"/>
        </xdr:cNvSpPr>
      </xdr:nvSpPr>
      <xdr:spPr bwMode="auto">
        <a:xfrm>
          <a:off x="3686175" y="29584650"/>
          <a:ext cx="619125"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3366FF"/>
              </a:solidFill>
              <a:latin typeface="Arial"/>
              <a:cs typeface="Arial"/>
            </a:rPr>
            <a:t>μορφή ΙΙ</a:t>
          </a:r>
        </a:p>
      </xdr:txBody>
    </xdr:sp>
    <xdr:clientData/>
  </xdr:twoCellAnchor>
  <xdr:twoCellAnchor>
    <xdr:from>
      <xdr:col>8</xdr:col>
      <xdr:colOff>304800</xdr:colOff>
      <xdr:row>160</xdr:row>
      <xdr:rowOff>0</xdr:rowOff>
    </xdr:from>
    <xdr:to>
      <xdr:col>9</xdr:col>
      <xdr:colOff>352425</xdr:colOff>
      <xdr:row>161</xdr:row>
      <xdr:rowOff>28575</xdr:rowOff>
    </xdr:to>
    <xdr:sp macro="" textlink="">
      <xdr:nvSpPr>
        <xdr:cNvPr id="12617" name="Text Box 329"/>
        <xdr:cNvSpPr txBox="1">
          <a:spLocks noChangeArrowheads="1"/>
        </xdr:cNvSpPr>
      </xdr:nvSpPr>
      <xdr:spPr bwMode="auto">
        <a:xfrm>
          <a:off x="5181600" y="29584650"/>
          <a:ext cx="657225"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3366FF"/>
              </a:solidFill>
              <a:latin typeface="Arial"/>
              <a:cs typeface="Arial"/>
            </a:rPr>
            <a:t>μορφή ΙΙΙ</a:t>
          </a:r>
        </a:p>
      </xdr:txBody>
    </xdr:sp>
    <xdr:clientData/>
  </xdr:twoCellAnchor>
  <xdr:twoCellAnchor>
    <xdr:from>
      <xdr:col>4</xdr:col>
      <xdr:colOff>0</xdr:colOff>
      <xdr:row>175</xdr:row>
      <xdr:rowOff>123825</xdr:rowOff>
    </xdr:from>
    <xdr:to>
      <xdr:col>7</xdr:col>
      <xdr:colOff>419100</xdr:colOff>
      <xdr:row>176</xdr:row>
      <xdr:rowOff>171450</xdr:rowOff>
    </xdr:to>
    <xdr:grpSp>
      <xdr:nvGrpSpPr>
        <xdr:cNvPr id="31188" name="Group 345"/>
        <xdr:cNvGrpSpPr>
          <a:grpSpLocks/>
        </xdr:cNvGrpSpPr>
      </xdr:nvGrpSpPr>
      <xdr:grpSpPr bwMode="auto">
        <a:xfrm>
          <a:off x="2458065" y="35970599"/>
          <a:ext cx="2262648" cy="252464"/>
          <a:chOff x="239" y="3399"/>
          <a:chExt cx="236" cy="25"/>
        </a:xfrm>
      </xdr:grpSpPr>
      <xdr:sp macro="" textlink="">
        <xdr:nvSpPr>
          <xdr:cNvPr id="12630" name="Text Box 342"/>
          <xdr:cNvSpPr txBox="1">
            <a:spLocks noChangeArrowheads="1"/>
          </xdr:cNvSpPr>
        </xdr:nvSpPr>
        <xdr:spPr bwMode="auto">
          <a:xfrm>
            <a:off x="329" y="3399"/>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619" name="Text Box 331"/>
          <xdr:cNvSpPr txBox="1">
            <a:spLocks noChangeArrowheads="1"/>
          </xdr:cNvSpPr>
        </xdr:nvSpPr>
        <xdr:spPr bwMode="auto">
          <a:xfrm>
            <a:off x="283" y="3399"/>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620" name="Text Box 332"/>
          <xdr:cNvSpPr txBox="1">
            <a:spLocks noChangeArrowheads="1"/>
          </xdr:cNvSpPr>
        </xdr:nvSpPr>
        <xdr:spPr bwMode="auto">
          <a:xfrm>
            <a:off x="457" y="3399"/>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621" name="Text Box 333"/>
          <xdr:cNvSpPr txBox="1">
            <a:spLocks noChangeArrowheads="1"/>
          </xdr:cNvSpPr>
        </xdr:nvSpPr>
        <xdr:spPr bwMode="auto">
          <a:xfrm>
            <a:off x="418" y="3399"/>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622" name="Text Box 334"/>
          <xdr:cNvSpPr txBox="1">
            <a:spLocks noChangeArrowheads="1"/>
          </xdr:cNvSpPr>
        </xdr:nvSpPr>
        <xdr:spPr bwMode="auto">
          <a:xfrm>
            <a:off x="239" y="3399"/>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623" name="Text Box 335"/>
          <xdr:cNvSpPr txBox="1">
            <a:spLocks noChangeArrowheads="1"/>
          </xdr:cNvSpPr>
        </xdr:nvSpPr>
        <xdr:spPr bwMode="auto">
          <a:xfrm>
            <a:off x="373" y="3399"/>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1307" name="Line 336"/>
          <xdr:cNvSpPr>
            <a:spLocks noChangeShapeType="1"/>
          </xdr:cNvSpPr>
        </xdr:nvSpPr>
        <xdr:spPr bwMode="auto">
          <a:xfrm>
            <a:off x="407" y="3409"/>
            <a:ext cx="13" cy="0"/>
          </a:xfrm>
          <a:prstGeom prst="line">
            <a:avLst/>
          </a:prstGeom>
          <a:noFill/>
          <a:ln w="9525">
            <a:solidFill>
              <a:srgbClr val="FFFF99"/>
            </a:solidFill>
            <a:round/>
            <a:headEnd/>
            <a:tailEnd/>
          </a:ln>
        </xdr:spPr>
      </xdr:sp>
      <xdr:sp macro="" textlink="">
        <xdr:nvSpPr>
          <xdr:cNvPr id="31308" name="Line 337"/>
          <xdr:cNvSpPr>
            <a:spLocks noChangeShapeType="1"/>
          </xdr:cNvSpPr>
        </xdr:nvSpPr>
        <xdr:spPr bwMode="auto">
          <a:xfrm>
            <a:off x="273" y="3409"/>
            <a:ext cx="13" cy="0"/>
          </a:xfrm>
          <a:prstGeom prst="line">
            <a:avLst/>
          </a:prstGeom>
          <a:noFill/>
          <a:ln w="9525">
            <a:solidFill>
              <a:srgbClr val="FFFF99"/>
            </a:solidFill>
            <a:round/>
            <a:headEnd/>
            <a:tailEnd/>
          </a:ln>
        </xdr:spPr>
      </xdr:sp>
      <xdr:grpSp>
        <xdr:nvGrpSpPr>
          <xdr:cNvPr id="31309" name="Group 338"/>
          <xdr:cNvGrpSpPr>
            <a:grpSpLocks/>
          </xdr:cNvGrpSpPr>
        </xdr:nvGrpSpPr>
        <xdr:grpSpPr bwMode="auto">
          <a:xfrm>
            <a:off x="447" y="3407"/>
            <a:ext cx="13" cy="4"/>
            <a:chOff x="222" y="302"/>
            <a:chExt cx="13" cy="4"/>
          </a:xfrm>
        </xdr:grpSpPr>
        <xdr:sp macro="" textlink="">
          <xdr:nvSpPr>
            <xdr:cNvPr id="31312" name="Line 339"/>
            <xdr:cNvSpPr>
              <a:spLocks noChangeShapeType="1"/>
            </xdr:cNvSpPr>
          </xdr:nvSpPr>
          <xdr:spPr bwMode="auto">
            <a:xfrm>
              <a:off x="222" y="306"/>
              <a:ext cx="13" cy="0"/>
            </a:xfrm>
            <a:prstGeom prst="line">
              <a:avLst/>
            </a:prstGeom>
            <a:noFill/>
            <a:ln w="9525">
              <a:solidFill>
                <a:srgbClr val="FFFF99"/>
              </a:solidFill>
              <a:round/>
              <a:headEnd/>
              <a:tailEnd/>
            </a:ln>
          </xdr:spPr>
        </xdr:sp>
        <xdr:sp macro="" textlink="">
          <xdr:nvSpPr>
            <xdr:cNvPr id="31313" name="Line 340"/>
            <xdr:cNvSpPr>
              <a:spLocks noChangeShapeType="1"/>
            </xdr:cNvSpPr>
          </xdr:nvSpPr>
          <xdr:spPr bwMode="auto">
            <a:xfrm>
              <a:off x="222" y="302"/>
              <a:ext cx="13" cy="0"/>
            </a:xfrm>
            <a:prstGeom prst="line">
              <a:avLst/>
            </a:prstGeom>
            <a:noFill/>
            <a:ln w="9525">
              <a:solidFill>
                <a:srgbClr val="FF6600"/>
              </a:solidFill>
              <a:round/>
              <a:headEnd/>
              <a:tailEnd/>
            </a:ln>
          </xdr:spPr>
        </xdr:sp>
      </xdr:grpSp>
      <xdr:sp macro="" textlink="">
        <xdr:nvSpPr>
          <xdr:cNvPr id="31310" name="Line 341"/>
          <xdr:cNvSpPr>
            <a:spLocks noChangeShapeType="1"/>
          </xdr:cNvSpPr>
        </xdr:nvSpPr>
        <xdr:spPr bwMode="auto">
          <a:xfrm>
            <a:off x="363" y="3409"/>
            <a:ext cx="13" cy="0"/>
          </a:xfrm>
          <a:prstGeom prst="line">
            <a:avLst/>
          </a:prstGeom>
          <a:noFill/>
          <a:ln w="9525">
            <a:solidFill>
              <a:srgbClr val="FFFF99"/>
            </a:solidFill>
            <a:round/>
            <a:headEnd/>
            <a:tailEnd/>
          </a:ln>
        </xdr:spPr>
      </xdr:sp>
      <xdr:sp macro="" textlink="">
        <xdr:nvSpPr>
          <xdr:cNvPr id="31311" name="Line 343"/>
          <xdr:cNvSpPr>
            <a:spLocks noChangeShapeType="1"/>
          </xdr:cNvSpPr>
        </xdr:nvSpPr>
        <xdr:spPr bwMode="auto">
          <a:xfrm>
            <a:off x="318" y="3409"/>
            <a:ext cx="13" cy="0"/>
          </a:xfrm>
          <a:prstGeom prst="line">
            <a:avLst/>
          </a:prstGeom>
          <a:noFill/>
          <a:ln w="9525">
            <a:solidFill>
              <a:srgbClr val="FFFF99"/>
            </a:solidFill>
            <a:round/>
            <a:headEnd/>
            <a:tailEnd/>
          </a:ln>
        </xdr:spPr>
      </xdr:sp>
    </xdr:grpSp>
    <xdr:clientData/>
  </xdr:twoCellAnchor>
  <xdr:twoCellAnchor>
    <xdr:from>
      <xdr:col>5</xdr:col>
      <xdr:colOff>114300</xdr:colOff>
      <xdr:row>177</xdr:row>
      <xdr:rowOff>19050</xdr:rowOff>
    </xdr:from>
    <xdr:to>
      <xdr:col>6</xdr:col>
      <xdr:colOff>295275</xdr:colOff>
      <xdr:row>178</xdr:row>
      <xdr:rowOff>47625</xdr:rowOff>
    </xdr:to>
    <xdr:sp macro="" textlink="">
      <xdr:nvSpPr>
        <xdr:cNvPr id="12632" name="Text Box 344"/>
        <xdr:cNvSpPr txBox="1">
          <a:spLocks noChangeArrowheads="1"/>
        </xdr:cNvSpPr>
      </xdr:nvSpPr>
      <xdr:spPr bwMode="auto">
        <a:xfrm>
          <a:off x="3162300" y="32842200"/>
          <a:ext cx="790575"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πεντανάλη</a:t>
          </a:r>
        </a:p>
      </xdr:txBody>
    </xdr:sp>
    <xdr:clientData/>
  </xdr:twoCellAnchor>
  <xdr:twoCellAnchor>
    <xdr:from>
      <xdr:col>6</xdr:col>
      <xdr:colOff>133350</xdr:colOff>
      <xdr:row>182</xdr:row>
      <xdr:rowOff>28575</xdr:rowOff>
    </xdr:from>
    <xdr:to>
      <xdr:col>9</xdr:col>
      <xdr:colOff>152400</xdr:colOff>
      <xdr:row>184</xdr:row>
      <xdr:rowOff>180975</xdr:rowOff>
    </xdr:to>
    <xdr:grpSp>
      <xdr:nvGrpSpPr>
        <xdr:cNvPr id="31190" name="Group 379"/>
        <xdr:cNvGrpSpPr>
          <a:grpSpLocks/>
        </xdr:cNvGrpSpPr>
      </xdr:nvGrpSpPr>
      <xdr:grpSpPr bwMode="auto">
        <a:xfrm>
          <a:off x="3820447" y="37309220"/>
          <a:ext cx="1862598" cy="562078"/>
          <a:chOff x="394" y="3549"/>
          <a:chExt cx="194" cy="56"/>
        </a:xfrm>
      </xdr:grpSpPr>
      <xdr:sp macro="" textlink="">
        <xdr:nvSpPr>
          <xdr:cNvPr id="12648" name="Text Box 360"/>
          <xdr:cNvSpPr txBox="1">
            <a:spLocks noChangeArrowheads="1"/>
          </xdr:cNvSpPr>
        </xdr:nvSpPr>
        <xdr:spPr bwMode="auto">
          <a:xfrm>
            <a:off x="463" y="3549"/>
            <a:ext cx="35" cy="23"/>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200" b="0" i="0" strike="noStrike" baseline="30000">
                <a:solidFill>
                  <a:srgbClr val="3366FF"/>
                </a:solidFill>
                <a:latin typeface="Arial"/>
                <a:cs typeface="Arial"/>
              </a:rPr>
              <a:t>2</a:t>
            </a:r>
            <a:r>
              <a:rPr lang="en-US" sz="1200" b="0" i="0" strike="noStrike">
                <a:solidFill>
                  <a:srgbClr val="FFFF99"/>
                </a:solidFill>
                <a:latin typeface="Arial"/>
                <a:cs typeface="Arial"/>
              </a:rPr>
              <a:t>CH</a:t>
            </a:r>
          </a:p>
        </xdr:txBody>
      </xdr:sp>
      <xdr:sp macro="" textlink="">
        <xdr:nvSpPr>
          <xdr:cNvPr id="12649" name="Text Box 361"/>
          <xdr:cNvSpPr txBox="1">
            <a:spLocks noChangeArrowheads="1"/>
          </xdr:cNvSpPr>
        </xdr:nvSpPr>
        <xdr:spPr bwMode="auto">
          <a:xfrm>
            <a:off x="468" y="3580"/>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650" name="Text Box 362"/>
          <xdr:cNvSpPr txBox="1">
            <a:spLocks noChangeArrowheads="1"/>
          </xdr:cNvSpPr>
        </xdr:nvSpPr>
        <xdr:spPr bwMode="auto">
          <a:xfrm>
            <a:off x="394" y="3549"/>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651" name="Text Box 363"/>
          <xdr:cNvSpPr txBox="1">
            <a:spLocks noChangeArrowheads="1"/>
          </xdr:cNvSpPr>
        </xdr:nvSpPr>
        <xdr:spPr bwMode="auto">
          <a:xfrm>
            <a:off x="423" y="3549"/>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652" name="Text Box 364"/>
          <xdr:cNvSpPr txBox="1">
            <a:spLocks noChangeArrowheads="1"/>
          </xdr:cNvSpPr>
        </xdr:nvSpPr>
        <xdr:spPr bwMode="auto">
          <a:xfrm>
            <a:off x="552" y="3549"/>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653" name="Text Box 365"/>
          <xdr:cNvSpPr txBox="1">
            <a:spLocks noChangeArrowheads="1"/>
          </xdr:cNvSpPr>
        </xdr:nvSpPr>
        <xdr:spPr bwMode="auto">
          <a:xfrm>
            <a:off x="507" y="3549"/>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1294" name="Line 366"/>
          <xdr:cNvSpPr>
            <a:spLocks noChangeShapeType="1"/>
          </xdr:cNvSpPr>
        </xdr:nvSpPr>
        <xdr:spPr bwMode="auto">
          <a:xfrm>
            <a:off x="542" y="3559"/>
            <a:ext cx="13" cy="0"/>
          </a:xfrm>
          <a:prstGeom prst="line">
            <a:avLst/>
          </a:prstGeom>
          <a:noFill/>
          <a:ln w="9525">
            <a:solidFill>
              <a:srgbClr val="FFFF99"/>
            </a:solidFill>
            <a:round/>
            <a:headEnd/>
            <a:tailEnd/>
          </a:ln>
        </xdr:spPr>
      </xdr:sp>
      <xdr:sp macro="" textlink="">
        <xdr:nvSpPr>
          <xdr:cNvPr id="31295" name="Line 367"/>
          <xdr:cNvSpPr>
            <a:spLocks noChangeShapeType="1"/>
          </xdr:cNvSpPr>
        </xdr:nvSpPr>
        <xdr:spPr bwMode="auto">
          <a:xfrm rot="5400000">
            <a:off x="472" y="3575"/>
            <a:ext cx="13" cy="0"/>
          </a:xfrm>
          <a:prstGeom prst="line">
            <a:avLst/>
          </a:prstGeom>
          <a:noFill/>
          <a:ln w="9525">
            <a:solidFill>
              <a:srgbClr val="FFFF99"/>
            </a:solidFill>
            <a:round/>
            <a:headEnd/>
            <a:tailEnd/>
          </a:ln>
        </xdr:spPr>
      </xdr:sp>
      <xdr:grpSp>
        <xdr:nvGrpSpPr>
          <xdr:cNvPr id="31296" name="Group 368"/>
          <xdr:cNvGrpSpPr>
            <a:grpSpLocks/>
          </xdr:cNvGrpSpPr>
        </xdr:nvGrpSpPr>
        <xdr:grpSpPr bwMode="auto">
          <a:xfrm>
            <a:off x="413" y="3557"/>
            <a:ext cx="13" cy="4"/>
            <a:chOff x="221" y="302"/>
            <a:chExt cx="13" cy="4"/>
          </a:xfrm>
        </xdr:grpSpPr>
        <xdr:sp macro="" textlink="">
          <xdr:nvSpPr>
            <xdr:cNvPr id="31299" name="Line 369"/>
            <xdr:cNvSpPr>
              <a:spLocks noChangeShapeType="1"/>
            </xdr:cNvSpPr>
          </xdr:nvSpPr>
          <xdr:spPr bwMode="auto">
            <a:xfrm>
              <a:off x="221" y="306"/>
              <a:ext cx="13" cy="0"/>
            </a:xfrm>
            <a:prstGeom prst="line">
              <a:avLst/>
            </a:prstGeom>
            <a:noFill/>
            <a:ln w="9525">
              <a:solidFill>
                <a:srgbClr val="FFFF99"/>
              </a:solidFill>
              <a:round/>
              <a:headEnd/>
              <a:tailEnd/>
            </a:ln>
          </xdr:spPr>
        </xdr:sp>
        <xdr:sp macro="" textlink="">
          <xdr:nvSpPr>
            <xdr:cNvPr id="31300" name="Line 370"/>
            <xdr:cNvSpPr>
              <a:spLocks noChangeShapeType="1"/>
            </xdr:cNvSpPr>
          </xdr:nvSpPr>
          <xdr:spPr bwMode="auto">
            <a:xfrm>
              <a:off x="221" y="302"/>
              <a:ext cx="13" cy="0"/>
            </a:xfrm>
            <a:prstGeom prst="line">
              <a:avLst/>
            </a:prstGeom>
            <a:noFill/>
            <a:ln w="9525">
              <a:solidFill>
                <a:srgbClr val="FF6600"/>
              </a:solidFill>
              <a:round/>
              <a:headEnd/>
              <a:tailEnd/>
            </a:ln>
          </xdr:spPr>
        </xdr:sp>
      </xdr:grpSp>
      <xdr:sp macro="" textlink="">
        <xdr:nvSpPr>
          <xdr:cNvPr id="31297" name="Line 371"/>
          <xdr:cNvSpPr>
            <a:spLocks noChangeShapeType="1"/>
          </xdr:cNvSpPr>
        </xdr:nvSpPr>
        <xdr:spPr bwMode="auto">
          <a:xfrm>
            <a:off x="497" y="3559"/>
            <a:ext cx="13" cy="0"/>
          </a:xfrm>
          <a:prstGeom prst="line">
            <a:avLst/>
          </a:prstGeom>
          <a:noFill/>
          <a:ln w="9525">
            <a:solidFill>
              <a:srgbClr val="FFFF99"/>
            </a:solidFill>
            <a:round/>
            <a:headEnd/>
            <a:tailEnd/>
          </a:ln>
        </xdr:spPr>
      </xdr:sp>
      <xdr:sp macro="" textlink="">
        <xdr:nvSpPr>
          <xdr:cNvPr id="31298" name="Line 372"/>
          <xdr:cNvSpPr>
            <a:spLocks noChangeShapeType="1"/>
          </xdr:cNvSpPr>
        </xdr:nvSpPr>
        <xdr:spPr bwMode="auto">
          <a:xfrm>
            <a:off x="452" y="3559"/>
            <a:ext cx="13" cy="0"/>
          </a:xfrm>
          <a:prstGeom prst="line">
            <a:avLst/>
          </a:prstGeom>
          <a:noFill/>
          <a:ln w="9525">
            <a:solidFill>
              <a:srgbClr val="FFFF99"/>
            </a:solidFill>
            <a:round/>
            <a:headEnd/>
            <a:tailEnd/>
          </a:ln>
        </xdr:spPr>
      </xdr:sp>
    </xdr:grpSp>
    <xdr:clientData/>
  </xdr:twoCellAnchor>
  <xdr:twoCellAnchor>
    <xdr:from>
      <xdr:col>2</xdr:col>
      <xdr:colOff>400050</xdr:colOff>
      <xdr:row>182</xdr:row>
      <xdr:rowOff>28575</xdr:rowOff>
    </xdr:from>
    <xdr:to>
      <xdr:col>5</xdr:col>
      <xdr:colOff>400050</xdr:colOff>
      <xdr:row>184</xdr:row>
      <xdr:rowOff>180975</xdr:rowOff>
    </xdr:to>
    <xdr:grpSp>
      <xdr:nvGrpSpPr>
        <xdr:cNvPr id="31191" name="Group 377"/>
        <xdr:cNvGrpSpPr>
          <a:grpSpLocks/>
        </xdr:cNvGrpSpPr>
      </xdr:nvGrpSpPr>
      <xdr:grpSpPr bwMode="auto">
        <a:xfrm>
          <a:off x="1629082" y="37309220"/>
          <a:ext cx="1843549" cy="562078"/>
          <a:chOff x="143" y="3549"/>
          <a:chExt cx="192" cy="56"/>
        </a:xfrm>
      </xdr:grpSpPr>
      <xdr:sp macro="" textlink="">
        <xdr:nvSpPr>
          <xdr:cNvPr id="12635" name="Text Box 347"/>
          <xdr:cNvSpPr txBox="1">
            <a:spLocks noChangeArrowheads="1"/>
          </xdr:cNvSpPr>
        </xdr:nvSpPr>
        <xdr:spPr bwMode="auto">
          <a:xfrm>
            <a:off x="189" y="3549"/>
            <a:ext cx="35" cy="23"/>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200" b="0" i="0" strike="noStrike" baseline="30000">
                <a:solidFill>
                  <a:srgbClr val="3366FF"/>
                </a:solidFill>
                <a:latin typeface="Arial"/>
                <a:cs typeface="Arial"/>
              </a:rPr>
              <a:t>3</a:t>
            </a:r>
            <a:r>
              <a:rPr lang="en-US" sz="1200" b="0" i="0" strike="noStrike">
                <a:solidFill>
                  <a:srgbClr val="FFFF99"/>
                </a:solidFill>
                <a:latin typeface="Arial"/>
                <a:cs typeface="Arial"/>
              </a:rPr>
              <a:t>CH</a:t>
            </a:r>
          </a:p>
        </xdr:txBody>
      </xdr:sp>
      <xdr:sp macro="" textlink="">
        <xdr:nvSpPr>
          <xdr:cNvPr id="12636" name="Text Box 348"/>
          <xdr:cNvSpPr txBox="1">
            <a:spLocks noChangeArrowheads="1"/>
          </xdr:cNvSpPr>
        </xdr:nvSpPr>
        <xdr:spPr bwMode="auto">
          <a:xfrm>
            <a:off x="193" y="3580"/>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637" name="Text Box 349"/>
          <xdr:cNvSpPr txBox="1">
            <a:spLocks noChangeArrowheads="1"/>
          </xdr:cNvSpPr>
        </xdr:nvSpPr>
        <xdr:spPr bwMode="auto">
          <a:xfrm>
            <a:off x="317" y="3549"/>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638" name="Text Box 350"/>
          <xdr:cNvSpPr txBox="1">
            <a:spLocks noChangeArrowheads="1"/>
          </xdr:cNvSpPr>
        </xdr:nvSpPr>
        <xdr:spPr bwMode="auto">
          <a:xfrm>
            <a:off x="278" y="3549"/>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639" name="Text Box 351"/>
          <xdr:cNvSpPr txBox="1">
            <a:spLocks noChangeArrowheads="1"/>
          </xdr:cNvSpPr>
        </xdr:nvSpPr>
        <xdr:spPr bwMode="auto">
          <a:xfrm>
            <a:off x="143" y="3549"/>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640" name="Text Box 352"/>
          <xdr:cNvSpPr txBox="1">
            <a:spLocks noChangeArrowheads="1"/>
          </xdr:cNvSpPr>
        </xdr:nvSpPr>
        <xdr:spPr bwMode="auto">
          <a:xfrm>
            <a:off x="233" y="3549"/>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1281" name="Line 353"/>
          <xdr:cNvSpPr>
            <a:spLocks noChangeShapeType="1"/>
          </xdr:cNvSpPr>
        </xdr:nvSpPr>
        <xdr:spPr bwMode="auto">
          <a:xfrm>
            <a:off x="268" y="3559"/>
            <a:ext cx="13" cy="0"/>
          </a:xfrm>
          <a:prstGeom prst="line">
            <a:avLst/>
          </a:prstGeom>
          <a:noFill/>
          <a:ln w="9525">
            <a:solidFill>
              <a:srgbClr val="FFFF99"/>
            </a:solidFill>
            <a:round/>
            <a:headEnd/>
            <a:tailEnd/>
          </a:ln>
        </xdr:spPr>
      </xdr:sp>
      <xdr:sp macro="" textlink="">
        <xdr:nvSpPr>
          <xdr:cNvPr id="31282" name="Line 354"/>
          <xdr:cNvSpPr>
            <a:spLocks noChangeShapeType="1"/>
          </xdr:cNvSpPr>
        </xdr:nvSpPr>
        <xdr:spPr bwMode="auto">
          <a:xfrm rot="5400000">
            <a:off x="198" y="3575"/>
            <a:ext cx="13" cy="0"/>
          </a:xfrm>
          <a:prstGeom prst="line">
            <a:avLst/>
          </a:prstGeom>
          <a:noFill/>
          <a:ln w="9525">
            <a:solidFill>
              <a:srgbClr val="FFFF99"/>
            </a:solidFill>
            <a:round/>
            <a:headEnd/>
            <a:tailEnd/>
          </a:ln>
        </xdr:spPr>
      </xdr:sp>
      <xdr:grpSp>
        <xdr:nvGrpSpPr>
          <xdr:cNvPr id="31283" name="Group 355"/>
          <xdr:cNvGrpSpPr>
            <a:grpSpLocks/>
          </xdr:cNvGrpSpPr>
        </xdr:nvGrpSpPr>
        <xdr:grpSpPr bwMode="auto">
          <a:xfrm>
            <a:off x="307" y="3557"/>
            <a:ext cx="13" cy="4"/>
            <a:chOff x="222" y="302"/>
            <a:chExt cx="13" cy="4"/>
          </a:xfrm>
        </xdr:grpSpPr>
        <xdr:sp macro="" textlink="">
          <xdr:nvSpPr>
            <xdr:cNvPr id="31286" name="Line 356"/>
            <xdr:cNvSpPr>
              <a:spLocks noChangeShapeType="1"/>
            </xdr:cNvSpPr>
          </xdr:nvSpPr>
          <xdr:spPr bwMode="auto">
            <a:xfrm>
              <a:off x="222" y="306"/>
              <a:ext cx="13" cy="0"/>
            </a:xfrm>
            <a:prstGeom prst="line">
              <a:avLst/>
            </a:prstGeom>
            <a:noFill/>
            <a:ln w="9525">
              <a:solidFill>
                <a:srgbClr val="FFFF99"/>
              </a:solidFill>
              <a:round/>
              <a:headEnd/>
              <a:tailEnd/>
            </a:ln>
          </xdr:spPr>
        </xdr:sp>
        <xdr:sp macro="" textlink="">
          <xdr:nvSpPr>
            <xdr:cNvPr id="31287" name="Line 357"/>
            <xdr:cNvSpPr>
              <a:spLocks noChangeShapeType="1"/>
            </xdr:cNvSpPr>
          </xdr:nvSpPr>
          <xdr:spPr bwMode="auto">
            <a:xfrm>
              <a:off x="222" y="302"/>
              <a:ext cx="13" cy="0"/>
            </a:xfrm>
            <a:prstGeom prst="line">
              <a:avLst/>
            </a:prstGeom>
            <a:noFill/>
            <a:ln w="9525">
              <a:solidFill>
                <a:srgbClr val="FF6600"/>
              </a:solidFill>
              <a:round/>
              <a:headEnd/>
              <a:tailEnd/>
            </a:ln>
          </xdr:spPr>
        </xdr:sp>
      </xdr:grpSp>
      <xdr:sp macro="" textlink="">
        <xdr:nvSpPr>
          <xdr:cNvPr id="31284" name="Line 358"/>
          <xdr:cNvSpPr>
            <a:spLocks noChangeShapeType="1"/>
          </xdr:cNvSpPr>
        </xdr:nvSpPr>
        <xdr:spPr bwMode="auto">
          <a:xfrm>
            <a:off x="223" y="3559"/>
            <a:ext cx="13" cy="0"/>
          </a:xfrm>
          <a:prstGeom prst="line">
            <a:avLst/>
          </a:prstGeom>
          <a:noFill/>
          <a:ln w="9525">
            <a:solidFill>
              <a:srgbClr val="FFFF99"/>
            </a:solidFill>
            <a:round/>
            <a:headEnd/>
            <a:tailEnd/>
          </a:ln>
        </xdr:spPr>
      </xdr:sp>
      <xdr:sp macro="" textlink="">
        <xdr:nvSpPr>
          <xdr:cNvPr id="31285" name="Line 359"/>
          <xdr:cNvSpPr>
            <a:spLocks noChangeShapeType="1"/>
          </xdr:cNvSpPr>
        </xdr:nvSpPr>
        <xdr:spPr bwMode="auto">
          <a:xfrm>
            <a:off x="178" y="3559"/>
            <a:ext cx="13" cy="0"/>
          </a:xfrm>
          <a:prstGeom prst="line">
            <a:avLst/>
          </a:prstGeom>
          <a:noFill/>
          <a:ln w="9525">
            <a:solidFill>
              <a:srgbClr val="FFFF99"/>
            </a:solidFill>
            <a:round/>
            <a:headEnd/>
            <a:tailEnd/>
          </a:ln>
        </xdr:spPr>
      </xdr:sp>
    </xdr:grpSp>
    <xdr:clientData/>
  </xdr:twoCellAnchor>
  <xdr:twoCellAnchor>
    <xdr:from>
      <xdr:col>3</xdr:col>
      <xdr:colOff>19050</xdr:colOff>
      <xdr:row>185</xdr:row>
      <xdr:rowOff>9525</xdr:rowOff>
    </xdr:from>
    <xdr:to>
      <xdr:col>5</xdr:col>
      <xdr:colOff>228600</xdr:colOff>
      <xdr:row>186</xdr:row>
      <xdr:rowOff>38100</xdr:rowOff>
    </xdr:to>
    <xdr:sp macro="" textlink="">
      <xdr:nvSpPr>
        <xdr:cNvPr id="12663" name="Text Box 375"/>
        <xdr:cNvSpPr txBox="1">
          <a:spLocks noChangeArrowheads="1"/>
        </xdr:cNvSpPr>
      </xdr:nvSpPr>
      <xdr:spPr bwMode="auto">
        <a:xfrm>
          <a:off x="1847850" y="34356675"/>
          <a:ext cx="1428750"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3-μέθυλο-βουτανάλη</a:t>
          </a:r>
        </a:p>
      </xdr:txBody>
    </xdr:sp>
    <xdr:clientData/>
  </xdr:twoCellAnchor>
  <xdr:twoCellAnchor>
    <xdr:from>
      <xdr:col>6</xdr:col>
      <xdr:colOff>333375</xdr:colOff>
      <xdr:row>185</xdr:row>
      <xdr:rowOff>9525</xdr:rowOff>
    </xdr:from>
    <xdr:to>
      <xdr:col>8</xdr:col>
      <xdr:colOff>542925</xdr:colOff>
      <xdr:row>186</xdr:row>
      <xdr:rowOff>38100</xdr:rowOff>
    </xdr:to>
    <xdr:sp macro="" textlink="">
      <xdr:nvSpPr>
        <xdr:cNvPr id="12666" name="Text Box 378"/>
        <xdr:cNvSpPr txBox="1">
          <a:spLocks noChangeArrowheads="1"/>
        </xdr:cNvSpPr>
      </xdr:nvSpPr>
      <xdr:spPr bwMode="auto">
        <a:xfrm>
          <a:off x="3990975" y="34356675"/>
          <a:ext cx="1428750"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2-μέθυλο-βουτανάλη</a:t>
          </a:r>
        </a:p>
      </xdr:txBody>
    </xdr:sp>
    <xdr:clientData/>
  </xdr:twoCellAnchor>
  <xdr:twoCellAnchor>
    <xdr:from>
      <xdr:col>4</xdr:col>
      <xdr:colOff>438150</xdr:colOff>
      <xdr:row>191</xdr:row>
      <xdr:rowOff>85725</xdr:rowOff>
    </xdr:from>
    <xdr:to>
      <xdr:col>6</xdr:col>
      <xdr:colOff>571500</xdr:colOff>
      <xdr:row>195</xdr:row>
      <xdr:rowOff>152400</xdr:rowOff>
    </xdr:to>
    <xdr:grpSp>
      <xdr:nvGrpSpPr>
        <xdr:cNvPr id="31194" name="Group 394"/>
        <xdr:cNvGrpSpPr>
          <a:grpSpLocks/>
        </xdr:cNvGrpSpPr>
      </xdr:nvGrpSpPr>
      <xdr:grpSpPr bwMode="auto">
        <a:xfrm>
          <a:off x="2896215" y="39209919"/>
          <a:ext cx="1362382" cy="886029"/>
          <a:chOff x="278" y="3751"/>
          <a:chExt cx="142" cy="87"/>
        </a:xfrm>
      </xdr:grpSpPr>
      <xdr:sp macro="" textlink="">
        <xdr:nvSpPr>
          <xdr:cNvPr id="12669" name="Text Box 381"/>
          <xdr:cNvSpPr txBox="1">
            <a:spLocks noChangeArrowheads="1"/>
          </xdr:cNvSpPr>
        </xdr:nvSpPr>
        <xdr:spPr bwMode="auto">
          <a:xfrm>
            <a:off x="322" y="3782"/>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670" name="Text Box 382"/>
          <xdr:cNvSpPr txBox="1">
            <a:spLocks noChangeArrowheads="1"/>
          </xdr:cNvSpPr>
        </xdr:nvSpPr>
        <xdr:spPr bwMode="auto">
          <a:xfrm>
            <a:off x="323" y="3813"/>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671" name="Text Box 383"/>
          <xdr:cNvSpPr txBox="1">
            <a:spLocks noChangeArrowheads="1"/>
          </xdr:cNvSpPr>
        </xdr:nvSpPr>
        <xdr:spPr bwMode="auto">
          <a:xfrm>
            <a:off x="402" y="3782"/>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672" name="Text Box 384"/>
          <xdr:cNvSpPr txBox="1">
            <a:spLocks noChangeArrowheads="1"/>
          </xdr:cNvSpPr>
        </xdr:nvSpPr>
        <xdr:spPr bwMode="auto">
          <a:xfrm>
            <a:off x="363" y="3782"/>
            <a:ext cx="30"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673" name="Text Box 385"/>
          <xdr:cNvSpPr txBox="1">
            <a:spLocks noChangeArrowheads="1"/>
          </xdr:cNvSpPr>
        </xdr:nvSpPr>
        <xdr:spPr bwMode="auto">
          <a:xfrm>
            <a:off x="278" y="3782"/>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674" name="Text Box 386"/>
          <xdr:cNvSpPr txBox="1">
            <a:spLocks noChangeArrowheads="1"/>
          </xdr:cNvSpPr>
        </xdr:nvSpPr>
        <xdr:spPr bwMode="auto">
          <a:xfrm>
            <a:off x="323" y="3751"/>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1268" name="Line 387"/>
          <xdr:cNvSpPr>
            <a:spLocks noChangeShapeType="1"/>
          </xdr:cNvSpPr>
        </xdr:nvSpPr>
        <xdr:spPr bwMode="auto">
          <a:xfrm>
            <a:off x="352" y="3792"/>
            <a:ext cx="13" cy="0"/>
          </a:xfrm>
          <a:prstGeom prst="line">
            <a:avLst/>
          </a:prstGeom>
          <a:noFill/>
          <a:ln w="9525">
            <a:solidFill>
              <a:srgbClr val="FFFF99"/>
            </a:solidFill>
            <a:round/>
            <a:headEnd/>
            <a:tailEnd/>
          </a:ln>
        </xdr:spPr>
      </xdr:sp>
      <xdr:sp macro="" textlink="">
        <xdr:nvSpPr>
          <xdr:cNvPr id="31269" name="Line 388"/>
          <xdr:cNvSpPr>
            <a:spLocks noChangeShapeType="1"/>
          </xdr:cNvSpPr>
        </xdr:nvSpPr>
        <xdr:spPr bwMode="auto">
          <a:xfrm rot="5400000">
            <a:off x="327" y="3808"/>
            <a:ext cx="13" cy="0"/>
          </a:xfrm>
          <a:prstGeom prst="line">
            <a:avLst/>
          </a:prstGeom>
          <a:noFill/>
          <a:ln w="9525">
            <a:solidFill>
              <a:srgbClr val="FFFF99"/>
            </a:solidFill>
            <a:round/>
            <a:headEnd/>
            <a:tailEnd/>
          </a:ln>
        </xdr:spPr>
      </xdr:sp>
      <xdr:grpSp>
        <xdr:nvGrpSpPr>
          <xdr:cNvPr id="31270" name="Group 389"/>
          <xdr:cNvGrpSpPr>
            <a:grpSpLocks/>
          </xdr:cNvGrpSpPr>
        </xdr:nvGrpSpPr>
        <xdr:grpSpPr bwMode="auto">
          <a:xfrm>
            <a:off x="392" y="3790"/>
            <a:ext cx="13" cy="4"/>
            <a:chOff x="222" y="302"/>
            <a:chExt cx="13" cy="4"/>
          </a:xfrm>
        </xdr:grpSpPr>
        <xdr:sp macro="" textlink="">
          <xdr:nvSpPr>
            <xdr:cNvPr id="31273" name="Line 390"/>
            <xdr:cNvSpPr>
              <a:spLocks noChangeShapeType="1"/>
            </xdr:cNvSpPr>
          </xdr:nvSpPr>
          <xdr:spPr bwMode="auto">
            <a:xfrm>
              <a:off x="222" y="306"/>
              <a:ext cx="13" cy="0"/>
            </a:xfrm>
            <a:prstGeom prst="line">
              <a:avLst/>
            </a:prstGeom>
            <a:noFill/>
            <a:ln w="9525">
              <a:solidFill>
                <a:srgbClr val="FFFF99"/>
              </a:solidFill>
              <a:round/>
              <a:headEnd/>
              <a:tailEnd/>
            </a:ln>
          </xdr:spPr>
        </xdr:sp>
        <xdr:sp macro="" textlink="">
          <xdr:nvSpPr>
            <xdr:cNvPr id="31274" name="Line 391"/>
            <xdr:cNvSpPr>
              <a:spLocks noChangeShapeType="1"/>
            </xdr:cNvSpPr>
          </xdr:nvSpPr>
          <xdr:spPr bwMode="auto">
            <a:xfrm>
              <a:off x="222" y="302"/>
              <a:ext cx="13" cy="0"/>
            </a:xfrm>
            <a:prstGeom prst="line">
              <a:avLst/>
            </a:prstGeom>
            <a:noFill/>
            <a:ln w="9525">
              <a:solidFill>
                <a:srgbClr val="FF6600"/>
              </a:solidFill>
              <a:round/>
              <a:headEnd/>
              <a:tailEnd/>
            </a:ln>
          </xdr:spPr>
        </xdr:sp>
      </xdr:grpSp>
      <xdr:sp macro="" textlink="">
        <xdr:nvSpPr>
          <xdr:cNvPr id="31271" name="Line 392"/>
          <xdr:cNvSpPr>
            <a:spLocks noChangeShapeType="1"/>
          </xdr:cNvSpPr>
        </xdr:nvSpPr>
        <xdr:spPr bwMode="auto">
          <a:xfrm rot="5400000">
            <a:off x="327" y="3777"/>
            <a:ext cx="13" cy="0"/>
          </a:xfrm>
          <a:prstGeom prst="line">
            <a:avLst/>
          </a:prstGeom>
          <a:noFill/>
          <a:ln w="9525">
            <a:solidFill>
              <a:srgbClr val="FFFF99"/>
            </a:solidFill>
            <a:round/>
            <a:headEnd/>
            <a:tailEnd/>
          </a:ln>
        </xdr:spPr>
      </xdr:sp>
      <xdr:sp macro="" textlink="">
        <xdr:nvSpPr>
          <xdr:cNvPr id="31272" name="Line 393"/>
          <xdr:cNvSpPr>
            <a:spLocks noChangeShapeType="1"/>
          </xdr:cNvSpPr>
        </xdr:nvSpPr>
        <xdr:spPr bwMode="auto">
          <a:xfrm>
            <a:off x="312" y="3792"/>
            <a:ext cx="13" cy="0"/>
          </a:xfrm>
          <a:prstGeom prst="line">
            <a:avLst/>
          </a:prstGeom>
          <a:noFill/>
          <a:ln w="9525">
            <a:solidFill>
              <a:srgbClr val="FFFF99"/>
            </a:solidFill>
            <a:round/>
            <a:headEnd/>
            <a:tailEnd/>
          </a:ln>
        </xdr:spPr>
      </xdr:sp>
    </xdr:grpSp>
    <xdr:clientData/>
  </xdr:twoCellAnchor>
  <xdr:twoCellAnchor>
    <xdr:from>
      <xdr:col>4</xdr:col>
      <xdr:colOff>352425</xdr:colOff>
      <xdr:row>196</xdr:row>
      <xdr:rowOff>0</xdr:rowOff>
    </xdr:from>
    <xdr:to>
      <xdr:col>7</xdr:col>
      <xdr:colOff>19050</xdr:colOff>
      <xdr:row>197</xdr:row>
      <xdr:rowOff>28575</xdr:rowOff>
    </xdr:to>
    <xdr:sp macro="" textlink="">
      <xdr:nvSpPr>
        <xdr:cNvPr id="12683" name="Text Box 395"/>
        <xdr:cNvSpPr txBox="1">
          <a:spLocks noChangeArrowheads="1"/>
        </xdr:cNvSpPr>
      </xdr:nvSpPr>
      <xdr:spPr bwMode="auto">
        <a:xfrm>
          <a:off x="2790825" y="36442650"/>
          <a:ext cx="1495425"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διμέθυλο-προπανάλη</a:t>
          </a:r>
        </a:p>
      </xdr:txBody>
    </xdr:sp>
    <xdr:clientData/>
  </xdr:twoCellAnchor>
  <xdr:twoCellAnchor>
    <xdr:from>
      <xdr:col>1</xdr:col>
      <xdr:colOff>361950</xdr:colOff>
      <xdr:row>171</xdr:row>
      <xdr:rowOff>114300</xdr:rowOff>
    </xdr:from>
    <xdr:to>
      <xdr:col>3</xdr:col>
      <xdr:colOff>209550</xdr:colOff>
      <xdr:row>172</xdr:row>
      <xdr:rowOff>161925</xdr:rowOff>
    </xdr:to>
    <xdr:grpSp>
      <xdr:nvGrpSpPr>
        <xdr:cNvPr id="31196" name="Group 401"/>
        <xdr:cNvGrpSpPr>
          <a:grpSpLocks/>
        </xdr:cNvGrpSpPr>
      </xdr:nvGrpSpPr>
      <xdr:grpSpPr bwMode="auto">
        <a:xfrm>
          <a:off x="976466" y="35141719"/>
          <a:ext cx="1076632" cy="252464"/>
          <a:chOff x="102" y="3338"/>
          <a:chExt cx="112" cy="25"/>
        </a:xfrm>
      </xdr:grpSpPr>
      <xdr:sp macro="" textlink="">
        <xdr:nvSpPr>
          <xdr:cNvPr id="12614" name="Text Box 326"/>
          <xdr:cNvSpPr txBox="1">
            <a:spLocks noChangeArrowheads="1"/>
          </xdr:cNvSpPr>
        </xdr:nvSpPr>
        <xdr:spPr bwMode="auto">
          <a:xfrm>
            <a:off x="133" y="3338"/>
            <a:ext cx="81" cy="25"/>
          </a:xfrm>
          <a:prstGeom prst="rect">
            <a:avLst/>
          </a:prstGeom>
          <a:solidFill>
            <a:srgbClr val="808000"/>
          </a:solidFill>
          <a:ln w="9525">
            <a:noFill/>
            <a:miter lim="800000"/>
            <a:headEnd/>
            <a:tailEnd/>
          </a:ln>
        </xdr:spPr>
        <xdr:txBody>
          <a:bodyPr vertOverflow="clip" wrap="square" lIns="36576" tIns="27432" rIns="36576" bIns="27432" anchor="ctr" upright="1"/>
          <a:lstStyle/>
          <a:p>
            <a:pPr algn="ctr" rtl="1">
              <a:defRPr sz="1000"/>
            </a:pPr>
            <a:r>
              <a:rPr lang="el-GR" sz="1200" b="1" i="0" strike="noStrike">
                <a:solidFill>
                  <a:srgbClr val="000000"/>
                </a:solidFill>
                <a:latin typeface="Arial"/>
                <a:cs typeface="Arial"/>
              </a:rPr>
              <a:t>αλδεΰδες</a:t>
            </a:r>
          </a:p>
        </xdr:txBody>
      </xdr:sp>
      <xdr:sp macro="" textlink="">
        <xdr:nvSpPr>
          <xdr:cNvPr id="31261" name="Line 396"/>
          <xdr:cNvSpPr>
            <a:spLocks noChangeShapeType="1"/>
          </xdr:cNvSpPr>
        </xdr:nvSpPr>
        <xdr:spPr bwMode="auto">
          <a:xfrm>
            <a:off x="102" y="3350"/>
            <a:ext cx="27" cy="0"/>
          </a:xfrm>
          <a:prstGeom prst="line">
            <a:avLst/>
          </a:prstGeom>
          <a:noFill/>
          <a:ln w="28575">
            <a:solidFill>
              <a:srgbClr val="800000"/>
            </a:solidFill>
            <a:round/>
            <a:headEnd/>
            <a:tailEnd type="triangle" w="med" len="med"/>
          </a:ln>
        </xdr:spPr>
      </xdr:sp>
    </xdr:grpSp>
    <xdr:clientData/>
  </xdr:twoCellAnchor>
  <xdr:twoCellAnchor>
    <xdr:from>
      <xdr:col>1</xdr:col>
      <xdr:colOff>361950</xdr:colOff>
      <xdr:row>197</xdr:row>
      <xdr:rowOff>76200</xdr:rowOff>
    </xdr:from>
    <xdr:to>
      <xdr:col>3</xdr:col>
      <xdr:colOff>95250</xdr:colOff>
      <xdr:row>198</xdr:row>
      <xdr:rowOff>123825</xdr:rowOff>
    </xdr:to>
    <xdr:grpSp>
      <xdr:nvGrpSpPr>
        <xdr:cNvPr id="31197" name="Group 402"/>
        <xdr:cNvGrpSpPr>
          <a:grpSpLocks/>
        </xdr:cNvGrpSpPr>
      </xdr:nvGrpSpPr>
      <xdr:grpSpPr bwMode="auto">
        <a:xfrm>
          <a:off x="976466" y="40429426"/>
          <a:ext cx="962332" cy="252464"/>
          <a:chOff x="102" y="3854"/>
          <a:chExt cx="100" cy="25"/>
        </a:xfrm>
      </xdr:grpSpPr>
      <xdr:sp macro="" textlink="">
        <xdr:nvSpPr>
          <xdr:cNvPr id="12687" name="Text Box 399"/>
          <xdr:cNvSpPr txBox="1">
            <a:spLocks noChangeArrowheads="1"/>
          </xdr:cNvSpPr>
        </xdr:nvSpPr>
        <xdr:spPr bwMode="auto">
          <a:xfrm>
            <a:off x="133" y="3854"/>
            <a:ext cx="69" cy="25"/>
          </a:xfrm>
          <a:prstGeom prst="rect">
            <a:avLst/>
          </a:prstGeom>
          <a:solidFill>
            <a:srgbClr val="808000"/>
          </a:solidFill>
          <a:ln w="9525">
            <a:noFill/>
            <a:miter lim="800000"/>
            <a:headEnd/>
            <a:tailEnd/>
          </a:ln>
        </xdr:spPr>
        <xdr:txBody>
          <a:bodyPr vertOverflow="clip" wrap="square" lIns="36576" tIns="27432" rIns="36576" bIns="27432" anchor="ctr" upright="1"/>
          <a:lstStyle/>
          <a:p>
            <a:pPr algn="ctr" rtl="1">
              <a:defRPr sz="1000"/>
            </a:pPr>
            <a:r>
              <a:rPr lang="el-GR" sz="1200" b="1" i="0" strike="noStrike">
                <a:solidFill>
                  <a:srgbClr val="000000"/>
                </a:solidFill>
                <a:latin typeface="Arial"/>
                <a:cs typeface="Arial"/>
              </a:rPr>
              <a:t>κετόνες</a:t>
            </a:r>
          </a:p>
        </xdr:txBody>
      </xdr:sp>
      <xdr:sp macro="" textlink="">
        <xdr:nvSpPr>
          <xdr:cNvPr id="31259" name="Line 400"/>
          <xdr:cNvSpPr>
            <a:spLocks noChangeShapeType="1"/>
          </xdr:cNvSpPr>
        </xdr:nvSpPr>
        <xdr:spPr bwMode="auto">
          <a:xfrm>
            <a:off x="102" y="3866"/>
            <a:ext cx="27" cy="1"/>
          </a:xfrm>
          <a:prstGeom prst="line">
            <a:avLst/>
          </a:prstGeom>
          <a:noFill/>
          <a:ln w="28575">
            <a:solidFill>
              <a:srgbClr val="800000"/>
            </a:solidFill>
            <a:round/>
            <a:headEnd/>
            <a:tailEnd type="triangle" w="med" len="med"/>
          </a:ln>
        </xdr:spPr>
      </xdr:sp>
    </xdr:grpSp>
    <xdr:clientData/>
  </xdr:twoCellAnchor>
  <xdr:twoCellAnchor>
    <xdr:from>
      <xdr:col>2</xdr:col>
      <xdr:colOff>266700</xdr:colOff>
      <xdr:row>201</xdr:row>
      <xdr:rowOff>180975</xdr:rowOff>
    </xdr:from>
    <xdr:to>
      <xdr:col>5</xdr:col>
      <xdr:colOff>381000</xdr:colOff>
      <xdr:row>204</xdr:row>
      <xdr:rowOff>76200</xdr:rowOff>
    </xdr:to>
    <xdr:grpSp>
      <xdr:nvGrpSpPr>
        <xdr:cNvPr id="31198" name="Group 417"/>
        <xdr:cNvGrpSpPr>
          <a:grpSpLocks/>
        </xdr:cNvGrpSpPr>
      </xdr:nvGrpSpPr>
      <xdr:grpSpPr bwMode="auto">
        <a:xfrm>
          <a:off x="1495732" y="41353556"/>
          <a:ext cx="1957849" cy="509741"/>
          <a:chOff x="162" y="3925"/>
          <a:chExt cx="204" cy="49"/>
        </a:xfrm>
      </xdr:grpSpPr>
      <xdr:sp macro="" textlink="">
        <xdr:nvSpPr>
          <xdr:cNvPr id="12692" name="Text Box 404"/>
          <xdr:cNvSpPr txBox="1">
            <a:spLocks noChangeArrowheads="1"/>
          </xdr:cNvSpPr>
        </xdr:nvSpPr>
        <xdr:spPr bwMode="auto">
          <a:xfrm>
            <a:off x="240" y="3925"/>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693" name="Text Box 405"/>
          <xdr:cNvSpPr txBox="1">
            <a:spLocks noChangeArrowheads="1"/>
          </xdr:cNvSpPr>
        </xdr:nvSpPr>
        <xdr:spPr bwMode="auto">
          <a:xfrm>
            <a:off x="207" y="3925"/>
            <a:ext cx="23" cy="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200" b="0" i="0" strike="noStrike" baseline="30000">
                <a:solidFill>
                  <a:srgbClr val="3366FF"/>
                </a:solidFill>
                <a:latin typeface="Arial"/>
                <a:cs typeface="Arial"/>
              </a:rPr>
              <a:t>2</a:t>
            </a:r>
            <a:r>
              <a:rPr lang="en-US" sz="1200" b="0" i="0" strike="noStrike">
                <a:solidFill>
                  <a:srgbClr val="FFFF99"/>
                </a:solidFill>
                <a:latin typeface="Arial"/>
                <a:cs typeface="Arial"/>
              </a:rPr>
              <a:t>C</a:t>
            </a:r>
          </a:p>
        </xdr:txBody>
      </xdr:sp>
      <xdr:sp macro="" textlink="">
        <xdr:nvSpPr>
          <xdr:cNvPr id="12694" name="Text Box 406"/>
          <xdr:cNvSpPr txBox="1">
            <a:spLocks noChangeArrowheads="1"/>
          </xdr:cNvSpPr>
        </xdr:nvSpPr>
        <xdr:spPr bwMode="auto">
          <a:xfrm>
            <a:off x="212" y="3955"/>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695" name="Text Box 407"/>
          <xdr:cNvSpPr txBox="1">
            <a:spLocks noChangeArrowheads="1"/>
          </xdr:cNvSpPr>
        </xdr:nvSpPr>
        <xdr:spPr bwMode="auto">
          <a:xfrm>
            <a:off x="330" y="3925"/>
            <a:ext cx="36"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696" name="Text Box 408"/>
          <xdr:cNvSpPr txBox="1">
            <a:spLocks noChangeArrowheads="1"/>
          </xdr:cNvSpPr>
        </xdr:nvSpPr>
        <xdr:spPr bwMode="auto">
          <a:xfrm>
            <a:off x="162" y="3925"/>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697" name="Text Box 409"/>
          <xdr:cNvSpPr txBox="1">
            <a:spLocks noChangeArrowheads="1"/>
          </xdr:cNvSpPr>
        </xdr:nvSpPr>
        <xdr:spPr bwMode="auto">
          <a:xfrm>
            <a:off x="285" y="3925"/>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1251" name="Line 410"/>
          <xdr:cNvSpPr>
            <a:spLocks noChangeShapeType="1"/>
          </xdr:cNvSpPr>
        </xdr:nvSpPr>
        <xdr:spPr bwMode="auto">
          <a:xfrm>
            <a:off x="319" y="3935"/>
            <a:ext cx="13" cy="0"/>
          </a:xfrm>
          <a:prstGeom prst="line">
            <a:avLst/>
          </a:prstGeom>
          <a:noFill/>
          <a:ln w="9525">
            <a:solidFill>
              <a:srgbClr val="FFFF99"/>
            </a:solidFill>
            <a:round/>
            <a:headEnd/>
            <a:tailEnd/>
          </a:ln>
        </xdr:spPr>
      </xdr:sp>
      <xdr:sp macro="" textlink="">
        <xdr:nvSpPr>
          <xdr:cNvPr id="31252" name="Line 411"/>
          <xdr:cNvSpPr>
            <a:spLocks noChangeShapeType="1"/>
          </xdr:cNvSpPr>
        </xdr:nvSpPr>
        <xdr:spPr bwMode="auto">
          <a:xfrm>
            <a:off x="196" y="3935"/>
            <a:ext cx="13" cy="0"/>
          </a:xfrm>
          <a:prstGeom prst="line">
            <a:avLst/>
          </a:prstGeom>
          <a:noFill/>
          <a:ln w="9525">
            <a:solidFill>
              <a:srgbClr val="FFFF99"/>
            </a:solidFill>
            <a:round/>
            <a:headEnd/>
            <a:tailEnd/>
          </a:ln>
        </xdr:spPr>
      </xdr:sp>
      <xdr:grpSp>
        <xdr:nvGrpSpPr>
          <xdr:cNvPr id="31253" name="Group 412"/>
          <xdr:cNvGrpSpPr>
            <a:grpSpLocks/>
          </xdr:cNvGrpSpPr>
        </xdr:nvGrpSpPr>
        <xdr:grpSpPr bwMode="auto">
          <a:xfrm rot="5400000">
            <a:off x="215" y="3948"/>
            <a:ext cx="13" cy="4"/>
            <a:chOff x="220" y="303"/>
            <a:chExt cx="13" cy="4"/>
          </a:xfrm>
        </xdr:grpSpPr>
        <xdr:sp macro="" textlink="">
          <xdr:nvSpPr>
            <xdr:cNvPr id="31256" name="Line 413"/>
            <xdr:cNvSpPr>
              <a:spLocks noChangeShapeType="1"/>
            </xdr:cNvSpPr>
          </xdr:nvSpPr>
          <xdr:spPr bwMode="auto">
            <a:xfrm>
              <a:off x="220" y="307"/>
              <a:ext cx="13" cy="0"/>
            </a:xfrm>
            <a:prstGeom prst="line">
              <a:avLst/>
            </a:prstGeom>
            <a:noFill/>
            <a:ln w="9525">
              <a:solidFill>
                <a:srgbClr val="FFFF99"/>
              </a:solidFill>
              <a:round/>
              <a:headEnd/>
              <a:tailEnd/>
            </a:ln>
          </xdr:spPr>
        </xdr:sp>
        <xdr:sp macro="" textlink="">
          <xdr:nvSpPr>
            <xdr:cNvPr id="31257" name="Line 414"/>
            <xdr:cNvSpPr>
              <a:spLocks noChangeShapeType="1"/>
            </xdr:cNvSpPr>
          </xdr:nvSpPr>
          <xdr:spPr bwMode="auto">
            <a:xfrm>
              <a:off x="220" y="303"/>
              <a:ext cx="13" cy="0"/>
            </a:xfrm>
            <a:prstGeom prst="line">
              <a:avLst/>
            </a:prstGeom>
            <a:noFill/>
            <a:ln w="9525">
              <a:solidFill>
                <a:srgbClr val="FF6600"/>
              </a:solidFill>
              <a:round/>
              <a:headEnd/>
              <a:tailEnd/>
            </a:ln>
          </xdr:spPr>
        </xdr:sp>
      </xdr:grpSp>
      <xdr:sp macro="" textlink="">
        <xdr:nvSpPr>
          <xdr:cNvPr id="31254" name="Line 415"/>
          <xdr:cNvSpPr>
            <a:spLocks noChangeShapeType="1"/>
          </xdr:cNvSpPr>
        </xdr:nvSpPr>
        <xdr:spPr bwMode="auto">
          <a:xfrm>
            <a:off x="274" y="3935"/>
            <a:ext cx="13" cy="0"/>
          </a:xfrm>
          <a:prstGeom prst="line">
            <a:avLst/>
          </a:prstGeom>
          <a:noFill/>
          <a:ln w="9525">
            <a:solidFill>
              <a:srgbClr val="FFFF99"/>
            </a:solidFill>
            <a:round/>
            <a:headEnd/>
            <a:tailEnd/>
          </a:ln>
        </xdr:spPr>
      </xdr:sp>
      <xdr:sp macro="" textlink="">
        <xdr:nvSpPr>
          <xdr:cNvPr id="31255" name="Line 416"/>
          <xdr:cNvSpPr>
            <a:spLocks noChangeShapeType="1"/>
          </xdr:cNvSpPr>
        </xdr:nvSpPr>
        <xdr:spPr bwMode="auto">
          <a:xfrm>
            <a:off x="229" y="3935"/>
            <a:ext cx="13" cy="0"/>
          </a:xfrm>
          <a:prstGeom prst="line">
            <a:avLst/>
          </a:prstGeom>
          <a:noFill/>
          <a:ln w="9525">
            <a:solidFill>
              <a:srgbClr val="FFFF99"/>
            </a:solidFill>
            <a:round/>
            <a:headEnd/>
            <a:tailEnd/>
          </a:ln>
        </xdr:spPr>
      </xdr:sp>
    </xdr:grpSp>
    <xdr:clientData/>
  </xdr:twoCellAnchor>
  <xdr:twoCellAnchor>
    <xdr:from>
      <xdr:col>5</xdr:col>
      <xdr:colOff>581025</xdr:colOff>
      <xdr:row>201</xdr:row>
      <xdr:rowOff>180975</xdr:rowOff>
    </xdr:from>
    <xdr:to>
      <xdr:col>9</xdr:col>
      <xdr:colOff>85725</xdr:colOff>
      <xdr:row>204</xdr:row>
      <xdr:rowOff>76200</xdr:rowOff>
    </xdr:to>
    <xdr:grpSp>
      <xdr:nvGrpSpPr>
        <xdr:cNvPr id="31199" name="Group 432"/>
        <xdr:cNvGrpSpPr>
          <a:grpSpLocks/>
        </xdr:cNvGrpSpPr>
      </xdr:nvGrpSpPr>
      <xdr:grpSpPr bwMode="auto">
        <a:xfrm>
          <a:off x="3653606" y="41353556"/>
          <a:ext cx="1962764" cy="509741"/>
          <a:chOff x="375" y="3925"/>
          <a:chExt cx="204" cy="49"/>
        </a:xfrm>
      </xdr:grpSpPr>
      <xdr:sp macro="" textlink="">
        <xdr:nvSpPr>
          <xdr:cNvPr id="12707" name="Text Box 419"/>
          <xdr:cNvSpPr txBox="1">
            <a:spLocks noChangeArrowheads="1"/>
          </xdr:cNvSpPr>
        </xdr:nvSpPr>
        <xdr:spPr bwMode="auto">
          <a:xfrm>
            <a:off x="420" y="3925"/>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12708" name="Text Box 420"/>
          <xdr:cNvSpPr txBox="1">
            <a:spLocks noChangeArrowheads="1"/>
          </xdr:cNvSpPr>
        </xdr:nvSpPr>
        <xdr:spPr bwMode="auto">
          <a:xfrm>
            <a:off x="465" y="3925"/>
            <a:ext cx="23" cy="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n-US" sz="1200" b="0" i="0" strike="noStrike" baseline="30000">
                <a:solidFill>
                  <a:srgbClr val="3366FF"/>
                </a:solidFill>
                <a:latin typeface="Arial"/>
                <a:cs typeface="Arial"/>
              </a:rPr>
              <a:t>3</a:t>
            </a:r>
            <a:r>
              <a:rPr lang="en-US" sz="1200" b="0" i="0" strike="noStrike">
                <a:solidFill>
                  <a:srgbClr val="FFFF99"/>
                </a:solidFill>
                <a:latin typeface="Arial"/>
                <a:cs typeface="Arial"/>
              </a:rPr>
              <a:t>C</a:t>
            </a:r>
          </a:p>
        </xdr:txBody>
      </xdr:sp>
      <xdr:sp macro="" textlink="">
        <xdr:nvSpPr>
          <xdr:cNvPr id="12709" name="Text Box 421"/>
          <xdr:cNvSpPr txBox="1">
            <a:spLocks noChangeArrowheads="1"/>
          </xdr:cNvSpPr>
        </xdr:nvSpPr>
        <xdr:spPr bwMode="auto">
          <a:xfrm>
            <a:off x="470" y="3955"/>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710" name="Text Box 422"/>
          <xdr:cNvSpPr txBox="1">
            <a:spLocks noChangeArrowheads="1"/>
          </xdr:cNvSpPr>
        </xdr:nvSpPr>
        <xdr:spPr bwMode="auto">
          <a:xfrm>
            <a:off x="543" y="3925"/>
            <a:ext cx="36"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711" name="Text Box 423"/>
          <xdr:cNvSpPr txBox="1">
            <a:spLocks noChangeArrowheads="1"/>
          </xdr:cNvSpPr>
        </xdr:nvSpPr>
        <xdr:spPr bwMode="auto">
          <a:xfrm>
            <a:off x="375" y="3925"/>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712" name="Text Box 424"/>
          <xdr:cNvSpPr txBox="1">
            <a:spLocks noChangeArrowheads="1"/>
          </xdr:cNvSpPr>
        </xdr:nvSpPr>
        <xdr:spPr bwMode="auto">
          <a:xfrm>
            <a:off x="498" y="3925"/>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2</a:t>
            </a:r>
          </a:p>
        </xdr:txBody>
      </xdr:sp>
      <xdr:sp macro="" textlink="">
        <xdr:nvSpPr>
          <xdr:cNvPr id="31238" name="Line 425"/>
          <xdr:cNvSpPr>
            <a:spLocks noChangeShapeType="1"/>
          </xdr:cNvSpPr>
        </xdr:nvSpPr>
        <xdr:spPr bwMode="auto">
          <a:xfrm>
            <a:off x="532" y="3935"/>
            <a:ext cx="13" cy="0"/>
          </a:xfrm>
          <a:prstGeom prst="line">
            <a:avLst/>
          </a:prstGeom>
          <a:noFill/>
          <a:ln w="9525">
            <a:solidFill>
              <a:srgbClr val="FFFF99"/>
            </a:solidFill>
            <a:round/>
            <a:headEnd/>
            <a:tailEnd/>
          </a:ln>
        </xdr:spPr>
      </xdr:sp>
      <xdr:sp macro="" textlink="">
        <xdr:nvSpPr>
          <xdr:cNvPr id="31239" name="Line 426"/>
          <xdr:cNvSpPr>
            <a:spLocks noChangeShapeType="1"/>
          </xdr:cNvSpPr>
        </xdr:nvSpPr>
        <xdr:spPr bwMode="auto">
          <a:xfrm>
            <a:off x="409" y="3935"/>
            <a:ext cx="13" cy="0"/>
          </a:xfrm>
          <a:prstGeom prst="line">
            <a:avLst/>
          </a:prstGeom>
          <a:noFill/>
          <a:ln w="9525">
            <a:solidFill>
              <a:srgbClr val="FFFF99"/>
            </a:solidFill>
            <a:round/>
            <a:headEnd/>
            <a:tailEnd/>
          </a:ln>
        </xdr:spPr>
      </xdr:sp>
      <xdr:grpSp>
        <xdr:nvGrpSpPr>
          <xdr:cNvPr id="31240" name="Group 427"/>
          <xdr:cNvGrpSpPr>
            <a:grpSpLocks/>
          </xdr:cNvGrpSpPr>
        </xdr:nvGrpSpPr>
        <xdr:grpSpPr bwMode="auto">
          <a:xfrm rot="5400000">
            <a:off x="473" y="3948"/>
            <a:ext cx="13" cy="4"/>
            <a:chOff x="220" y="303"/>
            <a:chExt cx="13" cy="4"/>
          </a:xfrm>
        </xdr:grpSpPr>
        <xdr:sp macro="" textlink="">
          <xdr:nvSpPr>
            <xdr:cNvPr id="31243" name="Line 428"/>
            <xdr:cNvSpPr>
              <a:spLocks noChangeShapeType="1"/>
            </xdr:cNvSpPr>
          </xdr:nvSpPr>
          <xdr:spPr bwMode="auto">
            <a:xfrm>
              <a:off x="220" y="307"/>
              <a:ext cx="13" cy="0"/>
            </a:xfrm>
            <a:prstGeom prst="line">
              <a:avLst/>
            </a:prstGeom>
            <a:noFill/>
            <a:ln w="9525">
              <a:solidFill>
                <a:srgbClr val="FFFF99"/>
              </a:solidFill>
              <a:round/>
              <a:headEnd/>
              <a:tailEnd/>
            </a:ln>
          </xdr:spPr>
        </xdr:sp>
        <xdr:sp macro="" textlink="">
          <xdr:nvSpPr>
            <xdr:cNvPr id="31244" name="Line 429"/>
            <xdr:cNvSpPr>
              <a:spLocks noChangeShapeType="1"/>
            </xdr:cNvSpPr>
          </xdr:nvSpPr>
          <xdr:spPr bwMode="auto">
            <a:xfrm>
              <a:off x="220" y="303"/>
              <a:ext cx="13" cy="0"/>
            </a:xfrm>
            <a:prstGeom prst="line">
              <a:avLst/>
            </a:prstGeom>
            <a:noFill/>
            <a:ln w="9525">
              <a:solidFill>
                <a:srgbClr val="FF6600"/>
              </a:solidFill>
              <a:round/>
              <a:headEnd/>
              <a:tailEnd/>
            </a:ln>
          </xdr:spPr>
        </xdr:sp>
      </xdr:grpSp>
      <xdr:sp macro="" textlink="">
        <xdr:nvSpPr>
          <xdr:cNvPr id="31241" name="Line 430"/>
          <xdr:cNvSpPr>
            <a:spLocks noChangeShapeType="1"/>
          </xdr:cNvSpPr>
        </xdr:nvSpPr>
        <xdr:spPr bwMode="auto">
          <a:xfrm>
            <a:off x="487" y="3935"/>
            <a:ext cx="13" cy="0"/>
          </a:xfrm>
          <a:prstGeom prst="line">
            <a:avLst/>
          </a:prstGeom>
          <a:noFill/>
          <a:ln w="9525">
            <a:solidFill>
              <a:srgbClr val="FFFF99"/>
            </a:solidFill>
            <a:round/>
            <a:headEnd/>
            <a:tailEnd/>
          </a:ln>
        </xdr:spPr>
      </xdr:sp>
      <xdr:sp macro="" textlink="">
        <xdr:nvSpPr>
          <xdr:cNvPr id="31242" name="Line 431"/>
          <xdr:cNvSpPr>
            <a:spLocks noChangeShapeType="1"/>
          </xdr:cNvSpPr>
        </xdr:nvSpPr>
        <xdr:spPr bwMode="auto">
          <a:xfrm>
            <a:off x="454" y="3935"/>
            <a:ext cx="13" cy="0"/>
          </a:xfrm>
          <a:prstGeom prst="line">
            <a:avLst/>
          </a:prstGeom>
          <a:noFill/>
          <a:ln w="9525">
            <a:solidFill>
              <a:srgbClr val="FFFF99"/>
            </a:solidFill>
            <a:round/>
            <a:headEnd/>
            <a:tailEnd/>
          </a:ln>
        </xdr:spPr>
      </xdr:sp>
    </xdr:grpSp>
    <xdr:clientData/>
  </xdr:twoCellAnchor>
  <xdr:twoCellAnchor>
    <xdr:from>
      <xdr:col>3</xdr:col>
      <xdr:colOff>180975</xdr:colOff>
      <xdr:row>204</xdr:row>
      <xdr:rowOff>123825</xdr:rowOff>
    </xdr:from>
    <xdr:to>
      <xdr:col>4</xdr:col>
      <xdr:colOff>485775</xdr:colOff>
      <xdr:row>205</xdr:row>
      <xdr:rowOff>152400</xdr:rowOff>
    </xdr:to>
    <xdr:sp macro="" textlink="">
      <xdr:nvSpPr>
        <xdr:cNvPr id="12721" name="Text Box 433"/>
        <xdr:cNvSpPr txBox="1">
          <a:spLocks noChangeArrowheads="1"/>
        </xdr:cNvSpPr>
      </xdr:nvSpPr>
      <xdr:spPr bwMode="auto">
        <a:xfrm>
          <a:off x="2009775" y="37899975"/>
          <a:ext cx="914400"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2-πεντανόνη</a:t>
          </a:r>
        </a:p>
      </xdr:txBody>
    </xdr:sp>
    <xdr:clientData/>
  </xdr:twoCellAnchor>
  <xdr:twoCellAnchor>
    <xdr:from>
      <xdr:col>6</xdr:col>
      <xdr:colOff>504825</xdr:colOff>
      <xdr:row>204</xdr:row>
      <xdr:rowOff>123825</xdr:rowOff>
    </xdr:from>
    <xdr:to>
      <xdr:col>8</xdr:col>
      <xdr:colOff>200025</xdr:colOff>
      <xdr:row>205</xdr:row>
      <xdr:rowOff>152400</xdr:rowOff>
    </xdr:to>
    <xdr:sp macro="" textlink="">
      <xdr:nvSpPr>
        <xdr:cNvPr id="12722" name="Text Box 434"/>
        <xdr:cNvSpPr txBox="1">
          <a:spLocks noChangeArrowheads="1"/>
        </xdr:cNvSpPr>
      </xdr:nvSpPr>
      <xdr:spPr bwMode="auto">
        <a:xfrm>
          <a:off x="4162425" y="37899975"/>
          <a:ext cx="914400"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3-πεντανόνη</a:t>
          </a:r>
        </a:p>
      </xdr:txBody>
    </xdr:sp>
    <xdr:clientData/>
  </xdr:twoCellAnchor>
  <xdr:twoCellAnchor>
    <xdr:from>
      <xdr:col>4</xdr:col>
      <xdr:colOff>400050</xdr:colOff>
      <xdr:row>208</xdr:row>
      <xdr:rowOff>142875</xdr:rowOff>
    </xdr:from>
    <xdr:to>
      <xdr:col>6</xdr:col>
      <xdr:colOff>581025</xdr:colOff>
      <xdr:row>211</xdr:row>
      <xdr:rowOff>95250</xdr:rowOff>
    </xdr:to>
    <xdr:grpSp>
      <xdr:nvGrpSpPr>
        <xdr:cNvPr id="31202" name="Group 450"/>
        <xdr:cNvGrpSpPr>
          <a:grpSpLocks/>
        </xdr:cNvGrpSpPr>
      </xdr:nvGrpSpPr>
      <xdr:grpSpPr bwMode="auto">
        <a:xfrm>
          <a:off x="2858115" y="42749327"/>
          <a:ext cx="1410007" cy="566891"/>
          <a:chOff x="280" y="4061"/>
          <a:chExt cx="147" cy="55"/>
        </a:xfrm>
      </xdr:grpSpPr>
      <xdr:sp macro="" textlink="">
        <xdr:nvSpPr>
          <xdr:cNvPr id="12724" name="Text Box 436"/>
          <xdr:cNvSpPr txBox="1">
            <a:spLocks noChangeArrowheads="1"/>
          </xdr:cNvSpPr>
        </xdr:nvSpPr>
        <xdr:spPr bwMode="auto">
          <a:xfrm>
            <a:off x="324" y="4061"/>
            <a:ext cx="35"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p>
        </xdr:txBody>
      </xdr:sp>
      <xdr:sp macro="" textlink="">
        <xdr:nvSpPr>
          <xdr:cNvPr id="12725" name="Text Box 437"/>
          <xdr:cNvSpPr txBox="1">
            <a:spLocks noChangeArrowheads="1"/>
          </xdr:cNvSpPr>
        </xdr:nvSpPr>
        <xdr:spPr bwMode="auto">
          <a:xfrm>
            <a:off x="322" y="4091"/>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726" name="Text Box 438"/>
          <xdr:cNvSpPr txBox="1">
            <a:spLocks noChangeArrowheads="1"/>
          </xdr:cNvSpPr>
        </xdr:nvSpPr>
        <xdr:spPr bwMode="auto">
          <a:xfrm>
            <a:off x="364" y="4091"/>
            <a:ext cx="18" cy="19"/>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O</a:t>
            </a:r>
          </a:p>
        </xdr:txBody>
      </xdr:sp>
      <xdr:sp macro="" textlink="">
        <xdr:nvSpPr>
          <xdr:cNvPr id="12727" name="Text Box 439"/>
          <xdr:cNvSpPr txBox="1">
            <a:spLocks noChangeArrowheads="1"/>
          </xdr:cNvSpPr>
        </xdr:nvSpPr>
        <xdr:spPr bwMode="auto">
          <a:xfrm>
            <a:off x="363" y="4061"/>
            <a:ext cx="18"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2728" name="Text Box 440"/>
          <xdr:cNvSpPr txBox="1">
            <a:spLocks noChangeArrowheads="1"/>
          </xdr:cNvSpPr>
        </xdr:nvSpPr>
        <xdr:spPr bwMode="auto">
          <a:xfrm>
            <a:off x="280" y="4061"/>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12729" name="Text Box 441"/>
          <xdr:cNvSpPr txBox="1">
            <a:spLocks noChangeArrowheads="1"/>
          </xdr:cNvSpPr>
        </xdr:nvSpPr>
        <xdr:spPr bwMode="auto">
          <a:xfrm>
            <a:off x="391" y="4061"/>
            <a:ext cx="36" cy="25"/>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CH</a:t>
            </a:r>
            <a:r>
              <a:rPr lang="en-US" sz="1200" b="0" i="0" strike="noStrike" baseline="-25000">
                <a:solidFill>
                  <a:srgbClr val="FFFF99"/>
                </a:solidFill>
                <a:latin typeface="Arial"/>
                <a:cs typeface="Arial"/>
              </a:rPr>
              <a:t>3</a:t>
            </a:r>
          </a:p>
        </xdr:txBody>
      </xdr:sp>
      <xdr:sp macro="" textlink="">
        <xdr:nvSpPr>
          <xdr:cNvPr id="31225" name="Line 442"/>
          <xdr:cNvSpPr>
            <a:spLocks noChangeShapeType="1"/>
          </xdr:cNvSpPr>
        </xdr:nvSpPr>
        <xdr:spPr bwMode="auto">
          <a:xfrm>
            <a:off x="380" y="4071"/>
            <a:ext cx="13" cy="0"/>
          </a:xfrm>
          <a:prstGeom prst="line">
            <a:avLst/>
          </a:prstGeom>
          <a:noFill/>
          <a:ln w="9525">
            <a:solidFill>
              <a:srgbClr val="FFFF99"/>
            </a:solidFill>
            <a:round/>
            <a:headEnd/>
            <a:tailEnd/>
          </a:ln>
        </xdr:spPr>
      </xdr:sp>
      <xdr:sp macro="" textlink="">
        <xdr:nvSpPr>
          <xdr:cNvPr id="31226" name="Line 443"/>
          <xdr:cNvSpPr>
            <a:spLocks noChangeShapeType="1"/>
          </xdr:cNvSpPr>
        </xdr:nvSpPr>
        <xdr:spPr bwMode="auto">
          <a:xfrm rot="5400000">
            <a:off x="327" y="4086"/>
            <a:ext cx="13" cy="0"/>
          </a:xfrm>
          <a:prstGeom prst="line">
            <a:avLst/>
          </a:prstGeom>
          <a:noFill/>
          <a:ln w="9525">
            <a:solidFill>
              <a:srgbClr val="FFFF99"/>
            </a:solidFill>
            <a:round/>
            <a:headEnd/>
            <a:tailEnd/>
          </a:ln>
        </xdr:spPr>
      </xdr:sp>
      <xdr:grpSp>
        <xdr:nvGrpSpPr>
          <xdr:cNvPr id="31227" name="Group 444"/>
          <xdr:cNvGrpSpPr>
            <a:grpSpLocks/>
          </xdr:cNvGrpSpPr>
        </xdr:nvGrpSpPr>
        <xdr:grpSpPr bwMode="auto">
          <a:xfrm rot="5400000">
            <a:off x="367" y="4085"/>
            <a:ext cx="13" cy="4"/>
            <a:chOff x="219" y="303"/>
            <a:chExt cx="13" cy="4"/>
          </a:xfrm>
        </xdr:grpSpPr>
        <xdr:sp macro="" textlink="">
          <xdr:nvSpPr>
            <xdr:cNvPr id="31230" name="Line 445"/>
            <xdr:cNvSpPr>
              <a:spLocks noChangeShapeType="1"/>
            </xdr:cNvSpPr>
          </xdr:nvSpPr>
          <xdr:spPr bwMode="auto">
            <a:xfrm>
              <a:off x="219" y="307"/>
              <a:ext cx="13" cy="0"/>
            </a:xfrm>
            <a:prstGeom prst="line">
              <a:avLst/>
            </a:prstGeom>
            <a:noFill/>
            <a:ln w="9525">
              <a:solidFill>
                <a:srgbClr val="FFFF99"/>
              </a:solidFill>
              <a:round/>
              <a:headEnd/>
              <a:tailEnd/>
            </a:ln>
          </xdr:spPr>
        </xdr:sp>
        <xdr:sp macro="" textlink="">
          <xdr:nvSpPr>
            <xdr:cNvPr id="31231" name="Line 446"/>
            <xdr:cNvSpPr>
              <a:spLocks noChangeShapeType="1"/>
            </xdr:cNvSpPr>
          </xdr:nvSpPr>
          <xdr:spPr bwMode="auto">
            <a:xfrm>
              <a:off x="219" y="303"/>
              <a:ext cx="13" cy="0"/>
            </a:xfrm>
            <a:prstGeom prst="line">
              <a:avLst/>
            </a:prstGeom>
            <a:noFill/>
            <a:ln w="9525">
              <a:solidFill>
                <a:srgbClr val="FF6600"/>
              </a:solidFill>
              <a:round/>
              <a:headEnd/>
              <a:tailEnd/>
            </a:ln>
          </xdr:spPr>
        </xdr:sp>
      </xdr:grpSp>
      <xdr:sp macro="" textlink="">
        <xdr:nvSpPr>
          <xdr:cNvPr id="31228" name="Line 447"/>
          <xdr:cNvSpPr>
            <a:spLocks noChangeShapeType="1"/>
          </xdr:cNvSpPr>
        </xdr:nvSpPr>
        <xdr:spPr bwMode="auto">
          <a:xfrm>
            <a:off x="353" y="4071"/>
            <a:ext cx="13" cy="0"/>
          </a:xfrm>
          <a:prstGeom prst="line">
            <a:avLst/>
          </a:prstGeom>
          <a:noFill/>
          <a:ln w="9525">
            <a:solidFill>
              <a:srgbClr val="FFFF99"/>
            </a:solidFill>
            <a:round/>
            <a:headEnd/>
            <a:tailEnd/>
          </a:ln>
        </xdr:spPr>
      </xdr:sp>
      <xdr:sp macro="" textlink="">
        <xdr:nvSpPr>
          <xdr:cNvPr id="31229" name="Line 448"/>
          <xdr:cNvSpPr>
            <a:spLocks noChangeShapeType="1"/>
          </xdr:cNvSpPr>
        </xdr:nvSpPr>
        <xdr:spPr bwMode="auto">
          <a:xfrm>
            <a:off x="314" y="4071"/>
            <a:ext cx="13" cy="0"/>
          </a:xfrm>
          <a:prstGeom prst="line">
            <a:avLst/>
          </a:prstGeom>
          <a:noFill/>
          <a:ln w="9525">
            <a:solidFill>
              <a:srgbClr val="FFFF99"/>
            </a:solidFill>
            <a:round/>
            <a:headEnd/>
            <a:tailEnd/>
          </a:ln>
        </xdr:spPr>
      </xdr:sp>
    </xdr:grpSp>
    <xdr:clientData/>
  </xdr:twoCellAnchor>
  <xdr:twoCellAnchor>
    <xdr:from>
      <xdr:col>4</xdr:col>
      <xdr:colOff>419100</xdr:colOff>
      <xdr:row>211</xdr:row>
      <xdr:rowOff>133350</xdr:rowOff>
    </xdr:from>
    <xdr:to>
      <xdr:col>7</xdr:col>
      <xdr:colOff>85725</xdr:colOff>
      <xdr:row>212</xdr:row>
      <xdr:rowOff>161925</xdr:rowOff>
    </xdr:to>
    <xdr:sp macro="" textlink="">
      <xdr:nvSpPr>
        <xdr:cNvPr id="12737" name="Text Box 449"/>
        <xdr:cNvSpPr txBox="1">
          <a:spLocks noChangeArrowheads="1"/>
        </xdr:cNvSpPr>
      </xdr:nvSpPr>
      <xdr:spPr bwMode="auto">
        <a:xfrm>
          <a:off x="2857500" y="39243000"/>
          <a:ext cx="1495425" cy="219075"/>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μέθυλο-βουτανόνη</a:t>
          </a:r>
        </a:p>
      </xdr:txBody>
    </xdr:sp>
    <xdr:clientData/>
  </xdr:twoCellAnchor>
  <xdr:twoCellAnchor>
    <xdr:from>
      <xdr:col>2</xdr:col>
      <xdr:colOff>514350</xdr:colOff>
      <xdr:row>157</xdr:row>
      <xdr:rowOff>171450</xdr:rowOff>
    </xdr:from>
    <xdr:to>
      <xdr:col>2</xdr:col>
      <xdr:colOff>514350</xdr:colOff>
      <xdr:row>158</xdr:row>
      <xdr:rowOff>161925</xdr:rowOff>
    </xdr:to>
    <xdr:sp macro="" textlink="">
      <xdr:nvSpPr>
        <xdr:cNvPr id="31205" name="Line 452"/>
        <xdr:cNvSpPr>
          <a:spLocks noChangeShapeType="1"/>
        </xdr:cNvSpPr>
      </xdr:nvSpPr>
      <xdr:spPr bwMode="auto">
        <a:xfrm>
          <a:off x="1733550" y="29184600"/>
          <a:ext cx="0" cy="180975"/>
        </a:xfrm>
        <a:prstGeom prst="line">
          <a:avLst/>
        </a:prstGeom>
        <a:noFill/>
        <a:ln w="19050">
          <a:solidFill>
            <a:srgbClr val="FF6600"/>
          </a:solidFill>
          <a:round/>
          <a:headEnd/>
          <a:tailEnd type="triangle" w="med" len="med"/>
        </a:ln>
      </xdr:spPr>
    </xdr:sp>
    <xdr:clientData/>
  </xdr:twoCellAnchor>
  <xdr:twoCellAnchor>
    <xdr:from>
      <xdr:col>4</xdr:col>
      <xdr:colOff>133350</xdr:colOff>
      <xdr:row>157</xdr:row>
      <xdr:rowOff>171450</xdr:rowOff>
    </xdr:from>
    <xdr:to>
      <xdr:col>4</xdr:col>
      <xdr:colOff>133350</xdr:colOff>
      <xdr:row>158</xdr:row>
      <xdr:rowOff>161925</xdr:rowOff>
    </xdr:to>
    <xdr:sp macro="" textlink="">
      <xdr:nvSpPr>
        <xdr:cNvPr id="31206" name="Line 453"/>
        <xdr:cNvSpPr>
          <a:spLocks noChangeShapeType="1"/>
        </xdr:cNvSpPr>
      </xdr:nvSpPr>
      <xdr:spPr bwMode="auto">
        <a:xfrm>
          <a:off x="2571750" y="29184600"/>
          <a:ext cx="0" cy="180975"/>
        </a:xfrm>
        <a:prstGeom prst="line">
          <a:avLst/>
        </a:prstGeom>
        <a:noFill/>
        <a:ln w="19050">
          <a:solidFill>
            <a:srgbClr val="FF6600"/>
          </a:solidFill>
          <a:round/>
          <a:headEnd/>
          <a:tailEnd type="triangle" w="med" len="med"/>
        </a:ln>
      </xdr:spPr>
    </xdr:sp>
    <xdr:clientData/>
  </xdr:twoCellAnchor>
  <xdr:twoCellAnchor>
    <xdr:from>
      <xdr:col>3</xdr:col>
      <xdr:colOff>161925</xdr:colOff>
      <xdr:row>157</xdr:row>
      <xdr:rowOff>171450</xdr:rowOff>
    </xdr:from>
    <xdr:to>
      <xdr:col>3</xdr:col>
      <xdr:colOff>161925</xdr:colOff>
      <xdr:row>158</xdr:row>
      <xdr:rowOff>161925</xdr:rowOff>
    </xdr:to>
    <xdr:sp macro="" textlink="">
      <xdr:nvSpPr>
        <xdr:cNvPr id="31207" name="Line 454"/>
        <xdr:cNvSpPr>
          <a:spLocks noChangeShapeType="1"/>
        </xdr:cNvSpPr>
      </xdr:nvSpPr>
      <xdr:spPr bwMode="auto">
        <a:xfrm>
          <a:off x="1990725" y="29184600"/>
          <a:ext cx="0" cy="180975"/>
        </a:xfrm>
        <a:prstGeom prst="line">
          <a:avLst/>
        </a:prstGeom>
        <a:noFill/>
        <a:ln w="19050">
          <a:solidFill>
            <a:srgbClr val="99CC00"/>
          </a:solidFill>
          <a:round/>
          <a:headEnd/>
          <a:tailEnd type="triangle" w="med" len="med"/>
        </a:ln>
      </xdr:spPr>
    </xdr:sp>
    <xdr:clientData/>
  </xdr:twoCellAnchor>
  <xdr:twoCellAnchor>
    <xdr:from>
      <xdr:col>5</xdr:col>
      <xdr:colOff>600075</xdr:colOff>
      <xdr:row>157</xdr:row>
      <xdr:rowOff>171450</xdr:rowOff>
    </xdr:from>
    <xdr:to>
      <xdr:col>5</xdr:col>
      <xdr:colOff>600075</xdr:colOff>
      <xdr:row>158</xdr:row>
      <xdr:rowOff>161925</xdr:rowOff>
    </xdr:to>
    <xdr:sp macro="" textlink="">
      <xdr:nvSpPr>
        <xdr:cNvPr id="31208" name="Line 455"/>
        <xdr:cNvSpPr>
          <a:spLocks noChangeShapeType="1"/>
        </xdr:cNvSpPr>
      </xdr:nvSpPr>
      <xdr:spPr bwMode="auto">
        <a:xfrm>
          <a:off x="3648075" y="29184600"/>
          <a:ext cx="0" cy="180975"/>
        </a:xfrm>
        <a:prstGeom prst="line">
          <a:avLst/>
        </a:prstGeom>
        <a:noFill/>
        <a:ln w="19050">
          <a:solidFill>
            <a:srgbClr val="808080"/>
          </a:solidFill>
          <a:round/>
          <a:headEnd/>
          <a:tailEnd type="triangle" w="med" len="med"/>
        </a:ln>
      </xdr:spPr>
    </xdr:sp>
    <xdr:clientData/>
  </xdr:twoCellAnchor>
  <xdr:twoCellAnchor>
    <xdr:from>
      <xdr:col>8</xdr:col>
      <xdr:colOff>276225</xdr:colOff>
      <xdr:row>157</xdr:row>
      <xdr:rowOff>180975</xdr:rowOff>
    </xdr:from>
    <xdr:to>
      <xdr:col>8</xdr:col>
      <xdr:colOff>276225</xdr:colOff>
      <xdr:row>158</xdr:row>
      <xdr:rowOff>171450</xdr:rowOff>
    </xdr:to>
    <xdr:sp macro="" textlink="">
      <xdr:nvSpPr>
        <xdr:cNvPr id="31209" name="Line 456"/>
        <xdr:cNvSpPr>
          <a:spLocks noChangeShapeType="1"/>
        </xdr:cNvSpPr>
      </xdr:nvSpPr>
      <xdr:spPr bwMode="auto">
        <a:xfrm>
          <a:off x="5153025" y="29194125"/>
          <a:ext cx="0" cy="180975"/>
        </a:xfrm>
        <a:prstGeom prst="line">
          <a:avLst/>
        </a:prstGeom>
        <a:noFill/>
        <a:ln w="19050">
          <a:solidFill>
            <a:srgbClr val="FF0000"/>
          </a:solidFill>
          <a:round/>
          <a:headEnd/>
          <a:tailEnd type="triangle" w="med" len="med"/>
        </a:ln>
      </xdr:spPr>
    </xdr:sp>
    <xdr:clientData/>
  </xdr:twoCellAnchor>
  <xdr:twoCellAnchor>
    <xdr:from>
      <xdr:col>3</xdr:col>
      <xdr:colOff>447675</xdr:colOff>
      <xdr:row>157</xdr:row>
      <xdr:rowOff>171450</xdr:rowOff>
    </xdr:from>
    <xdr:to>
      <xdr:col>3</xdr:col>
      <xdr:colOff>447675</xdr:colOff>
      <xdr:row>158</xdr:row>
      <xdr:rowOff>161925</xdr:rowOff>
    </xdr:to>
    <xdr:sp macro="" textlink="">
      <xdr:nvSpPr>
        <xdr:cNvPr id="31210" name="Line 457"/>
        <xdr:cNvSpPr>
          <a:spLocks noChangeShapeType="1"/>
        </xdr:cNvSpPr>
      </xdr:nvSpPr>
      <xdr:spPr bwMode="auto">
        <a:xfrm>
          <a:off x="2276475" y="29184600"/>
          <a:ext cx="0" cy="180975"/>
        </a:xfrm>
        <a:prstGeom prst="line">
          <a:avLst/>
        </a:prstGeom>
        <a:noFill/>
        <a:ln w="19050">
          <a:solidFill>
            <a:srgbClr val="99CC00"/>
          </a:solidFill>
          <a:round/>
          <a:headEnd/>
          <a:tailEnd type="triangle" w="med" len="med"/>
        </a:ln>
      </xdr:spPr>
    </xdr:sp>
    <xdr:clientData/>
  </xdr:twoCellAnchor>
  <xdr:twoCellAnchor>
    <xdr:from>
      <xdr:col>6</xdr:col>
      <xdr:colOff>266700</xdr:colOff>
      <xdr:row>157</xdr:row>
      <xdr:rowOff>171450</xdr:rowOff>
    </xdr:from>
    <xdr:to>
      <xdr:col>6</xdr:col>
      <xdr:colOff>266700</xdr:colOff>
      <xdr:row>158</xdr:row>
      <xdr:rowOff>161925</xdr:rowOff>
    </xdr:to>
    <xdr:sp macro="" textlink="">
      <xdr:nvSpPr>
        <xdr:cNvPr id="31211" name="Line 458"/>
        <xdr:cNvSpPr>
          <a:spLocks noChangeShapeType="1"/>
        </xdr:cNvSpPr>
      </xdr:nvSpPr>
      <xdr:spPr bwMode="auto">
        <a:xfrm>
          <a:off x="3924300" y="29184600"/>
          <a:ext cx="0" cy="180975"/>
        </a:xfrm>
        <a:prstGeom prst="line">
          <a:avLst/>
        </a:prstGeom>
        <a:noFill/>
        <a:ln w="19050">
          <a:solidFill>
            <a:srgbClr val="FF9900"/>
          </a:solidFill>
          <a:round/>
          <a:headEnd/>
          <a:tailEnd type="triangle" w="med" len="med"/>
        </a:ln>
      </xdr:spPr>
    </xdr:sp>
    <xdr:clientData/>
  </xdr:twoCellAnchor>
  <xdr:twoCellAnchor>
    <xdr:from>
      <xdr:col>5</xdr:col>
      <xdr:colOff>333375</xdr:colOff>
      <xdr:row>157</xdr:row>
      <xdr:rowOff>171450</xdr:rowOff>
    </xdr:from>
    <xdr:to>
      <xdr:col>5</xdr:col>
      <xdr:colOff>333375</xdr:colOff>
      <xdr:row>158</xdr:row>
      <xdr:rowOff>161925</xdr:rowOff>
    </xdr:to>
    <xdr:sp macro="" textlink="">
      <xdr:nvSpPr>
        <xdr:cNvPr id="31212" name="Line 459"/>
        <xdr:cNvSpPr>
          <a:spLocks noChangeShapeType="1"/>
        </xdr:cNvSpPr>
      </xdr:nvSpPr>
      <xdr:spPr bwMode="auto">
        <a:xfrm>
          <a:off x="3381375" y="29184600"/>
          <a:ext cx="0" cy="180975"/>
        </a:xfrm>
        <a:prstGeom prst="line">
          <a:avLst/>
        </a:prstGeom>
        <a:noFill/>
        <a:ln w="19050">
          <a:solidFill>
            <a:srgbClr val="800000"/>
          </a:solidFill>
          <a:round/>
          <a:headEnd/>
          <a:tailEnd type="triangle" w="med" len="med"/>
        </a:ln>
      </xdr:spPr>
    </xdr:sp>
    <xdr:clientData/>
  </xdr:twoCellAnchor>
  <xdr:twoCellAnchor>
    <xdr:from>
      <xdr:col>5</xdr:col>
      <xdr:colOff>247650</xdr:colOff>
      <xdr:row>159</xdr:row>
      <xdr:rowOff>180975</xdr:rowOff>
    </xdr:from>
    <xdr:to>
      <xdr:col>5</xdr:col>
      <xdr:colOff>428625</xdr:colOff>
      <xdr:row>159</xdr:row>
      <xdr:rowOff>180975</xdr:rowOff>
    </xdr:to>
    <xdr:sp macro="" textlink="">
      <xdr:nvSpPr>
        <xdr:cNvPr id="31213" name="Line 460"/>
        <xdr:cNvSpPr>
          <a:spLocks noChangeShapeType="1"/>
        </xdr:cNvSpPr>
      </xdr:nvSpPr>
      <xdr:spPr bwMode="auto">
        <a:xfrm rot="-5400000">
          <a:off x="3386138" y="29484637"/>
          <a:ext cx="0" cy="180975"/>
        </a:xfrm>
        <a:prstGeom prst="line">
          <a:avLst/>
        </a:prstGeom>
        <a:noFill/>
        <a:ln w="19050">
          <a:solidFill>
            <a:srgbClr val="800000"/>
          </a:solidFill>
          <a:round/>
          <a:headEnd/>
          <a:tailEnd type="triangle" w="med" len="med"/>
        </a:ln>
      </xdr:spPr>
    </xdr:sp>
    <xdr:clientData/>
  </xdr:twoCellAnchor>
  <xdr:twoCellAnchor>
    <xdr:from>
      <xdr:col>7</xdr:col>
      <xdr:colOff>523875</xdr:colOff>
      <xdr:row>158</xdr:row>
      <xdr:rowOff>76200</xdr:rowOff>
    </xdr:from>
    <xdr:to>
      <xdr:col>8</xdr:col>
      <xdr:colOff>95250</xdr:colOff>
      <xdr:row>158</xdr:row>
      <xdr:rowOff>76200</xdr:rowOff>
    </xdr:to>
    <xdr:sp macro="" textlink="">
      <xdr:nvSpPr>
        <xdr:cNvPr id="31214" name="Line 461"/>
        <xdr:cNvSpPr>
          <a:spLocks noChangeShapeType="1"/>
        </xdr:cNvSpPr>
      </xdr:nvSpPr>
      <xdr:spPr bwMode="auto">
        <a:xfrm rot="-5400000">
          <a:off x="4881563" y="29189362"/>
          <a:ext cx="0" cy="180975"/>
        </a:xfrm>
        <a:prstGeom prst="line">
          <a:avLst/>
        </a:prstGeom>
        <a:noFill/>
        <a:ln w="19050">
          <a:solidFill>
            <a:srgbClr val="FF0000"/>
          </a:solidFill>
          <a:round/>
          <a:headEnd/>
          <a:tailEnd type="triangle" w="med" len="med"/>
        </a:ln>
      </xdr:spPr>
    </xdr:sp>
    <xdr:clientData/>
  </xdr:twoCellAnchor>
  <xdr:twoCellAnchor>
    <xdr:from>
      <xdr:col>8</xdr:col>
      <xdr:colOff>209550</xdr:colOff>
      <xdr:row>159</xdr:row>
      <xdr:rowOff>180975</xdr:rowOff>
    </xdr:from>
    <xdr:to>
      <xdr:col>8</xdr:col>
      <xdr:colOff>390525</xdr:colOff>
      <xdr:row>159</xdr:row>
      <xdr:rowOff>180975</xdr:rowOff>
    </xdr:to>
    <xdr:sp macro="" textlink="">
      <xdr:nvSpPr>
        <xdr:cNvPr id="31215" name="Line 462"/>
        <xdr:cNvSpPr>
          <a:spLocks noChangeShapeType="1"/>
        </xdr:cNvSpPr>
      </xdr:nvSpPr>
      <xdr:spPr bwMode="auto">
        <a:xfrm rot="5400000">
          <a:off x="5176838" y="29484637"/>
          <a:ext cx="0" cy="180975"/>
        </a:xfrm>
        <a:prstGeom prst="line">
          <a:avLst/>
        </a:prstGeom>
        <a:noFill/>
        <a:ln w="19050">
          <a:solidFill>
            <a:srgbClr val="FF0000"/>
          </a:solidFill>
          <a:round/>
          <a:headEnd/>
          <a:tailEnd type="triangle" w="med" len="med"/>
        </a:ln>
      </xdr:spPr>
    </xdr:sp>
    <xdr:clientData/>
  </xdr:twoCellAnchor>
  <xdr:twoCellAnchor>
    <xdr:from>
      <xdr:col>8</xdr:col>
      <xdr:colOff>9525</xdr:colOff>
      <xdr:row>159</xdr:row>
      <xdr:rowOff>95250</xdr:rowOff>
    </xdr:from>
    <xdr:to>
      <xdr:col>8</xdr:col>
      <xdr:colOff>9525</xdr:colOff>
      <xdr:row>160</xdr:row>
      <xdr:rowOff>85725</xdr:rowOff>
    </xdr:to>
    <xdr:sp macro="" textlink="">
      <xdr:nvSpPr>
        <xdr:cNvPr id="31216" name="Line 463"/>
        <xdr:cNvSpPr>
          <a:spLocks noChangeShapeType="1"/>
        </xdr:cNvSpPr>
      </xdr:nvSpPr>
      <xdr:spPr bwMode="auto">
        <a:xfrm flipV="1">
          <a:off x="4886325" y="29489400"/>
          <a:ext cx="0" cy="180975"/>
        </a:xfrm>
        <a:prstGeom prst="line">
          <a:avLst/>
        </a:prstGeom>
        <a:noFill/>
        <a:ln w="19050">
          <a:solidFill>
            <a:srgbClr val="FF0000"/>
          </a:solidFill>
          <a:round/>
          <a:headEnd/>
          <a:tailEnd type="triangle" w="med" len="med"/>
        </a:ln>
      </xdr:spPr>
    </xdr:sp>
    <xdr:clientData/>
  </xdr:twoCellAnchor>
  <xdr:twoCellAnchor>
    <xdr:from>
      <xdr:col>0</xdr:col>
      <xdr:colOff>600075</xdr:colOff>
      <xdr:row>225</xdr:row>
      <xdr:rowOff>95250</xdr:rowOff>
    </xdr:from>
    <xdr:to>
      <xdr:col>2</xdr:col>
      <xdr:colOff>228600</xdr:colOff>
      <xdr:row>226</xdr:row>
      <xdr:rowOff>123825</xdr:rowOff>
    </xdr:to>
    <xdr:sp macro="" textlink="">
      <xdr:nvSpPr>
        <xdr:cNvPr id="12752" name="Text Box 464"/>
        <xdr:cNvSpPr txBox="1">
          <a:spLocks noChangeArrowheads="1"/>
        </xdr:cNvSpPr>
      </xdr:nvSpPr>
      <xdr:spPr bwMode="auto">
        <a:xfrm>
          <a:off x="600075" y="41871900"/>
          <a:ext cx="847725" cy="2190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Ασκήσεις</a:t>
          </a:r>
        </a:p>
      </xdr:txBody>
    </xdr:sp>
    <xdr:clientData/>
  </xdr:twoCellAnchor>
  <xdr:twoCellAnchor>
    <xdr:from>
      <xdr:col>0</xdr:col>
      <xdr:colOff>419100</xdr:colOff>
      <xdr:row>267</xdr:row>
      <xdr:rowOff>186912</xdr:rowOff>
    </xdr:from>
    <xdr:to>
      <xdr:col>1</xdr:col>
      <xdr:colOff>0</xdr:colOff>
      <xdr:row>268</xdr:row>
      <xdr:rowOff>177387</xdr:rowOff>
    </xdr:to>
    <xdr:sp macro="" textlink="">
      <xdr:nvSpPr>
        <xdr:cNvPr id="12753" name="Text Box 465"/>
        <xdr:cNvSpPr txBox="1">
          <a:spLocks noChangeArrowheads="1"/>
        </xdr:cNvSpPr>
      </xdr:nvSpPr>
      <xdr:spPr bwMode="auto">
        <a:xfrm>
          <a:off x="419100" y="52494525"/>
          <a:ext cx="203610" cy="18712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8.</a:t>
          </a:r>
        </a:p>
      </xdr:txBody>
    </xdr:sp>
    <xdr:clientData/>
  </xdr:twoCellAnchor>
  <xdr:twoCellAnchor>
    <xdr:from>
      <xdr:col>12</xdr:col>
      <xdr:colOff>342900</xdr:colOff>
      <xdr:row>213</xdr:row>
      <xdr:rowOff>38100</xdr:rowOff>
    </xdr:from>
    <xdr:to>
      <xdr:col>14</xdr:col>
      <xdr:colOff>563700</xdr:colOff>
      <xdr:row>214</xdr:row>
      <xdr:rowOff>135600</xdr:rowOff>
    </xdr:to>
    <xdr:sp macro="" textlink="">
      <xdr:nvSpPr>
        <xdr:cNvPr id="331" name="Text Box 233"/>
        <xdr:cNvSpPr txBox="1">
          <a:spLocks noChangeArrowheads="1"/>
        </xdr:cNvSpPr>
      </xdr:nvSpPr>
      <xdr:spPr bwMode="auto">
        <a:xfrm>
          <a:off x="7658100" y="39909750"/>
          <a:ext cx="1440000" cy="288000"/>
        </a:xfrm>
        <a:prstGeom prst="rect">
          <a:avLst/>
        </a:prstGeom>
        <a:solidFill>
          <a:srgbClr val="333300"/>
        </a:solidFill>
        <a:ln w="9525">
          <a:solidFill>
            <a:srgbClr val="FFFF99"/>
          </a:solidFill>
          <a:miter lim="800000"/>
          <a:headEnd/>
          <a:tailEnd/>
        </a:ln>
      </xdr:spPr>
      <xdr:txBody>
        <a:bodyPr vertOverflow="clip" wrap="square" lIns="27432" tIns="27432" rIns="27432" bIns="0" anchor="ctr" anchorCtr="1" upright="1"/>
        <a:lstStyle/>
        <a:p>
          <a:pPr algn="ctr" rtl="0">
            <a:defRPr sz="1000"/>
          </a:pPr>
          <a:r>
            <a:rPr lang="el-GR" sz="1100" b="1" i="0" strike="noStrike">
              <a:solidFill>
                <a:srgbClr val="FF6600"/>
              </a:solidFill>
              <a:latin typeface="Arial"/>
              <a:cs typeface="Arial"/>
            </a:rPr>
            <a:t>ΣΧΕΤΙΚΑ ΘΕΜΑΤΑ</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266700</xdr:colOff>
      <xdr:row>8</xdr:row>
      <xdr:rowOff>136218</xdr:rowOff>
    </xdr:from>
    <xdr:to>
      <xdr:col>6</xdr:col>
      <xdr:colOff>304800</xdr:colOff>
      <xdr:row>10</xdr:row>
      <xdr:rowOff>88593</xdr:rowOff>
    </xdr:to>
    <xdr:sp macro="" textlink="">
      <xdr:nvSpPr>
        <xdr:cNvPr id="13313" name="Text Box 1"/>
        <xdr:cNvSpPr txBox="1">
          <a:spLocks noChangeArrowheads="1"/>
        </xdr:cNvSpPr>
      </xdr:nvSpPr>
      <xdr:spPr bwMode="auto">
        <a:xfrm>
          <a:off x="1495732" y="1703234"/>
          <a:ext cx="2496165" cy="341569"/>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400" b="0" i="0" strike="noStrike">
              <a:solidFill>
                <a:srgbClr val="FFFF99"/>
              </a:solidFill>
              <a:latin typeface="Arial"/>
              <a:cs typeface="Arial"/>
            </a:rPr>
            <a:t>ΓΜΤ αλκανίων: </a:t>
          </a:r>
          <a:r>
            <a:rPr lang="en-US" sz="1400" b="0" i="0" strike="noStrike">
              <a:solidFill>
                <a:srgbClr val="FFFF99"/>
              </a:solidFill>
              <a:latin typeface="Arial"/>
              <a:cs typeface="Arial"/>
            </a:rPr>
            <a:t>C</a:t>
          </a:r>
          <a:r>
            <a:rPr lang="en-US" sz="1400" b="1" i="0" strike="noStrike" baseline="-25000">
              <a:solidFill>
                <a:srgbClr val="FFFF99"/>
              </a:solidFill>
              <a:latin typeface="Arial"/>
              <a:cs typeface="Arial"/>
            </a:rPr>
            <a:t>v</a:t>
          </a:r>
          <a:r>
            <a:rPr lang="en-US" sz="1400" b="0" i="0" strike="noStrike">
              <a:solidFill>
                <a:srgbClr val="FFFF99"/>
              </a:solidFill>
              <a:latin typeface="Arial"/>
              <a:cs typeface="Arial"/>
            </a:rPr>
            <a:t>H</a:t>
          </a:r>
          <a:r>
            <a:rPr lang="en-US" sz="1400" b="1" i="0" strike="noStrike" baseline="-25000">
              <a:solidFill>
                <a:srgbClr val="FFFF99"/>
              </a:solidFill>
              <a:latin typeface="Arial"/>
              <a:cs typeface="Arial"/>
            </a:rPr>
            <a:t>2v+2  </a:t>
          </a:r>
          <a:r>
            <a:rPr lang="en-US" sz="1400" b="0" i="0" strike="noStrike">
              <a:solidFill>
                <a:srgbClr val="FFFF99"/>
              </a:solidFill>
              <a:latin typeface="Arial"/>
              <a:cs typeface="Arial"/>
            </a:rPr>
            <a:t>(</a:t>
          </a:r>
          <a:r>
            <a:rPr lang="el-GR" sz="1400" b="0" i="0" strike="noStrike">
              <a:solidFill>
                <a:srgbClr val="FFFF99"/>
              </a:solidFill>
              <a:latin typeface="Arial"/>
              <a:cs typeface="Arial"/>
            </a:rPr>
            <a:t>ν≥1)</a:t>
          </a:r>
        </a:p>
      </xdr:txBody>
    </xdr:sp>
    <xdr:clientData/>
  </xdr:twoCellAnchor>
  <xdr:twoCellAnchor>
    <xdr:from>
      <xdr:col>11</xdr:col>
      <xdr:colOff>304800</xdr:colOff>
      <xdr:row>13</xdr:row>
      <xdr:rowOff>62682</xdr:rowOff>
    </xdr:from>
    <xdr:to>
      <xdr:col>15</xdr:col>
      <xdr:colOff>304800</xdr:colOff>
      <xdr:row>14</xdr:row>
      <xdr:rowOff>129357</xdr:rowOff>
    </xdr:to>
    <xdr:sp macro="" textlink="">
      <xdr:nvSpPr>
        <xdr:cNvPr id="13316" name="Text Box 4"/>
        <xdr:cNvSpPr txBox="1">
          <a:spLocks noChangeArrowheads="1"/>
        </xdr:cNvSpPr>
      </xdr:nvSpPr>
      <xdr:spPr bwMode="auto">
        <a:xfrm>
          <a:off x="7154606" y="2528940"/>
          <a:ext cx="2490839" cy="255127"/>
        </a:xfrm>
        <a:prstGeom prst="rect">
          <a:avLst/>
        </a:prstGeom>
        <a:solidFill>
          <a:srgbClr val="800000"/>
        </a:solidFill>
        <a:ln w="9525">
          <a:solidFill>
            <a:srgbClr val="000000"/>
          </a:solidFill>
          <a:miter lim="800000"/>
          <a:headEnd/>
          <a:tailEnd/>
        </a:ln>
      </xdr:spPr>
      <xdr:txBody>
        <a:bodyPr vertOverflow="clip" wrap="square" lIns="27432" tIns="27432" rIns="27432" bIns="27432" anchor="ctr" upright="1"/>
        <a:lstStyle/>
        <a:p>
          <a:pPr algn="ctr" rtl="1">
            <a:defRPr sz="1000"/>
          </a:pPr>
          <a:r>
            <a:rPr lang="el-GR" sz="1100" b="1" i="0" strike="noStrike">
              <a:solidFill>
                <a:srgbClr val="FFFF99"/>
              </a:solidFill>
              <a:latin typeface="Arial"/>
              <a:cs typeface="Arial"/>
            </a:rPr>
            <a:t>ΓΜΤ κυκλο-αλκανίων: </a:t>
          </a:r>
          <a:r>
            <a:rPr lang="en-US" sz="1100" b="1" i="0" strike="noStrike">
              <a:solidFill>
                <a:srgbClr val="FFFF99"/>
              </a:solidFill>
              <a:latin typeface="Arial"/>
              <a:cs typeface="Arial"/>
            </a:rPr>
            <a:t>C</a:t>
          </a:r>
          <a:r>
            <a:rPr lang="en-US" sz="1100" b="1" i="0" strike="noStrike" baseline="-25000">
              <a:solidFill>
                <a:srgbClr val="FFFF99"/>
              </a:solidFill>
              <a:latin typeface="Arial"/>
              <a:cs typeface="Arial"/>
            </a:rPr>
            <a:t>v</a:t>
          </a:r>
          <a:r>
            <a:rPr lang="en-US" sz="1100" b="1" i="0" strike="noStrike">
              <a:solidFill>
                <a:srgbClr val="FFFF99"/>
              </a:solidFill>
              <a:latin typeface="Arial"/>
              <a:cs typeface="Arial"/>
            </a:rPr>
            <a:t>H</a:t>
          </a:r>
          <a:r>
            <a:rPr lang="en-US" sz="1100" b="1" i="0" strike="noStrike" baseline="-25000">
              <a:solidFill>
                <a:srgbClr val="FFFF99"/>
              </a:solidFill>
              <a:latin typeface="Arial"/>
              <a:cs typeface="Arial"/>
            </a:rPr>
            <a:t>2v  </a:t>
          </a:r>
          <a:r>
            <a:rPr lang="en-US" sz="1100" b="1" i="0" strike="noStrike">
              <a:solidFill>
                <a:srgbClr val="FFFF99"/>
              </a:solidFill>
              <a:latin typeface="Arial"/>
              <a:cs typeface="Arial"/>
            </a:rPr>
            <a:t>(</a:t>
          </a:r>
          <a:r>
            <a:rPr lang="el-GR" sz="1100" b="1" i="0" strike="noStrike">
              <a:solidFill>
                <a:srgbClr val="FFFF99"/>
              </a:solidFill>
              <a:latin typeface="Arial"/>
              <a:cs typeface="Arial"/>
            </a:rPr>
            <a:t>ν≥3)</a:t>
          </a:r>
        </a:p>
      </xdr:txBody>
    </xdr:sp>
    <xdr:clientData/>
  </xdr:twoCellAnchor>
  <xdr:twoCellAnchor editAs="oneCell">
    <xdr:from>
      <xdr:col>5</xdr:col>
      <xdr:colOff>95250</xdr:colOff>
      <xdr:row>23</xdr:row>
      <xdr:rowOff>104775</xdr:rowOff>
    </xdr:from>
    <xdr:to>
      <xdr:col>8</xdr:col>
      <xdr:colOff>342900</xdr:colOff>
      <xdr:row>30</xdr:row>
      <xdr:rowOff>133350</xdr:rowOff>
    </xdr:to>
    <xdr:pic>
      <xdr:nvPicPr>
        <xdr:cNvPr id="13867" name="Picture 6"/>
        <xdr:cNvPicPr>
          <a:picLocks noChangeAspect="1" noChangeArrowheads="1"/>
        </xdr:cNvPicPr>
      </xdr:nvPicPr>
      <xdr:blipFill>
        <a:blip xmlns:r="http://schemas.openxmlformats.org/officeDocument/2006/relationships" r:embed="rId1"/>
        <a:srcRect/>
        <a:stretch>
          <a:fillRect/>
        </a:stretch>
      </xdr:blipFill>
      <xdr:spPr bwMode="auto">
        <a:xfrm>
          <a:off x="3143250" y="4495800"/>
          <a:ext cx="2076450" cy="1371600"/>
        </a:xfrm>
        <a:prstGeom prst="rect">
          <a:avLst/>
        </a:prstGeom>
        <a:noFill/>
        <a:ln w="9525">
          <a:noFill/>
          <a:miter lim="800000"/>
          <a:headEnd/>
          <a:tailEnd/>
        </a:ln>
      </xdr:spPr>
    </xdr:pic>
    <xdr:clientData/>
  </xdr:twoCellAnchor>
  <xdr:twoCellAnchor editAs="oneCell">
    <xdr:from>
      <xdr:col>2</xdr:col>
      <xdr:colOff>142875</xdr:colOff>
      <xdr:row>23</xdr:row>
      <xdr:rowOff>95250</xdr:rowOff>
    </xdr:from>
    <xdr:to>
      <xdr:col>4</xdr:col>
      <xdr:colOff>285750</xdr:colOff>
      <xdr:row>30</xdr:row>
      <xdr:rowOff>171450</xdr:rowOff>
    </xdr:to>
    <xdr:pic>
      <xdr:nvPicPr>
        <xdr:cNvPr id="13868" name="Picture 10"/>
        <xdr:cNvPicPr>
          <a:picLocks noChangeAspect="1" noChangeArrowheads="1"/>
        </xdr:cNvPicPr>
      </xdr:nvPicPr>
      <xdr:blipFill>
        <a:blip xmlns:r="http://schemas.openxmlformats.org/officeDocument/2006/relationships" r:embed="rId2"/>
        <a:srcRect/>
        <a:stretch>
          <a:fillRect/>
        </a:stretch>
      </xdr:blipFill>
      <xdr:spPr bwMode="auto">
        <a:xfrm>
          <a:off x="1362075" y="4486275"/>
          <a:ext cx="1362075" cy="1419225"/>
        </a:xfrm>
        <a:prstGeom prst="rect">
          <a:avLst/>
        </a:prstGeom>
        <a:noFill/>
        <a:ln w="9525">
          <a:noFill/>
          <a:miter lim="800000"/>
          <a:headEnd/>
          <a:tailEnd/>
        </a:ln>
      </xdr:spPr>
    </xdr:pic>
    <xdr:clientData/>
  </xdr:twoCellAnchor>
  <xdr:twoCellAnchor>
    <xdr:from>
      <xdr:col>3</xdr:col>
      <xdr:colOff>266700</xdr:colOff>
      <xdr:row>30</xdr:row>
      <xdr:rowOff>76200</xdr:rowOff>
    </xdr:from>
    <xdr:to>
      <xdr:col>4</xdr:col>
      <xdr:colOff>228600</xdr:colOff>
      <xdr:row>31</xdr:row>
      <xdr:rowOff>95250</xdr:rowOff>
    </xdr:to>
    <xdr:sp macro="" textlink="">
      <xdr:nvSpPr>
        <xdr:cNvPr id="13323" name="Text Box 11"/>
        <xdr:cNvSpPr txBox="1">
          <a:spLocks noChangeArrowheads="1"/>
        </xdr:cNvSpPr>
      </xdr:nvSpPr>
      <xdr:spPr bwMode="auto">
        <a:xfrm>
          <a:off x="2095500" y="5810250"/>
          <a:ext cx="571500" cy="2095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μεθάνιο</a:t>
          </a:r>
        </a:p>
      </xdr:txBody>
    </xdr:sp>
    <xdr:clientData/>
  </xdr:twoCellAnchor>
  <xdr:twoCellAnchor>
    <xdr:from>
      <xdr:col>4</xdr:col>
      <xdr:colOff>542925</xdr:colOff>
      <xdr:row>30</xdr:row>
      <xdr:rowOff>76200</xdr:rowOff>
    </xdr:from>
    <xdr:to>
      <xdr:col>6</xdr:col>
      <xdr:colOff>47625</xdr:colOff>
      <xdr:row>31</xdr:row>
      <xdr:rowOff>95250</xdr:rowOff>
    </xdr:to>
    <xdr:sp macro="" textlink="">
      <xdr:nvSpPr>
        <xdr:cNvPr id="13324" name="Text Box 12"/>
        <xdr:cNvSpPr txBox="1">
          <a:spLocks noChangeArrowheads="1"/>
        </xdr:cNvSpPr>
      </xdr:nvSpPr>
      <xdr:spPr bwMode="auto">
        <a:xfrm>
          <a:off x="2981325" y="5810250"/>
          <a:ext cx="723900" cy="209550"/>
        </a:xfrm>
        <a:prstGeom prst="rect">
          <a:avLst/>
        </a:prstGeom>
        <a:solidFill>
          <a:srgbClr val="000000"/>
        </a:solidFill>
        <a:ln w="9525">
          <a:solidFill>
            <a:srgbClr val="000000"/>
          </a:solidFill>
          <a:miter lim="800000"/>
          <a:headEnd/>
          <a:tailEnd/>
        </a:ln>
      </xdr:spPr>
      <xdr:txBody>
        <a:bodyPr vertOverflow="clip" wrap="square" lIns="27432" tIns="27432" rIns="0" bIns="0" anchor="t" upright="1"/>
        <a:lstStyle/>
        <a:p>
          <a:pPr algn="l" rtl="1">
            <a:defRPr sz="1000"/>
          </a:pPr>
          <a:r>
            <a:rPr lang="el-GR" sz="1100" b="1" i="0" strike="noStrike">
              <a:solidFill>
                <a:srgbClr val="800000"/>
              </a:solidFill>
              <a:latin typeface="Arial"/>
              <a:cs typeface="Arial"/>
            </a:rPr>
            <a:t>προπάνιο</a:t>
          </a:r>
        </a:p>
      </xdr:txBody>
    </xdr:sp>
    <xdr:clientData/>
  </xdr:twoCellAnchor>
  <xdr:twoCellAnchor editAs="oneCell">
    <xdr:from>
      <xdr:col>11</xdr:col>
      <xdr:colOff>104775</xdr:colOff>
      <xdr:row>17</xdr:row>
      <xdr:rowOff>28575</xdr:rowOff>
    </xdr:from>
    <xdr:to>
      <xdr:col>13</xdr:col>
      <xdr:colOff>180975</xdr:colOff>
      <xdr:row>23</xdr:row>
      <xdr:rowOff>85725</xdr:rowOff>
    </xdr:to>
    <xdr:pic>
      <xdr:nvPicPr>
        <xdr:cNvPr id="13871" name="Picture 15"/>
        <xdr:cNvPicPr>
          <a:picLocks noChangeAspect="1" noChangeArrowheads="1"/>
        </xdr:cNvPicPr>
      </xdr:nvPicPr>
      <xdr:blipFill>
        <a:blip xmlns:r="http://schemas.openxmlformats.org/officeDocument/2006/relationships" r:embed="rId3"/>
        <a:srcRect/>
        <a:stretch>
          <a:fillRect/>
        </a:stretch>
      </xdr:blipFill>
      <xdr:spPr bwMode="auto">
        <a:xfrm>
          <a:off x="6810375" y="3276600"/>
          <a:ext cx="1295400" cy="1200150"/>
        </a:xfrm>
        <a:prstGeom prst="rect">
          <a:avLst/>
        </a:prstGeom>
        <a:noFill/>
        <a:ln w="9525">
          <a:noFill/>
          <a:miter lim="800000"/>
          <a:headEnd/>
          <a:tailEnd/>
        </a:ln>
      </xdr:spPr>
    </xdr:pic>
    <xdr:clientData/>
  </xdr:twoCellAnchor>
  <xdr:twoCellAnchor editAs="oneCell">
    <xdr:from>
      <xdr:col>13</xdr:col>
      <xdr:colOff>333375</xdr:colOff>
      <xdr:row>16</xdr:row>
      <xdr:rowOff>133350</xdr:rowOff>
    </xdr:from>
    <xdr:to>
      <xdr:col>15</xdr:col>
      <xdr:colOff>342900</xdr:colOff>
      <xdr:row>23</xdr:row>
      <xdr:rowOff>104775</xdr:rowOff>
    </xdr:to>
    <xdr:pic>
      <xdr:nvPicPr>
        <xdr:cNvPr id="13872" name="Picture 17"/>
        <xdr:cNvPicPr>
          <a:picLocks noChangeAspect="1" noChangeArrowheads="1"/>
        </xdr:cNvPicPr>
      </xdr:nvPicPr>
      <xdr:blipFill>
        <a:blip xmlns:r="http://schemas.openxmlformats.org/officeDocument/2006/relationships" r:embed="rId4"/>
        <a:srcRect/>
        <a:stretch>
          <a:fillRect/>
        </a:stretch>
      </xdr:blipFill>
      <xdr:spPr bwMode="auto">
        <a:xfrm>
          <a:off x="8258175" y="3190875"/>
          <a:ext cx="1228725" cy="1304925"/>
        </a:xfrm>
        <a:prstGeom prst="rect">
          <a:avLst/>
        </a:prstGeom>
        <a:noFill/>
        <a:ln w="9525">
          <a:noFill/>
          <a:miter lim="800000"/>
          <a:headEnd/>
          <a:tailEnd/>
        </a:ln>
      </xdr:spPr>
    </xdr:pic>
    <xdr:clientData/>
  </xdr:twoCellAnchor>
  <xdr:twoCellAnchor>
    <xdr:from>
      <xdr:col>11</xdr:col>
      <xdr:colOff>314325</xdr:colOff>
      <xdr:row>23</xdr:row>
      <xdr:rowOff>95249</xdr:rowOff>
    </xdr:from>
    <xdr:to>
      <xdr:col>13</xdr:col>
      <xdr:colOff>133350</xdr:colOff>
      <xdr:row>25</xdr:row>
      <xdr:rowOff>147483</xdr:rowOff>
    </xdr:to>
    <xdr:sp macro="" textlink="">
      <xdr:nvSpPr>
        <xdr:cNvPr id="13330" name="Text Box 18"/>
        <xdr:cNvSpPr txBox="1">
          <a:spLocks noChangeArrowheads="1"/>
        </xdr:cNvSpPr>
      </xdr:nvSpPr>
      <xdr:spPr bwMode="auto">
        <a:xfrm>
          <a:off x="7164131" y="4446023"/>
          <a:ext cx="1064445" cy="437331"/>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1,1-διμέθυλο-κυκλοπεντάνιο</a:t>
          </a:r>
        </a:p>
      </xdr:txBody>
    </xdr:sp>
    <xdr:clientData/>
  </xdr:twoCellAnchor>
  <xdr:twoCellAnchor>
    <xdr:from>
      <xdr:col>13</xdr:col>
      <xdr:colOff>476250</xdr:colOff>
      <xdr:row>23</xdr:row>
      <xdr:rowOff>95249</xdr:rowOff>
    </xdr:from>
    <xdr:to>
      <xdr:col>15</xdr:col>
      <xdr:colOff>295275</xdr:colOff>
      <xdr:row>25</xdr:row>
      <xdr:rowOff>147483</xdr:rowOff>
    </xdr:to>
    <xdr:sp macro="" textlink="">
      <xdr:nvSpPr>
        <xdr:cNvPr id="13331" name="Text Box 19"/>
        <xdr:cNvSpPr txBox="1">
          <a:spLocks noChangeArrowheads="1"/>
        </xdr:cNvSpPr>
      </xdr:nvSpPr>
      <xdr:spPr bwMode="auto">
        <a:xfrm>
          <a:off x="8571476" y="4446023"/>
          <a:ext cx="1064444" cy="437331"/>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1,2-διμέθυλο-κυκλοπεντάνιο</a:t>
          </a:r>
        </a:p>
      </xdr:txBody>
    </xdr:sp>
    <xdr:clientData/>
  </xdr:twoCellAnchor>
  <xdr:twoCellAnchor>
    <xdr:from>
      <xdr:col>0</xdr:col>
      <xdr:colOff>419100</xdr:colOff>
      <xdr:row>39</xdr:row>
      <xdr:rowOff>133350</xdr:rowOff>
    </xdr:from>
    <xdr:to>
      <xdr:col>0</xdr:col>
      <xdr:colOff>533400</xdr:colOff>
      <xdr:row>40</xdr:row>
      <xdr:rowOff>53953</xdr:rowOff>
    </xdr:to>
    <xdr:sp macro="" textlink="">
      <xdr:nvSpPr>
        <xdr:cNvPr id="13875" name="Oval 21"/>
        <xdr:cNvSpPr>
          <a:spLocks noChangeArrowheads="1"/>
        </xdr:cNvSpPr>
      </xdr:nvSpPr>
      <xdr:spPr bwMode="auto">
        <a:xfrm>
          <a:off x="419100" y="7753350"/>
          <a:ext cx="114300" cy="1152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0</xdr:col>
      <xdr:colOff>409575</xdr:colOff>
      <xdr:row>74</xdr:row>
      <xdr:rowOff>114300</xdr:rowOff>
    </xdr:from>
    <xdr:to>
      <xdr:col>0</xdr:col>
      <xdr:colOff>523875</xdr:colOff>
      <xdr:row>75</xdr:row>
      <xdr:rowOff>34903</xdr:rowOff>
    </xdr:to>
    <xdr:sp macro="" textlink="">
      <xdr:nvSpPr>
        <xdr:cNvPr id="13876" name="Oval 22"/>
        <xdr:cNvSpPr>
          <a:spLocks noChangeArrowheads="1"/>
        </xdr:cNvSpPr>
      </xdr:nvSpPr>
      <xdr:spPr bwMode="auto">
        <a:xfrm>
          <a:off x="409575" y="14330106"/>
          <a:ext cx="114300" cy="115200"/>
        </a:xfrm>
        <a:prstGeom prst="ellipse">
          <a:avLst/>
        </a:prstGeom>
        <a:gradFill rotWithShape="1">
          <a:gsLst>
            <a:gs pos="0">
              <a:srgbClr val="FF6600"/>
            </a:gs>
            <a:gs pos="100000">
              <a:srgbClr val="000000"/>
            </a:gs>
          </a:gsLst>
          <a:lin ang="2700000" scaled="1"/>
        </a:gradFill>
        <a:ln w="9525">
          <a:solidFill>
            <a:srgbClr val="000000"/>
          </a:solidFill>
          <a:round/>
          <a:headEnd/>
          <a:tailEnd/>
        </a:ln>
      </xdr:spPr>
    </xdr:sp>
    <xdr:clientData/>
  </xdr:twoCellAnchor>
  <xdr:twoCellAnchor>
    <xdr:from>
      <xdr:col>4</xdr:col>
      <xdr:colOff>323850</xdr:colOff>
      <xdr:row>84</xdr:row>
      <xdr:rowOff>123825</xdr:rowOff>
    </xdr:from>
    <xdr:to>
      <xdr:col>6</xdr:col>
      <xdr:colOff>104775</xdr:colOff>
      <xdr:row>85</xdr:row>
      <xdr:rowOff>123825</xdr:rowOff>
    </xdr:to>
    <xdr:grpSp>
      <xdr:nvGrpSpPr>
        <xdr:cNvPr id="13877" name="Group 25"/>
        <xdr:cNvGrpSpPr>
          <a:grpSpLocks/>
        </xdr:cNvGrpSpPr>
      </xdr:nvGrpSpPr>
      <xdr:grpSpPr bwMode="auto">
        <a:xfrm>
          <a:off x="2781915" y="16285599"/>
          <a:ext cx="1009957" cy="194597"/>
          <a:chOff x="244" y="1602"/>
          <a:chExt cx="105" cy="20"/>
        </a:xfrm>
      </xdr:grpSpPr>
      <xdr:sp macro="" textlink="">
        <xdr:nvSpPr>
          <xdr:cNvPr id="13335" name="Text Box 23"/>
          <xdr:cNvSpPr txBox="1">
            <a:spLocks noChangeArrowheads="1"/>
          </xdr:cNvSpPr>
        </xdr:nvSpPr>
        <xdr:spPr bwMode="auto">
          <a:xfrm>
            <a:off x="250" y="1602"/>
            <a:ext cx="89"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3366FF"/>
                </a:solidFill>
                <a:latin typeface="Arial"/>
                <a:cs typeface="Arial"/>
              </a:rPr>
              <a:t>διάχυτο φως</a:t>
            </a:r>
          </a:p>
        </xdr:txBody>
      </xdr:sp>
      <xdr:sp macro="" textlink="">
        <xdr:nvSpPr>
          <xdr:cNvPr id="13989" name="Line 24"/>
          <xdr:cNvSpPr>
            <a:spLocks noChangeShapeType="1"/>
          </xdr:cNvSpPr>
        </xdr:nvSpPr>
        <xdr:spPr bwMode="auto">
          <a:xfrm>
            <a:off x="244" y="1621"/>
            <a:ext cx="105" cy="0"/>
          </a:xfrm>
          <a:prstGeom prst="line">
            <a:avLst/>
          </a:prstGeom>
          <a:noFill/>
          <a:ln w="9525">
            <a:solidFill>
              <a:srgbClr val="FF0000"/>
            </a:solidFill>
            <a:round/>
            <a:headEnd/>
            <a:tailEnd type="triangle" w="med" len="med"/>
          </a:ln>
        </xdr:spPr>
      </xdr:sp>
    </xdr:grpSp>
    <xdr:clientData/>
  </xdr:twoCellAnchor>
  <xdr:twoCellAnchor>
    <xdr:from>
      <xdr:col>6</xdr:col>
      <xdr:colOff>0</xdr:colOff>
      <xdr:row>86</xdr:row>
      <xdr:rowOff>0</xdr:rowOff>
    </xdr:from>
    <xdr:to>
      <xdr:col>7</xdr:col>
      <xdr:colOff>314325</xdr:colOff>
      <xdr:row>87</xdr:row>
      <xdr:rowOff>0</xdr:rowOff>
    </xdr:to>
    <xdr:sp macro="" textlink="">
      <xdr:nvSpPr>
        <xdr:cNvPr id="13338" name="Text Box 26"/>
        <xdr:cNvSpPr txBox="1">
          <a:spLocks noChangeArrowheads="1"/>
        </xdr:cNvSpPr>
      </xdr:nvSpPr>
      <xdr:spPr bwMode="auto">
        <a:xfrm>
          <a:off x="3657600" y="15430500"/>
          <a:ext cx="923925" cy="1905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χλωρομεθάνιο</a:t>
          </a:r>
        </a:p>
      </xdr:txBody>
    </xdr:sp>
    <xdr:clientData/>
  </xdr:twoCellAnchor>
  <xdr:twoCellAnchor>
    <xdr:from>
      <xdr:col>4</xdr:col>
      <xdr:colOff>361950</xdr:colOff>
      <xdr:row>87</xdr:row>
      <xdr:rowOff>133350</xdr:rowOff>
    </xdr:from>
    <xdr:to>
      <xdr:col>6</xdr:col>
      <xdr:colOff>142875</xdr:colOff>
      <xdr:row>88</xdr:row>
      <xdr:rowOff>133350</xdr:rowOff>
    </xdr:to>
    <xdr:grpSp>
      <xdr:nvGrpSpPr>
        <xdr:cNvPr id="13879" name="Group 27"/>
        <xdr:cNvGrpSpPr>
          <a:grpSpLocks/>
        </xdr:cNvGrpSpPr>
      </xdr:nvGrpSpPr>
      <xdr:grpSpPr bwMode="auto">
        <a:xfrm>
          <a:off x="2820015" y="16878915"/>
          <a:ext cx="1009957" cy="194596"/>
          <a:chOff x="244" y="1602"/>
          <a:chExt cx="105" cy="20"/>
        </a:xfrm>
      </xdr:grpSpPr>
      <xdr:sp macro="" textlink="">
        <xdr:nvSpPr>
          <xdr:cNvPr id="13340" name="Text Box 28"/>
          <xdr:cNvSpPr txBox="1">
            <a:spLocks noChangeArrowheads="1"/>
          </xdr:cNvSpPr>
        </xdr:nvSpPr>
        <xdr:spPr bwMode="auto">
          <a:xfrm>
            <a:off x="250" y="1602"/>
            <a:ext cx="89"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3366FF"/>
                </a:solidFill>
                <a:latin typeface="Arial"/>
                <a:cs typeface="Arial"/>
              </a:rPr>
              <a:t>διάχυτο φως</a:t>
            </a:r>
          </a:p>
        </xdr:txBody>
      </xdr:sp>
      <xdr:sp macro="" textlink="">
        <xdr:nvSpPr>
          <xdr:cNvPr id="13987" name="Line 29"/>
          <xdr:cNvSpPr>
            <a:spLocks noChangeShapeType="1"/>
          </xdr:cNvSpPr>
        </xdr:nvSpPr>
        <xdr:spPr bwMode="auto">
          <a:xfrm>
            <a:off x="244" y="1621"/>
            <a:ext cx="105" cy="0"/>
          </a:xfrm>
          <a:prstGeom prst="line">
            <a:avLst/>
          </a:prstGeom>
          <a:noFill/>
          <a:ln w="9525">
            <a:solidFill>
              <a:srgbClr val="FF0000"/>
            </a:solidFill>
            <a:round/>
            <a:headEnd/>
            <a:tailEnd type="triangle" w="med" len="med"/>
          </a:ln>
        </xdr:spPr>
      </xdr:sp>
    </xdr:grpSp>
    <xdr:clientData/>
  </xdr:twoCellAnchor>
  <xdr:twoCellAnchor>
    <xdr:from>
      <xdr:col>6</xdr:col>
      <xdr:colOff>0</xdr:colOff>
      <xdr:row>89</xdr:row>
      <xdr:rowOff>0</xdr:rowOff>
    </xdr:from>
    <xdr:to>
      <xdr:col>7</xdr:col>
      <xdr:colOff>438150</xdr:colOff>
      <xdr:row>90</xdr:row>
      <xdr:rowOff>0</xdr:rowOff>
    </xdr:to>
    <xdr:sp macro="" textlink="">
      <xdr:nvSpPr>
        <xdr:cNvPr id="13342" name="Text Box 30"/>
        <xdr:cNvSpPr txBox="1">
          <a:spLocks noChangeArrowheads="1"/>
        </xdr:cNvSpPr>
      </xdr:nvSpPr>
      <xdr:spPr bwMode="auto">
        <a:xfrm>
          <a:off x="3657600" y="16049625"/>
          <a:ext cx="1047750" cy="1905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διχλωρομεθάνιο</a:t>
          </a:r>
        </a:p>
      </xdr:txBody>
    </xdr:sp>
    <xdr:clientData/>
  </xdr:twoCellAnchor>
  <xdr:twoCellAnchor>
    <xdr:from>
      <xdr:col>4</xdr:col>
      <xdr:colOff>409575</xdr:colOff>
      <xdr:row>90</xdr:row>
      <xdr:rowOff>133350</xdr:rowOff>
    </xdr:from>
    <xdr:to>
      <xdr:col>6</xdr:col>
      <xdr:colOff>190500</xdr:colOff>
      <xdr:row>91</xdr:row>
      <xdr:rowOff>133350</xdr:rowOff>
    </xdr:to>
    <xdr:grpSp>
      <xdr:nvGrpSpPr>
        <xdr:cNvPr id="13881" name="Group 31"/>
        <xdr:cNvGrpSpPr>
          <a:grpSpLocks/>
        </xdr:cNvGrpSpPr>
      </xdr:nvGrpSpPr>
      <xdr:grpSpPr bwMode="auto">
        <a:xfrm>
          <a:off x="2867640" y="17503673"/>
          <a:ext cx="1009957" cy="194596"/>
          <a:chOff x="244" y="1602"/>
          <a:chExt cx="105" cy="20"/>
        </a:xfrm>
      </xdr:grpSpPr>
      <xdr:sp macro="" textlink="">
        <xdr:nvSpPr>
          <xdr:cNvPr id="13344" name="Text Box 32"/>
          <xdr:cNvSpPr txBox="1">
            <a:spLocks noChangeArrowheads="1"/>
          </xdr:cNvSpPr>
        </xdr:nvSpPr>
        <xdr:spPr bwMode="auto">
          <a:xfrm>
            <a:off x="250" y="1602"/>
            <a:ext cx="89"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3366FF"/>
                </a:solidFill>
                <a:latin typeface="Arial"/>
                <a:cs typeface="Arial"/>
              </a:rPr>
              <a:t>διάχυτο φως</a:t>
            </a:r>
          </a:p>
        </xdr:txBody>
      </xdr:sp>
      <xdr:sp macro="" textlink="">
        <xdr:nvSpPr>
          <xdr:cNvPr id="13985" name="Line 33"/>
          <xdr:cNvSpPr>
            <a:spLocks noChangeShapeType="1"/>
          </xdr:cNvSpPr>
        </xdr:nvSpPr>
        <xdr:spPr bwMode="auto">
          <a:xfrm>
            <a:off x="244" y="1621"/>
            <a:ext cx="105" cy="0"/>
          </a:xfrm>
          <a:prstGeom prst="line">
            <a:avLst/>
          </a:prstGeom>
          <a:noFill/>
          <a:ln w="9525">
            <a:solidFill>
              <a:srgbClr val="FF0000"/>
            </a:solidFill>
            <a:round/>
            <a:headEnd/>
            <a:tailEnd type="triangle" w="med" len="med"/>
          </a:ln>
        </xdr:spPr>
      </xdr:sp>
    </xdr:grpSp>
    <xdr:clientData/>
  </xdr:twoCellAnchor>
  <xdr:twoCellAnchor>
    <xdr:from>
      <xdr:col>6</xdr:col>
      <xdr:colOff>0</xdr:colOff>
      <xdr:row>91</xdr:row>
      <xdr:rowOff>219075</xdr:rowOff>
    </xdr:from>
    <xdr:to>
      <xdr:col>7</xdr:col>
      <xdr:colOff>495300</xdr:colOff>
      <xdr:row>94</xdr:row>
      <xdr:rowOff>0</xdr:rowOff>
    </xdr:to>
    <xdr:sp macro="" textlink="">
      <xdr:nvSpPr>
        <xdr:cNvPr id="13346" name="Text Box 34"/>
        <xdr:cNvSpPr txBox="1">
          <a:spLocks noChangeArrowheads="1"/>
        </xdr:cNvSpPr>
      </xdr:nvSpPr>
      <xdr:spPr bwMode="auto">
        <a:xfrm>
          <a:off x="3657600" y="16849725"/>
          <a:ext cx="1104900" cy="400050"/>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τριχλωρομεθάνιο ή χλωροφόρμιο</a:t>
          </a:r>
        </a:p>
      </xdr:txBody>
    </xdr:sp>
    <xdr:clientData/>
  </xdr:twoCellAnchor>
  <xdr:twoCellAnchor>
    <xdr:from>
      <xdr:col>4</xdr:col>
      <xdr:colOff>447675</xdr:colOff>
      <xdr:row>94</xdr:row>
      <xdr:rowOff>133350</xdr:rowOff>
    </xdr:from>
    <xdr:to>
      <xdr:col>6</xdr:col>
      <xdr:colOff>228600</xdr:colOff>
      <xdr:row>95</xdr:row>
      <xdr:rowOff>133350</xdr:rowOff>
    </xdr:to>
    <xdr:grpSp>
      <xdr:nvGrpSpPr>
        <xdr:cNvPr id="13883" name="Group 35"/>
        <xdr:cNvGrpSpPr>
          <a:grpSpLocks/>
        </xdr:cNvGrpSpPr>
      </xdr:nvGrpSpPr>
      <xdr:grpSpPr bwMode="auto">
        <a:xfrm>
          <a:off x="2905740" y="18323027"/>
          <a:ext cx="1009957" cy="194597"/>
          <a:chOff x="244" y="1602"/>
          <a:chExt cx="105" cy="20"/>
        </a:xfrm>
      </xdr:grpSpPr>
      <xdr:sp macro="" textlink="">
        <xdr:nvSpPr>
          <xdr:cNvPr id="13348" name="Text Box 36"/>
          <xdr:cNvSpPr txBox="1">
            <a:spLocks noChangeArrowheads="1"/>
          </xdr:cNvSpPr>
        </xdr:nvSpPr>
        <xdr:spPr bwMode="auto">
          <a:xfrm>
            <a:off x="250" y="1602"/>
            <a:ext cx="89"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3366FF"/>
                </a:solidFill>
                <a:latin typeface="Arial"/>
                <a:cs typeface="Arial"/>
              </a:rPr>
              <a:t>διάχυτο φως</a:t>
            </a:r>
          </a:p>
        </xdr:txBody>
      </xdr:sp>
      <xdr:sp macro="" textlink="">
        <xdr:nvSpPr>
          <xdr:cNvPr id="13983" name="Line 37"/>
          <xdr:cNvSpPr>
            <a:spLocks noChangeShapeType="1"/>
          </xdr:cNvSpPr>
        </xdr:nvSpPr>
        <xdr:spPr bwMode="auto">
          <a:xfrm>
            <a:off x="244" y="1621"/>
            <a:ext cx="105" cy="0"/>
          </a:xfrm>
          <a:prstGeom prst="line">
            <a:avLst/>
          </a:prstGeom>
          <a:noFill/>
          <a:ln w="9525">
            <a:solidFill>
              <a:srgbClr val="FF0000"/>
            </a:solidFill>
            <a:round/>
            <a:headEnd/>
            <a:tailEnd type="triangle" w="med" len="med"/>
          </a:ln>
        </xdr:spPr>
      </xdr:sp>
    </xdr:grpSp>
    <xdr:clientData/>
  </xdr:twoCellAnchor>
  <xdr:twoCellAnchor>
    <xdr:from>
      <xdr:col>5</xdr:col>
      <xdr:colOff>485775</xdr:colOff>
      <xdr:row>96</xdr:row>
      <xdr:rowOff>0</xdr:rowOff>
    </xdr:from>
    <xdr:to>
      <xdr:col>7</xdr:col>
      <xdr:colOff>552450</xdr:colOff>
      <xdr:row>98</xdr:row>
      <xdr:rowOff>28575</xdr:rowOff>
    </xdr:to>
    <xdr:sp macro="" textlink="">
      <xdr:nvSpPr>
        <xdr:cNvPr id="13350" name="Text Box 38"/>
        <xdr:cNvSpPr txBox="1">
          <a:spLocks noChangeArrowheads="1"/>
        </xdr:cNvSpPr>
      </xdr:nvSpPr>
      <xdr:spPr bwMode="auto">
        <a:xfrm>
          <a:off x="3533775" y="17678400"/>
          <a:ext cx="1285875" cy="409575"/>
        </a:xfrm>
        <a:prstGeom prst="rect">
          <a:avLst/>
        </a:prstGeom>
        <a:solidFill>
          <a:srgbClr val="000000"/>
        </a:solidFill>
        <a:ln w="9525">
          <a:solidFill>
            <a:srgbClr val="000000"/>
          </a:solidFill>
          <a:miter lim="800000"/>
          <a:headEnd/>
          <a:tailEnd/>
        </a:ln>
      </xdr:spPr>
      <xdr:txBody>
        <a:bodyPr vertOverflow="clip" wrap="square" lIns="27432" tIns="22860" rIns="27432" bIns="22860" anchor="ctr" upright="1"/>
        <a:lstStyle/>
        <a:p>
          <a:pPr algn="ctr" rtl="1">
            <a:defRPr sz="1000"/>
          </a:pPr>
          <a:r>
            <a:rPr lang="el-GR" sz="1000" b="1" i="0" strike="noStrike">
              <a:solidFill>
                <a:srgbClr val="800000"/>
              </a:solidFill>
              <a:latin typeface="Arial"/>
              <a:cs typeface="Arial"/>
            </a:rPr>
            <a:t>τετραχλωρομεθάνιο ή τετραχλωράνθας</a:t>
          </a:r>
        </a:p>
      </xdr:txBody>
    </xdr:sp>
    <xdr:clientData/>
  </xdr:twoCellAnchor>
  <xdr:twoCellAnchor>
    <xdr:from>
      <xdr:col>1</xdr:col>
      <xdr:colOff>0</xdr:colOff>
      <xdr:row>104</xdr:row>
      <xdr:rowOff>180975</xdr:rowOff>
    </xdr:from>
    <xdr:to>
      <xdr:col>3</xdr:col>
      <xdr:colOff>228600</xdr:colOff>
      <xdr:row>106</xdr:row>
      <xdr:rowOff>19050</xdr:rowOff>
    </xdr:to>
    <xdr:sp macro="" textlink="">
      <xdr:nvSpPr>
        <xdr:cNvPr id="13351" name="Text Box 39"/>
        <xdr:cNvSpPr txBox="1">
          <a:spLocks noChangeArrowheads="1"/>
        </xdr:cNvSpPr>
      </xdr:nvSpPr>
      <xdr:spPr bwMode="auto">
        <a:xfrm>
          <a:off x="609600" y="19183350"/>
          <a:ext cx="1447800" cy="21907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Λυμένες Ασκήσεις</a:t>
          </a:r>
        </a:p>
      </xdr:txBody>
    </xdr:sp>
    <xdr:clientData/>
  </xdr:twoCellAnchor>
  <xdr:twoCellAnchor>
    <xdr:from>
      <xdr:col>4</xdr:col>
      <xdr:colOff>323850</xdr:colOff>
      <xdr:row>115</xdr:row>
      <xdr:rowOff>47625</xdr:rowOff>
    </xdr:from>
    <xdr:to>
      <xdr:col>6</xdr:col>
      <xdr:colOff>104775</xdr:colOff>
      <xdr:row>116</xdr:row>
      <xdr:rowOff>0</xdr:rowOff>
    </xdr:to>
    <xdr:grpSp>
      <xdr:nvGrpSpPr>
        <xdr:cNvPr id="13886" name="Group 40"/>
        <xdr:cNvGrpSpPr>
          <a:grpSpLocks/>
        </xdr:cNvGrpSpPr>
      </xdr:nvGrpSpPr>
      <xdr:grpSpPr bwMode="auto">
        <a:xfrm>
          <a:off x="2781915" y="22375044"/>
          <a:ext cx="1009957" cy="187940"/>
          <a:chOff x="244" y="1602"/>
          <a:chExt cx="105" cy="20"/>
        </a:xfrm>
      </xdr:grpSpPr>
      <xdr:sp macro="" textlink="">
        <xdr:nvSpPr>
          <xdr:cNvPr id="13353" name="Text Box 41"/>
          <xdr:cNvSpPr txBox="1">
            <a:spLocks noChangeArrowheads="1"/>
          </xdr:cNvSpPr>
        </xdr:nvSpPr>
        <xdr:spPr bwMode="auto">
          <a:xfrm>
            <a:off x="250" y="1602"/>
            <a:ext cx="89"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3366FF"/>
                </a:solidFill>
                <a:latin typeface="Arial"/>
                <a:cs typeface="Arial"/>
              </a:rPr>
              <a:t>διάχυτο φως</a:t>
            </a:r>
          </a:p>
        </xdr:txBody>
      </xdr:sp>
      <xdr:sp macro="" textlink="">
        <xdr:nvSpPr>
          <xdr:cNvPr id="13981" name="Line 42"/>
          <xdr:cNvSpPr>
            <a:spLocks noChangeShapeType="1"/>
          </xdr:cNvSpPr>
        </xdr:nvSpPr>
        <xdr:spPr bwMode="auto">
          <a:xfrm>
            <a:off x="244" y="1621"/>
            <a:ext cx="105" cy="0"/>
          </a:xfrm>
          <a:prstGeom prst="line">
            <a:avLst/>
          </a:prstGeom>
          <a:noFill/>
          <a:ln w="9525">
            <a:solidFill>
              <a:srgbClr val="FF0000"/>
            </a:solidFill>
            <a:round/>
            <a:headEnd/>
            <a:tailEnd type="triangle" w="med" len="med"/>
          </a:ln>
        </xdr:spPr>
      </xdr:sp>
    </xdr:grpSp>
    <xdr:clientData/>
  </xdr:twoCellAnchor>
  <xdr:twoCellAnchor>
    <xdr:from>
      <xdr:col>10</xdr:col>
      <xdr:colOff>466725</xdr:colOff>
      <xdr:row>122</xdr:row>
      <xdr:rowOff>176982</xdr:rowOff>
    </xdr:from>
    <xdr:to>
      <xdr:col>14</xdr:col>
      <xdr:colOff>142875</xdr:colOff>
      <xdr:row>125</xdr:row>
      <xdr:rowOff>53157</xdr:rowOff>
    </xdr:to>
    <xdr:grpSp>
      <xdr:nvGrpSpPr>
        <xdr:cNvPr id="13887" name="Group 93"/>
        <xdr:cNvGrpSpPr>
          <a:grpSpLocks/>
        </xdr:cNvGrpSpPr>
      </xdr:nvGrpSpPr>
      <xdr:grpSpPr bwMode="auto">
        <a:xfrm>
          <a:off x="6611886" y="23907547"/>
          <a:ext cx="2134215" cy="459965"/>
          <a:chOff x="662" y="2317"/>
          <a:chExt cx="222" cy="48"/>
        </a:xfrm>
      </xdr:grpSpPr>
      <xdr:grpSp>
        <xdr:nvGrpSpPr>
          <xdr:cNvPr id="13969" name="Group 66"/>
          <xdr:cNvGrpSpPr>
            <a:grpSpLocks/>
          </xdr:cNvGrpSpPr>
        </xdr:nvGrpSpPr>
        <xdr:grpSpPr bwMode="auto">
          <a:xfrm>
            <a:off x="662" y="2317"/>
            <a:ext cx="222" cy="26"/>
            <a:chOff x="680" y="2337"/>
            <a:chExt cx="222" cy="26"/>
          </a:xfrm>
        </xdr:grpSpPr>
        <xdr:sp macro="" textlink="">
          <xdr:nvSpPr>
            <xdr:cNvPr id="13355" name="Text Box 43"/>
            <xdr:cNvSpPr txBox="1">
              <a:spLocks noChangeArrowheads="1"/>
            </xdr:cNvSpPr>
          </xdr:nvSpPr>
          <xdr:spPr bwMode="auto">
            <a:xfrm>
              <a:off x="680" y="233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358" name="Text Box 46"/>
            <xdr:cNvSpPr txBox="1">
              <a:spLocks noChangeArrowheads="1"/>
            </xdr:cNvSpPr>
          </xdr:nvSpPr>
          <xdr:spPr bwMode="auto">
            <a:xfrm>
              <a:off x="726" y="233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FF9900"/>
                  </a:solidFill>
                  <a:latin typeface="Arial"/>
                  <a:cs typeface="Arial"/>
                </a:rPr>
                <a:t>H</a:t>
              </a:r>
              <a:r>
                <a:rPr lang="en-US" sz="1200" b="0" i="0" strike="noStrike" baseline="-25000">
                  <a:solidFill>
                    <a:srgbClr val="FF9900"/>
                  </a:solidFill>
                  <a:latin typeface="Arial"/>
                  <a:cs typeface="Arial"/>
                </a:rPr>
                <a:t>2</a:t>
              </a:r>
            </a:p>
          </xdr:txBody>
        </xdr:sp>
        <xdr:sp macro="" textlink="">
          <xdr:nvSpPr>
            <xdr:cNvPr id="13360" name="Text Box 48"/>
            <xdr:cNvSpPr txBox="1">
              <a:spLocks noChangeArrowheads="1"/>
            </xdr:cNvSpPr>
          </xdr:nvSpPr>
          <xdr:spPr bwMode="auto">
            <a:xfrm>
              <a:off x="865" y="233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372" name="Text Box 60"/>
            <xdr:cNvSpPr txBox="1">
              <a:spLocks noChangeArrowheads="1"/>
            </xdr:cNvSpPr>
          </xdr:nvSpPr>
          <xdr:spPr bwMode="auto">
            <a:xfrm>
              <a:off x="772" y="233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99CC00"/>
                  </a:solidFill>
                  <a:latin typeface="Arial"/>
                  <a:cs typeface="Arial"/>
                </a:rPr>
                <a:t>H</a:t>
              </a:r>
              <a:r>
                <a:rPr lang="en-US" sz="1200" b="0" i="0" strike="noStrike" baseline="-25000">
                  <a:solidFill>
                    <a:srgbClr val="99CC00"/>
                  </a:solidFill>
                  <a:latin typeface="Arial"/>
                  <a:cs typeface="Arial"/>
                </a:rPr>
                <a:t>2</a:t>
              </a:r>
            </a:p>
          </xdr:txBody>
        </xdr:sp>
        <xdr:sp macro="" textlink="">
          <xdr:nvSpPr>
            <xdr:cNvPr id="13373" name="Text Box 61"/>
            <xdr:cNvSpPr txBox="1">
              <a:spLocks noChangeArrowheads="1"/>
            </xdr:cNvSpPr>
          </xdr:nvSpPr>
          <xdr:spPr bwMode="auto">
            <a:xfrm>
              <a:off x="818" y="233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FF9900"/>
                  </a:solidFill>
                  <a:latin typeface="Arial"/>
                  <a:cs typeface="Arial"/>
                </a:rPr>
                <a:t>H</a:t>
              </a:r>
              <a:r>
                <a:rPr lang="en-US" sz="1200" b="0" i="0" strike="noStrike" baseline="-25000">
                  <a:solidFill>
                    <a:srgbClr val="FF9900"/>
                  </a:solidFill>
                  <a:latin typeface="Arial"/>
                  <a:cs typeface="Arial"/>
                </a:rPr>
                <a:t>2</a:t>
              </a:r>
            </a:p>
          </xdr:txBody>
        </xdr:sp>
        <xdr:sp macro="" textlink="">
          <xdr:nvSpPr>
            <xdr:cNvPr id="13976" name="Line 52"/>
            <xdr:cNvSpPr>
              <a:spLocks noChangeShapeType="1"/>
            </xdr:cNvSpPr>
          </xdr:nvSpPr>
          <xdr:spPr bwMode="auto">
            <a:xfrm>
              <a:off x="854" y="2348"/>
              <a:ext cx="14" cy="0"/>
            </a:xfrm>
            <a:prstGeom prst="line">
              <a:avLst/>
            </a:prstGeom>
            <a:noFill/>
            <a:ln w="9525">
              <a:solidFill>
                <a:srgbClr val="FFFF99"/>
              </a:solidFill>
              <a:round/>
              <a:headEnd/>
              <a:tailEnd/>
            </a:ln>
          </xdr:spPr>
        </xdr:sp>
        <xdr:sp macro="" textlink="">
          <xdr:nvSpPr>
            <xdr:cNvPr id="13977" name="Line 53"/>
            <xdr:cNvSpPr>
              <a:spLocks noChangeShapeType="1"/>
            </xdr:cNvSpPr>
          </xdr:nvSpPr>
          <xdr:spPr bwMode="auto">
            <a:xfrm>
              <a:off x="807" y="2348"/>
              <a:ext cx="14" cy="0"/>
            </a:xfrm>
            <a:prstGeom prst="line">
              <a:avLst/>
            </a:prstGeom>
            <a:noFill/>
            <a:ln w="9525">
              <a:solidFill>
                <a:srgbClr val="FFFF99"/>
              </a:solidFill>
              <a:round/>
              <a:headEnd/>
              <a:tailEnd/>
            </a:ln>
          </xdr:spPr>
        </xdr:sp>
        <xdr:sp macro="" textlink="">
          <xdr:nvSpPr>
            <xdr:cNvPr id="13978" name="Line 54"/>
            <xdr:cNvSpPr>
              <a:spLocks noChangeShapeType="1"/>
            </xdr:cNvSpPr>
          </xdr:nvSpPr>
          <xdr:spPr bwMode="auto">
            <a:xfrm>
              <a:off x="761" y="2348"/>
              <a:ext cx="14" cy="0"/>
            </a:xfrm>
            <a:prstGeom prst="line">
              <a:avLst/>
            </a:prstGeom>
            <a:noFill/>
            <a:ln w="9525">
              <a:solidFill>
                <a:srgbClr val="FFFF99"/>
              </a:solidFill>
              <a:round/>
              <a:headEnd/>
              <a:tailEnd/>
            </a:ln>
          </xdr:spPr>
        </xdr:sp>
        <xdr:sp macro="" textlink="">
          <xdr:nvSpPr>
            <xdr:cNvPr id="13979" name="Line 55"/>
            <xdr:cNvSpPr>
              <a:spLocks noChangeShapeType="1"/>
            </xdr:cNvSpPr>
          </xdr:nvSpPr>
          <xdr:spPr bwMode="auto">
            <a:xfrm>
              <a:off x="715" y="2348"/>
              <a:ext cx="14" cy="0"/>
            </a:xfrm>
            <a:prstGeom prst="line">
              <a:avLst/>
            </a:prstGeom>
            <a:noFill/>
            <a:ln w="9525">
              <a:solidFill>
                <a:srgbClr val="FFFF99"/>
              </a:solidFill>
              <a:round/>
              <a:headEnd/>
              <a:tailEnd/>
            </a:ln>
          </xdr:spPr>
        </xdr:sp>
      </xdr:grpSp>
      <xdr:sp macro="" textlink="">
        <xdr:nvSpPr>
          <xdr:cNvPr id="13401" name="Text Box 89"/>
          <xdr:cNvSpPr txBox="1">
            <a:spLocks noChangeArrowheads="1"/>
          </xdr:cNvSpPr>
        </xdr:nvSpPr>
        <xdr:spPr bwMode="auto">
          <a:xfrm>
            <a:off x="819" y="2346"/>
            <a:ext cx="61"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πεντάνιο</a:t>
            </a:r>
          </a:p>
        </xdr:txBody>
      </xdr:sp>
    </xdr:grpSp>
    <xdr:clientData/>
  </xdr:twoCellAnchor>
  <xdr:twoCellAnchor>
    <xdr:from>
      <xdr:col>10</xdr:col>
      <xdr:colOff>466725</xdr:colOff>
      <xdr:row>126</xdr:row>
      <xdr:rowOff>176982</xdr:rowOff>
    </xdr:from>
    <xdr:to>
      <xdr:col>14</xdr:col>
      <xdr:colOff>104775</xdr:colOff>
      <xdr:row>129</xdr:row>
      <xdr:rowOff>157932</xdr:rowOff>
    </xdr:to>
    <xdr:grpSp>
      <xdr:nvGrpSpPr>
        <xdr:cNvPr id="13888" name="Group 94"/>
        <xdr:cNvGrpSpPr>
          <a:grpSpLocks/>
        </xdr:cNvGrpSpPr>
      </xdr:nvGrpSpPr>
      <xdr:grpSpPr bwMode="auto">
        <a:xfrm>
          <a:off x="6611886" y="24685934"/>
          <a:ext cx="2096115" cy="564740"/>
          <a:chOff x="662" y="2378"/>
          <a:chExt cx="218" cy="58"/>
        </a:xfrm>
      </xdr:grpSpPr>
      <xdr:grpSp>
        <xdr:nvGrpSpPr>
          <xdr:cNvPr id="13958" name="Group 77"/>
          <xdr:cNvGrpSpPr>
            <a:grpSpLocks/>
          </xdr:cNvGrpSpPr>
        </xdr:nvGrpSpPr>
        <xdr:grpSpPr bwMode="auto">
          <a:xfrm>
            <a:off x="662" y="2378"/>
            <a:ext cx="171" cy="58"/>
            <a:chOff x="679" y="2336"/>
            <a:chExt cx="171" cy="58"/>
          </a:xfrm>
        </xdr:grpSpPr>
        <xdr:sp macro="" textlink="">
          <xdr:nvSpPr>
            <xdr:cNvPr id="13381" name="Text Box 69"/>
            <xdr:cNvSpPr txBox="1">
              <a:spLocks noChangeArrowheads="1"/>
            </xdr:cNvSpPr>
          </xdr:nvSpPr>
          <xdr:spPr bwMode="auto">
            <a:xfrm>
              <a:off x="725" y="2336"/>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800000"/>
                  </a:solidFill>
                  <a:latin typeface="Arial"/>
                  <a:cs typeface="Arial"/>
                </a:rPr>
                <a:t>H</a:t>
              </a:r>
            </a:p>
          </xdr:txBody>
        </xdr:sp>
        <xdr:sp macro="" textlink="">
          <xdr:nvSpPr>
            <xdr:cNvPr id="13356" name="Text Box 44"/>
            <xdr:cNvSpPr txBox="1">
              <a:spLocks noChangeArrowheads="1"/>
            </xdr:cNvSpPr>
          </xdr:nvSpPr>
          <xdr:spPr bwMode="auto">
            <a:xfrm>
              <a:off x="725" y="2368"/>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380" name="Text Box 68"/>
            <xdr:cNvSpPr txBox="1">
              <a:spLocks noChangeArrowheads="1"/>
            </xdr:cNvSpPr>
          </xdr:nvSpPr>
          <xdr:spPr bwMode="auto">
            <a:xfrm>
              <a:off x="679" y="2336"/>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382" name="Text Box 70"/>
            <xdr:cNvSpPr txBox="1">
              <a:spLocks noChangeArrowheads="1"/>
            </xdr:cNvSpPr>
          </xdr:nvSpPr>
          <xdr:spPr bwMode="auto">
            <a:xfrm>
              <a:off x="813" y="2336"/>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99CC00"/>
                  </a:solidFill>
                  <a:latin typeface="Arial"/>
                  <a:cs typeface="Arial"/>
                </a:rPr>
                <a:t>H</a:t>
              </a:r>
              <a:r>
                <a:rPr lang="en-US" sz="1200" b="0" i="0" strike="noStrike" baseline="-25000">
                  <a:solidFill>
                    <a:srgbClr val="99CC00"/>
                  </a:solidFill>
                  <a:latin typeface="Arial"/>
                  <a:cs typeface="Arial"/>
                </a:rPr>
                <a:t>3</a:t>
              </a:r>
            </a:p>
          </xdr:txBody>
        </xdr:sp>
        <xdr:sp macro="" textlink="">
          <xdr:nvSpPr>
            <xdr:cNvPr id="13383" name="Text Box 71"/>
            <xdr:cNvSpPr txBox="1">
              <a:spLocks noChangeArrowheads="1"/>
            </xdr:cNvSpPr>
          </xdr:nvSpPr>
          <xdr:spPr bwMode="auto">
            <a:xfrm>
              <a:off x="767" y="2336"/>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FF6600"/>
                  </a:solidFill>
                  <a:latin typeface="Arial"/>
                  <a:cs typeface="Arial"/>
                </a:rPr>
                <a:t>H</a:t>
              </a:r>
              <a:r>
                <a:rPr lang="en-US" sz="1200" b="0" i="0" strike="noStrike" baseline="-25000">
                  <a:solidFill>
                    <a:srgbClr val="FF6600"/>
                  </a:solidFill>
                  <a:latin typeface="Arial"/>
                  <a:cs typeface="Arial"/>
                </a:rPr>
                <a:t>2</a:t>
              </a:r>
            </a:p>
          </xdr:txBody>
        </xdr:sp>
        <xdr:sp macro="" textlink="">
          <xdr:nvSpPr>
            <xdr:cNvPr id="13965" name="Line 74"/>
            <xdr:cNvSpPr>
              <a:spLocks noChangeShapeType="1"/>
            </xdr:cNvSpPr>
          </xdr:nvSpPr>
          <xdr:spPr bwMode="auto">
            <a:xfrm>
              <a:off x="802" y="2346"/>
              <a:ext cx="14" cy="0"/>
            </a:xfrm>
            <a:prstGeom prst="line">
              <a:avLst/>
            </a:prstGeom>
            <a:noFill/>
            <a:ln w="9525">
              <a:solidFill>
                <a:srgbClr val="FFFF99"/>
              </a:solidFill>
              <a:round/>
              <a:headEnd/>
              <a:tailEnd/>
            </a:ln>
          </xdr:spPr>
        </xdr:sp>
        <xdr:sp macro="" textlink="">
          <xdr:nvSpPr>
            <xdr:cNvPr id="13966" name="Line 75"/>
            <xdr:cNvSpPr>
              <a:spLocks noChangeShapeType="1"/>
            </xdr:cNvSpPr>
          </xdr:nvSpPr>
          <xdr:spPr bwMode="auto">
            <a:xfrm>
              <a:off x="755" y="2346"/>
              <a:ext cx="14" cy="0"/>
            </a:xfrm>
            <a:prstGeom prst="line">
              <a:avLst/>
            </a:prstGeom>
            <a:noFill/>
            <a:ln w="9525">
              <a:solidFill>
                <a:srgbClr val="FFFF99"/>
              </a:solidFill>
              <a:round/>
              <a:headEnd/>
              <a:tailEnd/>
            </a:ln>
          </xdr:spPr>
        </xdr:sp>
        <xdr:sp macro="" textlink="">
          <xdr:nvSpPr>
            <xdr:cNvPr id="13967" name="Line 76"/>
            <xdr:cNvSpPr>
              <a:spLocks noChangeShapeType="1"/>
            </xdr:cNvSpPr>
          </xdr:nvSpPr>
          <xdr:spPr bwMode="auto">
            <a:xfrm>
              <a:off x="713" y="2346"/>
              <a:ext cx="14" cy="0"/>
            </a:xfrm>
            <a:prstGeom prst="line">
              <a:avLst/>
            </a:prstGeom>
            <a:noFill/>
            <a:ln w="9525">
              <a:solidFill>
                <a:srgbClr val="FFFF99"/>
              </a:solidFill>
              <a:round/>
              <a:headEnd/>
              <a:tailEnd/>
            </a:ln>
          </xdr:spPr>
        </xdr:sp>
        <xdr:sp macro="" textlink="">
          <xdr:nvSpPr>
            <xdr:cNvPr id="13968" name="Line 59"/>
            <xdr:cNvSpPr>
              <a:spLocks noChangeShapeType="1"/>
            </xdr:cNvSpPr>
          </xdr:nvSpPr>
          <xdr:spPr bwMode="auto">
            <a:xfrm rot="5400000">
              <a:off x="728" y="2363"/>
              <a:ext cx="14" cy="0"/>
            </a:xfrm>
            <a:prstGeom prst="line">
              <a:avLst/>
            </a:prstGeom>
            <a:noFill/>
            <a:ln w="9525">
              <a:solidFill>
                <a:srgbClr val="FFFF99"/>
              </a:solidFill>
              <a:round/>
              <a:headEnd/>
              <a:tailEnd/>
            </a:ln>
          </xdr:spPr>
        </xdr:sp>
      </xdr:grpSp>
      <xdr:sp macro="" textlink="">
        <xdr:nvSpPr>
          <xdr:cNvPr id="13402" name="Text Box 90"/>
          <xdr:cNvSpPr txBox="1">
            <a:spLocks noChangeArrowheads="1"/>
          </xdr:cNvSpPr>
        </xdr:nvSpPr>
        <xdr:spPr bwMode="auto">
          <a:xfrm>
            <a:off x="769" y="2415"/>
            <a:ext cx="111"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μέθυλο-βουτάνιο</a:t>
            </a:r>
          </a:p>
        </xdr:txBody>
      </xdr:sp>
    </xdr:grpSp>
    <xdr:clientData/>
  </xdr:twoCellAnchor>
  <xdr:twoCellAnchor>
    <xdr:from>
      <xdr:col>10</xdr:col>
      <xdr:colOff>466725</xdr:colOff>
      <xdr:row>131</xdr:row>
      <xdr:rowOff>57150</xdr:rowOff>
    </xdr:from>
    <xdr:to>
      <xdr:col>14</xdr:col>
      <xdr:colOff>104775</xdr:colOff>
      <xdr:row>135</xdr:row>
      <xdr:rowOff>161925</xdr:rowOff>
    </xdr:to>
    <xdr:grpSp>
      <xdr:nvGrpSpPr>
        <xdr:cNvPr id="13889" name="Group 95"/>
        <xdr:cNvGrpSpPr>
          <a:grpSpLocks/>
        </xdr:cNvGrpSpPr>
      </xdr:nvGrpSpPr>
      <xdr:grpSpPr bwMode="auto">
        <a:xfrm>
          <a:off x="6611886" y="25539085"/>
          <a:ext cx="2096115" cy="883163"/>
          <a:chOff x="662" y="2436"/>
          <a:chExt cx="218" cy="91"/>
        </a:xfrm>
      </xdr:grpSpPr>
      <xdr:grpSp>
        <xdr:nvGrpSpPr>
          <xdr:cNvPr id="13947" name="Group 88"/>
          <xdr:cNvGrpSpPr>
            <a:grpSpLocks/>
          </xdr:cNvGrpSpPr>
        </xdr:nvGrpSpPr>
        <xdr:grpSpPr bwMode="auto">
          <a:xfrm>
            <a:off x="662" y="2436"/>
            <a:ext cx="113" cy="91"/>
            <a:chOff x="743" y="2404"/>
            <a:chExt cx="113" cy="91"/>
          </a:xfrm>
        </xdr:grpSpPr>
        <xdr:sp macro="" textlink="">
          <xdr:nvSpPr>
            <xdr:cNvPr id="13362" name="Text Box 50"/>
            <xdr:cNvSpPr txBox="1">
              <a:spLocks noChangeArrowheads="1"/>
            </xdr:cNvSpPr>
          </xdr:nvSpPr>
          <xdr:spPr bwMode="auto">
            <a:xfrm>
              <a:off x="789" y="2404"/>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391" name="Text Box 79"/>
            <xdr:cNvSpPr txBox="1">
              <a:spLocks noChangeArrowheads="1"/>
            </xdr:cNvSpPr>
          </xdr:nvSpPr>
          <xdr:spPr bwMode="auto">
            <a:xfrm>
              <a:off x="789" y="243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p>
          </xdr:txBody>
        </xdr:sp>
        <xdr:sp macro="" textlink="">
          <xdr:nvSpPr>
            <xdr:cNvPr id="13392" name="Text Box 80"/>
            <xdr:cNvSpPr txBox="1">
              <a:spLocks noChangeArrowheads="1"/>
            </xdr:cNvSpPr>
          </xdr:nvSpPr>
          <xdr:spPr bwMode="auto">
            <a:xfrm>
              <a:off x="789" y="2469"/>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393" name="Text Box 81"/>
            <xdr:cNvSpPr txBox="1">
              <a:spLocks noChangeArrowheads="1"/>
            </xdr:cNvSpPr>
          </xdr:nvSpPr>
          <xdr:spPr bwMode="auto">
            <a:xfrm>
              <a:off x="743" y="243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394" name="Text Box 82"/>
            <xdr:cNvSpPr txBox="1">
              <a:spLocks noChangeArrowheads="1"/>
            </xdr:cNvSpPr>
          </xdr:nvSpPr>
          <xdr:spPr bwMode="auto">
            <a:xfrm>
              <a:off x="819" y="243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954" name="Line 85"/>
            <xdr:cNvSpPr>
              <a:spLocks noChangeShapeType="1"/>
            </xdr:cNvSpPr>
          </xdr:nvSpPr>
          <xdr:spPr bwMode="auto">
            <a:xfrm>
              <a:off x="807" y="2447"/>
              <a:ext cx="14" cy="0"/>
            </a:xfrm>
            <a:prstGeom prst="line">
              <a:avLst/>
            </a:prstGeom>
            <a:noFill/>
            <a:ln w="9525">
              <a:solidFill>
                <a:srgbClr val="FFFF99"/>
              </a:solidFill>
              <a:round/>
              <a:headEnd/>
              <a:tailEnd/>
            </a:ln>
          </xdr:spPr>
        </xdr:sp>
        <xdr:sp macro="" textlink="">
          <xdr:nvSpPr>
            <xdr:cNvPr id="13955" name="Line 86"/>
            <xdr:cNvSpPr>
              <a:spLocks noChangeShapeType="1"/>
            </xdr:cNvSpPr>
          </xdr:nvSpPr>
          <xdr:spPr bwMode="auto">
            <a:xfrm>
              <a:off x="778" y="2447"/>
              <a:ext cx="14" cy="0"/>
            </a:xfrm>
            <a:prstGeom prst="line">
              <a:avLst/>
            </a:prstGeom>
            <a:noFill/>
            <a:ln w="9525">
              <a:solidFill>
                <a:srgbClr val="FFFF99"/>
              </a:solidFill>
              <a:round/>
              <a:headEnd/>
              <a:tailEnd/>
            </a:ln>
          </xdr:spPr>
        </xdr:sp>
        <xdr:sp macro="" textlink="">
          <xdr:nvSpPr>
            <xdr:cNvPr id="13956" name="Line 87"/>
            <xdr:cNvSpPr>
              <a:spLocks noChangeShapeType="1"/>
            </xdr:cNvSpPr>
          </xdr:nvSpPr>
          <xdr:spPr bwMode="auto">
            <a:xfrm rot="5400000">
              <a:off x="792" y="2464"/>
              <a:ext cx="14" cy="0"/>
            </a:xfrm>
            <a:prstGeom prst="line">
              <a:avLst/>
            </a:prstGeom>
            <a:noFill/>
            <a:ln w="9525">
              <a:solidFill>
                <a:srgbClr val="FFFF99"/>
              </a:solidFill>
              <a:round/>
              <a:headEnd/>
              <a:tailEnd/>
            </a:ln>
          </xdr:spPr>
        </xdr:sp>
        <xdr:sp macro="" textlink="">
          <xdr:nvSpPr>
            <xdr:cNvPr id="13957" name="Line 58"/>
            <xdr:cNvSpPr>
              <a:spLocks noChangeShapeType="1"/>
            </xdr:cNvSpPr>
          </xdr:nvSpPr>
          <xdr:spPr bwMode="auto">
            <a:xfrm rot="5400000">
              <a:off x="792" y="2431"/>
              <a:ext cx="14" cy="0"/>
            </a:xfrm>
            <a:prstGeom prst="line">
              <a:avLst/>
            </a:prstGeom>
            <a:noFill/>
            <a:ln w="9525">
              <a:solidFill>
                <a:srgbClr val="FFFF99"/>
              </a:solidFill>
              <a:round/>
              <a:headEnd/>
              <a:tailEnd/>
            </a:ln>
          </xdr:spPr>
        </xdr:sp>
      </xdr:grpSp>
      <xdr:sp macro="" textlink="">
        <xdr:nvSpPr>
          <xdr:cNvPr id="13403" name="Text Box 91"/>
          <xdr:cNvSpPr txBox="1">
            <a:spLocks noChangeArrowheads="1"/>
          </xdr:cNvSpPr>
        </xdr:nvSpPr>
        <xdr:spPr bwMode="auto">
          <a:xfrm>
            <a:off x="751" y="2506"/>
            <a:ext cx="129"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διμέθυλο-προπάνιο</a:t>
            </a:r>
          </a:p>
        </xdr:txBody>
      </xdr:sp>
    </xdr:grpSp>
    <xdr:clientData/>
  </xdr:twoCellAnchor>
  <xdr:twoCellAnchor>
    <xdr:from>
      <xdr:col>0</xdr:col>
      <xdr:colOff>361950</xdr:colOff>
      <xdr:row>106</xdr:row>
      <xdr:rowOff>38100</xdr:rowOff>
    </xdr:from>
    <xdr:to>
      <xdr:col>0</xdr:col>
      <xdr:colOff>552450</xdr:colOff>
      <xdr:row>107</xdr:row>
      <xdr:rowOff>57150</xdr:rowOff>
    </xdr:to>
    <xdr:sp macro="" textlink="">
      <xdr:nvSpPr>
        <xdr:cNvPr id="13408" name="Text Box 96"/>
        <xdr:cNvSpPr txBox="1">
          <a:spLocks noChangeArrowheads="1"/>
        </xdr:cNvSpPr>
      </xdr:nvSpPr>
      <xdr:spPr bwMode="auto">
        <a:xfrm>
          <a:off x="361950" y="19621500"/>
          <a:ext cx="190500"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1.</a:t>
          </a:r>
        </a:p>
      </xdr:txBody>
    </xdr:sp>
    <xdr:clientData/>
  </xdr:twoCellAnchor>
  <xdr:twoCellAnchor>
    <xdr:from>
      <xdr:col>0</xdr:col>
      <xdr:colOff>361950</xdr:colOff>
      <xdr:row>140</xdr:row>
      <xdr:rowOff>180975</xdr:rowOff>
    </xdr:from>
    <xdr:to>
      <xdr:col>0</xdr:col>
      <xdr:colOff>552450</xdr:colOff>
      <xdr:row>142</xdr:row>
      <xdr:rowOff>9525</xdr:rowOff>
    </xdr:to>
    <xdr:sp macro="" textlink="">
      <xdr:nvSpPr>
        <xdr:cNvPr id="13411" name="Text Box 99"/>
        <xdr:cNvSpPr txBox="1">
          <a:spLocks noChangeArrowheads="1"/>
        </xdr:cNvSpPr>
      </xdr:nvSpPr>
      <xdr:spPr bwMode="auto">
        <a:xfrm>
          <a:off x="361950" y="25727025"/>
          <a:ext cx="190500"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2.</a:t>
          </a:r>
        </a:p>
      </xdr:txBody>
    </xdr:sp>
    <xdr:clientData/>
  </xdr:twoCellAnchor>
  <xdr:twoCellAnchor>
    <xdr:from>
      <xdr:col>11</xdr:col>
      <xdr:colOff>47625</xdr:colOff>
      <xdr:row>142</xdr:row>
      <xdr:rowOff>152400</xdr:rowOff>
    </xdr:from>
    <xdr:to>
      <xdr:col>13</xdr:col>
      <xdr:colOff>552450</xdr:colOff>
      <xdr:row>145</xdr:row>
      <xdr:rowOff>95250</xdr:rowOff>
    </xdr:to>
    <xdr:grpSp>
      <xdr:nvGrpSpPr>
        <xdr:cNvPr id="13892" name="Group 130"/>
        <xdr:cNvGrpSpPr>
          <a:grpSpLocks/>
        </xdr:cNvGrpSpPr>
      </xdr:nvGrpSpPr>
      <xdr:grpSpPr bwMode="auto">
        <a:xfrm>
          <a:off x="6807302" y="27774900"/>
          <a:ext cx="1733858" cy="536882"/>
          <a:chOff x="661" y="2645"/>
          <a:chExt cx="181" cy="55"/>
        </a:xfrm>
      </xdr:grpSpPr>
      <xdr:grpSp>
        <xdr:nvGrpSpPr>
          <xdr:cNvPr id="13940" name="Group 115"/>
          <xdr:cNvGrpSpPr>
            <a:grpSpLocks/>
          </xdr:cNvGrpSpPr>
        </xdr:nvGrpSpPr>
        <xdr:grpSpPr bwMode="auto">
          <a:xfrm>
            <a:off x="661" y="2645"/>
            <a:ext cx="84" cy="55"/>
            <a:chOff x="661" y="2682"/>
            <a:chExt cx="84" cy="55"/>
          </a:xfrm>
        </xdr:grpSpPr>
        <xdr:sp macro="" textlink="">
          <xdr:nvSpPr>
            <xdr:cNvPr id="13419" name="Text Box 107"/>
            <xdr:cNvSpPr txBox="1">
              <a:spLocks noChangeArrowheads="1"/>
            </xdr:cNvSpPr>
          </xdr:nvSpPr>
          <xdr:spPr bwMode="auto">
            <a:xfrm>
              <a:off x="707" y="2714"/>
              <a:ext cx="25"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Br</a:t>
              </a:r>
            </a:p>
          </xdr:txBody>
        </xdr:sp>
        <xdr:sp macro="" textlink="">
          <xdr:nvSpPr>
            <xdr:cNvPr id="13420" name="Text Box 108"/>
            <xdr:cNvSpPr txBox="1">
              <a:spLocks noChangeArrowheads="1"/>
            </xdr:cNvSpPr>
          </xdr:nvSpPr>
          <xdr:spPr bwMode="auto">
            <a:xfrm>
              <a:off x="661" y="2682"/>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421" name="Text Box 109"/>
            <xdr:cNvSpPr txBox="1">
              <a:spLocks noChangeArrowheads="1"/>
            </xdr:cNvSpPr>
          </xdr:nvSpPr>
          <xdr:spPr bwMode="auto">
            <a:xfrm>
              <a:off x="708" y="2682"/>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2</a:t>
              </a:r>
            </a:p>
          </xdr:txBody>
        </xdr:sp>
        <xdr:sp macro="" textlink="">
          <xdr:nvSpPr>
            <xdr:cNvPr id="13945" name="Line 111"/>
            <xdr:cNvSpPr>
              <a:spLocks noChangeShapeType="1"/>
            </xdr:cNvSpPr>
          </xdr:nvSpPr>
          <xdr:spPr bwMode="auto">
            <a:xfrm>
              <a:off x="696" y="2692"/>
              <a:ext cx="14" cy="0"/>
            </a:xfrm>
            <a:prstGeom prst="line">
              <a:avLst/>
            </a:prstGeom>
            <a:noFill/>
            <a:ln w="9525">
              <a:solidFill>
                <a:srgbClr val="FFFF99"/>
              </a:solidFill>
              <a:round/>
              <a:headEnd/>
              <a:tailEnd/>
            </a:ln>
          </xdr:spPr>
        </xdr:sp>
        <xdr:sp macro="" textlink="">
          <xdr:nvSpPr>
            <xdr:cNvPr id="13946" name="Line 112"/>
            <xdr:cNvSpPr>
              <a:spLocks noChangeShapeType="1"/>
            </xdr:cNvSpPr>
          </xdr:nvSpPr>
          <xdr:spPr bwMode="auto">
            <a:xfrm rot="5400000">
              <a:off x="711" y="2708"/>
              <a:ext cx="14" cy="0"/>
            </a:xfrm>
            <a:prstGeom prst="line">
              <a:avLst/>
            </a:prstGeom>
            <a:noFill/>
            <a:ln w="9525">
              <a:solidFill>
                <a:srgbClr val="FFFF99"/>
              </a:solidFill>
              <a:round/>
              <a:headEnd/>
              <a:tailEnd/>
            </a:ln>
          </xdr:spPr>
        </xdr:sp>
      </xdr:grpSp>
      <xdr:sp macro="" textlink="">
        <xdr:nvSpPr>
          <xdr:cNvPr id="13426" name="Text Box 114"/>
          <xdr:cNvSpPr txBox="1">
            <a:spLocks noChangeArrowheads="1"/>
          </xdr:cNvSpPr>
        </xdr:nvSpPr>
        <xdr:spPr bwMode="auto">
          <a:xfrm>
            <a:off x="741" y="2680"/>
            <a:ext cx="101" cy="2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βρωμο-αιθάνιο</a:t>
            </a:r>
          </a:p>
        </xdr:txBody>
      </xdr:sp>
    </xdr:grpSp>
    <xdr:clientData/>
  </xdr:twoCellAnchor>
  <xdr:twoCellAnchor>
    <xdr:from>
      <xdr:col>10</xdr:col>
      <xdr:colOff>409575</xdr:colOff>
      <xdr:row>146</xdr:row>
      <xdr:rowOff>47625</xdr:rowOff>
    </xdr:from>
    <xdr:to>
      <xdr:col>11</xdr:col>
      <xdr:colOff>542925</xdr:colOff>
      <xdr:row>150</xdr:row>
      <xdr:rowOff>133350</xdr:rowOff>
    </xdr:to>
    <xdr:grpSp>
      <xdr:nvGrpSpPr>
        <xdr:cNvPr id="13893" name="Group 138"/>
        <xdr:cNvGrpSpPr>
          <a:grpSpLocks/>
        </xdr:cNvGrpSpPr>
      </xdr:nvGrpSpPr>
      <xdr:grpSpPr bwMode="auto">
        <a:xfrm>
          <a:off x="6554736" y="28458754"/>
          <a:ext cx="747866" cy="864112"/>
          <a:chOff x="681" y="2748"/>
          <a:chExt cx="78" cy="89"/>
        </a:xfrm>
      </xdr:grpSpPr>
      <xdr:sp macro="" textlink="">
        <xdr:nvSpPr>
          <xdr:cNvPr id="13444" name="Text Box 132"/>
          <xdr:cNvSpPr txBox="1">
            <a:spLocks noChangeArrowheads="1"/>
          </xdr:cNvSpPr>
        </xdr:nvSpPr>
        <xdr:spPr bwMode="auto">
          <a:xfrm>
            <a:off x="727" y="2748"/>
            <a:ext cx="23"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Br</a:t>
            </a:r>
          </a:p>
        </xdr:txBody>
      </xdr:sp>
      <xdr:sp macro="" textlink="">
        <xdr:nvSpPr>
          <xdr:cNvPr id="13429" name="Text Box 117"/>
          <xdr:cNvSpPr txBox="1">
            <a:spLocks noChangeArrowheads="1"/>
          </xdr:cNvSpPr>
        </xdr:nvSpPr>
        <xdr:spPr bwMode="auto">
          <a:xfrm>
            <a:off x="727" y="2814"/>
            <a:ext cx="23"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Br</a:t>
            </a:r>
          </a:p>
        </xdr:txBody>
      </xdr:sp>
      <xdr:sp macro="" textlink="">
        <xdr:nvSpPr>
          <xdr:cNvPr id="13430" name="Text Box 118"/>
          <xdr:cNvSpPr txBox="1">
            <a:spLocks noChangeArrowheads="1"/>
          </xdr:cNvSpPr>
        </xdr:nvSpPr>
        <xdr:spPr bwMode="auto">
          <a:xfrm>
            <a:off x="681" y="2781"/>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431" name="Text Box 119"/>
          <xdr:cNvSpPr txBox="1">
            <a:spLocks noChangeArrowheads="1"/>
          </xdr:cNvSpPr>
        </xdr:nvSpPr>
        <xdr:spPr bwMode="auto">
          <a:xfrm>
            <a:off x="728" y="2781"/>
            <a:ext cx="31" cy="21"/>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p>
        </xdr:txBody>
      </xdr:sp>
      <xdr:sp macro="" textlink="">
        <xdr:nvSpPr>
          <xdr:cNvPr id="13937" name="Line 120"/>
          <xdr:cNvSpPr>
            <a:spLocks noChangeShapeType="1"/>
          </xdr:cNvSpPr>
        </xdr:nvSpPr>
        <xdr:spPr bwMode="auto">
          <a:xfrm>
            <a:off x="716" y="2791"/>
            <a:ext cx="14" cy="0"/>
          </a:xfrm>
          <a:prstGeom prst="line">
            <a:avLst/>
          </a:prstGeom>
          <a:noFill/>
          <a:ln w="9525">
            <a:solidFill>
              <a:srgbClr val="FFFF99"/>
            </a:solidFill>
            <a:round/>
            <a:headEnd/>
            <a:tailEnd/>
          </a:ln>
        </xdr:spPr>
      </xdr:sp>
      <xdr:sp macro="" textlink="">
        <xdr:nvSpPr>
          <xdr:cNvPr id="13938" name="Line 121"/>
          <xdr:cNvSpPr>
            <a:spLocks noChangeShapeType="1"/>
          </xdr:cNvSpPr>
        </xdr:nvSpPr>
        <xdr:spPr bwMode="auto">
          <a:xfrm rot="5400000">
            <a:off x="731" y="2808"/>
            <a:ext cx="14" cy="0"/>
          </a:xfrm>
          <a:prstGeom prst="line">
            <a:avLst/>
          </a:prstGeom>
          <a:noFill/>
          <a:ln w="9525">
            <a:solidFill>
              <a:srgbClr val="FFFF99"/>
            </a:solidFill>
            <a:round/>
            <a:headEnd/>
            <a:tailEnd/>
          </a:ln>
        </xdr:spPr>
      </xdr:sp>
      <xdr:sp macro="" textlink="">
        <xdr:nvSpPr>
          <xdr:cNvPr id="13939" name="Line 131"/>
          <xdr:cNvSpPr>
            <a:spLocks noChangeShapeType="1"/>
          </xdr:cNvSpPr>
        </xdr:nvSpPr>
        <xdr:spPr bwMode="auto">
          <a:xfrm rot="5400000">
            <a:off x="731" y="2775"/>
            <a:ext cx="14" cy="0"/>
          </a:xfrm>
          <a:prstGeom prst="line">
            <a:avLst/>
          </a:prstGeom>
          <a:noFill/>
          <a:ln w="9525">
            <a:solidFill>
              <a:srgbClr val="FFFF99"/>
            </a:solidFill>
            <a:round/>
            <a:headEnd/>
            <a:tailEnd/>
          </a:ln>
        </xdr:spPr>
      </xdr:sp>
    </xdr:grpSp>
    <xdr:clientData/>
  </xdr:twoCellAnchor>
  <xdr:twoCellAnchor>
    <xdr:from>
      <xdr:col>12</xdr:col>
      <xdr:colOff>561975</xdr:colOff>
      <xdr:row>147</xdr:row>
      <xdr:rowOff>171450</xdr:rowOff>
    </xdr:from>
    <xdr:to>
      <xdr:col>14</xdr:col>
      <xdr:colOff>152400</xdr:colOff>
      <xdr:row>150</xdr:row>
      <xdr:rowOff>133350</xdr:rowOff>
    </xdr:to>
    <xdr:grpSp>
      <xdr:nvGrpSpPr>
        <xdr:cNvPr id="13894" name="Group 135"/>
        <xdr:cNvGrpSpPr>
          <a:grpSpLocks/>
        </xdr:cNvGrpSpPr>
      </xdr:nvGrpSpPr>
      <xdr:grpSpPr bwMode="auto">
        <a:xfrm>
          <a:off x="7936169" y="28777176"/>
          <a:ext cx="819457" cy="545690"/>
          <a:chOff x="791" y="2777"/>
          <a:chExt cx="85" cy="56"/>
        </a:xfrm>
      </xdr:grpSpPr>
      <xdr:grpSp>
        <xdr:nvGrpSpPr>
          <xdr:cNvPr id="13925" name="Group 122"/>
          <xdr:cNvGrpSpPr>
            <a:grpSpLocks/>
          </xdr:cNvGrpSpPr>
        </xdr:nvGrpSpPr>
        <xdr:grpSpPr bwMode="auto">
          <a:xfrm>
            <a:off x="792" y="2777"/>
            <a:ext cx="84" cy="56"/>
            <a:chOff x="661" y="2681"/>
            <a:chExt cx="84" cy="56"/>
          </a:xfrm>
        </xdr:grpSpPr>
        <xdr:sp macro="" textlink="">
          <xdr:nvSpPr>
            <xdr:cNvPr id="13435" name="Text Box 123"/>
            <xdr:cNvSpPr txBox="1">
              <a:spLocks noChangeArrowheads="1"/>
            </xdr:cNvSpPr>
          </xdr:nvSpPr>
          <xdr:spPr bwMode="auto">
            <a:xfrm>
              <a:off x="707" y="2714"/>
              <a:ext cx="25"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Br</a:t>
              </a:r>
            </a:p>
          </xdr:txBody>
        </xdr:sp>
        <xdr:sp macro="" textlink="">
          <xdr:nvSpPr>
            <xdr:cNvPr id="13436" name="Text Box 124"/>
            <xdr:cNvSpPr txBox="1">
              <a:spLocks noChangeArrowheads="1"/>
            </xdr:cNvSpPr>
          </xdr:nvSpPr>
          <xdr:spPr bwMode="auto">
            <a:xfrm>
              <a:off x="661" y="2681"/>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2</a:t>
              </a:r>
            </a:p>
          </xdr:txBody>
        </xdr:sp>
        <xdr:sp macro="" textlink="">
          <xdr:nvSpPr>
            <xdr:cNvPr id="13437" name="Text Box 125"/>
            <xdr:cNvSpPr txBox="1">
              <a:spLocks noChangeArrowheads="1"/>
            </xdr:cNvSpPr>
          </xdr:nvSpPr>
          <xdr:spPr bwMode="auto">
            <a:xfrm>
              <a:off x="708" y="2681"/>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2</a:t>
              </a:r>
            </a:p>
          </xdr:txBody>
        </xdr:sp>
        <xdr:sp macro="" textlink="">
          <xdr:nvSpPr>
            <xdr:cNvPr id="13931" name="Line 126"/>
            <xdr:cNvSpPr>
              <a:spLocks noChangeShapeType="1"/>
            </xdr:cNvSpPr>
          </xdr:nvSpPr>
          <xdr:spPr bwMode="auto">
            <a:xfrm>
              <a:off x="696" y="2691"/>
              <a:ext cx="14" cy="0"/>
            </a:xfrm>
            <a:prstGeom prst="line">
              <a:avLst/>
            </a:prstGeom>
            <a:noFill/>
            <a:ln w="9525">
              <a:solidFill>
                <a:srgbClr val="FFFF99"/>
              </a:solidFill>
              <a:round/>
              <a:headEnd/>
              <a:tailEnd/>
            </a:ln>
          </xdr:spPr>
        </xdr:sp>
        <xdr:sp macro="" textlink="">
          <xdr:nvSpPr>
            <xdr:cNvPr id="13932" name="Line 127"/>
            <xdr:cNvSpPr>
              <a:spLocks noChangeShapeType="1"/>
            </xdr:cNvSpPr>
          </xdr:nvSpPr>
          <xdr:spPr bwMode="auto">
            <a:xfrm rot="5400000">
              <a:off x="711" y="2708"/>
              <a:ext cx="14" cy="0"/>
            </a:xfrm>
            <a:prstGeom prst="line">
              <a:avLst/>
            </a:prstGeom>
            <a:noFill/>
            <a:ln w="9525">
              <a:solidFill>
                <a:srgbClr val="FFFF99"/>
              </a:solidFill>
              <a:round/>
              <a:headEnd/>
              <a:tailEnd/>
            </a:ln>
          </xdr:spPr>
        </xdr:sp>
      </xdr:grpSp>
      <xdr:sp macro="" textlink="">
        <xdr:nvSpPr>
          <xdr:cNvPr id="13445" name="Text Box 133"/>
          <xdr:cNvSpPr txBox="1">
            <a:spLocks noChangeArrowheads="1"/>
          </xdr:cNvSpPr>
        </xdr:nvSpPr>
        <xdr:spPr bwMode="auto">
          <a:xfrm>
            <a:off x="791" y="2810"/>
            <a:ext cx="23" cy="23"/>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800000"/>
                </a:solidFill>
                <a:latin typeface="Arial"/>
                <a:cs typeface="Arial"/>
              </a:rPr>
              <a:t>Br</a:t>
            </a:r>
          </a:p>
        </xdr:txBody>
      </xdr:sp>
      <xdr:sp macro="" textlink="">
        <xdr:nvSpPr>
          <xdr:cNvPr id="13927" name="Line 134"/>
          <xdr:cNvSpPr>
            <a:spLocks noChangeShapeType="1"/>
          </xdr:cNvSpPr>
        </xdr:nvSpPr>
        <xdr:spPr bwMode="auto">
          <a:xfrm rot="5400000">
            <a:off x="795" y="2804"/>
            <a:ext cx="14" cy="0"/>
          </a:xfrm>
          <a:prstGeom prst="line">
            <a:avLst/>
          </a:prstGeom>
          <a:noFill/>
          <a:ln w="9525">
            <a:solidFill>
              <a:srgbClr val="FFFF99"/>
            </a:solidFill>
            <a:round/>
            <a:headEnd/>
            <a:tailEnd/>
          </a:ln>
        </xdr:spPr>
      </xdr:sp>
    </xdr:grpSp>
    <xdr:clientData/>
  </xdr:twoCellAnchor>
  <xdr:twoCellAnchor>
    <xdr:from>
      <xdr:col>10</xdr:col>
      <xdr:colOff>152400</xdr:colOff>
      <xdr:row>150</xdr:row>
      <xdr:rowOff>114300</xdr:rowOff>
    </xdr:from>
    <xdr:to>
      <xdr:col>12</xdr:col>
      <xdr:colOff>200025</xdr:colOff>
      <xdr:row>151</xdr:row>
      <xdr:rowOff>114300</xdr:rowOff>
    </xdr:to>
    <xdr:sp macro="" textlink="">
      <xdr:nvSpPr>
        <xdr:cNvPr id="13448" name="Text Box 136"/>
        <xdr:cNvSpPr txBox="1">
          <a:spLocks noChangeArrowheads="1"/>
        </xdr:cNvSpPr>
      </xdr:nvSpPr>
      <xdr:spPr bwMode="auto">
        <a:xfrm>
          <a:off x="6248400" y="27574875"/>
          <a:ext cx="1266825" cy="1905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1,1-δίβρωμο-αιθάνιο</a:t>
          </a:r>
        </a:p>
      </xdr:txBody>
    </xdr:sp>
    <xdr:clientData/>
  </xdr:twoCellAnchor>
  <xdr:twoCellAnchor>
    <xdr:from>
      <xdr:col>12</xdr:col>
      <xdr:colOff>361950</xdr:colOff>
      <xdr:row>150</xdr:row>
      <xdr:rowOff>114300</xdr:rowOff>
    </xdr:from>
    <xdr:to>
      <xdr:col>14</xdr:col>
      <xdr:colOff>409575</xdr:colOff>
      <xdr:row>151</xdr:row>
      <xdr:rowOff>114300</xdr:rowOff>
    </xdr:to>
    <xdr:sp macro="" textlink="">
      <xdr:nvSpPr>
        <xdr:cNvPr id="13449" name="Text Box 137"/>
        <xdr:cNvSpPr txBox="1">
          <a:spLocks noChangeArrowheads="1"/>
        </xdr:cNvSpPr>
      </xdr:nvSpPr>
      <xdr:spPr bwMode="auto">
        <a:xfrm>
          <a:off x="7677150" y="27574875"/>
          <a:ext cx="1266825" cy="1905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1,2-δίβρωμο-αιθάνιο</a:t>
          </a:r>
        </a:p>
      </xdr:txBody>
    </xdr:sp>
    <xdr:clientData/>
  </xdr:twoCellAnchor>
  <xdr:twoCellAnchor>
    <xdr:from>
      <xdr:col>11</xdr:col>
      <xdr:colOff>95250</xdr:colOff>
      <xdr:row>177</xdr:row>
      <xdr:rowOff>11265</xdr:rowOff>
    </xdr:from>
    <xdr:to>
      <xdr:col>13</xdr:col>
      <xdr:colOff>561975</xdr:colOff>
      <xdr:row>179</xdr:row>
      <xdr:rowOff>85785</xdr:rowOff>
    </xdr:to>
    <xdr:grpSp>
      <xdr:nvGrpSpPr>
        <xdr:cNvPr id="13897" name="Group 165"/>
        <xdr:cNvGrpSpPr>
          <a:grpSpLocks/>
        </xdr:cNvGrpSpPr>
      </xdr:nvGrpSpPr>
      <xdr:grpSpPr bwMode="auto">
        <a:xfrm>
          <a:off x="6854927" y="34475378"/>
          <a:ext cx="1695758" cy="484197"/>
          <a:chOff x="690" y="3177"/>
          <a:chExt cx="177" cy="48"/>
        </a:xfrm>
      </xdr:grpSpPr>
      <xdr:grpSp>
        <xdr:nvGrpSpPr>
          <xdr:cNvPr id="13916" name="Group 154"/>
          <xdr:cNvGrpSpPr>
            <a:grpSpLocks/>
          </xdr:cNvGrpSpPr>
        </xdr:nvGrpSpPr>
        <xdr:grpSpPr bwMode="auto">
          <a:xfrm>
            <a:off x="690" y="3177"/>
            <a:ext cx="177" cy="26"/>
            <a:chOff x="690" y="3177"/>
            <a:chExt cx="177" cy="26"/>
          </a:xfrm>
        </xdr:grpSpPr>
        <xdr:sp macro="" textlink="">
          <xdr:nvSpPr>
            <xdr:cNvPr id="13465" name="Text Box 153"/>
            <xdr:cNvSpPr txBox="1">
              <a:spLocks noChangeArrowheads="1"/>
            </xdr:cNvSpPr>
          </xdr:nvSpPr>
          <xdr:spPr bwMode="auto">
            <a:xfrm>
              <a:off x="736" y="317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FF9900"/>
                  </a:solidFill>
                  <a:latin typeface="Arial"/>
                  <a:cs typeface="Arial"/>
                </a:rPr>
                <a:t>H</a:t>
              </a:r>
              <a:r>
                <a:rPr lang="en-US" sz="1200" b="0" i="0" strike="noStrike" baseline="-25000">
                  <a:solidFill>
                    <a:srgbClr val="FF9900"/>
                  </a:solidFill>
                  <a:latin typeface="Arial"/>
                  <a:cs typeface="Arial"/>
                </a:rPr>
                <a:t>2</a:t>
              </a:r>
            </a:p>
          </xdr:txBody>
        </xdr:sp>
        <xdr:sp macro="" textlink="">
          <xdr:nvSpPr>
            <xdr:cNvPr id="13457" name="Text Box 145"/>
            <xdr:cNvSpPr txBox="1">
              <a:spLocks noChangeArrowheads="1"/>
            </xdr:cNvSpPr>
          </xdr:nvSpPr>
          <xdr:spPr bwMode="auto">
            <a:xfrm>
              <a:off x="690" y="317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458" name="Text Box 146"/>
            <xdr:cNvSpPr txBox="1">
              <a:spLocks noChangeArrowheads="1"/>
            </xdr:cNvSpPr>
          </xdr:nvSpPr>
          <xdr:spPr bwMode="auto">
            <a:xfrm>
              <a:off x="830" y="317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459" name="Text Box 147"/>
            <xdr:cNvSpPr txBox="1">
              <a:spLocks noChangeArrowheads="1"/>
            </xdr:cNvSpPr>
          </xdr:nvSpPr>
          <xdr:spPr bwMode="auto">
            <a:xfrm>
              <a:off x="782" y="3177"/>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FF9900"/>
                  </a:solidFill>
                  <a:latin typeface="Arial"/>
                  <a:cs typeface="Arial"/>
                </a:rPr>
                <a:t>H</a:t>
              </a:r>
              <a:r>
                <a:rPr lang="en-US" sz="1200" b="0" i="0" strike="noStrike" baseline="-25000">
                  <a:solidFill>
                    <a:srgbClr val="FF9900"/>
                  </a:solidFill>
                  <a:latin typeface="Arial"/>
                  <a:cs typeface="Arial"/>
                </a:rPr>
                <a:t>2</a:t>
              </a:r>
            </a:p>
          </xdr:txBody>
        </xdr:sp>
        <xdr:sp macro="" textlink="">
          <xdr:nvSpPr>
            <xdr:cNvPr id="13922" name="Line 148"/>
            <xdr:cNvSpPr>
              <a:spLocks noChangeShapeType="1"/>
            </xdr:cNvSpPr>
          </xdr:nvSpPr>
          <xdr:spPr bwMode="auto">
            <a:xfrm>
              <a:off x="818" y="3187"/>
              <a:ext cx="14" cy="0"/>
            </a:xfrm>
            <a:prstGeom prst="line">
              <a:avLst/>
            </a:prstGeom>
            <a:noFill/>
            <a:ln w="9525">
              <a:solidFill>
                <a:srgbClr val="FFFF99"/>
              </a:solidFill>
              <a:round/>
              <a:headEnd/>
              <a:tailEnd/>
            </a:ln>
          </xdr:spPr>
        </xdr:sp>
        <xdr:sp macro="" textlink="">
          <xdr:nvSpPr>
            <xdr:cNvPr id="13923" name="Line 149"/>
            <xdr:cNvSpPr>
              <a:spLocks noChangeShapeType="1"/>
            </xdr:cNvSpPr>
          </xdr:nvSpPr>
          <xdr:spPr bwMode="auto">
            <a:xfrm>
              <a:off x="771" y="3187"/>
              <a:ext cx="14" cy="0"/>
            </a:xfrm>
            <a:prstGeom prst="line">
              <a:avLst/>
            </a:prstGeom>
            <a:noFill/>
            <a:ln w="9525">
              <a:solidFill>
                <a:srgbClr val="FFFF99"/>
              </a:solidFill>
              <a:round/>
              <a:headEnd/>
              <a:tailEnd/>
            </a:ln>
          </xdr:spPr>
        </xdr:sp>
        <xdr:sp macro="" textlink="">
          <xdr:nvSpPr>
            <xdr:cNvPr id="13924" name="Line 150"/>
            <xdr:cNvSpPr>
              <a:spLocks noChangeShapeType="1"/>
            </xdr:cNvSpPr>
          </xdr:nvSpPr>
          <xdr:spPr bwMode="auto">
            <a:xfrm>
              <a:off x="725" y="3187"/>
              <a:ext cx="14" cy="0"/>
            </a:xfrm>
            <a:prstGeom prst="line">
              <a:avLst/>
            </a:prstGeom>
            <a:noFill/>
            <a:ln w="9525">
              <a:solidFill>
                <a:srgbClr val="FFFF99"/>
              </a:solidFill>
              <a:round/>
              <a:headEnd/>
              <a:tailEnd/>
            </a:ln>
          </xdr:spPr>
        </xdr:sp>
      </xdr:grpSp>
      <xdr:sp macro="" textlink="">
        <xdr:nvSpPr>
          <xdr:cNvPr id="13464" name="Text Box 152"/>
          <xdr:cNvSpPr txBox="1">
            <a:spLocks noChangeArrowheads="1"/>
          </xdr:cNvSpPr>
        </xdr:nvSpPr>
        <xdr:spPr bwMode="auto">
          <a:xfrm>
            <a:off x="798" y="3208"/>
            <a:ext cx="63" cy="17"/>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βουτάνιο</a:t>
            </a:r>
          </a:p>
        </xdr:txBody>
      </xdr:sp>
    </xdr:grpSp>
    <xdr:clientData/>
  </xdr:twoCellAnchor>
  <xdr:twoCellAnchor>
    <xdr:from>
      <xdr:col>10</xdr:col>
      <xdr:colOff>561975</xdr:colOff>
      <xdr:row>180</xdr:row>
      <xdr:rowOff>152400</xdr:rowOff>
    </xdr:from>
    <xdr:to>
      <xdr:col>14</xdr:col>
      <xdr:colOff>57150</xdr:colOff>
      <xdr:row>183</xdr:row>
      <xdr:rowOff>133350</xdr:rowOff>
    </xdr:to>
    <xdr:grpSp>
      <xdr:nvGrpSpPr>
        <xdr:cNvPr id="13898" name="Group 166"/>
        <xdr:cNvGrpSpPr>
          <a:grpSpLocks/>
        </xdr:cNvGrpSpPr>
      </xdr:nvGrpSpPr>
      <xdr:grpSpPr bwMode="auto">
        <a:xfrm>
          <a:off x="6707136" y="35220787"/>
          <a:ext cx="1953240" cy="564740"/>
          <a:chOff x="693" y="3324"/>
          <a:chExt cx="203" cy="58"/>
        </a:xfrm>
      </xdr:grpSpPr>
      <xdr:grpSp>
        <xdr:nvGrpSpPr>
          <xdr:cNvPr id="13907" name="Group 163"/>
          <xdr:cNvGrpSpPr>
            <a:grpSpLocks/>
          </xdr:cNvGrpSpPr>
        </xdr:nvGrpSpPr>
        <xdr:grpSpPr bwMode="auto">
          <a:xfrm>
            <a:off x="693" y="3324"/>
            <a:ext cx="124" cy="58"/>
            <a:chOff x="693" y="3324"/>
            <a:chExt cx="124" cy="58"/>
          </a:xfrm>
        </xdr:grpSpPr>
        <xdr:sp macro="" textlink="">
          <xdr:nvSpPr>
            <xdr:cNvPr id="13455" name="Text Box 143"/>
            <xdr:cNvSpPr txBox="1">
              <a:spLocks noChangeArrowheads="1"/>
            </xdr:cNvSpPr>
          </xdr:nvSpPr>
          <xdr:spPr bwMode="auto">
            <a:xfrm>
              <a:off x="739" y="3324"/>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800000"/>
                  </a:solidFill>
                  <a:latin typeface="Arial"/>
                  <a:cs typeface="Arial"/>
                </a:rPr>
                <a:t>H</a:t>
              </a:r>
            </a:p>
          </xdr:txBody>
        </xdr:sp>
        <xdr:sp macro="" textlink="">
          <xdr:nvSpPr>
            <xdr:cNvPr id="13456" name="Text Box 144"/>
            <xdr:cNvSpPr txBox="1">
              <a:spLocks noChangeArrowheads="1"/>
            </xdr:cNvSpPr>
          </xdr:nvSpPr>
          <xdr:spPr bwMode="auto">
            <a:xfrm>
              <a:off x="739" y="3356"/>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911" name="Line 151"/>
            <xdr:cNvSpPr>
              <a:spLocks noChangeShapeType="1"/>
            </xdr:cNvSpPr>
          </xdr:nvSpPr>
          <xdr:spPr bwMode="auto">
            <a:xfrm rot="5400000">
              <a:off x="742" y="3351"/>
              <a:ext cx="14" cy="0"/>
            </a:xfrm>
            <a:prstGeom prst="line">
              <a:avLst/>
            </a:prstGeom>
            <a:noFill/>
            <a:ln w="9525">
              <a:solidFill>
                <a:srgbClr val="FFFF99"/>
              </a:solidFill>
              <a:round/>
              <a:headEnd/>
              <a:tailEnd/>
            </a:ln>
          </xdr:spPr>
        </xdr:sp>
        <xdr:sp macro="" textlink="">
          <xdr:nvSpPr>
            <xdr:cNvPr id="13469" name="Text Box 157"/>
            <xdr:cNvSpPr txBox="1">
              <a:spLocks noChangeArrowheads="1"/>
            </xdr:cNvSpPr>
          </xdr:nvSpPr>
          <xdr:spPr bwMode="auto">
            <a:xfrm>
              <a:off x="693" y="3324"/>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470" name="Text Box 158"/>
            <xdr:cNvSpPr txBox="1">
              <a:spLocks noChangeArrowheads="1"/>
            </xdr:cNvSpPr>
          </xdr:nvSpPr>
          <xdr:spPr bwMode="auto">
            <a:xfrm>
              <a:off x="780" y="3324"/>
              <a:ext cx="37" cy="26"/>
            </a:xfrm>
            <a:prstGeom prst="rect">
              <a:avLst/>
            </a:prstGeom>
            <a:solidFill>
              <a:srgbClr val="000000"/>
            </a:solidFill>
            <a:ln w="9525">
              <a:solidFill>
                <a:srgbClr val="000000"/>
              </a:solidFill>
              <a:miter lim="800000"/>
              <a:headEnd/>
              <a:tailEnd/>
            </a:ln>
          </xdr:spPr>
          <xdr:txBody>
            <a:bodyPr vertOverflow="clip" wrap="square" lIns="36576" tIns="22860" rIns="0" bIns="0" anchor="t" upright="1"/>
            <a:lstStyle/>
            <a:p>
              <a:pPr algn="l" rtl="1">
                <a:defRPr sz="1000"/>
              </a:pPr>
              <a:r>
                <a:rPr lang="en-US" sz="1200" b="0" i="0" strike="noStrike">
                  <a:solidFill>
                    <a:srgbClr val="FFFF99"/>
                  </a:solidFill>
                  <a:latin typeface="Arial"/>
                  <a:cs typeface="Arial"/>
                </a:rPr>
                <a:t>C</a:t>
              </a:r>
              <a:r>
                <a:rPr lang="en-US" sz="1200" b="0" i="0" strike="noStrike">
                  <a:solidFill>
                    <a:srgbClr val="3366FF"/>
                  </a:solidFill>
                  <a:latin typeface="Arial"/>
                  <a:cs typeface="Arial"/>
                </a:rPr>
                <a:t>H</a:t>
              </a:r>
              <a:r>
                <a:rPr lang="en-US" sz="1200" b="0" i="0" strike="noStrike" baseline="-25000">
                  <a:solidFill>
                    <a:srgbClr val="3366FF"/>
                  </a:solidFill>
                  <a:latin typeface="Arial"/>
                  <a:cs typeface="Arial"/>
                </a:rPr>
                <a:t>3</a:t>
              </a:r>
            </a:p>
          </xdr:txBody>
        </xdr:sp>
        <xdr:sp macro="" textlink="">
          <xdr:nvSpPr>
            <xdr:cNvPr id="13914" name="Line 160"/>
            <xdr:cNvSpPr>
              <a:spLocks noChangeShapeType="1"/>
            </xdr:cNvSpPr>
          </xdr:nvSpPr>
          <xdr:spPr bwMode="auto">
            <a:xfrm>
              <a:off x="769" y="3334"/>
              <a:ext cx="14" cy="0"/>
            </a:xfrm>
            <a:prstGeom prst="line">
              <a:avLst/>
            </a:prstGeom>
            <a:noFill/>
            <a:ln w="9525">
              <a:solidFill>
                <a:srgbClr val="FFFF99"/>
              </a:solidFill>
              <a:round/>
              <a:headEnd/>
              <a:tailEnd/>
            </a:ln>
          </xdr:spPr>
        </xdr:sp>
        <xdr:sp macro="" textlink="">
          <xdr:nvSpPr>
            <xdr:cNvPr id="13915" name="Line 162"/>
            <xdr:cNvSpPr>
              <a:spLocks noChangeShapeType="1"/>
            </xdr:cNvSpPr>
          </xdr:nvSpPr>
          <xdr:spPr bwMode="auto">
            <a:xfrm>
              <a:off x="728" y="3334"/>
              <a:ext cx="14" cy="0"/>
            </a:xfrm>
            <a:prstGeom prst="line">
              <a:avLst/>
            </a:prstGeom>
            <a:noFill/>
            <a:ln w="9525">
              <a:solidFill>
                <a:srgbClr val="FFFF99"/>
              </a:solidFill>
              <a:round/>
              <a:headEnd/>
              <a:tailEnd/>
            </a:ln>
          </xdr:spPr>
        </xdr:sp>
      </xdr:grpSp>
      <xdr:sp macro="" textlink="">
        <xdr:nvSpPr>
          <xdr:cNvPr id="13476" name="Text Box 164"/>
          <xdr:cNvSpPr txBox="1">
            <a:spLocks noChangeArrowheads="1"/>
          </xdr:cNvSpPr>
        </xdr:nvSpPr>
        <xdr:spPr bwMode="auto">
          <a:xfrm>
            <a:off x="779" y="3360"/>
            <a:ext cx="117" cy="19"/>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1">
              <a:defRPr sz="1000"/>
            </a:pPr>
            <a:r>
              <a:rPr lang="el-GR" sz="1000" b="1" i="0" strike="noStrike">
                <a:solidFill>
                  <a:srgbClr val="800000"/>
                </a:solidFill>
                <a:latin typeface="Arial"/>
                <a:cs typeface="Arial"/>
              </a:rPr>
              <a:t>μέθυλο-προπάνιο</a:t>
            </a:r>
          </a:p>
        </xdr:txBody>
      </xdr:sp>
    </xdr:grpSp>
    <xdr:clientData/>
  </xdr:twoCellAnchor>
  <xdr:twoCellAnchor>
    <xdr:from>
      <xdr:col>0</xdr:col>
      <xdr:colOff>361950</xdr:colOff>
      <xdr:row>155</xdr:row>
      <xdr:rowOff>180975</xdr:rowOff>
    </xdr:from>
    <xdr:to>
      <xdr:col>0</xdr:col>
      <xdr:colOff>552450</xdr:colOff>
      <xdr:row>157</xdr:row>
      <xdr:rowOff>0</xdr:rowOff>
    </xdr:to>
    <xdr:sp macro="" textlink="">
      <xdr:nvSpPr>
        <xdr:cNvPr id="13479" name="Text Box 167"/>
        <xdr:cNvSpPr txBox="1">
          <a:spLocks noChangeArrowheads="1"/>
        </xdr:cNvSpPr>
      </xdr:nvSpPr>
      <xdr:spPr bwMode="auto">
        <a:xfrm>
          <a:off x="361950" y="28403550"/>
          <a:ext cx="190500" cy="209550"/>
        </a:xfrm>
        <a:prstGeom prst="rect">
          <a:avLst/>
        </a:prstGeom>
        <a:solidFill>
          <a:srgbClr val="000000"/>
        </a:solidFill>
        <a:ln w="9525">
          <a:solidFill>
            <a:srgbClr val="000000"/>
          </a:solidFill>
          <a:miter lim="800000"/>
          <a:headEnd/>
          <a:tailEnd/>
        </a:ln>
      </xdr:spPr>
      <xdr:txBody>
        <a:bodyPr vertOverflow="clip" wrap="square" lIns="36576" tIns="27432" rIns="0" bIns="0" anchor="t" upright="1"/>
        <a:lstStyle/>
        <a:p>
          <a:pPr algn="l" rtl="1">
            <a:defRPr sz="1000"/>
          </a:pPr>
          <a:r>
            <a:rPr lang="el-GR" sz="1200" b="1" i="0" strike="noStrike">
              <a:solidFill>
                <a:srgbClr val="FF9900"/>
              </a:solidFill>
              <a:latin typeface="Arial"/>
              <a:cs typeface="Arial"/>
            </a:rPr>
            <a:t>3.</a:t>
          </a:r>
        </a:p>
      </xdr:txBody>
    </xdr:sp>
    <xdr:clientData/>
  </xdr:twoCellAnchor>
  <xdr:twoCellAnchor>
    <xdr:from>
      <xdr:col>8</xdr:col>
      <xdr:colOff>47625</xdr:colOff>
      <xdr:row>27</xdr:row>
      <xdr:rowOff>123825</xdr:rowOff>
    </xdr:from>
    <xdr:to>
      <xdr:col>10</xdr:col>
      <xdr:colOff>266700</xdr:colOff>
      <xdr:row>29</xdr:row>
      <xdr:rowOff>104775</xdr:rowOff>
    </xdr:to>
    <xdr:grpSp>
      <xdr:nvGrpSpPr>
        <xdr:cNvPr id="13900" name="Group 172"/>
        <xdr:cNvGrpSpPr>
          <a:grpSpLocks/>
        </xdr:cNvGrpSpPr>
      </xdr:nvGrpSpPr>
      <xdr:grpSpPr bwMode="auto">
        <a:xfrm>
          <a:off x="4963754" y="5408664"/>
          <a:ext cx="1448107" cy="370143"/>
          <a:chOff x="519" y="554"/>
          <a:chExt cx="151" cy="38"/>
        </a:xfrm>
      </xdr:grpSpPr>
      <xdr:sp macro="" textlink="">
        <xdr:nvSpPr>
          <xdr:cNvPr id="13482" name="Text Box 170"/>
          <xdr:cNvSpPr txBox="1">
            <a:spLocks noChangeArrowheads="1"/>
          </xdr:cNvSpPr>
        </xdr:nvSpPr>
        <xdr:spPr bwMode="auto">
          <a:xfrm>
            <a:off x="561" y="554"/>
            <a:ext cx="109" cy="38"/>
          </a:xfrm>
          <a:prstGeom prst="rect">
            <a:avLst/>
          </a:prstGeom>
          <a:solidFill>
            <a:srgbClr val="000000"/>
          </a:solidFill>
          <a:ln w="9525">
            <a:solidFill>
              <a:srgbClr val="800000"/>
            </a:solidFill>
            <a:miter lim="800000"/>
            <a:headEnd/>
            <a:tailEnd/>
          </a:ln>
        </xdr:spPr>
        <xdr:txBody>
          <a:bodyPr vertOverflow="clip" wrap="square" lIns="27432" tIns="22860" rIns="0" bIns="22860" anchor="ctr" upright="1"/>
          <a:lstStyle/>
          <a:p>
            <a:pPr algn="ctr" rtl="1">
              <a:defRPr sz="1000"/>
            </a:pPr>
            <a:r>
              <a:rPr lang="el-GR" sz="1000" b="1" i="0" strike="noStrike">
                <a:solidFill>
                  <a:srgbClr val="FF6600"/>
                </a:solidFill>
                <a:latin typeface="Arial"/>
                <a:cs typeface="Arial"/>
              </a:rPr>
              <a:t>πρωτοταγές ανθρακοάτομο</a:t>
            </a:r>
          </a:p>
        </xdr:txBody>
      </xdr:sp>
      <xdr:sp macro="" textlink="">
        <xdr:nvSpPr>
          <xdr:cNvPr id="13906" name="Line 171"/>
          <xdr:cNvSpPr>
            <a:spLocks noChangeShapeType="1"/>
          </xdr:cNvSpPr>
        </xdr:nvSpPr>
        <xdr:spPr bwMode="auto">
          <a:xfrm flipH="1">
            <a:off x="519" y="565"/>
            <a:ext cx="41" cy="0"/>
          </a:xfrm>
          <a:prstGeom prst="line">
            <a:avLst/>
          </a:prstGeom>
          <a:noFill/>
          <a:ln w="9525">
            <a:solidFill>
              <a:srgbClr val="800000"/>
            </a:solidFill>
            <a:round/>
            <a:headEnd/>
            <a:tailEnd type="triangle" w="med" len="med"/>
          </a:ln>
        </xdr:spPr>
      </xdr:sp>
    </xdr:grpSp>
    <xdr:clientData/>
  </xdr:twoCellAnchor>
  <xdr:twoCellAnchor>
    <xdr:from>
      <xdr:col>6</xdr:col>
      <xdr:colOff>600075</xdr:colOff>
      <xdr:row>23</xdr:row>
      <xdr:rowOff>76200</xdr:rowOff>
    </xdr:from>
    <xdr:to>
      <xdr:col>9</xdr:col>
      <xdr:colOff>190500</xdr:colOff>
      <xdr:row>25</xdr:row>
      <xdr:rowOff>47625</xdr:rowOff>
    </xdr:to>
    <xdr:grpSp>
      <xdr:nvGrpSpPr>
        <xdr:cNvPr id="13901" name="Group 176"/>
        <xdr:cNvGrpSpPr>
          <a:grpSpLocks/>
        </xdr:cNvGrpSpPr>
      </xdr:nvGrpSpPr>
      <xdr:grpSpPr bwMode="auto">
        <a:xfrm>
          <a:off x="4287172" y="4572410"/>
          <a:ext cx="1433973" cy="370860"/>
          <a:chOff x="447" y="469"/>
          <a:chExt cx="149" cy="38"/>
        </a:xfrm>
      </xdr:grpSpPr>
      <xdr:sp macro="" textlink="">
        <xdr:nvSpPr>
          <xdr:cNvPr id="13486" name="Text Box 174"/>
          <xdr:cNvSpPr txBox="1">
            <a:spLocks noChangeArrowheads="1"/>
          </xdr:cNvSpPr>
        </xdr:nvSpPr>
        <xdr:spPr bwMode="auto">
          <a:xfrm>
            <a:off x="486" y="469"/>
            <a:ext cx="110" cy="38"/>
          </a:xfrm>
          <a:prstGeom prst="rect">
            <a:avLst/>
          </a:prstGeom>
          <a:solidFill>
            <a:srgbClr val="000000"/>
          </a:solidFill>
          <a:ln w="9525">
            <a:solidFill>
              <a:srgbClr val="800000"/>
            </a:solidFill>
            <a:miter lim="800000"/>
            <a:headEnd/>
            <a:tailEnd/>
          </a:ln>
        </xdr:spPr>
        <xdr:txBody>
          <a:bodyPr vertOverflow="clip" wrap="square" lIns="27432" tIns="22860" rIns="0" bIns="22860" anchor="ctr" upright="1"/>
          <a:lstStyle/>
          <a:p>
            <a:pPr algn="ctr" rtl="1">
              <a:defRPr sz="1000"/>
            </a:pPr>
            <a:r>
              <a:rPr lang="el-GR" sz="1000" b="1" i="0" strike="noStrike">
                <a:solidFill>
                  <a:srgbClr val="FF6600"/>
                </a:solidFill>
                <a:latin typeface="Arial"/>
                <a:cs typeface="Arial"/>
              </a:rPr>
              <a:t>δευτεροταγές ανθρακοάτομο</a:t>
            </a:r>
          </a:p>
        </xdr:txBody>
      </xdr:sp>
      <xdr:sp macro="" textlink="">
        <xdr:nvSpPr>
          <xdr:cNvPr id="13904" name="Line 175"/>
          <xdr:cNvSpPr>
            <a:spLocks noChangeShapeType="1"/>
          </xdr:cNvSpPr>
        </xdr:nvSpPr>
        <xdr:spPr bwMode="auto">
          <a:xfrm rot="20079229" flipH="1">
            <a:off x="447" y="506"/>
            <a:ext cx="41" cy="0"/>
          </a:xfrm>
          <a:prstGeom prst="line">
            <a:avLst/>
          </a:prstGeom>
          <a:noFill/>
          <a:ln w="9525">
            <a:solidFill>
              <a:srgbClr val="800000"/>
            </a:solidFill>
            <a:round/>
            <a:headEnd/>
            <a:tailEnd type="triangle" w="med" len="med"/>
          </a:ln>
        </xdr:spPr>
      </xdr:sp>
    </xdr:grpSp>
    <xdr:clientData/>
  </xdr:twoCellAnchor>
  <xdr:twoCellAnchor>
    <xdr:from>
      <xdr:col>1</xdr:col>
      <xdr:colOff>19050</xdr:colOff>
      <xdr:row>37</xdr:row>
      <xdr:rowOff>171450</xdr:rowOff>
    </xdr:from>
    <xdr:to>
      <xdr:col>6</xdr:col>
      <xdr:colOff>114300</xdr:colOff>
      <xdr:row>39</xdr:row>
      <xdr:rowOff>28575</xdr:rowOff>
    </xdr:to>
    <xdr:sp macro="" textlink="">
      <xdr:nvSpPr>
        <xdr:cNvPr id="13489" name="Text Box 177"/>
        <xdr:cNvSpPr txBox="1">
          <a:spLocks noChangeArrowheads="1"/>
        </xdr:cNvSpPr>
      </xdr:nvSpPr>
      <xdr:spPr bwMode="auto">
        <a:xfrm>
          <a:off x="628650" y="7248525"/>
          <a:ext cx="3143250" cy="238125"/>
        </a:xfrm>
        <a:prstGeom prst="rect">
          <a:avLst/>
        </a:prstGeom>
        <a:solidFill>
          <a:srgbClr val="800000"/>
        </a:solidFill>
        <a:ln w="9525">
          <a:solidFill>
            <a:srgbClr val="000000"/>
          </a:solidFill>
          <a:miter lim="800000"/>
          <a:headEnd/>
          <a:tailEnd/>
        </a:ln>
      </xdr:spPr>
      <xdr:txBody>
        <a:bodyPr vertOverflow="clip" wrap="square" lIns="36576" tIns="27432" rIns="36576" bIns="27432" anchor="ctr" upright="1"/>
        <a:lstStyle/>
        <a:p>
          <a:pPr algn="ctr" rtl="1">
            <a:defRPr sz="1000"/>
          </a:pPr>
          <a:r>
            <a:rPr lang="el-GR" sz="1200" b="1" i="0" strike="noStrike">
              <a:solidFill>
                <a:srgbClr val="FFFF99"/>
              </a:solidFill>
              <a:latin typeface="Arial"/>
              <a:cs typeface="Arial"/>
            </a:rPr>
            <a:t>Αξιοσημείωτες χημικές ιδιότητες αλκανίων</a:t>
          </a:r>
        </a:p>
      </xdr:txBody>
    </xdr:sp>
    <xdr:clientData/>
  </xdr:twoCellAnchor>
  <mc:AlternateContent xmlns:mc="http://schemas.openxmlformats.org/markup-compatibility/2006">
    <mc:Choice xmlns:a14="http://schemas.microsoft.com/office/drawing/2010/main" Requires="a14">
      <xdr:twoCellAnchor editAs="oneCell">
        <xdr:from>
          <xdr:col>3</xdr:col>
          <xdr:colOff>419100</xdr:colOff>
          <xdr:row>161</xdr:row>
          <xdr:rowOff>104775</xdr:rowOff>
        </xdr:from>
        <xdr:to>
          <xdr:col>6</xdr:col>
          <xdr:colOff>523875</xdr:colOff>
          <xdr:row>164</xdr:row>
          <xdr:rowOff>133350</xdr:rowOff>
        </xdr:to>
        <xdr:sp macro="" textlink="">
          <xdr:nvSpPr>
            <xdr:cNvPr id="13451" name="Object 139" hidden="1">
              <a:extLst>
                <a:ext uri="{63B3BB69-23CF-44E3-9099-C40C66FF867C}">
                  <a14:compatExt spid="_x0000_s13451"/>
                </a:ext>
              </a:extLst>
            </xdr:cNvPr>
            <xdr:cNvSpPr/>
          </xdr:nvSpPr>
          <xdr:spPr bwMode="auto">
            <a:xfrm>
              <a:off x="0" y="0"/>
              <a:ext cx="0" cy="0"/>
            </a:xfrm>
            <a:prstGeom prst="rect">
              <a:avLst/>
            </a:prstGeom>
            <a:gradFill rotWithShape="1">
              <a:gsLst>
                <a:gs pos="0">
                  <a:srgbClr val="800000" mc:Ignorable="a14" a14:legacySpreadsheetColorIndex="16"/>
                </a:gs>
                <a:gs pos="100000">
                  <a:srgbClr val="972F2F" mc:Ignorable="a14" a14:legacySpreadsheetColorIndex="16">
                    <a:gamma/>
                    <a:tint val="81569"/>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168</xdr:row>
          <xdr:rowOff>19050</xdr:rowOff>
        </xdr:from>
        <xdr:to>
          <xdr:col>7</xdr:col>
          <xdr:colOff>38100</xdr:colOff>
          <xdr:row>170</xdr:row>
          <xdr:rowOff>133350</xdr:rowOff>
        </xdr:to>
        <xdr:sp macro="" textlink="">
          <xdr:nvSpPr>
            <xdr:cNvPr id="13452" name="Object 140" hidden="1">
              <a:extLst>
                <a:ext uri="{63B3BB69-23CF-44E3-9099-C40C66FF867C}">
                  <a14:compatExt spid="_x0000_s13452"/>
                </a:ext>
              </a:extLst>
            </xdr:cNvPr>
            <xdr:cNvSpPr/>
          </xdr:nvSpPr>
          <xdr:spPr bwMode="auto">
            <a:xfrm>
              <a:off x="0" y="0"/>
              <a:ext cx="0" cy="0"/>
            </a:xfrm>
            <a:prstGeom prst="rect">
              <a:avLst/>
            </a:prstGeom>
            <a:gradFill rotWithShape="1">
              <a:gsLst>
                <a:gs pos="0">
                  <a:srgbClr val="FF6600" mc:Ignorable="a14" a14:legacySpreadsheetColorIndex="53"/>
                </a:gs>
                <a:gs pos="100000">
                  <a:srgbClr val="FF8A3C" mc:Ignorable="a14" a14:legacySpreadsheetColorIndex="53">
                    <a:gamma/>
                    <a:tint val="76471"/>
                    <a:invGamma/>
                  </a:srgbClr>
                </a:gs>
              </a:gsLst>
              <a:lin ang="2700000" scaled="1"/>
            </a:gra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13" Type="http://schemas.openxmlformats.org/officeDocument/2006/relationships/image" Target="../media/image23.emf"/><Relationship Id="rId3" Type="http://schemas.openxmlformats.org/officeDocument/2006/relationships/hyperlink" Target="ORGCHEM.xlsx" TargetMode="External"/><Relationship Id="rId7" Type="http://schemas.openxmlformats.org/officeDocument/2006/relationships/printerSettings" Target="../printerSettings/printerSettings10.bin"/><Relationship Id="rId12" Type="http://schemas.openxmlformats.org/officeDocument/2006/relationships/oleObject" Target="../embeddings/oleObject6.bin"/><Relationship Id="rId2" Type="http://schemas.openxmlformats.org/officeDocument/2006/relationships/hyperlink" Target="ORGCHEM.xlsx" TargetMode="External"/><Relationship Id="rId1" Type="http://schemas.openxmlformats.org/officeDocument/2006/relationships/hyperlink" Target="ORGCHEM.xlsx" TargetMode="External"/><Relationship Id="rId6" Type="http://schemas.openxmlformats.org/officeDocument/2006/relationships/hyperlink" Target="ORGCHEM.xlsx" TargetMode="External"/><Relationship Id="rId11" Type="http://schemas.openxmlformats.org/officeDocument/2006/relationships/image" Target="../media/image22.emf"/><Relationship Id="rId5" Type="http://schemas.openxmlformats.org/officeDocument/2006/relationships/hyperlink" Target="ORGCHEM.xlsx" TargetMode="External"/><Relationship Id="rId10" Type="http://schemas.openxmlformats.org/officeDocument/2006/relationships/oleObject" Target="../embeddings/oleObject5.bin"/><Relationship Id="rId4" Type="http://schemas.openxmlformats.org/officeDocument/2006/relationships/hyperlink" Target="ORGCHEM.xlsx" TargetMode="External"/><Relationship Id="rId9" Type="http://schemas.openxmlformats.org/officeDocument/2006/relationships/vmlDrawing" Target="../drawings/vmlDrawing6.vml"/><Relationship Id="rId1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hyperlink" Target="ORGCHEM.xlsx" TargetMode="External"/><Relationship Id="rId7" Type="http://schemas.openxmlformats.org/officeDocument/2006/relationships/comments" Target="../comments6.xml"/><Relationship Id="rId2" Type="http://schemas.openxmlformats.org/officeDocument/2006/relationships/hyperlink" Target="ORGCHEM.xlsx" TargetMode="External"/><Relationship Id="rId1" Type="http://schemas.openxmlformats.org/officeDocument/2006/relationships/hyperlink" Target="ORGCHEM.xlsx" TargetMode="External"/><Relationship Id="rId6" Type="http://schemas.openxmlformats.org/officeDocument/2006/relationships/vmlDrawing" Target="../drawings/vmlDrawing7.vm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ORGCHEM.xlsx" TargetMode="External"/><Relationship Id="rId7" Type="http://schemas.openxmlformats.org/officeDocument/2006/relationships/comments" Target="../comments7.xml"/><Relationship Id="rId2" Type="http://schemas.openxmlformats.org/officeDocument/2006/relationships/hyperlink" Target="ORGCHEM.xlsx" TargetMode="External"/><Relationship Id="rId1" Type="http://schemas.openxmlformats.org/officeDocument/2006/relationships/hyperlink" Target="ORGCHEM.xlsx" TargetMode="External"/><Relationship Id="rId6" Type="http://schemas.openxmlformats.org/officeDocument/2006/relationships/vmlDrawing" Target="../drawings/vmlDrawing8.vml"/><Relationship Id="rId5" Type="http://schemas.openxmlformats.org/officeDocument/2006/relationships/drawing" Target="../drawings/drawing12.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ORGCHEM.xlsx"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ORGCHEM.xlsx"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ORGCHEM.xlsx" TargetMode="External"/><Relationship Id="rId13" Type="http://schemas.openxmlformats.org/officeDocument/2006/relationships/hyperlink" Target="ORGCHEM.xlsx" TargetMode="External"/><Relationship Id="rId18" Type="http://schemas.openxmlformats.org/officeDocument/2006/relationships/hyperlink" Target="ORGCHEM.xlsx" TargetMode="External"/><Relationship Id="rId26" Type="http://schemas.openxmlformats.org/officeDocument/2006/relationships/printerSettings" Target="../printerSettings/printerSettings15.bin"/><Relationship Id="rId3" Type="http://schemas.openxmlformats.org/officeDocument/2006/relationships/hyperlink" Target="ORGCHEM.xlsx" TargetMode="External"/><Relationship Id="rId21" Type="http://schemas.openxmlformats.org/officeDocument/2006/relationships/hyperlink" Target="ORGCHEM.xlsx" TargetMode="External"/><Relationship Id="rId7" Type="http://schemas.openxmlformats.org/officeDocument/2006/relationships/hyperlink" Target="ORGCHEM.xlsx" TargetMode="External"/><Relationship Id="rId12" Type="http://schemas.openxmlformats.org/officeDocument/2006/relationships/hyperlink" Target="ORGCHEM.xlsx" TargetMode="External"/><Relationship Id="rId17" Type="http://schemas.openxmlformats.org/officeDocument/2006/relationships/hyperlink" Target="ORGCHEM.xlsx" TargetMode="External"/><Relationship Id="rId25" Type="http://schemas.openxmlformats.org/officeDocument/2006/relationships/hyperlink" Target="ORGCHEM.xlsx" TargetMode="External"/><Relationship Id="rId2" Type="http://schemas.openxmlformats.org/officeDocument/2006/relationships/hyperlink" Target="ORGCHEM.xlsx" TargetMode="External"/><Relationship Id="rId16" Type="http://schemas.openxmlformats.org/officeDocument/2006/relationships/hyperlink" Target="ORGCHEM.xlsx" TargetMode="External"/><Relationship Id="rId20" Type="http://schemas.openxmlformats.org/officeDocument/2006/relationships/hyperlink" Target="ORGCHEM.xlsx" TargetMode="External"/><Relationship Id="rId1" Type="http://schemas.openxmlformats.org/officeDocument/2006/relationships/hyperlink" Target="ORGCHEM.xlsx" TargetMode="External"/><Relationship Id="rId6" Type="http://schemas.openxmlformats.org/officeDocument/2006/relationships/hyperlink" Target="ORGCHEM.xlsx" TargetMode="External"/><Relationship Id="rId11" Type="http://schemas.openxmlformats.org/officeDocument/2006/relationships/hyperlink" Target="ORGCHEM.xlsx" TargetMode="External"/><Relationship Id="rId24" Type="http://schemas.openxmlformats.org/officeDocument/2006/relationships/hyperlink" Target="ORGCHEM.xlsx" TargetMode="External"/><Relationship Id="rId5" Type="http://schemas.openxmlformats.org/officeDocument/2006/relationships/hyperlink" Target="ORGCHEM.xlsx" TargetMode="External"/><Relationship Id="rId15" Type="http://schemas.openxmlformats.org/officeDocument/2006/relationships/hyperlink" Target="ORGCHEM.xlsx" TargetMode="External"/><Relationship Id="rId23" Type="http://schemas.openxmlformats.org/officeDocument/2006/relationships/hyperlink" Target="ORGCHEM.xlsx" TargetMode="External"/><Relationship Id="rId10" Type="http://schemas.openxmlformats.org/officeDocument/2006/relationships/hyperlink" Target="ORGCHEM.xlsx" TargetMode="External"/><Relationship Id="rId19" Type="http://schemas.openxmlformats.org/officeDocument/2006/relationships/hyperlink" Target="ORGCHEM.xlsx" TargetMode="External"/><Relationship Id="rId4" Type="http://schemas.openxmlformats.org/officeDocument/2006/relationships/hyperlink" Target="ORGCHEM.xlsx" TargetMode="External"/><Relationship Id="rId9" Type="http://schemas.openxmlformats.org/officeDocument/2006/relationships/hyperlink" Target="ORGCHEM.xlsx" TargetMode="External"/><Relationship Id="rId14" Type="http://schemas.openxmlformats.org/officeDocument/2006/relationships/hyperlink" Target="ORGCHEM.xlsx" TargetMode="External"/><Relationship Id="rId22" Type="http://schemas.openxmlformats.org/officeDocument/2006/relationships/hyperlink" Target="ORGCHEM.xlsx" TargetMode="External"/><Relationship Id="rId27"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hyperlink" Target="ORGCHEM.xlsx" TargetMode="External"/><Relationship Id="rId13" Type="http://schemas.openxmlformats.org/officeDocument/2006/relationships/vmlDrawing" Target="../drawings/vmlDrawing9.vml"/><Relationship Id="rId18" Type="http://schemas.openxmlformats.org/officeDocument/2006/relationships/oleObject" Target="../embeddings/oleObject9.bin"/><Relationship Id="rId26" Type="http://schemas.openxmlformats.org/officeDocument/2006/relationships/oleObject" Target="../embeddings/oleObject13.bin"/><Relationship Id="rId3" Type="http://schemas.openxmlformats.org/officeDocument/2006/relationships/hyperlink" Target="ORGCHEM.xlsx" TargetMode="External"/><Relationship Id="rId21" Type="http://schemas.openxmlformats.org/officeDocument/2006/relationships/image" Target="../media/image42.emf"/><Relationship Id="rId7" Type="http://schemas.openxmlformats.org/officeDocument/2006/relationships/hyperlink" Target="ORGCHEM.xlsx" TargetMode="External"/><Relationship Id="rId12" Type="http://schemas.openxmlformats.org/officeDocument/2006/relationships/drawing" Target="../drawings/drawing16.xml"/><Relationship Id="rId17" Type="http://schemas.openxmlformats.org/officeDocument/2006/relationships/image" Target="../media/image40.emf"/><Relationship Id="rId25" Type="http://schemas.openxmlformats.org/officeDocument/2006/relationships/image" Target="../media/image44.emf"/><Relationship Id="rId2" Type="http://schemas.openxmlformats.org/officeDocument/2006/relationships/hyperlink" Target="ORGCHEM.xlsx" TargetMode="External"/><Relationship Id="rId16" Type="http://schemas.openxmlformats.org/officeDocument/2006/relationships/oleObject" Target="../embeddings/oleObject8.bin"/><Relationship Id="rId20" Type="http://schemas.openxmlformats.org/officeDocument/2006/relationships/oleObject" Target="../embeddings/oleObject10.bin"/><Relationship Id="rId29" Type="http://schemas.openxmlformats.org/officeDocument/2006/relationships/image" Target="../media/image46.emf"/><Relationship Id="rId1" Type="http://schemas.openxmlformats.org/officeDocument/2006/relationships/hyperlink" Target="ORGCHEM.xlsx" TargetMode="External"/><Relationship Id="rId6" Type="http://schemas.openxmlformats.org/officeDocument/2006/relationships/hyperlink" Target="ORGCHEM.xlsx" TargetMode="External"/><Relationship Id="rId11" Type="http://schemas.openxmlformats.org/officeDocument/2006/relationships/printerSettings" Target="../printerSettings/printerSettings16.bin"/><Relationship Id="rId24" Type="http://schemas.openxmlformats.org/officeDocument/2006/relationships/oleObject" Target="../embeddings/oleObject12.bin"/><Relationship Id="rId5" Type="http://schemas.openxmlformats.org/officeDocument/2006/relationships/hyperlink" Target="ORGCHEM.xlsx" TargetMode="External"/><Relationship Id="rId15" Type="http://schemas.openxmlformats.org/officeDocument/2006/relationships/image" Target="../media/image39.emf"/><Relationship Id="rId23" Type="http://schemas.openxmlformats.org/officeDocument/2006/relationships/image" Target="../media/image43.emf"/><Relationship Id="rId28" Type="http://schemas.openxmlformats.org/officeDocument/2006/relationships/oleObject" Target="../embeddings/oleObject14.bin"/><Relationship Id="rId10" Type="http://schemas.openxmlformats.org/officeDocument/2006/relationships/hyperlink" Target="ORGCHEM.xlsx" TargetMode="External"/><Relationship Id="rId19" Type="http://schemas.openxmlformats.org/officeDocument/2006/relationships/image" Target="../media/image41.emf"/><Relationship Id="rId31" Type="http://schemas.openxmlformats.org/officeDocument/2006/relationships/image" Target="../media/image47.emf"/><Relationship Id="rId4" Type="http://schemas.openxmlformats.org/officeDocument/2006/relationships/hyperlink" Target="ORGCHEM.xlsx" TargetMode="External"/><Relationship Id="rId9" Type="http://schemas.openxmlformats.org/officeDocument/2006/relationships/hyperlink" Target="ORGCHEM.xlsx" TargetMode="External"/><Relationship Id="rId14" Type="http://schemas.openxmlformats.org/officeDocument/2006/relationships/oleObject" Target="../embeddings/oleObject7.bin"/><Relationship Id="rId22" Type="http://schemas.openxmlformats.org/officeDocument/2006/relationships/oleObject" Target="../embeddings/oleObject11.bin"/><Relationship Id="rId27" Type="http://schemas.openxmlformats.org/officeDocument/2006/relationships/image" Target="../media/image45.emf"/><Relationship Id="rId30" Type="http://schemas.openxmlformats.org/officeDocument/2006/relationships/oleObject" Target="../embeddings/oleObject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ORGCHEM.xlsx" TargetMode="External"/><Relationship Id="rId7" Type="http://schemas.openxmlformats.org/officeDocument/2006/relationships/drawing" Target="../drawings/drawing3.xml"/><Relationship Id="rId2" Type="http://schemas.openxmlformats.org/officeDocument/2006/relationships/hyperlink" Target="ORGCHEM.xlsx" TargetMode="External"/><Relationship Id="rId1" Type="http://schemas.openxmlformats.org/officeDocument/2006/relationships/hyperlink" Target="ORGCHEM.xlsx" TargetMode="External"/><Relationship Id="rId6" Type="http://schemas.openxmlformats.org/officeDocument/2006/relationships/printerSettings" Target="../printerSettings/printerSettings3.bin"/><Relationship Id="rId5" Type="http://schemas.openxmlformats.org/officeDocument/2006/relationships/hyperlink" Target="ORGCHEM.xlsx" TargetMode="External"/><Relationship Id="rId4" Type="http://schemas.openxmlformats.org/officeDocument/2006/relationships/hyperlink" Target="ORGCHEM.xlsx" TargetMode="Externa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ORGCHEM.xlsx"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ORGCHEM.xlsx" TargetMode="External"/><Relationship Id="rId7" Type="http://schemas.openxmlformats.org/officeDocument/2006/relationships/drawing" Target="../drawings/drawing5.xml"/><Relationship Id="rId2" Type="http://schemas.openxmlformats.org/officeDocument/2006/relationships/hyperlink" Target="ORGCHEM.xlsx" TargetMode="External"/><Relationship Id="rId1" Type="http://schemas.openxmlformats.org/officeDocument/2006/relationships/hyperlink" Target="ORGCHEM.xlsx" TargetMode="External"/><Relationship Id="rId6" Type="http://schemas.openxmlformats.org/officeDocument/2006/relationships/printerSettings" Target="../printerSettings/printerSettings5.bin"/><Relationship Id="rId5" Type="http://schemas.openxmlformats.org/officeDocument/2006/relationships/hyperlink" Target="ORGCHEM.xlsx" TargetMode="External"/><Relationship Id="rId4" Type="http://schemas.openxmlformats.org/officeDocument/2006/relationships/hyperlink" Target="ORGCHEM.xlsx" TargetMode="Externa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image" Target="../media/image11.emf"/><Relationship Id="rId3" Type="http://schemas.openxmlformats.org/officeDocument/2006/relationships/hyperlink" Target="ORGCHEM.xlsx" TargetMode="External"/><Relationship Id="rId7" Type="http://schemas.openxmlformats.org/officeDocument/2006/relationships/printerSettings" Target="../printerSettings/printerSettings6.bin"/><Relationship Id="rId12" Type="http://schemas.openxmlformats.org/officeDocument/2006/relationships/oleObject" Target="../embeddings/oleObject2.bin"/><Relationship Id="rId2" Type="http://schemas.openxmlformats.org/officeDocument/2006/relationships/hyperlink" Target="ORGCHEM.xlsx" TargetMode="External"/><Relationship Id="rId1" Type="http://schemas.openxmlformats.org/officeDocument/2006/relationships/hyperlink" Target="ORGCHEM.xlsx" TargetMode="External"/><Relationship Id="rId6" Type="http://schemas.openxmlformats.org/officeDocument/2006/relationships/hyperlink" Target="ORGCHEM.xlsx" TargetMode="External"/><Relationship Id="rId11" Type="http://schemas.openxmlformats.org/officeDocument/2006/relationships/image" Target="../media/image10.emf"/><Relationship Id="rId5" Type="http://schemas.openxmlformats.org/officeDocument/2006/relationships/hyperlink" Target="ORGCHEM.xlsx" TargetMode="External"/><Relationship Id="rId10" Type="http://schemas.openxmlformats.org/officeDocument/2006/relationships/oleObject" Target="../embeddings/oleObject1.bin"/><Relationship Id="rId4" Type="http://schemas.openxmlformats.org/officeDocument/2006/relationships/hyperlink" Target="ORGCHEM.xlsx" TargetMode="External"/><Relationship Id="rId9" Type="http://schemas.openxmlformats.org/officeDocument/2006/relationships/vmlDrawing" Target="../drawings/vmlDrawing4.vml"/><Relationship Id="rId1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hyperlink" Target="ORGCHEM.xlsx" TargetMode="External"/><Relationship Id="rId2" Type="http://schemas.openxmlformats.org/officeDocument/2006/relationships/hyperlink" Target="ORGCHEM.xlsx" TargetMode="External"/><Relationship Id="rId1" Type="http://schemas.openxmlformats.org/officeDocument/2006/relationships/hyperlink" Target="ORGCHEM.xlsx"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ORGCHEM.xlsx" TargetMode="External"/><Relationship Id="rId3" Type="http://schemas.openxmlformats.org/officeDocument/2006/relationships/hyperlink" Target="ORGCHEM.xlsx" TargetMode="External"/><Relationship Id="rId7" Type="http://schemas.openxmlformats.org/officeDocument/2006/relationships/hyperlink" Target="ORGCHEM.xlsx" TargetMode="External"/><Relationship Id="rId12" Type="http://schemas.openxmlformats.org/officeDocument/2006/relationships/drawing" Target="../drawings/drawing8.xml"/><Relationship Id="rId2" Type="http://schemas.openxmlformats.org/officeDocument/2006/relationships/hyperlink" Target="ORGCHEM.xlsx" TargetMode="External"/><Relationship Id="rId1" Type="http://schemas.openxmlformats.org/officeDocument/2006/relationships/hyperlink" Target="ORGCHEM.xlsx" TargetMode="External"/><Relationship Id="rId6" Type="http://schemas.openxmlformats.org/officeDocument/2006/relationships/hyperlink" Target="ORGCHEM.xlsx" TargetMode="External"/><Relationship Id="rId11" Type="http://schemas.openxmlformats.org/officeDocument/2006/relationships/printerSettings" Target="../printerSettings/printerSettings8.bin"/><Relationship Id="rId5" Type="http://schemas.openxmlformats.org/officeDocument/2006/relationships/hyperlink" Target="ORGCHEM.xlsx" TargetMode="External"/><Relationship Id="rId10" Type="http://schemas.openxmlformats.org/officeDocument/2006/relationships/hyperlink" Target="ORGCHEM.xlsx" TargetMode="External"/><Relationship Id="rId4" Type="http://schemas.openxmlformats.org/officeDocument/2006/relationships/hyperlink" Target="ORGCHEM.xlsx" TargetMode="External"/><Relationship Id="rId9" Type="http://schemas.openxmlformats.org/officeDocument/2006/relationships/hyperlink" Target="ORGCHEM.xlsx" TargetMode="External"/></Relationships>
</file>

<file path=xl/worksheets/_rels/sheet9.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ORGCHEM.xlsx" TargetMode="External"/><Relationship Id="rId7" Type="http://schemas.openxmlformats.org/officeDocument/2006/relationships/oleObject" Target="../embeddings/oleObject3.bin"/><Relationship Id="rId2" Type="http://schemas.openxmlformats.org/officeDocument/2006/relationships/hyperlink" Target="ORGCHEM.xlsx" TargetMode="External"/><Relationship Id="rId1" Type="http://schemas.openxmlformats.org/officeDocument/2006/relationships/hyperlink" Target="ORGCHEM.xlsx" TargetMode="External"/><Relationship Id="rId6" Type="http://schemas.openxmlformats.org/officeDocument/2006/relationships/vmlDrawing" Target="../drawings/vmlDrawing5.vml"/><Relationship Id="rId5" Type="http://schemas.openxmlformats.org/officeDocument/2006/relationships/drawing" Target="../drawings/drawing9.xml"/><Relationship Id="rId10" Type="http://schemas.openxmlformats.org/officeDocument/2006/relationships/image" Target="../media/image17.emf"/><Relationship Id="rId4" Type="http://schemas.openxmlformats.org/officeDocument/2006/relationships/printerSettings" Target="../printerSettings/printerSettings9.bin"/><Relationship Id="rId9"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zoomScale="93" zoomScaleNormal="93" workbookViewId="0"/>
  </sheetViews>
  <sheetFormatPr defaultColWidth="9.140625" defaultRowHeight="16.149999999999999" customHeight="1" x14ac:dyDescent="0.2"/>
  <cols>
    <col min="1" max="16384" width="9.140625" style="1"/>
  </cols>
  <sheetData>
    <row r="1" spans="1:17" ht="16.149999999999999" customHeight="1" x14ac:dyDescent="0.2">
      <c r="P1" s="2"/>
      <c r="Q1" s="2"/>
    </row>
    <row r="2" spans="1:17" ht="16.149999999999999" customHeight="1" x14ac:dyDescent="0.2">
      <c r="A2" s="2"/>
      <c r="B2" s="2"/>
      <c r="C2" s="2"/>
      <c r="D2" s="2"/>
      <c r="E2" s="2"/>
      <c r="F2" s="2"/>
      <c r="G2" s="2"/>
      <c r="H2" s="2"/>
      <c r="I2" s="2"/>
      <c r="J2" s="2"/>
      <c r="K2" s="2"/>
      <c r="L2" s="2"/>
      <c r="M2" s="211" t="s">
        <v>359</v>
      </c>
      <c r="N2" s="211"/>
      <c r="O2" s="211"/>
      <c r="P2" s="2"/>
      <c r="Q2" s="2"/>
    </row>
    <row r="3" spans="1:17" ht="16.149999999999999" customHeight="1" x14ac:dyDescent="0.2">
      <c r="P3" s="2"/>
      <c r="Q3" s="2"/>
    </row>
    <row r="4" spans="1:17" ht="16.149999999999999" customHeight="1" x14ac:dyDescent="0.2">
      <c r="B4" s="212" t="s">
        <v>360</v>
      </c>
      <c r="C4" s="212"/>
      <c r="D4" s="212"/>
      <c r="E4" s="212"/>
      <c r="F4" s="212"/>
      <c r="G4" s="212"/>
      <c r="H4" s="212"/>
      <c r="P4" s="2"/>
      <c r="Q4" s="2"/>
    </row>
    <row r="5" spans="1:17" ht="16.149999999999999" customHeight="1" x14ac:dyDescent="0.2">
      <c r="B5" s="212"/>
      <c r="C5" s="212"/>
      <c r="D5" s="212"/>
      <c r="E5" s="212"/>
      <c r="F5" s="212"/>
      <c r="G5" s="212"/>
      <c r="H5" s="212"/>
      <c r="P5" s="2"/>
      <c r="Q5" s="2"/>
    </row>
    <row r="6" spans="1:17" ht="16.149999999999999" customHeight="1" x14ac:dyDescent="0.2">
      <c r="F6" s="3"/>
      <c r="G6" s="3"/>
      <c r="H6" s="3"/>
      <c r="I6" s="3"/>
      <c r="J6" s="3"/>
      <c r="P6" s="2"/>
      <c r="Q6" s="2"/>
    </row>
    <row r="7" spans="1:17" ht="16.149999999999999" customHeight="1" x14ac:dyDescent="0.2">
      <c r="B7" s="213" t="s">
        <v>1024</v>
      </c>
      <c r="C7" s="213"/>
      <c r="D7" s="213"/>
      <c r="E7" s="213"/>
      <c r="F7" s="213"/>
      <c r="G7" s="213"/>
      <c r="H7" s="213"/>
      <c r="I7" s="213"/>
      <c r="J7" s="213"/>
      <c r="O7" s="4"/>
      <c r="P7" s="2"/>
      <c r="Q7" s="2"/>
    </row>
    <row r="8" spans="1:17" ht="16.149999999999999" customHeight="1" x14ac:dyDescent="0.2">
      <c r="B8" s="213"/>
      <c r="C8" s="213"/>
      <c r="D8" s="213"/>
      <c r="E8" s="213"/>
      <c r="F8" s="213"/>
      <c r="G8" s="213"/>
      <c r="H8" s="213"/>
      <c r="I8" s="213"/>
      <c r="J8" s="213"/>
      <c r="O8" s="4"/>
      <c r="P8" s="2"/>
      <c r="Q8" s="2"/>
    </row>
    <row r="9" spans="1:17" ht="16.149999999999999" customHeight="1" x14ac:dyDescent="0.2">
      <c r="B9" s="213"/>
      <c r="C9" s="213"/>
      <c r="D9" s="213"/>
      <c r="E9" s="213"/>
      <c r="F9" s="213"/>
      <c r="G9" s="213"/>
      <c r="H9" s="213"/>
      <c r="I9" s="213"/>
      <c r="J9" s="213"/>
      <c r="O9" s="4"/>
      <c r="P9" s="2"/>
      <c r="Q9" s="2"/>
    </row>
    <row r="10" spans="1:17" ht="16.149999999999999" customHeight="1" x14ac:dyDescent="0.2">
      <c r="B10" s="213"/>
      <c r="C10" s="213"/>
      <c r="D10" s="213"/>
      <c r="E10" s="213"/>
      <c r="F10" s="213"/>
      <c r="G10" s="213"/>
      <c r="H10" s="213"/>
      <c r="I10" s="213"/>
      <c r="J10" s="213"/>
      <c r="O10" s="4"/>
      <c r="P10" s="2"/>
      <c r="Q10" s="2"/>
    </row>
    <row r="11" spans="1:17" ht="16.149999999999999" customHeight="1" x14ac:dyDescent="0.2">
      <c r="B11" s="213"/>
      <c r="C11" s="213"/>
      <c r="D11" s="213"/>
      <c r="E11" s="213"/>
      <c r="F11" s="213"/>
      <c r="G11" s="213"/>
      <c r="H11" s="213"/>
      <c r="I11" s="213"/>
      <c r="J11" s="213"/>
      <c r="O11" s="4"/>
      <c r="P11" s="2"/>
      <c r="Q11" s="2"/>
    </row>
    <row r="12" spans="1:17" ht="16.149999999999999" customHeight="1" x14ac:dyDescent="0.2">
      <c r="B12" s="213"/>
      <c r="C12" s="213"/>
      <c r="D12" s="213"/>
      <c r="E12" s="213"/>
      <c r="F12" s="213"/>
      <c r="G12" s="213"/>
      <c r="H12" s="213"/>
      <c r="I12" s="213"/>
      <c r="J12" s="213"/>
      <c r="O12" s="4"/>
      <c r="P12" s="2"/>
      <c r="Q12" s="2"/>
    </row>
    <row r="13" spans="1:17" ht="16.149999999999999" customHeight="1" x14ac:dyDescent="0.2">
      <c r="B13" s="213"/>
      <c r="C13" s="213"/>
      <c r="D13" s="213"/>
      <c r="E13" s="213"/>
      <c r="F13" s="213"/>
      <c r="G13" s="213"/>
      <c r="H13" s="213"/>
      <c r="I13" s="213"/>
      <c r="J13" s="213"/>
      <c r="O13" s="4"/>
      <c r="P13" s="2"/>
      <c r="Q13" s="2"/>
    </row>
    <row r="14" spans="1:17" ht="16.149999999999999" customHeight="1" x14ac:dyDescent="0.2">
      <c r="B14" s="213"/>
      <c r="C14" s="213"/>
      <c r="D14" s="213"/>
      <c r="E14" s="213"/>
      <c r="F14" s="213"/>
      <c r="G14" s="213"/>
      <c r="H14" s="213"/>
      <c r="I14" s="213"/>
      <c r="J14" s="213"/>
      <c r="O14" s="4"/>
      <c r="P14" s="2"/>
      <c r="Q14" s="2"/>
    </row>
    <row r="15" spans="1:17" ht="16.149999999999999" customHeight="1" x14ac:dyDescent="0.2">
      <c r="B15" s="213"/>
      <c r="C15" s="213"/>
      <c r="D15" s="213"/>
      <c r="E15" s="213"/>
      <c r="F15" s="213"/>
      <c r="G15" s="213"/>
      <c r="H15" s="213"/>
      <c r="I15" s="213"/>
      <c r="J15" s="213"/>
      <c r="O15" s="4"/>
      <c r="P15" s="2"/>
      <c r="Q15" s="2"/>
    </row>
    <row r="16" spans="1:17" ht="16.149999999999999" customHeight="1" x14ac:dyDescent="0.2">
      <c r="B16" s="213"/>
      <c r="C16" s="213"/>
      <c r="D16" s="213"/>
      <c r="E16" s="213"/>
      <c r="F16" s="213"/>
      <c r="G16" s="213"/>
      <c r="H16" s="213"/>
      <c r="I16" s="213"/>
      <c r="J16" s="213"/>
      <c r="O16" s="4"/>
      <c r="P16" s="2"/>
      <c r="Q16" s="2"/>
    </row>
    <row r="17" spans="2:17" ht="16.149999999999999" customHeight="1" x14ac:dyDescent="0.2">
      <c r="B17" s="213" t="s">
        <v>860</v>
      </c>
      <c r="C17" s="213"/>
      <c r="D17" s="213"/>
      <c r="E17" s="213"/>
      <c r="F17" s="213"/>
      <c r="G17" s="213"/>
      <c r="H17" s="213"/>
      <c r="I17" s="213"/>
      <c r="J17" s="213"/>
      <c r="O17" s="4"/>
      <c r="P17" s="2"/>
      <c r="Q17" s="2"/>
    </row>
    <row r="18" spans="2:17" ht="16.149999999999999" customHeight="1" x14ac:dyDescent="0.2">
      <c r="B18" s="213"/>
      <c r="C18" s="213"/>
      <c r="D18" s="213"/>
      <c r="E18" s="213"/>
      <c r="F18" s="213"/>
      <c r="G18" s="213"/>
      <c r="H18" s="213"/>
      <c r="I18" s="213"/>
      <c r="J18" s="213"/>
      <c r="O18" s="4"/>
      <c r="P18" s="2"/>
      <c r="Q18" s="2"/>
    </row>
    <row r="19" spans="2:17" ht="16.149999999999999" customHeight="1" x14ac:dyDescent="0.2">
      <c r="B19" s="213"/>
      <c r="C19" s="213"/>
      <c r="D19" s="213"/>
      <c r="E19" s="213"/>
      <c r="F19" s="213"/>
      <c r="G19" s="213"/>
      <c r="H19" s="213"/>
      <c r="I19" s="213"/>
      <c r="J19" s="213"/>
      <c r="O19" s="4"/>
      <c r="P19" s="2"/>
      <c r="Q19" s="2"/>
    </row>
    <row r="20" spans="2:17" ht="16.149999999999999" customHeight="1" x14ac:dyDescent="0.2">
      <c r="B20" s="213"/>
      <c r="C20" s="213"/>
      <c r="D20" s="213"/>
      <c r="E20" s="213"/>
      <c r="F20" s="213"/>
      <c r="G20" s="213"/>
      <c r="H20" s="213"/>
      <c r="I20" s="213"/>
      <c r="J20" s="213"/>
      <c r="O20" s="4"/>
      <c r="P20" s="2"/>
      <c r="Q20" s="2"/>
    </row>
    <row r="21" spans="2:17" ht="16.149999999999999" customHeight="1" x14ac:dyDescent="0.2">
      <c r="B21" s="213"/>
      <c r="C21" s="213"/>
      <c r="D21" s="213"/>
      <c r="E21" s="213"/>
      <c r="F21" s="213"/>
      <c r="G21" s="213"/>
      <c r="H21" s="213"/>
      <c r="I21" s="213"/>
      <c r="J21" s="213"/>
      <c r="O21" s="4"/>
      <c r="P21" s="2"/>
      <c r="Q21" s="2"/>
    </row>
    <row r="22" spans="2:17" ht="16.149999999999999" customHeight="1" x14ac:dyDescent="0.2">
      <c r="B22" s="213"/>
      <c r="C22" s="213"/>
      <c r="D22" s="213"/>
      <c r="E22" s="213"/>
      <c r="F22" s="213"/>
      <c r="G22" s="213"/>
      <c r="H22" s="213"/>
      <c r="I22" s="213"/>
      <c r="J22" s="213"/>
      <c r="O22" s="4"/>
      <c r="P22" s="2"/>
      <c r="Q22" s="2"/>
    </row>
    <row r="23" spans="2:17" ht="16.149999999999999" customHeight="1" x14ac:dyDescent="0.2">
      <c r="B23" s="213"/>
      <c r="C23" s="213"/>
      <c r="D23" s="213"/>
      <c r="E23" s="213"/>
      <c r="F23" s="213"/>
      <c r="G23" s="213"/>
      <c r="H23" s="213"/>
      <c r="I23" s="213"/>
      <c r="J23" s="213"/>
      <c r="O23" s="4"/>
      <c r="P23" s="2"/>
      <c r="Q23" s="2"/>
    </row>
    <row r="24" spans="2:17" ht="16.149999999999999" customHeight="1" x14ac:dyDescent="0.2">
      <c r="B24" s="213"/>
      <c r="C24" s="213"/>
      <c r="D24" s="213"/>
      <c r="E24" s="213"/>
      <c r="F24" s="213"/>
      <c r="G24" s="213"/>
      <c r="H24" s="213"/>
      <c r="I24" s="213"/>
      <c r="J24" s="213"/>
      <c r="O24" s="4"/>
      <c r="P24" s="2"/>
      <c r="Q24" s="2"/>
    </row>
    <row r="25" spans="2:17" ht="16.149999999999999" customHeight="1" x14ac:dyDescent="0.2">
      <c r="B25" s="213"/>
      <c r="C25" s="213"/>
      <c r="D25" s="213"/>
      <c r="E25" s="213"/>
      <c r="F25" s="213"/>
      <c r="G25" s="213"/>
      <c r="H25" s="213"/>
      <c r="I25" s="213"/>
      <c r="J25" s="213"/>
      <c r="O25" s="4"/>
      <c r="P25" s="2"/>
      <c r="Q25" s="2"/>
    </row>
    <row r="26" spans="2:17" ht="16.149999999999999" customHeight="1" x14ac:dyDescent="0.2">
      <c r="B26" s="213"/>
      <c r="C26" s="213"/>
      <c r="D26" s="213"/>
      <c r="E26" s="213"/>
      <c r="F26" s="213"/>
      <c r="G26" s="213"/>
      <c r="H26" s="213"/>
      <c r="I26" s="213"/>
      <c r="J26" s="213"/>
      <c r="O26" s="4"/>
      <c r="P26" s="2"/>
      <c r="Q26" s="2"/>
    </row>
    <row r="27" spans="2:17" ht="16.149999999999999" customHeight="1" x14ac:dyDescent="0.2">
      <c r="B27" s="213"/>
      <c r="C27" s="213"/>
      <c r="D27" s="213"/>
      <c r="E27" s="213"/>
      <c r="F27" s="213"/>
      <c r="G27" s="213"/>
      <c r="H27" s="213"/>
      <c r="I27" s="213"/>
      <c r="J27" s="213"/>
      <c r="O27" s="4"/>
      <c r="P27" s="2"/>
      <c r="Q27" s="2"/>
    </row>
    <row r="28" spans="2:17" ht="16.149999999999999" customHeight="1" x14ac:dyDescent="0.2">
      <c r="B28" s="213"/>
      <c r="C28" s="213"/>
      <c r="D28" s="213"/>
      <c r="E28" s="213"/>
      <c r="F28" s="213"/>
      <c r="G28" s="213"/>
      <c r="H28" s="213"/>
      <c r="I28" s="213"/>
      <c r="J28" s="213"/>
      <c r="O28" s="4"/>
      <c r="P28" s="2"/>
      <c r="Q28" s="2"/>
    </row>
    <row r="29" spans="2:17" ht="16.149999999999999" customHeight="1" x14ac:dyDescent="0.2">
      <c r="B29" s="213" t="s">
        <v>861</v>
      </c>
      <c r="C29" s="213"/>
      <c r="D29" s="213"/>
      <c r="E29" s="213"/>
      <c r="F29" s="213"/>
      <c r="G29" s="213"/>
      <c r="H29" s="213"/>
      <c r="I29" s="213"/>
      <c r="J29" s="213"/>
      <c r="K29" s="5"/>
      <c r="L29" s="5"/>
      <c r="M29" s="5"/>
      <c r="N29" s="5"/>
      <c r="O29" s="4"/>
      <c r="P29" s="2"/>
      <c r="Q29" s="2"/>
    </row>
    <row r="30" spans="2:17" ht="16.149999999999999" customHeight="1" x14ac:dyDescent="0.2">
      <c r="B30" s="213"/>
      <c r="C30" s="213"/>
      <c r="D30" s="213"/>
      <c r="E30" s="213"/>
      <c r="F30" s="213"/>
      <c r="G30" s="213"/>
      <c r="H30" s="213"/>
      <c r="I30" s="213"/>
      <c r="J30" s="213"/>
      <c r="K30" s="5"/>
      <c r="L30" s="5"/>
      <c r="M30" s="5"/>
      <c r="N30" s="5"/>
      <c r="O30" s="4"/>
      <c r="P30" s="2"/>
      <c r="Q30" s="2"/>
    </row>
    <row r="31" spans="2:17" ht="16.149999999999999" customHeight="1" x14ac:dyDescent="0.2">
      <c r="B31" s="213"/>
      <c r="C31" s="213"/>
      <c r="D31" s="213"/>
      <c r="E31" s="213"/>
      <c r="F31" s="213"/>
      <c r="G31" s="213"/>
      <c r="H31" s="213"/>
      <c r="I31" s="213"/>
      <c r="J31" s="213"/>
      <c r="K31" s="5"/>
      <c r="L31" s="5"/>
      <c r="M31" s="5"/>
      <c r="N31" s="5"/>
      <c r="O31" s="4"/>
      <c r="P31" s="2"/>
      <c r="Q31" s="2"/>
    </row>
    <row r="32" spans="2:17" ht="16.149999999999999" customHeight="1" x14ac:dyDescent="0.2">
      <c r="B32" s="213"/>
      <c r="C32" s="213"/>
      <c r="D32" s="213"/>
      <c r="E32" s="213"/>
      <c r="F32" s="213"/>
      <c r="G32" s="213"/>
      <c r="H32" s="213"/>
      <c r="I32" s="213"/>
      <c r="J32" s="213"/>
      <c r="K32" s="5"/>
      <c r="L32" s="5"/>
      <c r="M32" s="5"/>
      <c r="N32" s="5"/>
      <c r="P32" s="2"/>
      <c r="Q32" s="2"/>
    </row>
    <row r="33" spans="2:17" ht="16.149999999999999" customHeight="1" x14ac:dyDescent="0.2">
      <c r="B33" s="5"/>
      <c r="C33" s="5"/>
      <c r="I33" s="5"/>
      <c r="J33" s="5"/>
      <c r="K33" s="215" t="s">
        <v>356</v>
      </c>
      <c r="L33" s="218" t="s">
        <v>1347</v>
      </c>
      <c r="M33" s="219"/>
      <c r="N33" s="219"/>
      <c r="O33" s="219"/>
      <c r="P33" s="220"/>
      <c r="Q33" s="2"/>
    </row>
    <row r="34" spans="2:17" ht="16.149999999999999" customHeight="1" x14ac:dyDescent="0.2">
      <c r="D34" s="216" t="s">
        <v>730</v>
      </c>
      <c r="E34" s="216"/>
      <c r="G34" s="217" t="s">
        <v>731</v>
      </c>
      <c r="H34" s="217"/>
      <c r="K34" s="215"/>
      <c r="L34" s="221"/>
      <c r="M34" s="222"/>
      <c r="N34" s="222"/>
      <c r="O34" s="222"/>
      <c r="P34" s="223"/>
      <c r="Q34" s="2"/>
    </row>
    <row r="35" spans="2:17" ht="16.149999999999999" customHeight="1" x14ac:dyDescent="0.2">
      <c r="D35" s="216"/>
      <c r="E35" s="216"/>
      <c r="G35" s="217"/>
      <c r="H35" s="217"/>
      <c r="L35" s="221"/>
      <c r="M35" s="222"/>
      <c r="N35" s="222"/>
      <c r="O35" s="222"/>
      <c r="P35" s="223"/>
      <c r="Q35" s="2"/>
    </row>
    <row r="36" spans="2:17" ht="16.149999999999999" customHeight="1" x14ac:dyDescent="0.2">
      <c r="L36" s="224"/>
      <c r="M36" s="225"/>
      <c r="N36" s="225"/>
      <c r="O36" s="225"/>
      <c r="P36" s="226"/>
      <c r="Q36" s="2"/>
    </row>
    <row r="37" spans="2:17" ht="16.149999999999999" customHeight="1" x14ac:dyDescent="0.2">
      <c r="L37" s="5"/>
      <c r="M37" s="5"/>
      <c r="N37" s="5"/>
      <c r="O37" s="5"/>
      <c r="P37" s="2"/>
      <c r="Q37" s="2"/>
    </row>
    <row r="38" spans="2:17" ht="16.149999999999999" customHeight="1" x14ac:dyDescent="0.2">
      <c r="B38" s="213" t="s">
        <v>1025</v>
      </c>
      <c r="C38" s="213"/>
      <c r="D38" s="213"/>
      <c r="E38" s="213"/>
      <c r="F38" s="213"/>
      <c r="G38" s="213"/>
      <c r="H38" s="213"/>
      <c r="I38" s="213"/>
      <c r="J38" s="213"/>
      <c r="K38" s="5"/>
      <c r="L38" s="5"/>
      <c r="M38" s="5"/>
      <c r="N38" s="5"/>
      <c r="P38" s="2"/>
      <c r="Q38" s="2"/>
    </row>
    <row r="39" spans="2:17" ht="16.149999999999999" customHeight="1" x14ac:dyDescent="0.2">
      <c r="B39" s="213"/>
      <c r="C39" s="213"/>
      <c r="D39" s="213"/>
      <c r="E39" s="213"/>
      <c r="F39" s="213"/>
      <c r="G39" s="213"/>
      <c r="H39" s="213"/>
      <c r="I39" s="213"/>
      <c r="J39" s="213"/>
      <c r="K39" s="5"/>
      <c r="L39" s="5"/>
      <c r="M39" s="5"/>
      <c r="N39" s="5"/>
      <c r="P39" s="2"/>
      <c r="Q39" s="2"/>
    </row>
    <row r="40" spans="2:17" ht="16.149999999999999" customHeight="1" x14ac:dyDescent="0.2">
      <c r="B40" s="213"/>
      <c r="C40" s="213"/>
      <c r="D40" s="213"/>
      <c r="E40" s="213"/>
      <c r="F40" s="213"/>
      <c r="G40" s="213"/>
      <c r="H40" s="213"/>
      <c r="I40" s="213"/>
      <c r="J40" s="213"/>
      <c r="K40" s="5"/>
      <c r="L40" s="5"/>
      <c r="M40" s="5"/>
      <c r="N40" s="5"/>
      <c r="P40" s="2"/>
      <c r="Q40" s="2"/>
    </row>
    <row r="41" spans="2:17" ht="16.149999999999999" customHeight="1" x14ac:dyDescent="0.2">
      <c r="B41" s="213"/>
      <c r="C41" s="213"/>
      <c r="D41" s="213"/>
      <c r="E41" s="213"/>
      <c r="F41" s="213"/>
      <c r="G41" s="213"/>
      <c r="H41" s="213"/>
      <c r="I41" s="213"/>
      <c r="J41" s="213"/>
      <c r="K41" s="5"/>
      <c r="L41" s="5"/>
      <c r="M41" s="5"/>
      <c r="N41" s="5"/>
      <c r="P41" s="2"/>
      <c r="Q41" s="2"/>
    </row>
    <row r="42" spans="2:17" ht="16.149999999999999" customHeight="1" x14ac:dyDescent="0.2">
      <c r="B42" s="213"/>
      <c r="C42" s="213"/>
      <c r="D42" s="213"/>
      <c r="E42" s="213"/>
      <c r="F42" s="213"/>
      <c r="G42" s="213"/>
      <c r="H42" s="213"/>
      <c r="I42" s="213"/>
      <c r="J42" s="213"/>
      <c r="K42" s="5"/>
      <c r="L42" s="5"/>
      <c r="M42" s="5"/>
      <c r="N42" s="5"/>
      <c r="P42" s="2"/>
      <c r="Q42" s="2"/>
    </row>
    <row r="43" spans="2:17" ht="16.149999999999999" customHeight="1" x14ac:dyDescent="0.2">
      <c r="B43" s="213"/>
      <c r="C43" s="213"/>
      <c r="D43" s="213"/>
      <c r="E43" s="213"/>
      <c r="F43" s="213"/>
      <c r="G43" s="213"/>
      <c r="H43" s="213"/>
      <c r="I43" s="213"/>
      <c r="J43" s="213"/>
      <c r="K43" s="5"/>
      <c r="L43" s="5"/>
      <c r="M43" s="5"/>
      <c r="N43" s="5"/>
      <c r="P43" s="2"/>
      <c r="Q43" s="2"/>
    </row>
    <row r="44" spans="2:17" ht="16.149999999999999" customHeight="1" x14ac:dyDescent="0.2">
      <c r="B44" s="213"/>
      <c r="C44" s="213"/>
      <c r="D44" s="213"/>
      <c r="E44" s="213"/>
      <c r="F44" s="213"/>
      <c r="G44" s="213"/>
      <c r="H44" s="213"/>
      <c r="I44" s="213"/>
      <c r="J44" s="213"/>
      <c r="K44" s="5"/>
      <c r="L44" s="5"/>
      <c r="M44" s="5"/>
      <c r="N44" s="5"/>
      <c r="P44" s="2"/>
      <c r="Q44" s="2"/>
    </row>
    <row r="45" spans="2:17" ht="16.149999999999999" customHeight="1" x14ac:dyDescent="0.2">
      <c r="B45" s="213"/>
      <c r="C45" s="213"/>
      <c r="D45" s="213"/>
      <c r="E45" s="213"/>
      <c r="F45" s="213"/>
      <c r="G45" s="213"/>
      <c r="H45" s="213"/>
      <c r="I45" s="213"/>
      <c r="J45" s="213"/>
      <c r="K45" s="5"/>
      <c r="L45" s="5"/>
      <c r="M45" s="5"/>
      <c r="N45" s="5"/>
      <c r="P45" s="2"/>
      <c r="Q45" s="2"/>
    </row>
    <row r="46" spans="2:17" ht="16.149999999999999" customHeight="1" x14ac:dyDescent="0.2">
      <c r="B46" s="213"/>
      <c r="C46" s="213"/>
      <c r="D46" s="213"/>
      <c r="E46" s="213"/>
      <c r="F46" s="213"/>
      <c r="G46" s="213"/>
      <c r="H46" s="213"/>
      <c r="I46" s="213"/>
      <c r="J46" s="213"/>
      <c r="K46" s="5"/>
      <c r="L46" s="5"/>
      <c r="M46" s="5"/>
      <c r="N46" s="5"/>
      <c r="P46" s="2"/>
      <c r="Q46" s="2"/>
    </row>
    <row r="47" spans="2:17" ht="16.149999999999999" customHeight="1" x14ac:dyDescent="0.2">
      <c r="B47" s="213"/>
      <c r="C47" s="213"/>
      <c r="D47" s="213"/>
      <c r="E47" s="213"/>
      <c r="F47" s="213"/>
      <c r="G47" s="213"/>
      <c r="H47" s="213"/>
      <c r="I47" s="213"/>
      <c r="J47" s="213"/>
      <c r="K47" s="5"/>
      <c r="L47" s="5"/>
      <c r="M47" s="5"/>
      <c r="N47" s="5"/>
      <c r="P47" s="2"/>
      <c r="Q47" s="2"/>
    </row>
    <row r="48" spans="2:17" ht="16.149999999999999" customHeight="1" x14ac:dyDescent="0.2">
      <c r="B48" s="213"/>
      <c r="C48" s="213"/>
      <c r="D48" s="213"/>
      <c r="E48" s="213"/>
      <c r="F48" s="213"/>
      <c r="G48" s="213"/>
      <c r="H48" s="213"/>
      <c r="I48" s="213"/>
      <c r="J48" s="213"/>
      <c r="K48" s="5"/>
      <c r="L48" s="5"/>
      <c r="M48" s="5"/>
      <c r="N48" s="5"/>
      <c r="P48" s="2"/>
      <c r="Q48" s="2"/>
    </row>
    <row r="49" spans="1:17" ht="16.149999999999999" customHeight="1" x14ac:dyDescent="0.2">
      <c r="B49" s="213"/>
      <c r="C49" s="213"/>
      <c r="D49" s="213"/>
      <c r="E49" s="213"/>
      <c r="F49" s="213"/>
      <c r="G49" s="213"/>
      <c r="H49" s="213"/>
      <c r="I49" s="213"/>
      <c r="J49" s="213"/>
      <c r="K49" s="5"/>
      <c r="L49" s="5"/>
      <c r="M49" s="5"/>
      <c r="N49" s="5"/>
      <c r="P49" s="2"/>
      <c r="Q49" s="2"/>
    </row>
    <row r="50" spans="1:17" ht="16.149999999999999" customHeight="1" x14ac:dyDescent="0.2">
      <c r="B50" s="213"/>
      <c r="C50" s="213"/>
      <c r="D50" s="213"/>
      <c r="E50" s="213"/>
      <c r="F50" s="213"/>
      <c r="G50" s="213"/>
      <c r="H50" s="213"/>
      <c r="I50" s="213"/>
      <c r="J50" s="213"/>
      <c r="K50" s="5"/>
      <c r="L50" s="5"/>
      <c r="M50" s="5"/>
      <c r="N50" s="5"/>
      <c r="P50" s="2"/>
      <c r="Q50" s="2"/>
    </row>
    <row r="51" spans="1:17" ht="16.149999999999999" customHeight="1" x14ac:dyDescent="0.2">
      <c r="B51" s="213"/>
      <c r="C51" s="213"/>
      <c r="D51" s="213"/>
      <c r="E51" s="213"/>
      <c r="F51" s="213"/>
      <c r="G51" s="213"/>
      <c r="H51" s="213"/>
      <c r="I51" s="213"/>
      <c r="J51" s="213"/>
      <c r="K51" s="5"/>
      <c r="L51" s="5"/>
      <c r="M51" s="5"/>
      <c r="N51" s="5"/>
      <c r="P51" s="2"/>
      <c r="Q51" s="2"/>
    </row>
    <row r="52" spans="1:17" ht="16.149999999999999" customHeight="1" x14ac:dyDescent="0.2">
      <c r="B52" s="213"/>
      <c r="C52" s="213"/>
      <c r="D52" s="213"/>
      <c r="E52" s="213"/>
      <c r="F52" s="213"/>
      <c r="G52" s="213"/>
      <c r="H52" s="213"/>
      <c r="I52" s="213"/>
      <c r="J52" s="213"/>
      <c r="K52" s="5"/>
      <c r="L52" s="5"/>
      <c r="M52" s="5"/>
      <c r="N52" s="5"/>
      <c r="P52" s="2"/>
      <c r="Q52" s="2"/>
    </row>
    <row r="53" spans="1:17" ht="16.149999999999999" customHeight="1" x14ac:dyDescent="0.2">
      <c r="B53" s="213"/>
      <c r="C53" s="213"/>
      <c r="D53" s="213"/>
      <c r="E53" s="213"/>
      <c r="F53" s="213"/>
      <c r="G53" s="213"/>
      <c r="H53" s="213"/>
      <c r="I53" s="213"/>
      <c r="J53" s="213"/>
      <c r="K53" s="5"/>
      <c r="L53" s="5"/>
      <c r="M53" s="5"/>
      <c r="N53" s="5"/>
      <c r="P53" s="2"/>
      <c r="Q53" s="2"/>
    </row>
    <row r="54" spans="1:17" ht="16.149999999999999" customHeight="1" x14ac:dyDescent="0.2">
      <c r="B54" s="213"/>
      <c r="C54" s="213"/>
      <c r="D54" s="213"/>
      <c r="E54" s="213"/>
      <c r="F54" s="213"/>
      <c r="G54" s="213"/>
      <c r="H54" s="213"/>
      <c r="I54" s="213"/>
      <c r="J54" s="213"/>
      <c r="K54" s="5"/>
      <c r="L54" s="5"/>
      <c r="M54" s="5"/>
      <c r="N54" s="5"/>
      <c r="P54" s="2"/>
      <c r="Q54" s="2"/>
    </row>
    <row r="55" spans="1:17" ht="16.149999999999999" customHeight="1" x14ac:dyDescent="0.2">
      <c r="P55" s="2"/>
      <c r="Q55" s="2"/>
    </row>
    <row r="56" spans="1:17" ht="16.149999999999999" customHeight="1" x14ac:dyDescent="0.2">
      <c r="A56" s="2"/>
      <c r="B56" s="2"/>
      <c r="C56" s="2"/>
      <c r="D56" s="2"/>
      <c r="E56" s="2"/>
      <c r="F56" s="2"/>
      <c r="G56" s="2"/>
      <c r="H56" s="2"/>
      <c r="I56" s="2"/>
      <c r="J56" s="214" t="s">
        <v>241</v>
      </c>
      <c r="K56" s="214"/>
      <c r="L56" s="214"/>
      <c r="M56" s="214"/>
      <c r="N56" s="214"/>
      <c r="O56" s="214"/>
      <c r="P56" s="2"/>
      <c r="Q56" s="2"/>
    </row>
  </sheetData>
  <sheetProtection algorithmName="SHA-512" hashValue="t2YlbqIK4gF04OblIZVY2kvv3N9hlIXiD31fqpnpIe3wh0h5++Sj+AtmGcUPj/cPoFArLKPhfsMT+0ne5nmHNw==" saltValue="6ETOABSiZLo2lDlQsw/Y2Q==" spinCount="100000" sheet="1" objects="1" scenarios="1"/>
  <mergeCells count="11">
    <mergeCell ref="J56:O56"/>
    <mergeCell ref="K33:K34"/>
    <mergeCell ref="D34:E35"/>
    <mergeCell ref="G34:H35"/>
    <mergeCell ref="L33:P36"/>
    <mergeCell ref="M2:O2"/>
    <mergeCell ref="B4:H5"/>
    <mergeCell ref="B7:J16"/>
    <mergeCell ref="B17:J28"/>
    <mergeCell ref="B38:J54"/>
    <mergeCell ref="B29:J32"/>
  </mergeCells>
  <phoneticPr fontId="0" type="noConversion"/>
  <pageMargins left="0.75" right="0.75" top="1" bottom="1" header="0.5" footer="0.5"/>
  <pageSetup paperSize="9"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783"/>
  <sheetViews>
    <sheetView tabSelected="1" zoomScale="93" zoomScaleNormal="93" workbookViewId="0"/>
  </sheetViews>
  <sheetFormatPr defaultColWidth="9.140625" defaultRowHeight="15" x14ac:dyDescent="0.2"/>
  <cols>
    <col min="1" max="16384" width="9.140625" style="5"/>
  </cols>
  <sheetData>
    <row r="1" spans="1:17" x14ac:dyDescent="0.2">
      <c r="A1" s="13"/>
      <c r="B1" s="13"/>
      <c r="C1" s="13"/>
      <c r="D1" s="13"/>
      <c r="E1" s="13"/>
      <c r="F1" s="13"/>
      <c r="G1" s="13"/>
      <c r="H1" s="13"/>
      <c r="I1" s="13"/>
      <c r="J1" s="13"/>
      <c r="K1" s="13"/>
      <c r="L1" s="13"/>
      <c r="M1" s="13"/>
      <c r="N1" s="13"/>
      <c r="O1" s="13"/>
      <c r="P1" s="19"/>
      <c r="Q1" s="19"/>
    </row>
    <row r="2" spans="1:17" ht="15.75" x14ac:dyDescent="0.2">
      <c r="A2" s="16"/>
      <c r="B2" s="16"/>
      <c r="C2" s="16"/>
      <c r="D2" s="16"/>
      <c r="E2" s="16"/>
      <c r="F2" s="16"/>
      <c r="G2" s="16"/>
      <c r="H2" s="16"/>
      <c r="I2" s="16"/>
      <c r="J2" s="16"/>
      <c r="K2" s="16"/>
      <c r="L2" s="16"/>
      <c r="M2" s="339" t="s">
        <v>359</v>
      </c>
      <c r="N2" s="339"/>
      <c r="O2" s="339"/>
      <c r="P2" s="19"/>
      <c r="Q2" s="19"/>
    </row>
    <row r="3" spans="1:17" ht="15" customHeight="1" x14ac:dyDescent="0.2">
      <c r="A3" s="13"/>
      <c r="B3" s="13"/>
      <c r="C3" s="13"/>
      <c r="D3" s="13"/>
      <c r="E3" s="13"/>
      <c r="F3" s="13"/>
      <c r="G3" s="13"/>
      <c r="H3" s="13"/>
      <c r="I3" s="13"/>
      <c r="J3" s="13"/>
      <c r="K3" s="13"/>
      <c r="L3" s="13"/>
      <c r="M3" s="13"/>
      <c r="N3" s="13"/>
      <c r="O3" s="13"/>
      <c r="P3" s="19"/>
      <c r="Q3" s="19"/>
    </row>
    <row r="4" spans="1:17" ht="15" customHeight="1" x14ac:dyDescent="0.2">
      <c r="A4" s="13"/>
      <c r="B4" s="212" t="s">
        <v>1006</v>
      </c>
      <c r="C4" s="212"/>
      <c r="D4" s="212"/>
      <c r="E4" s="212"/>
      <c r="F4" s="212"/>
      <c r="G4" s="212"/>
      <c r="H4" s="212"/>
      <c r="I4" s="13"/>
      <c r="J4" s="13"/>
      <c r="K4" s="13"/>
      <c r="L4" s="13"/>
      <c r="M4" s="13"/>
      <c r="N4" s="13"/>
      <c r="O4" s="13"/>
      <c r="P4" s="19"/>
      <c r="Q4" s="19"/>
    </row>
    <row r="5" spans="1:17" ht="15" customHeight="1" x14ac:dyDescent="0.2">
      <c r="A5" s="13"/>
      <c r="B5" s="212"/>
      <c r="C5" s="212"/>
      <c r="D5" s="212"/>
      <c r="E5" s="212"/>
      <c r="F5" s="212"/>
      <c r="G5" s="212"/>
      <c r="H5" s="212"/>
      <c r="I5" s="13"/>
      <c r="J5" s="13"/>
      <c r="K5" s="13"/>
      <c r="L5" s="13"/>
      <c r="M5" s="13"/>
      <c r="N5" s="13"/>
      <c r="O5" s="13"/>
      <c r="P5" s="19"/>
      <c r="Q5" s="19"/>
    </row>
    <row r="6" spans="1:17" ht="15" customHeight="1" x14ac:dyDescent="0.2">
      <c r="P6" s="19"/>
      <c r="Q6" s="19"/>
    </row>
    <row r="7" spans="1:17" ht="15" customHeight="1" x14ac:dyDescent="0.2">
      <c r="B7" s="340" t="s">
        <v>1182</v>
      </c>
      <c r="C7" s="703"/>
      <c r="D7" s="703"/>
      <c r="E7" s="703"/>
      <c r="F7" s="703"/>
      <c r="G7" s="703"/>
      <c r="H7" s="703"/>
      <c r="I7" s="703"/>
      <c r="J7" s="703"/>
      <c r="P7" s="19"/>
      <c r="Q7" s="19"/>
    </row>
    <row r="8" spans="1:17" ht="15" customHeight="1" x14ac:dyDescent="0.2">
      <c r="B8" s="703"/>
      <c r="C8" s="703"/>
      <c r="D8" s="703"/>
      <c r="E8" s="703"/>
      <c r="F8" s="703"/>
      <c r="G8" s="703"/>
      <c r="H8" s="703"/>
      <c r="I8" s="703"/>
      <c r="J8" s="703"/>
      <c r="P8" s="19"/>
      <c r="Q8" s="19"/>
    </row>
    <row r="9" spans="1:17" ht="15" customHeight="1" x14ac:dyDescent="0.2">
      <c r="B9" s="703"/>
      <c r="C9" s="703"/>
      <c r="D9" s="703"/>
      <c r="E9" s="703"/>
      <c r="F9" s="703"/>
      <c r="G9" s="703"/>
      <c r="H9" s="703"/>
      <c r="I9" s="703"/>
      <c r="J9" s="703"/>
      <c r="P9" s="19"/>
      <c r="Q9" s="19"/>
    </row>
    <row r="10" spans="1:17" ht="15" customHeight="1" x14ac:dyDescent="0.2">
      <c r="B10" s="703"/>
      <c r="C10" s="703"/>
      <c r="D10" s="703"/>
      <c r="E10" s="703"/>
      <c r="F10" s="703"/>
      <c r="G10" s="703"/>
      <c r="H10" s="703"/>
      <c r="I10" s="703"/>
      <c r="J10" s="703"/>
      <c r="P10" s="19"/>
      <c r="Q10" s="19"/>
    </row>
    <row r="11" spans="1:17" ht="15" customHeight="1" x14ac:dyDescent="0.2">
      <c r="B11" s="703"/>
      <c r="C11" s="703"/>
      <c r="D11" s="703"/>
      <c r="E11" s="703"/>
      <c r="F11" s="703"/>
      <c r="G11" s="703"/>
      <c r="H11" s="703"/>
      <c r="I11" s="703"/>
      <c r="J11" s="703"/>
      <c r="P11" s="19"/>
      <c r="Q11" s="19"/>
    </row>
    <row r="12" spans="1:17" ht="15" customHeight="1" x14ac:dyDescent="0.2">
      <c r="B12" s="703"/>
      <c r="C12" s="703"/>
      <c r="D12" s="703"/>
      <c r="E12" s="703"/>
      <c r="F12" s="703"/>
      <c r="G12" s="703"/>
      <c r="H12" s="703"/>
      <c r="I12" s="703"/>
      <c r="J12" s="703"/>
      <c r="P12" s="19"/>
      <c r="Q12" s="19"/>
    </row>
    <row r="13" spans="1:17" ht="15" customHeight="1" x14ac:dyDescent="0.2">
      <c r="B13" s="240" t="s">
        <v>1183</v>
      </c>
      <c r="C13" s="240"/>
      <c r="D13" s="240"/>
      <c r="E13" s="240"/>
      <c r="F13" s="240"/>
      <c r="G13" s="240"/>
      <c r="H13" s="240"/>
      <c r="I13" s="240"/>
      <c r="J13" s="240"/>
      <c r="P13" s="19"/>
      <c r="Q13" s="19"/>
    </row>
    <row r="14" spans="1:17" ht="15" customHeight="1" x14ac:dyDescent="0.2">
      <c r="B14" s="240"/>
      <c r="C14" s="240"/>
      <c r="D14" s="240"/>
      <c r="E14" s="240"/>
      <c r="F14" s="240"/>
      <c r="G14" s="240"/>
      <c r="H14" s="240"/>
      <c r="I14" s="240"/>
      <c r="J14" s="240"/>
      <c r="P14" s="19"/>
      <c r="Q14" s="19"/>
    </row>
    <row r="15" spans="1:17" ht="15" customHeight="1" x14ac:dyDescent="0.2">
      <c r="B15" s="240"/>
      <c r="C15" s="240"/>
      <c r="D15" s="240"/>
      <c r="E15" s="240"/>
      <c r="F15" s="240"/>
      <c r="G15" s="240"/>
      <c r="H15" s="240"/>
      <c r="I15" s="240"/>
      <c r="J15" s="240"/>
      <c r="P15" s="19"/>
      <c r="Q15" s="19"/>
    </row>
    <row r="16" spans="1:17" ht="15" customHeight="1" x14ac:dyDescent="0.2">
      <c r="B16" s="240"/>
      <c r="C16" s="240"/>
      <c r="D16" s="240"/>
      <c r="E16" s="240"/>
      <c r="F16" s="240"/>
      <c r="G16" s="240"/>
      <c r="H16" s="240"/>
      <c r="I16" s="240"/>
      <c r="J16" s="240"/>
      <c r="P16" s="19"/>
      <c r="Q16" s="19"/>
    </row>
    <row r="17" spans="2:17" ht="15" customHeight="1" x14ac:dyDescent="0.2">
      <c r="B17" s="240"/>
      <c r="C17" s="240"/>
      <c r="D17" s="240"/>
      <c r="E17" s="240"/>
      <c r="F17" s="240"/>
      <c r="G17" s="240"/>
      <c r="H17" s="240"/>
      <c r="I17" s="240"/>
      <c r="J17" s="240"/>
      <c r="L17" s="227" t="s">
        <v>850</v>
      </c>
      <c r="M17" s="227"/>
      <c r="N17" s="227"/>
      <c r="P17" s="19"/>
      <c r="Q17" s="19"/>
    </row>
    <row r="18" spans="2:17" x14ac:dyDescent="0.2">
      <c r="B18" s="240"/>
      <c r="C18" s="240"/>
      <c r="D18" s="240"/>
      <c r="E18" s="240"/>
      <c r="F18" s="240"/>
      <c r="G18" s="240"/>
      <c r="H18" s="240"/>
      <c r="I18" s="240"/>
      <c r="J18" s="240"/>
      <c r="L18" s="227"/>
      <c r="M18" s="227"/>
      <c r="N18" s="227"/>
      <c r="P18" s="19"/>
      <c r="Q18" s="19"/>
    </row>
    <row r="19" spans="2:17" ht="15" customHeight="1" x14ac:dyDescent="0.2">
      <c r="B19" s="240" t="s">
        <v>1184</v>
      </c>
      <c r="C19" s="240"/>
      <c r="D19" s="240"/>
      <c r="E19" s="240"/>
      <c r="F19" s="240"/>
      <c r="G19" s="240"/>
      <c r="H19" s="240"/>
      <c r="I19" s="240"/>
      <c r="J19" s="240"/>
      <c r="L19" s="227"/>
      <c r="M19" s="227"/>
      <c r="N19" s="227"/>
      <c r="P19" s="19"/>
      <c r="Q19" s="19"/>
    </row>
    <row r="20" spans="2:17" ht="15" customHeight="1" x14ac:dyDescent="0.2">
      <c r="B20" s="240"/>
      <c r="C20" s="240"/>
      <c r="D20" s="240"/>
      <c r="E20" s="240"/>
      <c r="F20" s="240"/>
      <c r="G20" s="240"/>
      <c r="H20" s="240"/>
      <c r="I20" s="240"/>
      <c r="J20" s="240"/>
      <c r="L20" s="227"/>
      <c r="M20" s="227"/>
      <c r="N20" s="227"/>
      <c r="P20" s="19"/>
      <c r="Q20" s="19"/>
    </row>
    <row r="21" spans="2:17" ht="15" customHeight="1" x14ac:dyDescent="0.2">
      <c r="B21" s="240"/>
      <c r="C21" s="240"/>
      <c r="D21" s="240"/>
      <c r="E21" s="240"/>
      <c r="F21" s="240"/>
      <c r="G21" s="240"/>
      <c r="H21" s="240"/>
      <c r="I21" s="240"/>
      <c r="J21" s="240"/>
      <c r="P21" s="19"/>
      <c r="Q21" s="19"/>
    </row>
    <row r="22" spans="2:17" x14ac:dyDescent="0.2">
      <c r="B22" s="240"/>
      <c r="C22" s="240"/>
      <c r="D22" s="240"/>
      <c r="E22" s="240"/>
      <c r="F22" s="240"/>
      <c r="G22" s="240"/>
      <c r="H22" s="240"/>
      <c r="I22" s="240"/>
      <c r="J22" s="240"/>
      <c r="P22" s="19"/>
      <c r="Q22" s="19"/>
    </row>
    <row r="23" spans="2:17" ht="15" customHeight="1" x14ac:dyDescent="0.2">
      <c r="B23" s="213" t="s">
        <v>1185</v>
      </c>
      <c r="C23" s="213"/>
      <c r="D23" s="213"/>
      <c r="E23" s="213"/>
      <c r="F23" s="213"/>
      <c r="G23" s="213"/>
      <c r="H23" s="213"/>
      <c r="I23" s="213"/>
      <c r="J23" s="213"/>
      <c r="P23" s="19"/>
      <c r="Q23" s="19"/>
    </row>
    <row r="24" spans="2:17" ht="15" customHeight="1" x14ac:dyDescent="0.2">
      <c r="B24" s="213"/>
      <c r="C24" s="213"/>
      <c r="D24" s="213"/>
      <c r="E24" s="213"/>
      <c r="F24" s="213"/>
      <c r="G24" s="213"/>
      <c r="H24" s="213"/>
      <c r="I24" s="213"/>
      <c r="J24" s="213"/>
      <c r="P24" s="19"/>
      <c r="Q24" s="19"/>
    </row>
    <row r="25" spans="2:17" ht="15" customHeight="1" x14ac:dyDescent="0.2">
      <c r="B25" s="213"/>
      <c r="C25" s="213"/>
      <c r="D25" s="213"/>
      <c r="E25" s="213"/>
      <c r="F25" s="213"/>
      <c r="G25" s="213"/>
      <c r="H25" s="213"/>
      <c r="I25" s="213"/>
      <c r="J25" s="213"/>
      <c r="P25" s="19"/>
      <c r="Q25" s="19"/>
    </row>
    <row r="26" spans="2:17" ht="15" customHeight="1" x14ac:dyDescent="0.2">
      <c r="B26" s="213"/>
      <c r="C26" s="213"/>
      <c r="D26" s="213"/>
      <c r="E26" s="213"/>
      <c r="F26" s="213"/>
      <c r="G26" s="213"/>
      <c r="H26" s="213"/>
      <c r="I26" s="213"/>
      <c r="J26" s="213"/>
      <c r="P26" s="19"/>
      <c r="Q26" s="19"/>
    </row>
    <row r="27" spans="2:17" x14ac:dyDescent="0.2">
      <c r="B27" s="213"/>
      <c r="C27" s="213"/>
      <c r="D27" s="213"/>
      <c r="E27" s="213"/>
      <c r="F27" s="213"/>
      <c r="G27" s="213"/>
      <c r="H27" s="213"/>
      <c r="I27" s="213"/>
      <c r="J27" s="213"/>
      <c r="P27" s="19"/>
      <c r="Q27" s="19"/>
    </row>
    <row r="28" spans="2:17" ht="15" customHeight="1" x14ac:dyDescent="0.2">
      <c r="B28" s="240" t="s">
        <v>1186</v>
      </c>
      <c r="C28" s="240"/>
      <c r="D28" s="240"/>
      <c r="E28" s="240"/>
      <c r="F28" s="240"/>
      <c r="G28" s="240"/>
      <c r="H28" s="240"/>
      <c r="I28" s="240"/>
      <c r="J28" s="240"/>
      <c r="P28" s="19"/>
      <c r="Q28" s="19"/>
    </row>
    <row r="29" spans="2:17" ht="15" customHeight="1" x14ac:dyDescent="0.2">
      <c r="B29" s="240"/>
      <c r="C29" s="240"/>
      <c r="D29" s="240"/>
      <c r="E29" s="240"/>
      <c r="F29" s="240"/>
      <c r="G29" s="240"/>
      <c r="H29" s="240"/>
      <c r="I29" s="240"/>
      <c r="J29" s="240"/>
      <c r="L29" s="83" t="s">
        <v>356</v>
      </c>
      <c r="M29" s="231" t="s">
        <v>471</v>
      </c>
      <c r="N29" s="232"/>
      <c r="O29" s="232"/>
      <c r="P29" s="233"/>
      <c r="Q29" s="19"/>
    </row>
    <row r="30" spans="2:17" ht="15" customHeight="1" x14ac:dyDescent="0.2">
      <c r="B30" s="240"/>
      <c r="C30" s="240"/>
      <c r="D30" s="240"/>
      <c r="E30" s="240"/>
      <c r="F30" s="240"/>
      <c r="G30" s="240"/>
      <c r="H30" s="240"/>
      <c r="I30" s="240"/>
      <c r="J30" s="240"/>
      <c r="L30" s="83"/>
      <c r="M30" s="234"/>
      <c r="N30" s="222"/>
      <c r="O30" s="222"/>
      <c r="P30" s="235"/>
      <c r="Q30" s="19"/>
    </row>
    <row r="31" spans="2:17" x14ac:dyDescent="0.2">
      <c r="B31" s="240"/>
      <c r="C31" s="240"/>
      <c r="D31" s="240"/>
      <c r="E31" s="240"/>
      <c r="F31" s="240"/>
      <c r="G31" s="240"/>
      <c r="H31" s="240"/>
      <c r="I31" s="240"/>
      <c r="J31" s="240"/>
      <c r="M31" s="234"/>
      <c r="N31" s="222"/>
      <c r="O31" s="222"/>
      <c r="P31" s="235"/>
      <c r="Q31" s="19"/>
    </row>
    <row r="32" spans="2:17" x14ac:dyDescent="0.2">
      <c r="B32" s="240"/>
      <c r="C32" s="240"/>
      <c r="D32" s="240"/>
      <c r="E32" s="240"/>
      <c r="F32" s="240"/>
      <c r="G32" s="240"/>
      <c r="H32" s="240"/>
      <c r="I32" s="240"/>
      <c r="J32" s="240"/>
      <c r="M32" s="236"/>
      <c r="N32" s="237"/>
      <c r="O32" s="237"/>
      <c r="P32" s="238"/>
      <c r="Q32" s="19"/>
    </row>
    <row r="33" spans="2:17" ht="15" customHeight="1" x14ac:dyDescent="0.2">
      <c r="B33" s="240" t="s">
        <v>601</v>
      </c>
      <c r="C33" s="240"/>
      <c r="D33" s="240"/>
      <c r="E33" s="240"/>
      <c r="F33" s="240"/>
      <c r="G33" s="240"/>
      <c r="H33" s="240"/>
      <c r="I33" s="240"/>
      <c r="J33" s="240"/>
      <c r="P33" s="19"/>
      <c r="Q33" s="19"/>
    </row>
    <row r="34" spans="2:17" ht="15" customHeight="1" x14ac:dyDescent="0.2">
      <c r="B34" s="240"/>
      <c r="C34" s="240"/>
      <c r="D34" s="240"/>
      <c r="E34" s="240"/>
      <c r="F34" s="240"/>
      <c r="G34" s="240"/>
      <c r="H34" s="240"/>
      <c r="I34" s="240"/>
      <c r="J34" s="240"/>
      <c r="P34" s="19"/>
      <c r="Q34" s="19"/>
    </row>
    <row r="35" spans="2:17" x14ac:dyDescent="0.2">
      <c r="B35" s="240"/>
      <c r="C35" s="240"/>
      <c r="D35" s="240"/>
      <c r="E35" s="240"/>
      <c r="F35" s="240"/>
      <c r="G35" s="240"/>
      <c r="H35" s="240"/>
      <c r="I35" s="240"/>
      <c r="J35" s="240"/>
      <c r="P35" s="19"/>
      <c r="Q35" s="19"/>
    </row>
    <row r="36" spans="2:17" ht="15" customHeight="1" x14ac:dyDescent="0.2">
      <c r="B36" s="499" t="s">
        <v>602</v>
      </c>
      <c r="C36" s="499"/>
      <c r="D36" s="499"/>
      <c r="E36" s="499"/>
      <c r="F36" s="499"/>
      <c r="G36" s="499"/>
      <c r="H36" s="499"/>
      <c r="I36" s="499"/>
      <c r="J36" s="499"/>
      <c r="P36" s="19"/>
      <c r="Q36" s="19"/>
    </row>
    <row r="37" spans="2:17" ht="15" customHeight="1" x14ac:dyDescent="0.2">
      <c r="B37" s="499"/>
      <c r="C37" s="499"/>
      <c r="D37" s="499"/>
      <c r="E37" s="499"/>
      <c r="F37" s="499"/>
      <c r="G37" s="499"/>
      <c r="H37" s="499"/>
      <c r="I37" s="499"/>
      <c r="J37" s="499"/>
      <c r="P37" s="19"/>
      <c r="Q37" s="19"/>
    </row>
    <row r="38" spans="2:17" ht="15" customHeight="1" x14ac:dyDescent="0.2">
      <c r="B38" s="240" t="s">
        <v>603</v>
      </c>
      <c r="C38" s="240"/>
      <c r="D38" s="240"/>
      <c r="E38" s="240"/>
      <c r="F38" s="240"/>
      <c r="G38" s="240"/>
      <c r="H38" s="240"/>
      <c r="I38" s="240"/>
      <c r="J38" s="240"/>
      <c r="P38" s="19"/>
      <c r="Q38" s="19"/>
    </row>
    <row r="39" spans="2:17" x14ac:dyDescent="0.2">
      <c r="B39" s="240"/>
      <c r="C39" s="240"/>
      <c r="D39" s="240"/>
      <c r="E39" s="240"/>
      <c r="F39" s="240"/>
      <c r="G39" s="240"/>
      <c r="H39" s="240"/>
      <c r="I39" s="240"/>
      <c r="J39" s="240"/>
      <c r="P39" s="19"/>
      <c r="Q39" s="19"/>
    </row>
    <row r="40" spans="2:17" ht="15" customHeight="1" x14ac:dyDescent="0.2">
      <c r="B40" s="240" t="s">
        <v>1187</v>
      </c>
      <c r="C40" s="240"/>
      <c r="D40" s="240"/>
      <c r="E40" s="240"/>
      <c r="F40" s="240"/>
      <c r="G40" s="240"/>
      <c r="H40" s="240"/>
      <c r="I40" s="240"/>
      <c r="J40" s="240"/>
      <c r="P40" s="19"/>
      <c r="Q40" s="19"/>
    </row>
    <row r="41" spans="2:17" ht="15" customHeight="1" x14ac:dyDescent="0.2">
      <c r="B41" s="240"/>
      <c r="C41" s="240"/>
      <c r="D41" s="240"/>
      <c r="E41" s="240"/>
      <c r="F41" s="240"/>
      <c r="G41" s="240"/>
      <c r="H41" s="240"/>
      <c r="I41" s="240"/>
      <c r="J41" s="240"/>
      <c r="P41" s="19"/>
      <c r="Q41" s="19"/>
    </row>
    <row r="42" spans="2:17" ht="15" customHeight="1" x14ac:dyDescent="0.2">
      <c r="B42" s="240"/>
      <c r="C42" s="240"/>
      <c r="D42" s="240"/>
      <c r="E42" s="240"/>
      <c r="F42" s="240"/>
      <c r="G42" s="240"/>
      <c r="H42" s="240"/>
      <c r="I42" s="240"/>
      <c r="J42" s="240"/>
      <c r="P42" s="19"/>
      <c r="Q42" s="19"/>
    </row>
    <row r="43" spans="2:17" ht="15" customHeight="1" x14ac:dyDescent="0.2">
      <c r="B43" s="240"/>
      <c r="C43" s="240"/>
      <c r="D43" s="240"/>
      <c r="E43" s="240"/>
      <c r="F43" s="240"/>
      <c r="G43" s="240"/>
      <c r="H43" s="240"/>
      <c r="I43" s="240"/>
      <c r="J43" s="240"/>
      <c r="P43" s="19"/>
      <c r="Q43" s="19"/>
    </row>
    <row r="44" spans="2:17" ht="15" customHeight="1" x14ac:dyDescent="0.2">
      <c r="B44" s="240"/>
      <c r="C44" s="240"/>
      <c r="D44" s="240"/>
      <c r="E44" s="240"/>
      <c r="F44" s="240"/>
      <c r="G44" s="240"/>
      <c r="H44" s="240"/>
      <c r="I44" s="240"/>
      <c r="J44" s="240"/>
      <c r="P44" s="19"/>
      <c r="Q44" s="19"/>
    </row>
    <row r="45" spans="2:17" ht="15" customHeight="1" x14ac:dyDescent="0.2">
      <c r="B45" s="240"/>
      <c r="C45" s="240"/>
      <c r="D45" s="240"/>
      <c r="E45" s="240"/>
      <c r="F45" s="240"/>
      <c r="G45" s="240"/>
      <c r="H45" s="240"/>
      <c r="I45" s="240"/>
      <c r="J45" s="240"/>
      <c r="P45" s="19"/>
      <c r="Q45" s="19"/>
    </row>
    <row r="46" spans="2:17" ht="15" customHeight="1" x14ac:dyDescent="0.2">
      <c r="B46" s="240"/>
      <c r="C46" s="240"/>
      <c r="D46" s="240"/>
      <c r="E46" s="240"/>
      <c r="F46" s="240"/>
      <c r="G46" s="240"/>
      <c r="H46" s="240"/>
      <c r="I46" s="240"/>
      <c r="J46" s="240"/>
      <c r="P46" s="19"/>
      <c r="Q46" s="19"/>
    </row>
    <row r="47" spans="2:17" ht="15" customHeight="1" x14ac:dyDescent="0.2">
      <c r="B47" s="240"/>
      <c r="C47" s="240"/>
      <c r="D47" s="240"/>
      <c r="E47" s="240"/>
      <c r="F47" s="240"/>
      <c r="G47" s="240"/>
      <c r="H47" s="240"/>
      <c r="I47" s="240"/>
      <c r="J47" s="240"/>
      <c r="P47" s="19"/>
      <c r="Q47" s="19"/>
    </row>
    <row r="48" spans="2:17" ht="15" customHeight="1" x14ac:dyDescent="0.2">
      <c r="B48" s="240"/>
      <c r="C48" s="240"/>
      <c r="D48" s="240"/>
      <c r="E48" s="240"/>
      <c r="F48" s="240"/>
      <c r="G48" s="240"/>
      <c r="H48" s="240"/>
      <c r="I48" s="240"/>
      <c r="J48" s="240"/>
      <c r="P48" s="19"/>
      <c r="Q48" s="19"/>
    </row>
    <row r="49" spans="2:17" x14ac:dyDescent="0.2">
      <c r="B49" s="240" t="s">
        <v>1353</v>
      </c>
      <c r="C49" s="240"/>
      <c r="D49" s="240"/>
      <c r="E49" s="240"/>
      <c r="F49" s="240"/>
      <c r="G49" s="240"/>
      <c r="H49" s="240"/>
      <c r="I49" s="240"/>
      <c r="J49" s="240"/>
      <c r="P49" s="19"/>
      <c r="Q49" s="19"/>
    </row>
    <row r="50" spans="2:17" x14ac:dyDescent="0.2">
      <c r="B50" s="240"/>
      <c r="C50" s="240"/>
      <c r="D50" s="240"/>
      <c r="E50" s="240"/>
      <c r="F50" s="240"/>
      <c r="G50" s="240"/>
      <c r="H50" s="240"/>
      <c r="I50" s="240"/>
      <c r="J50" s="240"/>
      <c r="P50" s="19"/>
      <c r="Q50" s="19"/>
    </row>
    <row r="51" spans="2:17" x14ac:dyDescent="0.2">
      <c r="B51" s="240"/>
      <c r="C51" s="240"/>
      <c r="D51" s="240"/>
      <c r="E51" s="240"/>
      <c r="F51" s="240"/>
      <c r="G51" s="240"/>
      <c r="H51" s="240"/>
      <c r="I51" s="240"/>
      <c r="J51" s="240"/>
      <c r="P51" s="19"/>
      <c r="Q51" s="19"/>
    </row>
    <row r="52" spans="2:17" ht="15" customHeight="1" x14ac:dyDescent="0.2">
      <c r="B52" s="267" t="s">
        <v>604</v>
      </c>
      <c r="C52" s="267"/>
      <c r="D52" s="267"/>
      <c r="E52" s="267"/>
      <c r="F52" s="267"/>
      <c r="G52" s="267"/>
      <c r="H52" s="267"/>
      <c r="I52" s="267"/>
      <c r="J52" s="267"/>
      <c r="K52" s="595"/>
      <c r="P52" s="19"/>
      <c r="Q52" s="19"/>
    </row>
    <row r="53" spans="2:17" ht="15" customHeight="1" x14ac:dyDescent="0.2">
      <c r="B53" s="243" t="s">
        <v>605</v>
      </c>
      <c r="C53" s="243"/>
      <c r="D53" s="243"/>
      <c r="E53" s="243"/>
      <c r="F53" s="243"/>
      <c r="G53" s="243"/>
      <c r="H53" s="243"/>
      <c r="I53" s="243"/>
      <c r="J53" s="243"/>
      <c r="K53" s="595"/>
      <c r="P53" s="19"/>
      <c r="Q53" s="19"/>
    </row>
    <row r="54" spans="2:17" x14ac:dyDescent="0.2">
      <c r="B54" s="243"/>
      <c r="C54" s="243"/>
      <c r="D54" s="243"/>
      <c r="E54" s="243"/>
      <c r="F54" s="243"/>
      <c r="G54" s="243"/>
      <c r="H54" s="243"/>
      <c r="I54" s="243"/>
      <c r="J54" s="243"/>
      <c r="P54" s="19"/>
      <c r="Q54" s="19"/>
    </row>
    <row r="55" spans="2:17" x14ac:dyDescent="0.2">
      <c r="B55" s="267" t="s">
        <v>606</v>
      </c>
      <c r="C55" s="267"/>
      <c r="D55" s="267"/>
      <c r="E55" s="267"/>
      <c r="F55" s="267"/>
      <c r="G55" s="267"/>
      <c r="H55" s="267"/>
      <c r="I55" s="267"/>
      <c r="J55" s="267"/>
      <c r="P55" s="19"/>
      <c r="Q55" s="19"/>
    </row>
    <row r="56" spans="2:17" x14ac:dyDescent="0.2">
      <c r="B56" s="243" t="s">
        <v>607</v>
      </c>
      <c r="C56" s="243"/>
      <c r="D56" s="243"/>
      <c r="E56" s="243"/>
      <c r="F56" s="243"/>
      <c r="G56" s="243"/>
      <c r="H56" s="243"/>
      <c r="I56" s="243"/>
      <c r="J56" s="243"/>
      <c r="P56" s="19"/>
      <c r="Q56" s="19"/>
    </row>
    <row r="57" spans="2:17" x14ac:dyDescent="0.2">
      <c r="B57" s="243"/>
      <c r="C57" s="243"/>
      <c r="D57" s="243"/>
      <c r="E57" s="243"/>
      <c r="F57" s="243"/>
      <c r="G57" s="243"/>
      <c r="H57" s="243"/>
      <c r="I57" s="243"/>
      <c r="J57" s="243"/>
      <c r="P57" s="19"/>
      <c r="Q57" s="19"/>
    </row>
    <row r="58" spans="2:17" x14ac:dyDescent="0.2">
      <c r="B58" s="267" t="s">
        <v>467</v>
      </c>
      <c r="C58" s="267"/>
      <c r="D58" s="267"/>
      <c r="E58" s="267"/>
      <c r="F58" s="267"/>
      <c r="G58" s="267"/>
      <c r="H58" s="267"/>
      <c r="I58" s="267"/>
      <c r="J58" s="267"/>
      <c r="P58" s="19"/>
      <c r="Q58" s="19"/>
    </row>
    <row r="59" spans="2:17" ht="15.75" customHeight="1" x14ac:dyDescent="0.2">
      <c r="B59" s="243" t="s">
        <v>585</v>
      </c>
      <c r="C59" s="243"/>
      <c r="D59" s="243"/>
      <c r="E59" s="243"/>
      <c r="F59" s="243"/>
      <c r="G59" s="243"/>
      <c r="H59" s="243"/>
      <c r="I59" s="243"/>
      <c r="J59" s="243"/>
      <c r="P59" s="19"/>
      <c r="Q59" s="19"/>
    </row>
    <row r="60" spans="2:17" ht="15" customHeight="1" x14ac:dyDescent="0.2">
      <c r="B60" s="243"/>
      <c r="C60" s="243"/>
      <c r="D60" s="243"/>
      <c r="E60" s="243"/>
      <c r="F60" s="243"/>
      <c r="G60" s="243"/>
      <c r="H60" s="243"/>
      <c r="I60" s="243"/>
      <c r="J60" s="243"/>
      <c r="P60" s="19"/>
      <c r="Q60" s="19"/>
    </row>
    <row r="61" spans="2:17" x14ac:dyDescent="0.2">
      <c r="B61" s="267" t="s">
        <v>586</v>
      </c>
      <c r="C61" s="267"/>
      <c r="D61" s="267"/>
      <c r="E61" s="267"/>
      <c r="F61" s="267"/>
      <c r="G61" s="267"/>
      <c r="H61" s="267"/>
      <c r="I61" s="267"/>
      <c r="J61" s="267"/>
      <c r="P61" s="19"/>
      <c r="Q61" s="19"/>
    </row>
    <row r="62" spans="2:17" x14ac:dyDescent="0.2">
      <c r="B62" s="243" t="s">
        <v>229</v>
      </c>
      <c r="C62" s="243"/>
      <c r="D62" s="243"/>
      <c r="E62" s="243"/>
      <c r="F62" s="243"/>
      <c r="G62" s="243"/>
      <c r="H62" s="243"/>
      <c r="I62" s="243"/>
      <c r="J62" s="243"/>
      <c r="P62" s="19"/>
      <c r="Q62" s="19"/>
    </row>
    <row r="63" spans="2:17" x14ac:dyDescent="0.2">
      <c r="B63" s="243"/>
      <c r="C63" s="243"/>
      <c r="D63" s="243"/>
      <c r="E63" s="243"/>
      <c r="F63" s="243"/>
      <c r="G63" s="243"/>
      <c r="H63" s="243"/>
      <c r="I63" s="243"/>
      <c r="J63" s="243"/>
      <c r="P63" s="19"/>
      <c r="Q63" s="19"/>
    </row>
    <row r="64" spans="2:17" x14ac:dyDescent="0.2">
      <c r="B64" s="267" t="s">
        <v>230</v>
      </c>
      <c r="C64" s="267"/>
      <c r="D64" s="267"/>
      <c r="E64" s="267"/>
      <c r="F64" s="267"/>
      <c r="G64" s="267"/>
      <c r="H64" s="267"/>
      <c r="I64" s="267"/>
      <c r="J64" s="267"/>
      <c r="P64" s="19"/>
      <c r="Q64" s="19"/>
    </row>
    <row r="65" spans="2:17" x14ac:dyDescent="0.2">
      <c r="B65" s="243" t="s">
        <v>231</v>
      </c>
      <c r="C65" s="243"/>
      <c r="D65" s="243"/>
      <c r="E65" s="243"/>
      <c r="F65" s="243"/>
      <c r="G65" s="243"/>
      <c r="H65" s="243"/>
      <c r="I65" s="243"/>
      <c r="J65" s="243"/>
      <c r="P65" s="19"/>
      <c r="Q65" s="19"/>
    </row>
    <row r="66" spans="2:17" x14ac:dyDescent="0.2">
      <c r="B66" s="243"/>
      <c r="C66" s="243"/>
      <c r="D66" s="243"/>
      <c r="E66" s="243"/>
      <c r="F66" s="243"/>
      <c r="G66" s="243"/>
      <c r="H66" s="243"/>
      <c r="I66" s="243"/>
      <c r="J66" s="243"/>
      <c r="P66" s="19"/>
      <c r="Q66" s="19"/>
    </row>
    <row r="67" spans="2:17" x14ac:dyDescent="0.2">
      <c r="B67" s="104"/>
      <c r="C67" s="104"/>
      <c r="D67" s="104"/>
      <c r="E67" s="104"/>
      <c r="F67" s="104"/>
      <c r="G67" s="104"/>
      <c r="H67" s="104"/>
      <c r="P67" s="19"/>
      <c r="Q67" s="19"/>
    </row>
    <row r="68" spans="2:17" ht="15" customHeight="1" x14ac:dyDescent="0.2">
      <c r="P68" s="19"/>
      <c r="Q68" s="19"/>
    </row>
    <row r="69" spans="2:17" ht="15" customHeight="1" x14ac:dyDescent="0.2">
      <c r="B69" s="240" t="s">
        <v>723</v>
      </c>
      <c r="C69" s="240"/>
      <c r="D69" s="240"/>
      <c r="E69" s="240"/>
      <c r="F69" s="240"/>
      <c r="G69" s="240"/>
      <c r="H69" s="240"/>
      <c r="I69" s="240"/>
      <c r="J69" s="240"/>
      <c r="P69" s="19"/>
      <c r="Q69" s="19"/>
    </row>
    <row r="70" spans="2:17" ht="15" customHeight="1" x14ac:dyDescent="0.2">
      <c r="B70" s="240"/>
      <c r="C70" s="240"/>
      <c r="D70" s="240"/>
      <c r="E70" s="240"/>
      <c r="F70" s="240"/>
      <c r="G70" s="240"/>
      <c r="H70" s="240"/>
      <c r="I70" s="240"/>
      <c r="J70" s="240"/>
      <c r="P70" s="19"/>
      <c r="Q70" s="19"/>
    </row>
    <row r="71" spans="2:17" ht="15" customHeight="1" x14ac:dyDescent="0.2">
      <c r="B71" s="240"/>
      <c r="C71" s="240"/>
      <c r="D71" s="240"/>
      <c r="E71" s="240"/>
      <c r="F71" s="240"/>
      <c r="G71" s="240"/>
      <c r="H71" s="240"/>
      <c r="I71" s="240"/>
      <c r="J71" s="240"/>
      <c r="P71" s="19"/>
      <c r="Q71" s="19"/>
    </row>
    <row r="72" spans="2:17" ht="15" customHeight="1" x14ac:dyDescent="0.2">
      <c r="B72" s="213" t="s">
        <v>1188</v>
      </c>
      <c r="C72" s="213"/>
      <c r="D72" s="213"/>
      <c r="E72" s="213"/>
      <c r="F72" s="213"/>
      <c r="G72" s="213"/>
      <c r="H72" s="213"/>
      <c r="I72" s="213"/>
      <c r="J72" s="213"/>
      <c r="P72" s="19"/>
      <c r="Q72" s="19"/>
    </row>
    <row r="73" spans="2:17" x14ac:dyDescent="0.2">
      <c r="B73" s="213"/>
      <c r="C73" s="213"/>
      <c r="D73" s="213"/>
      <c r="E73" s="213"/>
      <c r="F73" s="213"/>
      <c r="G73" s="213"/>
      <c r="H73" s="213"/>
      <c r="I73" s="213"/>
      <c r="J73" s="213"/>
      <c r="P73" s="19"/>
      <c r="Q73" s="19"/>
    </row>
    <row r="74" spans="2:17" x14ac:dyDescent="0.2">
      <c r="B74" s="213"/>
      <c r="C74" s="213"/>
      <c r="D74" s="213"/>
      <c r="E74" s="213"/>
      <c r="F74" s="213"/>
      <c r="G74" s="213"/>
      <c r="H74" s="213"/>
      <c r="I74" s="213"/>
      <c r="J74" s="213"/>
      <c r="P74" s="19"/>
      <c r="Q74" s="19"/>
    </row>
    <row r="75" spans="2:17" x14ac:dyDescent="0.2">
      <c r="B75" s="213"/>
      <c r="C75" s="213"/>
      <c r="D75" s="213"/>
      <c r="E75" s="213"/>
      <c r="F75" s="213"/>
      <c r="G75" s="213"/>
      <c r="H75" s="213"/>
      <c r="I75" s="213"/>
      <c r="J75" s="213"/>
      <c r="P75" s="19"/>
      <c r="Q75" s="19"/>
    </row>
    <row r="76" spans="2:17" x14ac:dyDescent="0.2">
      <c r="B76" s="213"/>
      <c r="C76" s="213"/>
      <c r="D76" s="213"/>
      <c r="E76" s="213"/>
      <c r="F76" s="213"/>
      <c r="G76" s="213"/>
      <c r="H76" s="213"/>
      <c r="I76" s="213"/>
      <c r="J76" s="213"/>
      <c r="P76" s="19"/>
      <c r="Q76" s="19"/>
    </row>
    <row r="77" spans="2:17" x14ac:dyDescent="0.2">
      <c r="B77" s="213"/>
      <c r="C77" s="213"/>
      <c r="D77" s="213"/>
      <c r="E77" s="213"/>
      <c r="F77" s="213"/>
      <c r="G77" s="213"/>
      <c r="H77" s="213"/>
      <c r="I77" s="213"/>
      <c r="J77" s="213"/>
      <c r="P77" s="19"/>
      <c r="Q77" s="19"/>
    </row>
    <row r="78" spans="2:17" x14ac:dyDescent="0.2">
      <c r="B78" s="213"/>
      <c r="C78" s="213"/>
      <c r="D78" s="213"/>
      <c r="E78" s="213"/>
      <c r="F78" s="213"/>
      <c r="G78" s="213"/>
      <c r="H78" s="213"/>
      <c r="I78" s="213"/>
      <c r="J78" s="213"/>
      <c r="P78" s="19"/>
      <c r="Q78" s="19"/>
    </row>
    <row r="79" spans="2:17" x14ac:dyDescent="0.2">
      <c r="B79" s="213"/>
      <c r="C79" s="213"/>
      <c r="D79" s="213"/>
      <c r="E79" s="213"/>
      <c r="F79" s="213"/>
      <c r="G79" s="213"/>
      <c r="H79" s="213"/>
      <c r="I79" s="213"/>
      <c r="J79" s="213"/>
      <c r="P79" s="19"/>
      <c r="Q79" s="19"/>
    </row>
    <row r="80" spans="2:17" x14ac:dyDescent="0.2">
      <c r="B80" s="213"/>
      <c r="C80" s="213"/>
      <c r="D80" s="213"/>
      <c r="E80" s="213"/>
      <c r="F80" s="213"/>
      <c r="G80" s="213"/>
      <c r="H80" s="213"/>
      <c r="I80" s="213"/>
      <c r="J80" s="213"/>
      <c r="P80" s="19"/>
      <c r="Q80" s="19"/>
    </row>
    <row r="81" spans="2:17" x14ac:dyDescent="0.2">
      <c r="B81" s="213"/>
      <c r="C81" s="213"/>
      <c r="D81" s="213"/>
      <c r="E81" s="213"/>
      <c r="F81" s="213"/>
      <c r="G81" s="213"/>
      <c r="H81" s="213"/>
      <c r="I81" s="213"/>
      <c r="J81" s="213"/>
      <c r="P81" s="19"/>
      <c r="Q81" s="19"/>
    </row>
    <row r="82" spans="2:17" x14ac:dyDescent="0.2">
      <c r="B82" s="213"/>
      <c r="C82" s="213"/>
      <c r="D82" s="213"/>
      <c r="E82" s="213"/>
      <c r="F82" s="213"/>
      <c r="G82" s="213"/>
      <c r="H82" s="213"/>
      <c r="I82" s="213"/>
      <c r="J82" s="213"/>
      <c r="P82" s="19"/>
      <c r="Q82" s="19"/>
    </row>
    <row r="83" spans="2:17" x14ac:dyDescent="0.2">
      <c r="B83" s="213" t="s">
        <v>1189</v>
      </c>
      <c r="C83" s="213"/>
      <c r="D83" s="213"/>
      <c r="E83" s="213"/>
      <c r="F83" s="213"/>
      <c r="G83" s="213"/>
      <c r="H83" s="213"/>
      <c r="I83" s="213"/>
      <c r="J83" s="213"/>
      <c r="P83" s="19"/>
      <c r="Q83" s="19"/>
    </row>
    <row r="84" spans="2:17" x14ac:dyDescent="0.2">
      <c r="B84" s="213"/>
      <c r="C84" s="213"/>
      <c r="D84" s="213"/>
      <c r="E84" s="213"/>
      <c r="F84" s="213"/>
      <c r="G84" s="213"/>
      <c r="H84" s="213"/>
      <c r="I84" s="213"/>
      <c r="J84" s="213"/>
      <c r="P84" s="19"/>
      <c r="Q84" s="19"/>
    </row>
    <row r="85" spans="2:17" x14ac:dyDescent="0.2">
      <c r="B85" s="213"/>
      <c r="C85" s="213"/>
      <c r="D85" s="213"/>
      <c r="E85" s="213"/>
      <c r="F85" s="213"/>
      <c r="G85" s="213"/>
      <c r="H85" s="213"/>
      <c r="I85" s="213"/>
      <c r="J85" s="213"/>
      <c r="P85" s="19"/>
      <c r="Q85" s="19"/>
    </row>
    <row r="86" spans="2:17" x14ac:dyDescent="0.2">
      <c r="B86" s="213"/>
      <c r="C86" s="213"/>
      <c r="D86" s="213"/>
      <c r="E86" s="213"/>
      <c r="F86" s="213"/>
      <c r="G86" s="213"/>
      <c r="H86" s="213"/>
      <c r="I86" s="213"/>
      <c r="J86" s="213"/>
      <c r="P86" s="19"/>
      <c r="Q86" s="19"/>
    </row>
    <row r="87" spans="2:17" x14ac:dyDescent="0.2">
      <c r="B87" s="213" t="s">
        <v>1190</v>
      </c>
      <c r="C87" s="213"/>
      <c r="D87" s="213"/>
      <c r="E87" s="213"/>
      <c r="F87" s="213"/>
      <c r="G87" s="213"/>
      <c r="H87" s="213"/>
      <c r="I87" s="213"/>
      <c r="J87" s="213"/>
      <c r="M87" s="82"/>
      <c r="N87" s="82"/>
      <c r="O87" s="82"/>
      <c r="P87" s="19"/>
      <c r="Q87" s="19"/>
    </row>
    <row r="88" spans="2:17" ht="15" customHeight="1" x14ac:dyDescent="0.2">
      <c r="B88" s="213"/>
      <c r="C88" s="213"/>
      <c r="D88" s="213"/>
      <c r="E88" s="213"/>
      <c r="F88" s="213"/>
      <c r="G88" s="213"/>
      <c r="H88" s="213"/>
      <c r="I88" s="213"/>
      <c r="J88" s="213"/>
      <c r="L88" s="83" t="s">
        <v>199</v>
      </c>
      <c r="M88" s="231" t="s">
        <v>1191</v>
      </c>
      <c r="N88" s="232"/>
      <c r="O88" s="232"/>
      <c r="P88" s="233"/>
      <c r="Q88" s="19"/>
    </row>
    <row r="89" spans="2:17" x14ac:dyDescent="0.2">
      <c r="B89" s="213"/>
      <c r="C89" s="213"/>
      <c r="D89" s="213"/>
      <c r="E89" s="213"/>
      <c r="F89" s="213"/>
      <c r="G89" s="213"/>
      <c r="H89" s="213"/>
      <c r="I89" s="213"/>
      <c r="J89" s="213"/>
      <c r="M89" s="234"/>
      <c r="N89" s="222"/>
      <c r="O89" s="222"/>
      <c r="P89" s="235"/>
      <c r="Q89" s="19"/>
    </row>
    <row r="90" spans="2:17" x14ac:dyDescent="0.2">
      <c r="B90" s="213"/>
      <c r="C90" s="213"/>
      <c r="D90" s="213"/>
      <c r="E90" s="213"/>
      <c r="F90" s="213"/>
      <c r="G90" s="213"/>
      <c r="H90" s="213"/>
      <c r="I90" s="213"/>
      <c r="J90" s="213"/>
      <c r="M90" s="234"/>
      <c r="N90" s="222"/>
      <c r="O90" s="222"/>
      <c r="P90" s="235"/>
      <c r="Q90" s="19"/>
    </row>
    <row r="91" spans="2:17" x14ac:dyDescent="0.2">
      <c r="B91" s="213"/>
      <c r="C91" s="213"/>
      <c r="D91" s="213"/>
      <c r="E91" s="213"/>
      <c r="F91" s="213"/>
      <c r="G91" s="213"/>
      <c r="H91" s="213"/>
      <c r="I91" s="213"/>
      <c r="J91" s="213"/>
      <c r="M91" s="234"/>
      <c r="N91" s="222"/>
      <c r="O91" s="222"/>
      <c r="P91" s="235"/>
      <c r="Q91" s="19"/>
    </row>
    <row r="92" spans="2:17" x14ac:dyDescent="0.2">
      <c r="B92" s="258" t="s">
        <v>440</v>
      </c>
      <c r="C92" s="258"/>
      <c r="D92" s="258"/>
      <c r="E92" s="258"/>
      <c r="F92" s="258"/>
      <c r="G92" s="258"/>
      <c r="H92" s="258"/>
      <c r="I92" s="258"/>
      <c r="J92" s="258"/>
      <c r="M92" s="234"/>
      <c r="N92" s="222"/>
      <c r="O92" s="222"/>
      <c r="P92" s="235"/>
      <c r="Q92" s="19"/>
    </row>
    <row r="93" spans="2:17" ht="15.75" thickBot="1" x14ac:dyDescent="0.25">
      <c r="C93" s="33"/>
      <c r="D93" s="33"/>
      <c r="L93" s="82"/>
      <c r="M93" s="234"/>
      <c r="N93" s="222"/>
      <c r="O93" s="222"/>
      <c r="P93" s="235"/>
      <c r="Q93" s="19"/>
    </row>
    <row r="94" spans="2:17" ht="15.75" thickTop="1" x14ac:dyDescent="0.2">
      <c r="C94" s="108"/>
      <c r="D94" s="109"/>
      <c r="G94" s="110"/>
      <c r="H94" s="111"/>
      <c r="M94" s="234"/>
      <c r="N94" s="222"/>
      <c r="O94" s="222"/>
      <c r="P94" s="235"/>
      <c r="Q94" s="19"/>
    </row>
    <row r="95" spans="2:17" ht="18.75" x14ac:dyDescent="0.2">
      <c r="C95" s="683" t="s">
        <v>490</v>
      </c>
      <c r="D95" s="684"/>
      <c r="G95" s="695" t="s">
        <v>491</v>
      </c>
      <c r="H95" s="684"/>
      <c r="M95" s="234"/>
      <c r="N95" s="222"/>
      <c r="O95" s="222"/>
      <c r="P95" s="235"/>
      <c r="Q95" s="19"/>
    </row>
    <row r="96" spans="2:17" ht="15" customHeight="1" x14ac:dyDescent="0.2">
      <c r="C96" s="681" t="s">
        <v>488</v>
      </c>
      <c r="D96" s="682"/>
      <c r="E96" s="688"/>
      <c r="F96" s="689"/>
      <c r="G96" s="683"/>
      <c r="H96" s="684"/>
      <c r="M96" s="234"/>
      <c r="N96" s="222"/>
      <c r="O96" s="222"/>
      <c r="P96" s="235"/>
      <c r="Q96" s="19"/>
    </row>
    <row r="97" spans="3:17" x14ac:dyDescent="0.2">
      <c r="C97" s="685" t="s">
        <v>489</v>
      </c>
      <c r="D97" s="686"/>
      <c r="E97" s="690"/>
      <c r="F97" s="689"/>
      <c r="G97" s="683"/>
      <c r="H97" s="684"/>
      <c r="M97" s="234"/>
      <c r="N97" s="222"/>
      <c r="O97" s="222"/>
      <c r="P97" s="235"/>
      <c r="Q97" s="19"/>
    </row>
    <row r="98" spans="3:17" x14ac:dyDescent="0.2">
      <c r="C98" s="685"/>
      <c r="D98" s="686"/>
      <c r="G98" s="683"/>
      <c r="H98" s="684"/>
      <c r="M98" s="234"/>
      <c r="N98" s="222"/>
      <c r="O98" s="222"/>
      <c r="P98" s="235"/>
      <c r="Q98" s="19"/>
    </row>
    <row r="99" spans="3:17" ht="15" customHeight="1" x14ac:dyDescent="0.2">
      <c r="C99" s="685"/>
      <c r="D99" s="686"/>
      <c r="G99" s="683"/>
      <c r="H99" s="684"/>
      <c r="M99" s="234"/>
      <c r="N99" s="222"/>
      <c r="O99" s="222"/>
      <c r="P99" s="235"/>
      <c r="Q99" s="19"/>
    </row>
    <row r="100" spans="3:17" ht="15.75" thickBot="1" x14ac:dyDescent="0.25">
      <c r="C100" s="31"/>
      <c r="D100" s="32"/>
      <c r="G100" s="31"/>
      <c r="H100" s="32"/>
      <c r="I100" s="717" t="s">
        <v>624</v>
      </c>
      <c r="J100" s="718"/>
      <c r="M100" s="234"/>
      <c r="N100" s="222"/>
      <c r="O100" s="222"/>
      <c r="P100" s="235"/>
      <c r="Q100" s="19"/>
    </row>
    <row r="101" spans="3:17" ht="15.75" thickTop="1" x14ac:dyDescent="0.2">
      <c r="C101" s="679" t="s">
        <v>492</v>
      </c>
      <c r="D101" s="679"/>
      <c r="G101" s="679" t="s">
        <v>493</v>
      </c>
      <c r="H101" s="679"/>
      <c r="M101" s="234"/>
      <c r="N101" s="222"/>
      <c r="O101" s="222"/>
      <c r="P101" s="235"/>
      <c r="Q101" s="19"/>
    </row>
    <row r="102" spans="3:17" x14ac:dyDescent="0.2">
      <c r="C102" s="680"/>
      <c r="D102" s="680"/>
      <c r="G102" s="680"/>
      <c r="H102" s="680"/>
      <c r="M102" s="234"/>
      <c r="N102" s="222"/>
      <c r="O102" s="222"/>
      <c r="P102" s="235"/>
      <c r="Q102" s="19"/>
    </row>
    <row r="103" spans="3:17" ht="15.75" thickBot="1" x14ac:dyDescent="0.25">
      <c r="C103" s="33"/>
      <c r="D103" s="33"/>
      <c r="M103" s="234"/>
      <c r="N103" s="222"/>
      <c r="O103" s="222"/>
      <c r="P103" s="235"/>
      <c r="Q103" s="19"/>
    </row>
    <row r="104" spans="3:17" ht="19.5" customHeight="1" thickTop="1" x14ac:dyDescent="0.2">
      <c r="C104" s="110"/>
      <c r="D104" s="111"/>
      <c r="G104" s="693" t="s">
        <v>495</v>
      </c>
      <c r="H104" s="694"/>
      <c r="M104" s="236"/>
      <c r="N104" s="237"/>
      <c r="O104" s="237"/>
      <c r="P104" s="238"/>
      <c r="Q104" s="19"/>
    </row>
    <row r="105" spans="3:17" ht="18.75" customHeight="1" x14ac:dyDescent="0.2">
      <c r="C105" s="683" t="s">
        <v>490</v>
      </c>
      <c r="D105" s="684"/>
      <c r="G105" s="695"/>
      <c r="H105" s="696"/>
      <c r="P105" s="19"/>
      <c r="Q105" s="19"/>
    </row>
    <row r="106" spans="3:17" ht="15.75" customHeight="1" x14ac:dyDescent="0.2">
      <c r="C106" s="681" t="s">
        <v>488</v>
      </c>
      <c r="D106" s="702"/>
      <c r="E106" s="688"/>
      <c r="F106" s="689"/>
      <c r="G106" s="695"/>
      <c r="H106" s="696"/>
      <c r="P106" s="19"/>
      <c r="Q106" s="19"/>
    </row>
    <row r="107" spans="3:17" ht="15" customHeight="1" x14ac:dyDescent="0.2">
      <c r="C107" s="681"/>
      <c r="D107" s="702"/>
      <c r="E107" s="690"/>
      <c r="F107" s="689"/>
      <c r="G107" s="695"/>
      <c r="H107" s="696"/>
      <c r="K107" s="595"/>
      <c r="P107" s="19"/>
      <c r="Q107" s="19"/>
    </row>
    <row r="108" spans="3:17" ht="15" customHeight="1" x14ac:dyDescent="0.2">
      <c r="C108" s="699" t="s">
        <v>494</v>
      </c>
      <c r="D108" s="700"/>
      <c r="G108" s="695"/>
      <c r="H108" s="696"/>
      <c r="K108" s="595"/>
      <c r="P108" s="19"/>
      <c r="Q108" s="19"/>
    </row>
    <row r="109" spans="3:17" ht="15" customHeight="1" x14ac:dyDescent="0.2">
      <c r="C109" s="701"/>
      <c r="D109" s="700"/>
      <c r="G109" s="695"/>
      <c r="H109" s="696"/>
      <c r="P109" s="19"/>
      <c r="Q109" s="19"/>
    </row>
    <row r="110" spans="3:17" ht="15.75" customHeight="1" thickBot="1" x14ac:dyDescent="0.25">
      <c r="C110" s="31"/>
      <c r="D110" s="32"/>
      <c r="G110" s="697"/>
      <c r="H110" s="698"/>
      <c r="P110" s="19"/>
      <c r="Q110" s="19"/>
    </row>
    <row r="111" spans="3:17" ht="15.75" thickTop="1" x14ac:dyDescent="0.2">
      <c r="C111" s="679" t="s">
        <v>492</v>
      </c>
      <c r="D111" s="679"/>
      <c r="G111" s="679" t="s">
        <v>493</v>
      </c>
      <c r="H111" s="679"/>
      <c r="P111" s="19"/>
      <c r="Q111" s="19"/>
    </row>
    <row r="112" spans="3:17" x14ac:dyDescent="0.2">
      <c r="C112" s="680"/>
      <c r="D112" s="680"/>
      <c r="G112" s="680"/>
      <c r="H112" s="680"/>
      <c r="P112" s="19"/>
      <c r="Q112" s="19"/>
    </row>
    <row r="113" spans="3:17" ht="15.75" thickBot="1" x14ac:dyDescent="0.25">
      <c r="C113" s="33"/>
      <c r="D113" s="33"/>
      <c r="P113" s="19"/>
      <c r="Q113" s="19"/>
    </row>
    <row r="114" spans="3:17" ht="15.75" thickTop="1" x14ac:dyDescent="0.2">
      <c r="C114" s="108"/>
      <c r="D114" s="109"/>
      <c r="G114" s="110"/>
      <c r="H114" s="111"/>
      <c r="P114" s="19"/>
      <c r="Q114" s="19"/>
    </row>
    <row r="115" spans="3:17" ht="18.75" x14ac:dyDescent="0.2">
      <c r="C115" s="683" t="s">
        <v>490</v>
      </c>
      <c r="D115" s="684"/>
      <c r="G115" s="695" t="s">
        <v>496</v>
      </c>
      <c r="H115" s="684"/>
      <c r="P115" s="19"/>
      <c r="Q115" s="19"/>
    </row>
    <row r="116" spans="3:17" ht="15.75" x14ac:dyDescent="0.2">
      <c r="C116" s="681" t="s">
        <v>488</v>
      </c>
      <c r="D116" s="682"/>
      <c r="E116" s="688"/>
      <c r="F116" s="689"/>
      <c r="G116" s="683"/>
      <c r="H116" s="684"/>
      <c r="P116" s="19"/>
      <c r="Q116" s="19"/>
    </row>
    <row r="117" spans="3:17" x14ac:dyDescent="0.2">
      <c r="C117" s="685" t="s">
        <v>497</v>
      </c>
      <c r="D117" s="686"/>
      <c r="E117" s="690"/>
      <c r="F117" s="689"/>
      <c r="G117" s="683"/>
      <c r="H117" s="684"/>
      <c r="J117" s="720"/>
      <c r="K117" s="721"/>
      <c r="P117" s="19"/>
      <c r="Q117" s="19"/>
    </row>
    <row r="118" spans="3:17" x14ac:dyDescent="0.2">
      <c r="C118" s="685"/>
      <c r="D118" s="686"/>
      <c r="G118" s="683"/>
      <c r="H118" s="684"/>
      <c r="J118" s="721"/>
      <c r="K118" s="721"/>
      <c r="P118" s="19"/>
      <c r="Q118" s="19"/>
    </row>
    <row r="119" spans="3:17" x14ac:dyDescent="0.2">
      <c r="C119" s="685"/>
      <c r="D119" s="686"/>
      <c r="G119" s="683"/>
      <c r="H119" s="684"/>
      <c r="P119" s="19"/>
      <c r="Q119" s="19"/>
    </row>
    <row r="120" spans="3:17" ht="15.75" thickBot="1" x14ac:dyDescent="0.25">
      <c r="C120" s="31"/>
      <c r="D120" s="32"/>
      <c r="G120" s="31"/>
      <c r="H120" s="32"/>
      <c r="P120" s="19"/>
      <c r="Q120" s="19"/>
    </row>
    <row r="121" spans="3:17" ht="15.75" thickTop="1" x14ac:dyDescent="0.2">
      <c r="C121" s="679" t="s">
        <v>492</v>
      </c>
      <c r="D121" s="679"/>
      <c r="G121" s="679" t="s">
        <v>493</v>
      </c>
      <c r="H121" s="679"/>
      <c r="P121" s="19"/>
      <c r="Q121" s="19"/>
    </row>
    <row r="122" spans="3:17" x14ac:dyDescent="0.2">
      <c r="C122" s="680"/>
      <c r="D122" s="680"/>
      <c r="G122" s="680"/>
      <c r="H122" s="680"/>
      <c r="P122" s="19"/>
      <c r="Q122" s="19"/>
    </row>
    <row r="123" spans="3:17" ht="15.75" thickBot="1" x14ac:dyDescent="0.25">
      <c r="C123" s="33"/>
      <c r="D123" s="33"/>
      <c r="P123" s="19"/>
      <c r="Q123" s="19"/>
    </row>
    <row r="124" spans="3:17" ht="15.75" thickTop="1" x14ac:dyDescent="0.2">
      <c r="C124" s="110"/>
      <c r="D124" s="111"/>
      <c r="G124" s="693" t="s">
        <v>750</v>
      </c>
      <c r="H124" s="694"/>
      <c r="P124" s="19"/>
      <c r="Q124" s="19"/>
    </row>
    <row r="125" spans="3:17" ht="18.75" x14ac:dyDescent="0.2">
      <c r="C125" s="683" t="s">
        <v>490</v>
      </c>
      <c r="D125" s="684"/>
      <c r="G125" s="695"/>
      <c r="H125" s="696"/>
      <c r="P125" s="19"/>
      <c r="Q125" s="19"/>
    </row>
    <row r="126" spans="3:17" x14ac:dyDescent="0.2">
      <c r="C126" s="681" t="s">
        <v>488</v>
      </c>
      <c r="D126" s="702"/>
      <c r="E126" s="688"/>
      <c r="F126" s="689"/>
      <c r="G126" s="695"/>
      <c r="H126" s="696"/>
      <c r="P126" s="19"/>
      <c r="Q126" s="19"/>
    </row>
    <row r="127" spans="3:17" x14ac:dyDescent="0.2">
      <c r="C127" s="681"/>
      <c r="D127" s="702"/>
      <c r="E127" s="690"/>
      <c r="F127" s="689"/>
      <c r="G127" s="695"/>
      <c r="H127" s="696"/>
      <c r="P127" s="19"/>
      <c r="Q127" s="19"/>
    </row>
    <row r="128" spans="3:17" x14ac:dyDescent="0.2">
      <c r="C128" s="716" t="s">
        <v>498</v>
      </c>
      <c r="D128" s="700"/>
      <c r="G128" s="695"/>
      <c r="H128" s="696"/>
      <c r="P128" s="19"/>
      <c r="Q128" s="19"/>
    </row>
    <row r="129" spans="2:17" x14ac:dyDescent="0.2">
      <c r="C129" s="701"/>
      <c r="D129" s="700"/>
      <c r="G129" s="695"/>
      <c r="H129" s="696"/>
      <c r="P129" s="19"/>
      <c r="Q129" s="19"/>
    </row>
    <row r="130" spans="2:17" ht="15.75" thickBot="1" x14ac:dyDescent="0.25">
      <c r="C130" s="31"/>
      <c r="D130" s="32"/>
      <c r="G130" s="697"/>
      <c r="H130" s="698"/>
      <c r="P130" s="19"/>
      <c r="Q130" s="19"/>
    </row>
    <row r="131" spans="2:17" ht="15.75" thickTop="1" x14ac:dyDescent="0.2">
      <c r="C131" s="679" t="s">
        <v>492</v>
      </c>
      <c r="D131" s="679"/>
      <c r="G131" s="679" t="s">
        <v>493</v>
      </c>
      <c r="H131" s="679"/>
      <c r="P131" s="19"/>
      <c r="Q131" s="19"/>
    </row>
    <row r="132" spans="2:17" x14ac:dyDescent="0.2">
      <c r="C132" s="680"/>
      <c r="D132" s="680"/>
      <c r="G132" s="680"/>
      <c r="H132" s="680"/>
      <c r="P132" s="19"/>
      <c r="Q132" s="19"/>
    </row>
    <row r="133" spans="2:17" ht="15" customHeight="1" x14ac:dyDescent="0.2">
      <c r="B133" s="213" t="s">
        <v>1192</v>
      </c>
      <c r="C133" s="213"/>
      <c r="D133" s="213"/>
      <c r="E133" s="213"/>
      <c r="F133" s="213"/>
      <c r="G133" s="213"/>
      <c r="H133" s="213"/>
      <c r="I133" s="213"/>
      <c r="J133" s="213"/>
      <c r="P133" s="19"/>
      <c r="Q133" s="19"/>
    </row>
    <row r="134" spans="2:17" x14ac:dyDescent="0.2">
      <c r="B134" s="213"/>
      <c r="C134" s="213"/>
      <c r="D134" s="213"/>
      <c r="E134" s="213"/>
      <c r="F134" s="213"/>
      <c r="G134" s="213"/>
      <c r="H134" s="213"/>
      <c r="I134" s="213"/>
      <c r="J134" s="213"/>
      <c r="P134" s="19"/>
      <c r="Q134" s="19"/>
    </row>
    <row r="135" spans="2:17" x14ac:dyDescent="0.2">
      <c r="B135" s="213"/>
      <c r="C135" s="213"/>
      <c r="D135" s="213"/>
      <c r="E135" s="213"/>
      <c r="F135" s="213"/>
      <c r="G135" s="213"/>
      <c r="H135" s="213"/>
      <c r="I135" s="213"/>
      <c r="J135" s="213"/>
      <c r="P135" s="19"/>
      <c r="Q135" s="19"/>
    </row>
    <row r="136" spans="2:17" x14ac:dyDescent="0.2">
      <c r="B136" s="213"/>
      <c r="C136" s="213"/>
      <c r="D136" s="213"/>
      <c r="E136" s="213"/>
      <c r="F136" s="213"/>
      <c r="G136" s="213"/>
      <c r="H136" s="213"/>
      <c r="I136" s="213"/>
      <c r="J136" s="213"/>
      <c r="P136" s="19"/>
      <c r="Q136" s="19"/>
    </row>
    <row r="137" spans="2:17" x14ac:dyDescent="0.2">
      <c r="B137" s="213"/>
      <c r="C137" s="213"/>
      <c r="D137" s="213"/>
      <c r="E137" s="213"/>
      <c r="F137" s="213"/>
      <c r="G137" s="213"/>
      <c r="H137" s="213"/>
      <c r="I137" s="213"/>
      <c r="J137" s="213"/>
      <c r="P137" s="19"/>
      <c r="Q137" s="19"/>
    </row>
    <row r="138" spans="2:17" x14ac:dyDescent="0.2">
      <c r="B138" s="213"/>
      <c r="C138" s="213"/>
      <c r="D138" s="213"/>
      <c r="E138" s="213"/>
      <c r="F138" s="213"/>
      <c r="G138" s="213"/>
      <c r="H138" s="213"/>
      <c r="I138" s="213"/>
      <c r="J138" s="213"/>
      <c r="P138" s="19"/>
      <c r="Q138" s="19"/>
    </row>
    <row r="139" spans="2:17" x14ac:dyDescent="0.2">
      <c r="B139" s="213"/>
      <c r="C139" s="213"/>
      <c r="D139" s="213"/>
      <c r="E139" s="213"/>
      <c r="F139" s="213"/>
      <c r="G139" s="213"/>
      <c r="H139" s="213"/>
      <c r="I139" s="213"/>
      <c r="J139" s="213"/>
      <c r="P139" s="19"/>
      <c r="Q139" s="19"/>
    </row>
    <row r="140" spans="2:17" x14ac:dyDescent="0.2">
      <c r="B140" s="213"/>
      <c r="C140" s="213"/>
      <c r="D140" s="213"/>
      <c r="E140" s="213"/>
      <c r="F140" s="213"/>
      <c r="G140" s="213"/>
      <c r="H140" s="213"/>
      <c r="I140" s="213"/>
      <c r="J140" s="213"/>
      <c r="P140" s="19"/>
      <c r="Q140" s="19"/>
    </row>
    <row r="141" spans="2:17" x14ac:dyDescent="0.2">
      <c r="B141" s="213"/>
      <c r="C141" s="213"/>
      <c r="D141" s="213"/>
      <c r="E141" s="213"/>
      <c r="F141" s="213"/>
      <c r="G141" s="213"/>
      <c r="H141" s="213"/>
      <c r="I141" s="213"/>
      <c r="J141" s="213"/>
      <c r="P141" s="19"/>
      <c r="Q141" s="19"/>
    </row>
    <row r="142" spans="2:17" x14ac:dyDescent="0.2">
      <c r="B142" s="213"/>
      <c r="C142" s="213"/>
      <c r="D142" s="213"/>
      <c r="E142" s="213"/>
      <c r="F142" s="213"/>
      <c r="G142" s="213"/>
      <c r="H142" s="213"/>
      <c r="I142" s="213"/>
      <c r="J142" s="213"/>
      <c r="P142" s="19"/>
      <c r="Q142" s="19"/>
    </row>
    <row r="143" spans="2:17" x14ac:dyDescent="0.2">
      <c r="B143" s="213" t="s">
        <v>1193</v>
      </c>
      <c r="C143" s="213"/>
      <c r="D143" s="213"/>
      <c r="E143" s="213"/>
      <c r="F143" s="213"/>
      <c r="G143" s="213"/>
      <c r="H143" s="213"/>
      <c r="I143" s="213"/>
      <c r="J143" s="213"/>
      <c r="P143" s="19"/>
      <c r="Q143" s="19"/>
    </row>
    <row r="144" spans="2:17" x14ac:dyDescent="0.2">
      <c r="B144" s="213"/>
      <c r="C144" s="213"/>
      <c r="D144" s="213"/>
      <c r="E144" s="213"/>
      <c r="F144" s="213"/>
      <c r="G144" s="213"/>
      <c r="H144" s="213"/>
      <c r="I144" s="213"/>
      <c r="J144" s="213"/>
      <c r="P144" s="19"/>
      <c r="Q144" s="19"/>
    </row>
    <row r="145" spans="2:17" x14ac:dyDescent="0.2">
      <c r="B145" s="213"/>
      <c r="C145" s="213"/>
      <c r="D145" s="213"/>
      <c r="E145" s="213"/>
      <c r="F145" s="213"/>
      <c r="G145" s="213"/>
      <c r="H145" s="213"/>
      <c r="I145" s="213"/>
      <c r="J145" s="213"/>
      <c r="P145" s="19"/>
      <c r="Q145" s="19"/>
    </row>
    <row r="146" spans="2:17" ht="15" customHeight="1" x14ac:dyDescent="0.2">
      <c r="B146" s="213"/>
      <c r="C146" s="213"/>
      <c r="D146" s="213"/>
      <c r="E146" s="213"/>
      <c r="F146" s="213"/>
      <c r="G146" s="213"/>
      <c r="H146" s="213"/>
      <c r="I146" s="213"/>
      <c r="J146" s="213"/>
      <c r="L146" s="112" t="s">
        <v>356</v>
      </c>
      <c r="M146" s="231" t="s">
        <v>1194</v>
      </c>
      <c r="N146" s="232"/>
      <c r="O146" s="232"/>
      <c r="P146" s="233"/>
      <c r="Q146" s="19"/>
    </row>
    <row r="147" spans="2:17" x14ac:dyDescent="0.2">
      <c r="B147" s="213"/>
      <c r="C147" s="213"/>
      <c r="D147" s="213"/>
      <c r="E147" s="213"/>
      <c r="F147" s="213"/>
      <c r="G147" s="213"/>
      <c r="H147" s="213"/>
      <c r="I147" s="213"/>
      <c r="J147" s="213"/>
      <c r="M147" s="234"/>
      <c r="N147" s="222"/>
      <c r="O147" s="222"/>
      <c r="P147" s="235"/>
      <c r="Q147" s="19"/>
    </row>
    <row r="148" spans="2:17" x14ac:dyDescent="0.2">
      <c r="B148" s="213"/>
      <c r="C148" s="213"/>
      <c r="D148" s="213"/>
      <c r="E148" s="213"/>
      <c r="F148" s="213"/>
      <c r="G148" s="213"/>
      <c r="H148" s="213"/>
      <c r="I148" s="213"/>
      <c r="J148" s="213"/>
      <c r="M148" s="234"/>
      <c r="N148" s="222"/>
      <c r="O148" s="222"/>
      <c r="P148" s="235"/>
      <c r="Q148" s="19"/>
    </row>
    <row r="149" spans="2:17" ht="15" customHeight="1" x14ac:dyDescent="0.2">
      <c r="B149" s="243" t="s">
        <v>631</v>
      </c>
      <c r="C149" s="243"/>
      <c r="D149" s="243"/>
      <c r="E149" s="243"/>
      <c r="F149" s="243"/>
      <c r="G149" s="243"/>
      <c r="H149" s="243"/>
      <c r="I149" s="243"/>
      <c r="J149" s="243"/>
      <c r="M149" s="234"/>
      <c r="N149" s="222"/>
      <c r="O149" s="222"/>
      <c r="P149" s="235"/>
      <c r="Q149" s="19"/>
    </row>
    <row r="150" spans="2:17" ht="15" customHeight="1" x14ac:dyDescent="0.2">
      <c r="B150" s="243"/>
      <c r="C150" s="243"/>
      <c r="D150" s="243"/>
      <c r="E150" s="243"/>
      <c r="F150" s="243"/>
      <c r="G150" s="243"/>
      <c r="H150" s="243"/>
      <c r="I150" s="243"/>
      <c r="J150" s="243"/>
      <c r="M150" s="236"/>
      <c r="N150" s="237"/>
      <c r="O150" s="237"/>
      <c r="P150" s="238"/>
      <c r="Q150" s="19"/>
    </row>
    <row r="151" spans="2:17" ht="15" customHeight="1" x14ac:dyDescent="0.2">
      <c r="B151" s="243" t="s">
        <v>688</v>
      </c>
      <c r="C151" s="243"/>
      <c r="D151" s="243"/>
      <c r="E151" s="243"/>
      <c r="F151" s="243"/>
      <c r="G151" s="243"/>
      <c r="H151" s="243"/>
      <c r="I151" s="243"/>
      <c r="J151" s="243"/>
      <c r="P151" s="19"/>
      <c r="Q151" s="19"/>
    </row>
    <row r="152" spans="2:17" ht="15" customHeight="1" x14ac:dyDescent="0.2">
      <c r="B152" s="243"/>
      <c r="C152" s="243"/>
      <c r="D152" s="243"/>
      <c r="E152" s="243"/>
      <c r="F152" s="243"/>
      <c r="G152" s="243"/>
      <c r="H152" s="243"/>
      <c r="I152" s="243"/>
      <c r="J152" s="243"/>
      <c r="P152" s="19"/>
      <c r="Q152" s="19"/>
    </row>
    <row r="153" spans="2:17" x14ac:dyDescent="0.2">
      <c r="B153" s="213" t="s">
        <v>751</v>
      </c>
      <c r="C153" s="213"/>
      <c r="D153" s="213"/>
      <c r="E153" s="213"/>
      <c r="F153" s="213"/>
      <c r="G153" s="213"/>
      <c r="H153" s="213"/>
      <c r="I153" s="213"/>
      <c r="J153" s="213"/>
      <c r="P153" s="19"/>
      <c r="Q153" s="19"/>
    </row>
    <row r="154" spans="2:17" x14ac:dyDescent="0.2">
      <c r="B154" s="213"/>
      <c r="C154" s="213"/>
      <c r="D154" s="213"/>
      <c r="E154" s="213"/>
      <c r="F154" s="213"/>
      <c r="G154" s="213"/>
      <c r="H154" s="213"/>
      <c r="I154" s="213"/>
      <c r="J154" s="213"/>
      <c r="P154" s="19"/>
      <c r="Q154" s="19"/>
    </row>
    <row r="155" spans="2:17" x14ac:dyDescent="0.2">
      <c r="B155" s="213"/>
      <c r="C155" s="213"/>
      <c r="D155" s="213"/>
      <c r="E155" s="213"/>
      <c r="F155" s="213"/>
      <c r="G155" s="213"/>
      <c r="H155" s="213"/>
      <c r="I155" s="213"/>
      <c r="J155" s="213"/>
      <c r="P155" s="19"/>
      <c r="Q155" s="19"/>
    </row>
    <row r="156" spans="2:17" x14ac:dyDescent="0.2">
      <c r="B156" s="213"/>
      <c r="C156" s="213"/>
      <c r="D156" s="213"/>
      <c r="E156" s="213"/>
      <c r="F156" s="213"/>
      <c r="G156" s="213"/>
      <c r="H156" s="213"/>
      <c r="I156" s="213"/>
      <c r="J156" s="213"/>
      <c r="P156" s="19"/>
      <c r="Q156" s="19"/>
    </row>
    <row r="157" spans="2:17" x14ac:dyDescent="0.2">
      <c r="B157" s="258" t="s">
        <v>415</v>
      </c>
      <c r="C157" s="258"/>
      <c r="D157" s="258"/>
      <c r="E157" s="258"/>
      <c r="F157" s="258"/>
      <c r="G157" s="258"/>
      <c r="H157" s="258"/>
      <c r="I157" s="258"/>
      <c r="J157" s="258"/>
      <c r="L157" s="113" t="s">
        <v>356</v>
      </c>
      <c r="M157" s="231" t="s">
        <v>752</v>
      </c>
      <c r="N157" s="232"/>
      <c r="O157" s="232"/>
      <c r="P157" s="233"/>
      <c r="Q157" s="19"/>
    </row>
    <row r="158" spans="2:17" x14ac:dyDescent="0.2">
      <c r="B158" s="96"/>
      <c r="C158" s="96"/>
      <c r="D158" s="96"/>
      <c r="E158" s="96"/>
      <c r="F158" s="96"/>
      <c r="G158" s="96"/>
      <c r="H158" s="96"/>
      <c r="I158" s="96"/>
      <c r="J158" s="96"/>
      <c r="M158" s="234"/>
      <c r="N158" s="222"/>
      <c r="O158" s="222"/>
      <c r="P158" s="235"/>
      <c r="Q158" s="19"/>
    </row>
    <row r="159" spans="2:17" x14ac:dyDescent="0.2">
      <c r="B159" s="96"/>
      <c r="C159" s="96"/>
      <c r="D159" s="96"/>
      <c r="E159" s="96"/>
      <c r="F159" s="96"/>
      <c r="G159" s="96"/>
      <c r="H159" s="96"/>
      <c r="I159" s="96"/>
      <c r="J159" s="96"/>
      <c r="M159" s="236"/>
      <c r="N159" s="237"/>
      <c r="O159" s="237"/>
      <c r="P159" s="238"/>
      <c r="Q159" s="19"/>
    </row>
    <row r="160" spans="2:17" x14ac:dyDescent="0.2">
      <c r="B160" s="96"/>
      <c r="C160" s="96"/>
      <c r="D160" s="96"/>
      <c r="E160" s="96"/>
      <c r="F160" s="96"/>
      <c r="G160" s="96"/>
      <c r="H160" s="96"/>
      <c r="I160" s="96"/>
      <c r="J160" s="96"/>
      <c r="P160" s="19"/>
      <c r="Q160" s="19"/>
    </row>
    <row r="161" spans="1:17" x14ac:dyDescent="0.2">
      <c r="P161" s="19"/>
      <c r="Q161" s="19"/>
    </row>
    <row r="162" spans="1:17" ht="15.75" thickBot="1" x14ac:dyDescent="0.25">
      <c r="A162" s="82"/>
      <c r="B162" s="719" t="s">
        <v>624</v>
      </c>
      <c r="C162" s="718"/>
      <c r="P162" s="19"/>
      <c r="Q162" s="19"/>
    </row>
    <row r="163" spans="1:17" ht="15.75" thickTop="1" x14ac:dyDescent="0.2">
      <c r="B163" s="110"/>
      <c r="C163" s="111"/>
      <c r="E163" s="693" t="s">
        <v>750</v>
      </c>
      <c r="F163" s="694"/>
      <c r="P163" s="19"/>
      <c r="Q163" s="19"/>
    </row>
    <row r="164" spans="1:17" ht="18.75" x14ac:dyDescent="0.2">
      <c r="B164" s="683" t="s">
        <v>490</v>
      </c>
      <c r="C164" s="684"/>
      <c r="E164" s="695"/>
      <c r="F164" s="696"/>
      <c r="P164" s="19"/>
      <c r="Q164" s="19"/>
    </row>
    <row r="165" spans="1:17" x14ac:dyDescent="0.2">
      <c r="B165" s="681" t="s">
        <v>488</v>
      </c>
      <c r="C165" s="702"/>
      <c r="D165" s="691"/>
      <c r="E165" s="695"/>
      <c r="F165" s="696"/>
      <c r="P165" s="19"/>
      <c r="Q165" s="19"/>
    </row>
    <row r="166" spans="1:17" x14ac:dyDescent="0.2">
      <c r="B166" s="681"/>
      <c r="C166" s="702"/>
      <c r="D166" s="692"/>
      <c r="E166" s="695"/>
      <c r="F166" s="696"/>
      <c r="P166" s="19"/>
      <c r="Q166" s="19"/>
    </row>
    <row r="167" spans="1:17" x14ac:dyDescent="0.2">
      <c r="B167" s="716" t="s">
        <v>498</v>
      </c>
      <c r="C167" s="700"/>
      <c r="E167" s="695"/>
      <c r="F167" s="696"/>
      <c r="P167" s="19"/>
      <c r="Q167" s="19"/>
    </row>
    <row r="168" spans="1:17" x14ac:dyDescent="0.2">
      <c r="B168" s="701"/>
      <c r="C168" s="700"/>
      <c r="E168" s="695"/>
      <c r="F168" s="696"/>
      <c r="P168" s="19"/>
      <c r="Q168" s="19"/>
    </row>
    <row r="169" spans="1:17" ht="15.75" thickBot="1" x14ac:dyDescent="0.25">
      <c r="B169" s="31"/>
      <c r="C169" s="32"/>
      <c r="E169" s="697"/>
      <c r="F169" s="698"/>
      <c r="G169" s="108"/>
      <c r="P169" s="19"/>
      <c r="Q169" s="19"/>
    </row>
    <row r="170" spans="1:17" ht="15" customHeight="1" thickTop="1" x14ac:dyDescent="0.2">
      <c r="B170" s="679" t="s">
        <v>492</v>
      </c>
      <c r="C170" s="679"/>
      <c r="E170" s="679" t="s">
        <v>493</v>
      </c>
      <c r="F170" s="680"/>
      <c r="P170" s="19"/>
      <c r="Q170" s="19"/>
    </row>
    <row r="171" spans="1:17" x14ac:dyDescent="0.2">
      <c r="B171" s="680"/>
      <c r="C171" s="680"/>
      <c r="E171" s="680"/>
      <c r="F171" s="680"/>
      <c r="P171" s="19"/>
      <c r="Q171" s="19"/>
    </row>
    <row r="172" spans="1:17" ht="15" customHeight="1" x14ac:dyDescent="0.2">
      <c r="B172" s="213" t="s">
        <v>1195</v>
      </c>
      <c r="C172" s="213"/>
      <c r="D172" s="213"/>
      <c r="E172" s="213"/>
      <c r="F172" s="213"/>
      <c r="G172" s="213"/>
      <c r="H172" s="213"/>
      <c r="I172" s="213"/>
      <c r="J172" s="213"/>
      <c r="P172" s="19"/>
      <c r="Q172" s="19"/>
    </row>
    <row r="173" spans="1:17" ht="15" customHeight="1" x14ac:dyDescent="0.2">
      <c r="B173" s="213"/>
      <c r="C173" s="213"/>
      <c r="D173" s="213"/>
      <c r="E173" s="213"/>
      <c r="F173" s="213"/>
      <c r="G173" s="213"/>
      <c r="H173" s="213"/>
      <c r="I173" s="213"/>
      <c r="J173" s="213"/>
      <c r="P173" s="19"/>
      <c r="Q173" s="19"/>
    </row>
    <row r="174" spans="1:17" x14ac:dyDescent="0.2">
      <c r="B174" s="213"/>
      <c r="C174" s="213"/>
      <c r="D174" s="213"/>
      <c r="E174" s="213"/>
      <c r="F174" s="213"/>
      <c r="G174" s="213"/>
      <c r="H174" s="213"/>
      <c r="I174" s="213"/>
      <c r="J174" s="213"/>
      <c r="P174" s="19"/>
      <c r="Q174" s="19"/>
    </row>
    <row r="175" spans="1:17" x14ac:dyDescent="0.2">
      <c r="B175" s="213"/>
      <c r="C175" s="213"/>
      <c r="D175" s="213"/>
      <c r="E175" s="213"/>
      <c r="F175" s="213"/>
      <c r="G175" s="213"/>
      <c r="H175" s="213"/>
      <c r="I175" s="213"/>
      <c r="J175" s="213"/>
      <c r="P175" s="19"/>
      <c r="Q175" s="19"/>
    </row>
    <row r="176" spans="1:17" x14ac:dyDescent="0.2">
      <c r="B176" s="213"/>
      <c r="C176" s="213"/>
      <c r="D176" s="213"/>
      <c r="E176" s="213"/>
      <c r="F176" s="213"/>
      <c r="G176" s="213"/>
      <c r="H176" s="213"/>
      <c r="I176" s="213"/>
      <c r="J176" s="213"/>
      <c r="P176" s="19"/>
      <c r="Q176" s="19"/>
    </row>
    <row r="177" spans="2:17" x14ac:dyDescent="0.2">
      <c r="B177" s="213"/>
      <c r="C177" s="213"/>
      <c r="D177" s="213"/>
      <c r="E177" s="213"/>
      <c r="F177" s="213"/>
      <c r="G177" s="213"/>
      <c r="H177" s="213"/>
      <c r="I177" s="213"/>
      <c r="J177" s="213"/>
      <c r="P177" s="19"/>
      <c r="Q177" s="19"/>
    </row>
    <row r="178" spans="2:17" x14ac:dyDescent="0.2">
      <c r="B178" s="213"/>
      <c r="C178" s="213"/>
      <c r="D178" s="213"/>
      <c r="E178" s="213"/>
      <c r="F178" s="213"/>
      <c r="G178" s="213"/>
      <c r="H178" s="213"/>
      <c r="I178" s="213"/>
      <c r="J178" s="213"/>
      <c r="P178" s="19"/>
      <c r="Q178" s="19"/>
    </row>
    <row r="179" spans="2:17" x14ac:dyDescent="0.2">
      <c r="B179" s="213"/>
      <c r="C179" s="213"/>
      <c r="D179" s="213"/>
      <c r="E179" s="213"/>
      <c r="F179" s="213"/>
      <c r="G179" s="213"/>
      <c r="H179" s="213"/>
      <c r="I179" s="213"/>
      <c r="J179" s="213"/>
      <c r="P179" s="19"/>
      <c r="Q179" s="19"/>
    </row>
    <row r="180" spans="2:17" x14ac:dyDescent="0.2">
      <c r="B180" s="213"/>
      <c r="C180" s="213"/>
      <c r="D180" s="213"/>
      <c r="E180" s="213"/>
      <c r="F180" s="213"/>
      <c r="G180" s="213"/>
      <c r="H180" s="213"/>
      <c r="I180" s="213"/>
      <c r="J180" s="213"/>
      <c r="P180" s="19"/>
      <c r="Q180" s="19"/>
    </row>
    <row r="181" spans="2:17" x14ac:dyDescent="0.2">
      <c r="B181" s="258" t="s">
        <v>14</v>
      </c>
      <c r="C181" s="258"/>
      <c r="D181" s="258"/>
      <c r="E181" s="258"/>
      <c r="F181" s="258"/>
      <c r="G181" s="258"/>
      <c r="H181" s="258"/>
      <c r="I181" s="258"/>
      <c r="J181" s="258"/>
      <c r="P181" s="19"/>
      <c r="Q181" s="19"/>
    </row>
    <row r="182" spans="2:17" x14ac:dyDescent="0.2">
      <c r="P182" s="19"/>
      <c r="Q182" s="19"/>
    </row>
    <row r="183" spans="2:17" ht="15" customHeight="1" x14ac:dyDescent="0.2">
      <c r="B183" s="213" t="s">
        <v>1196</v>
      </c>
      <c r="C183" s="213"/>
      <c r="D183" s="213"/>
      <c r="E183" s="213"/>
      <c r="F183" s="213"/>
      <c r="G183" s="213"/>
      <c r="H183" s="213"/>
      <c r="I183" s="213"/>
      <c r="J183" s="213"/>
      <c r="P183" s="19"/>
      <c r="Q183" s="19"/>
    </row>
    <row r="184" spans="2:17" ht="15" customHeight="1" x14ac:dyDescent="0.2">
      <c r="B184" s="213"/>
      <c r="C184" s="213"/>
      <c r="D184" s="213"/>
      <c r="E184" s="213"/>
      <c r="F184" s="213"/>
      <c r="G184" s="213"/>
      <c r="H184" s="213"/>
      <c r="I184" s="213"/>
      <c r="J184" s="213"/>
      <c r="P184" s="19"/>
      <c r="Q184" s="19"/>
    </row>
    <row r="185" spans="2:17" ht="15" customHeight="1" x14ac:dyDescent="0.2">
      <c r="B185" s="213"/>
      <c r="C185" s="213"/>
      <c r="D185" s="213"/>
      <c r="E185" s="213"/>
      <c r="F185" s="213"/>
      <c r="G185" s="213"/>
      <c r="H185" s="213"/>
      <c r="I185" s="213"/>
      <c r="J185" s="213"/>
      <c r="P185" s="19"/>
      <c r="Q185" s="19"/>
    </row>
    <row r="186" spans="2:17" ht="15" customHeight="1" x14ac:dyDescent="0.2">
      <c r="B186" s="213"/>
      <c r="C186" s="213"/>
      <c r="D186" s="213"/>
      <c r="E186" s="213"/>
      <c r="F186" s="213"/>
      <c r="G186" s="213"/>
      <c r="H186" s="213"/>
      <c r="I186" s="213"/>
      <c r="J186" s="213"/>
      <c r="P186" s="19"/>
      <c r="Q186" s="19"/>
    </row>
    <row r="187" spans="2:17" ht="15" customHeight="1" x14ac:dyDescent="0.2">
      <c r="B187" s="213"/>
      <c r="C187" s="213"/>
      <c r="D187" s="213"/>
      <c r="E187" s="213"/>
      <c r="F187" s="213"/>
      <c r="G187" s="213"/>
      <c r="H187" s="213"/>
      <c r="I187" s="213"/>
      <c r="J187" s="213"/>
      <c r="P187" s="19"/>
      <c r="Q187" s="19"/>
    </row>
    <row r="188" spans="2:17" x14ac:dyDescent="0.2">
      <c r="B188" s="213"/>
      <c r="C188" s="213"/>
      <c r="D188" s="213"/>
      <c r="E188" s="213"/>
      <c r="F188" s="213"/>
      <c r="G188" s="213"/>
      <c r="H188" s="213"/>
      <c r="I188" s="213"/>
      <c r="J188" s="213"/>
      <c r="P188" s="19"/>
      <c r="Q188" s="19"/>
    </row>
    <row r="189" spans="2:17" ht="15" customHeight="1" x14ac:dyDescent="0.2">
      <c r="B189" s="213" t="s">
        <v>1197</v>
      </c>
      <c r="C189" s="213"/>
      <c r="D189" s="213"/>
      <c r="E189" s="213"/>
      <c r="F189" s="213"/>
      <c r="G189" s="213"/>
      <c r="H189" s="213"/>
      <c r="I189" s="213"/>
      <c r="J189" s="213"/>
      <c r="P189" s="19"/>
      <c r="Q189" s="19"/>
    </row>
    <row r="190" spans="2:17" ht="15" customHeight="1" x14ac:dyDescent="0.2">
      <c r="B190" s="213"/>
      <c r="C190" s="213"/>
      <c r="D190" s="213"/>
      <c r="E190" s="213"/>
      <c r="F190" s="213"/>
      <c r="G190" s="213"/>
      <c r="H190" s="213"/>
      <c r="I190" s="213"/>
      <c r="J190" s="213"/>
      <c r="P190" s="19"/>
      <c r="Q190" s="19"/>
    </row>
    <row r="191" spans="2:17" ht="15" customHeight="1" x14ac:dyDescent="0.2">
      <c r="B191" s="213"/>
      <c r="C191" s="213"/>
      <c r="D191" s="213"/>
      <c r="E191" s="213"/>
      <c r="F191" s="213"/>
      <c r="G191" s="213"/>
      <c r="H191" s="213"/>
      <c r="I191" s="213"/>
      <c r="J191" s="213"/>
      <c r="P191" s="19"/>
      <c r="Q191" s="19"/>
    </row>
    <row r="192" spans="2:17" x14ac:dyDescent="0.2">
      <c r="B192" s="213"/>
      <c r="C192" s="213"/>
      <c r="D192" s="213"/>
      <c r="E192" s="213"/>
      <c r="F192" s="213"/>
      <c r="G192" s="213"/>
      <c r="H192" s="213"/>
      <c r="I192" s="213"/>
      <c r="J192" s="213"/>
      <c r="P192" s="19"/>
      <c r="Q192" s="19"/>
    </row>
    <row r="193" spans="2:17" x14ac:dyDescent="0.2">
      <c r="B193" s="213"/>
      <c r="C193" s="213"/>
      <c r="D193" s="213"/>
      <c r="E193" s="213"/>
      <c r="F193" s="213"/>
      <c r="G193" s="213"/>
      <c r="H193" s="213"/>
      <c r="I193" s="213"/>
      <c r="J193" s="213"/>
      <c r="P193" s="19"/>
      <c r="Q193" s="19"/>
    </row>
    <row r="194" spans="2:17" ht="15" customHeight="1" x14ac:dyDescent="0.25">
      <c r="B194" s="114" t="s">
        <v>58</v>
      </c>
      <c r="P194" s="19"/>
      <c r="Q194" s="19"/>
    </row>
    <row r="195" spans="2:17" x14ac:dyDescent="0.2">
      <c r="B195" s="258" t="s">
        <v>83</v>
      </c>
      <c r="C195" s="258"/>
      <c r="D195" s="258"/>
      <c r="E195" s="258"/>
      <c r="F195" s="258"/>
      <c r="G195" s="258"/>
      <c r="H195" s="258"/>
      <c r="I195" s="258"/>
      <c r="J195" s="258"/>
      <c r="P195" s="19"/>
      <c r="Q195" s="19"/>
    </row>
    <row r="196" spans="2:17" ht="15" customHeight="1" x14ac:dyDescent="0.2">
      <c r="B196" s="245" t="s">
        <v>327</v>
      </c>
      <c r="C196" s="245"/>
      <c r="D196" s="245"/>
      <c r="E196" s="245"/>
      <c r="F196" s="245"/>
      <c r="G196" s="245"/>
      <c r="H196" s="245"/>
      <c r="I196" s="245"/>
      <c r="J196" s="245"/>
      <c r="P196" s="19"/>
      <c r="Q196" s="19"/>
    </row>
    <row r="197" spans="2:17" ht="15" customHeight="1" x14ac:dyDescent="0.2">
      <c r="B197" s="245"/>
      <c r="C197" s="245"/>
      <c r="D197" s="245"/>
      <c r="E197" s="245"/>
      <c r="F197" s="245"/>
      <c r="G197" s="245"/>
      <c r="H197" s="245"/>
      <c r="I197" s="245"/>
      <c r="J197" s="245"/>
      <c r="P197" s="19"/>
      <c r="Q197" s="19"/>
    </row>
    <row r="198" spans="2:17" ht="15" customHeight="1" x14ac:dyDescent="0.2">
      <c r="B198" s="245"/>
      <c r="C198" s="245"/>
      <c r="D198" s="245"/>
      <c r="E198" s="245"/>
      <c r="F198" s="245"/>
      <c r="G198" s="245"/>
      <c r="H198" s="245"/>
      <c r="I198" s="245"/>
      <c r="J198" s="245"/>
      <c r="P198" s="19"/>
      <c r="Q198" s="19"/>
    </row>
    <row r="199" spans="2:17" ht="15" customHeight="1" x14ac:dyDescent="0.2">
      <c r="B199" s="213" t="s">
        <v>1198</v>
      </c>
      <c r="C199" s="213"/>
      <c r="D199" s="213"/>
      <c r="E199" s="213"/>
      <c r="F199" s="213"/>
      <c r="G199" s="213"/>
      <c r="H199" s="213"/>
      <c r="I199" s="213"/>
      <c r="J199" s="213"/>
      <c r="L199" s="115" t="s">
        <v>356</v>
      </c>
      <c r="M199" s="231" t="s">
        <v>1199</v>
      </c>
      <c r="N199" s="232"/>
      <c r="O199" s="232"/>
      <c r="P199" s="233"/>
      <c r="Q199" s="19"/>
    </row>
    <row r="200" spans="2:17" x14ac:dyDescent="0.2">
      <c r="B200" s="213"/>
      <c r="C200" s="213"/>
      <c r="D200" s="213"/>
      <c r="E200" s="213"/>
      <c r="F200" s="213"/>
      <c r="G200" s="213"/>
      <c r="H200" s="213"/>
      <c r="I200" s="213"/>
      <c r="J200" s="213"/>
      <c r="M200" s="234"/>
      <c r="N200" s="222"/>
      <c r="O200" s="222"/>
      <c r="P200" s="235"/>
      <c r="Q200" s="19"/>
    </row>
    <row r="201" spans="2:17" x14ac:dyDescent="0.2">
      <c r="B201" s="213"/>
      <c r="C201" s="213"/>
      <c r="D201" s="213"/>
      <c r="E201" s="213"/>
      <c r="F201" s="213"/>
      <c r="G201" s="213"/>
      <c r="H201" s="213"/>
      <c r="I201" s="213"/>
      <c r="J201" s="213"/>
      <c r="M201" s="234"/>
      <c r="N201" s="222"/>
      <c r="O201" s="222"/>
      <c r="P201" s="235"/>
      <c r="Q201" s="19"/>
    </row>
    <row r="202" spans="2:17" x14ac:dyDescent="0.2">
      <c r="B202" s="714" t="s">
        <v>665</v>
      </c>
      <c r="C202" s="714"/>
      <c r="D202" s="714"/>
      <c r="E202" s="714"/>
      <c r="F202" s="714"/>
      <c r="G202" s="714"/>
      <c r="H202" s="714"/>
      <c r="I202" s="714"/>
      <c r="J202" s="714"/>
      <c r="M202" s="234"/>
      <c r="N202" s="222"/>
      <c r="O202" s="222"/>
      <c r="P202" s="235"/>
      <c r="Q202" s="19"/>
    </row>
    <row r="203" spans="2:17" x14ac:dyDescent="0.2">
      <c r="B203" s="714"/>
      <c r="C203" s="714"/>
      <c r="D203" s="714"/>
      <c r="E203" s="714"/>
      <c r="F203" s="714"/>
      <c r="G203" s="714"/>
      <c r="H203" s="714"/>
      <c r="I203" s="714"/>
      <c r="J203" s="714"/>
      <c r="M203" s="234"/>
      <c r="N203" s="222"/>
      <c r="O203" s="222"/>
      <c r="P203" s="235"/>
      <c r="Q203" s="19"/>
    </row>
    <row r="204" spans="2:17" ht="15.75" x14ac:dyDescent="0.2">
      <c r="B204" s="217" t="s">
        <v>1200</v>
      </c>
      <c r="C204" s="217"/>
      <c r="D204" s="217"/>
      <c r="E204" s="217"/>
      <c r="F204" s="217"/>
      <c r="G204" s="217"/>
      <c r="H204" s="217"/>
      <c r="I204" s="217"/>
      <c r="J204" s="217"/>
      <c r="M204" s="234"/>
      <c r="N204" s="222"/>
      <c r="O204" s="222"/>
      <c r="P204" s="235"/>
      <c r="Q204" s="19"/>
    </row>
    <row r="205" spans="2:17" ht="15.75" x14ac:dyDescent="0.2">
      <c r="B205" s="217" t="s">
        <v>1201</v>
      </c>
      <c r="C205" s="217"/>
      <c r="D205" s="217"/>
      <c r="E205" s="217"/>
      <c r="F205" s="217"/>
      <c r="G205" s="217"/>
      <c r="H205" s="217"/>
      <c r="I205" s="217"/>
      <c r="J205" s="217"/>
      <c r="M205" s="236"/>
      <c r="N205" s="237"/>
      <c r="O205" s="237"/>
      <c r="P205" s="238"/>
      <c r="Q205" s="19"/>
    </row>
    <row r="206" spans="2:17" x14ac:dyDescent="0.2">
      <c r="B206" s="258" t="s">
        <v>666</v>
      </c>
      <c r="C206" s="258"/>
      <c r="D206" s="258"/>
      <c r="E206" s="258"/>
      <c r="F206" s="258"/>
      <c r="G206" s="258"/>
      <c r="H206" s="258"/>
      <c r="I206" s="258"/>
      <c r="J206" s="258"/>
      <c r="P206" s="19"/>
      <c r="Q206" s="19"/>
    </row>
    <row r="207" spans="2:17" x14ac:dyDescent="0.2">
      <c r="B207" s="715" t="s">
        <v>595</v>
      </c>
      <c r="C207" s="257"/>
      <c r="D207" s="257"/>
      <c r="E207" s="257"/>
      <c r="F207" s="257"/>
      <c r="G207" s="257"/>
      <c r="H207" s="257"/>
      <c r="I207" s="257"/>
      <c r="J207" s="257"/>
      <c r="P207" s="19"/>
      <c r="Q207" s="19"/>
    </row>
    <row r="208" spans="2:17" x14ac:dyDescent="0.2">
      <c r="B208" s="715" t="s">
        <v>596</v>
      </c>
      <c r="C208" s="257"/>
      <c r="D208" s="257"/>
      <c r="E208" s="257"/>
      <c r="F208" s="257"/>
      <c r="G208" s="257"/>
      <c r="H208" s="257"/>
      <c r="I208" s="257"/>
      <c r="J208" s="257"/>
      <c r="P208" s="19"/>
      <c r="Q208" s="19"/>
    </row>
    <row r="209" spans="2:17" ht="15.75" x14ac:dyDescent="0.25">
      <c r="B209" s="715" t="s">
        <v>667</v>
      </c>
      <c r="C209" s="257"/>
      <c r="D209" s="257"/>
      <c r="E209" s="257"/>
      <c r="F209" s="257"/>
      <c r="G209" s="257"/>
      <c r="H209" s="257"/>
      <c r="I209" s="257"/>
      <c r="J209" s="257"/>
      <c r="P209" s="19"/>
      <c r="Q209" s="19"/>
    </row>
    <row r="210" spans="2:17" ht="15" customHeight="1" x14ac:dyDescent="0.2">
      <c r="B210" s="213" t="s">
        <v>1202</v>
      </c>
      <c r="C210" s="213"/>
      <c r="D210" s="213"/>
      <c r="E210" s="213"/>
      <c r="F210" s="213"/>
      <c r="G210" s="213"/>
      <c r="H210" s="213"/>
      <c r="I210" s="213"/>
      <c r="J210" s="213"/>
      <c r="P210" s="19"/>
      <c r="Q210" s="19"/>
    </row>
    <row r="211" spans="2:17" ht="15" customHeight="1" x14ac:dyDescent="0.2">
      <c r="B211" s="213"/>
      <c r="C211" s="213"/>
      <c r="D211" s="213"/>
      <c r="E211" s="213"/>
      <c r="F211" s="213"/>
      <c r="G211" s="213"/>
      <c r="H211" s="213"/>
      <c r="I211" s="213"/>
      <c r="J211" s="213"/>
      <c r="P211" s="19"/>
      <c r="Q211" s="19"/>
    </row>
    <row r="212" spans="2:17" ht="15" customHeight="1" x14ac:dyDescent="0.2">
      <c r="B212" s="213"/>
      <c r="C212" s="213"/>
      <c r="D212" s="213"/>
      <c r="E212" s="213"/>
      <c r="F212" s="213"/>
      <c r="G212" s="213"/>
      <c r="H212" s="213"/>
      <c r="I212" s="213"/>
      <c r="J212" s="213"/>
      <c r="P212" s="19"/>
      <c r="Q212" s="19"/>
    </row>
    <row r="213" spans="2:17" ht="15" customHeight="1" x14ac:dyDescent="0.2">
      <c r="B213" s="213"/>
      <c r="C213" s="213"/>
      <c r="D213" s="213"/>
      <c r="E213" s="213"/>
      <c r="F213" s="213"/>
      <c r="G213" s="213"/>
      <c r="H213" s="213"/>
      <c r="I213" s="213"/>
      <c r="J213" s="213"/>
      <c r="P213" s="19"/>
      <c r="Q213" s="19"/>
    </row>
    <row r="214" spans="2:17" ht="15" customHeight="1" x14ac:dyDescent="0.2">
      <c r="B214" s="213"/>
      <c r="C214" s="213"/>
      <c r="D214" s="213"/>
      <c r="E214" s="213"/>
      <c r="F214" s="213"/>
      <c r="G214" s="213"/>
      <c r="H214" s="213"/>
      <c r="I214" s="213"/>
      <c r="J214" s="213"/>
      <c r="P214" s="19"/>
      <c r="Q214" s="19"/>
    </row>
    <row r="215" spans="2:17" ht="15" customHeight="1" x14ac:dyDescent="0.2">
      <c r="B215" s="213"/>
      <c r="C215" s="213"/>
      <c r="D215" s="213"/>
      <c r="E215" s="213"/>
      <c r="F215" s="213"/>
      <c r="G215" s="213"/>
      <c r="H215" s="213"/>
      <c r="I215" s="213"/>
      <c r="J215" s="213"/>
      <c r="P215" s="19"/>
      <c r="Q215" s="19"/>
    </row>
    <row r="216" spans="2:17" ht="15" customHeight="1" x14ac:dyDescent="0.2">
      <c r="B216" s="213"/>
      <c r="C216" s="213"/>
      <c r="D216" s="213"/>
      <c r="E216" s="213"/>
      <c r="F216" s="213"/>
      <c r="G216" s="213"/>
      <c r="H216" s="213"/>
      <c r="I216" s="213"/>
      <c r="J216" s="213"/>
      <c r="P216" s="19"/>
      <c r="Q216" s="19"/>
    </row>
    <row r="217" spans="2:17" ht="15" customHeight="1" x14ac:dyDescent="0.2">
      <c r="B217" s="213"/>
      <c r="C217" s="213"/>
      <c r="D217" s="213"/>
      <c r="E217" s="213"/>
      <c r="F217" s="213"/>
      <c r="G217" s="213"/>
      <c r="H217" s="213"/>
      <c r="I217" s="213"/>
      <c r="J217" s="213"/>
      <c r="P217" s="19"/>
      <c r="Q217" s="19"/>
    </row>
    <row r="218" spans="2:17" ht="15" customHeight="1" x14ac:dyDescent="0.2">
      <c r="B218" s="213"/>
      <c r="C218" s="213"/>
      <c r="D218" s="213"/>
      <c r="E218" s="213"/>
      <c r="F218" s="213"/>
      <c r="G218" s="213"/>
      <c r="H218" s="213"/>
      <c r="I218" s="213"/>
      <c r="J218" s="213"/>
      <c r="P218" s="19"/>
      <c r="Q218" s="19"/>
    </row>
    <row r="219" spans="2:17" ht="15" customHeight="1" x14ac:dyDescent="0.2">
      <c r="B219" s="213"/>
      <c r="C219" s="213"/>
      <c r="D219" s="213"/>
      <c r="E219" s="213"/>
      <c r="F219" s="213"/>
      <c r="G219" s="213"/>
      <c r="H219" s="213"/>
      <c r="I219" s="213"/>
      <c r="J219" s="213"/>
      <c r="P219" s="19"/>
      <c r="Q219" s="19"/>
    </row>
    <row r="220" spans="2:17" ht="15" customHeight="1" x14ac:dyDescent="0.2">
      <c r="B220" s="213"/>
      <c r="C220" s="213"/>
      <c r="D220" s="213"/>
      <c r="E220" s="213"/>
      <c r="F220" s="213"/>
      <c r="G220" s="213"/>
      <c r="H220" s="213"/>
      <c r="I220" s="213"/>
      <c r="J220" s="213"/>
      <c r="P220" s="19"/>
      <c r="Q220" s="19"/>
    </row>
    <row r="221" spans="2:17" x14ac:dyDescent="0.2">
      <c r="B221" s="213"/>
      <c r="C221" s="213"/>
      <c r="D221" s="213"/>
      <c r="E221" s="213"/>
      <c r="F221" s="213"/>
      <c r="G221" s="213"/>
      <c r="H221" s="213"/>
      <c r="I221" s="213"/>
      <c r="J221" s="213"/>
      <c r="P221" s="19"/>
      <c r="Q221" s="19"/>
    </row>
    <row r="222" spans="2:17" x14ac:dyDescent="0.2">
      <c r="B222" s="213"/>
      <c r="C222" s="213"/>
      <c r="D222" s="213"/>
      <c r="E222" s="213"/>
      <c r="F222" s="213"/>
      <c r="G222" s="213"/>
      <c r="H222" s="213"/>
      <c r="I222" s="213"/>
      <c r="J222" s="213"/>
      <c r="P222" s="19"/>
      <c r="Q222" s="19"/>
    </row>
    <row r="223" spans="2:17" x14ac:dyDescent="0.2">
      <c r="B223" s="735" t="s">
        <v>482</v>
      </c>
      <c r="C223" s="722"/>
      <c r="D223" s="722"/>
      <c r="E223" s="722"/>
      <c r="F223" s="722"/>
      <c r="G223" s="722"/>
      <c r="H223" s="722"/>
      <c r="I223" s="722"/>
      <c r="J223" s="736"/>
      <c r="P223" s="19"/>
      <c r="Q223" s="19"/>
    </row>
    <row r="224" spans="2:17" x14ac:dyDescent="0.2">
      <c r="B224" s="737"/>
      <c r="C224" s="723"/>
      <c r="D224" s="723"/>
      <c r="E224" s="723"/>
      <c r="F224" s="723"/>
      <c r="G224" s="723"/>
      <c r="H224" s="723"/>
      <c r="I224" s="723"/>
      <c r="J224" s="738"/>
      <c r="P224" s="19"/>
      <c r="Q224" s="19"/>
    </row>
    <row r="225" spans="2:17" ht="15" customHeight="1" x14ac:dyDescent="0.2">
      <c r="B225" s="739"/>
      <c r="C225" s="723"/>
      <c r="D225" s="723"/>
      <c r="E225" s="723"/>
      <c r="F225" s="723"/>
      <c r="G225" s="723"/>
      <c r="H225" s="723"/>
      <c r="I225" s="723"/>
      <c r="J225" s="738"/>
      <c r="K225" s="596"/>
      <c r="P225" s="19"/>
      <c r="Q225" s="19"/>
    </row>
    <row r="226" spans="2:17" x14ac:dyDescent="0.2">
      <c r="B226" s="740"/>
      <c r="C226" s="741"/>
      <c r="D226" s="741"/>
      <c r="E226" s="741"/>
      <c r="F226" s="741"/>
      <c r="G226" s="741"/>
      <c r="H226" s="741"/>
      <c r="I226" s="741"/>
      <c r="J226" s="742"/>
      <c r="K226" s="596"/>
      <c r="P226" s="19"/>
      <c r="Q226" s="19"/>
    </row>
    <row r="227" spans="2:17" ht="15" customHeight="1" x14ac:dyDescent="0.2">
      <c r="B227" s="722" t="s">
        <v>305</v>
      </c>
      <c r="C227" s="722"/>
      <c r="D227" s="722"/>
      <c r="E227" s="722"/>
      <c r="F227" s="722"/>
      <c r="G227" s="722"/>
      <c r="H227" s="722"/>
      <c r="I227" s="722"/>
      <c r="J227" s="722"/>
      <c r="P227" s="19"/>
      <c r="Q227" s="19"/>
    </row>
    <row r="228" spans="2:17" ht="15" customHeight="1" x14ac:dyDescent="0.2">
      <c r="B228" s="723"/>
      <c r="C228" s="723"/>
      <c r="D228" s="723"/>
      <c r="E228" s="723"/>
      <c r="F228" s="723"/>
      <c r="G228" s="723"/>
      <c r="H228" s="723"/>
      <c r="I228" s="723"/>
      <c r="J228" s="723"/>
      <c r="P228" s="19"/>
      <c r="Q228" s="19"/>
    </row>
    <row r="229" spans="2:17" ht="15" customHeight="1" x14ac:dyDescent="0.2">
      <c r="B229" s="723"/>
      <c r="C229" s="723"/>
      <c r="D229" s="723"/>
      <c r="E229" s="723"/>
      <c r="F229" s="723"/>
      <c r="G229" s="723"/>
      <c r="H229" s="723"/>
      <c r="I229" s="723"/>
      <c r="J229" s="723"/>
      <c r="P229" s="19"/>
      <c r="Q229" s="19"/>
    </row>
    <row r="230" spans="2:17" x14ac:dyDescent="0.2">
      <c r="B230" s="213"/>
      <c r="C230" s="213"/>
      <c r="D230" s="213"/>
      <c r="E230" s="213"/>
      <c r="F230" s="213"/>
      <c r="G230" s="213"/>
      <c r="H230" s="213"/>
      <c r="I230" s="213"/>
      <c r="J230" s="213"/>
      <c r="P230" s="19"/>
      <c r="Q230" s="19"/>
    </row>
    <row r="231" spans="2:17" x14ac:dyDescent="0.2">
      <c r="B231" s="213" t="s">
        <v>304</v>
      </c>
      <c r="C231" s="213"/>
      <c r="D231" s="213"/>
      <c r="E231" s="213"/>
      <c r="F231" s="213"/>
      <c r="G231" s="213"/>
      <c r="H231" s="213"/>
      <c r="I231" s="213"/>
      <c r="J231" s="213"/>
      <c r="P231" s="19"/>
      <c r="Q231" s="19"/>
    </row>
    <row r="232" spans="2:17" x14ac:dyDescent="0.2">
      <c r="B232" s="213"/>
      <c r="C232" s="213"/>
      <c r="D232" s="213"/>
      <c r="E232" s="213"/>
      <c r="F232" s="213"/>
      <c r="G232" s="213"/>
      <c r="H232" s="213"/>
      <c r="I232" s="213"/>
      <c r="J232" s="213"/>
      <c r="P232" s="19"/>
      <c r="Q232" s="19"/>
    </row>
    <row r="233" spans="2:17" ht="15" customHeight="1" x14ac:dyDescent="0.2">
      <c r="B233" s="105"/>
      <c r="C233" s="245" t="s">
        <v>306</v>
      </c>
      <c r="D233" s="245"/>
      <c r="E233" s="245"/>
      <c r="F233" s="245"/>
      <c r="G233" s="245"/>
      <c r="H233" s="245"/>
      <c r="I233" s="245"/>
      <c r="J233" s="245"/>
      <c r="P233" s="19"/>
      <c r="Q233" s="19"/>
    </row>
    <row r="234" spans="2:17" ht="15" customHeight="1" x14ac:dyDescent="0.2">
      <c r="B234" s="105"/>
      <c r="C234" s="245"/>
      <c r="D234" s="245"/>
      <c r="E234" s="245"/>
      <c r="F234" s="245"/>
      <c r="G234" s="245"/>
      <c r="H234" s="245"/>
      <c r="I234" s="245"/>
      <c r="J234" s="245"/>
      <c r="P234" s="19"/>
      <c r="Q234" s="19"/>
    </row>
    <row r="235" spans="2:17" x14ac:dyDescent="0.2">
      <c r="C235" s="245"/>
      <c r="D235" s="245"/>
      <c r="E235" s="245"/>
      <c r="F235" s="245"/>
      <c r="G235" s="245"/>
      <c r="H235" s="245"/>
      <c r="I235" s="245"/>
      <c r="J235" s="245"/>
      <c r="P235" s="19"/>
      <c r="Q235" s="19"/>
    </row>
    <row r="236" spans="2:17" x14ac:dyDescent="0.2">
      <c r="C236" s="245" t="s">
        <v>307</v>
      </c>
      <c r="D236" s="245"/>
      <c r="E236" s="245"/>
      <c r="F236" s="245"/>
      <c r="G236" s="245"/>
      <c r="H236" s="245"/>
      <c r="I236" s="245"/>
      <c r="J236" s="245"/>
      <c r="P236" s="19"/>
      <c r="Q236" s="19"/>
    </row>
    <row r="237" spans="2:17" ht="15" customHeight="1" x14ac:dyDescent="0.2">
      <c r="C237" s="245"/>
      <c r="D237" s="245"/>
      <c r="E237" s="245"/>
      <c r="F237" s="245"/>
      <c r="G237" s="245"/>
      <c r="H237" s="245"/>
      <c r="I237" s="245"/>
      <c r="J237" s="245"/>
      <c r="L237" s="116" t="s">
        <v>356</v>
      </c>
      <c r="M237" s="231" t="s">
        <v>1203</v>
      </c>
      <c r="N237" s="232"/>
      <c r="O237" s="232"/>
      <c r="P237" s="233"/>
      <c r="Q237" s="19"/>
    </row>
    <row r="238" spans="2:17" x14ac:dyDescent="0.2">
      <c r="C238" s="245"/>
      <c r="D238" s="245"/>
      <c r="E238" s="245"/>
      <c r="F238" s="245"/>
      <c r="G238" s="245"/>
      <c r="H238" s="245"/>
      <c r="I238" s="245"/>
      <c r="J238" s="245"/>
      <c r="M238" s="234"/>
      <c r="N238" s="222"/>
      <c r="O238" s="222"/>
      <c r="P238" s="235"/>
      <c r="Q238" s="19"/>
    </row>
    <row r="239" spans="2:17" x14ac:dyDescent="0.2">
      <c r="C239" s="213" t="s">
        <v>308</v>
      </c>
      <c r="D239" s="213"/>
      <c r="E239" s="213"/>
      <c r="F239" s="213"/>
      <c r="G239" s="213"/>
      <c r="H239" s="213"/>
      <c r="I239" s="213"/>
      <c r="J239" s="213"/>
      <c r="M239" s="234"/>
      <c r="N239" s="222"/>
      <c r="O239" s="222"/>
      <c r="P239" s="235"/>
      <c r="Q239" s="19"/>
    </row>
    <row r="240" spans="2:17" x14ac:dyDescent="0.2">
      <c r="C240" s="213"/>
      <c r="D240" s="213"/>
      <c r="E240" s="213"/>
      <c r="F240" s="213"/>
      <c r="G240" s="213"/>
      <c r="H240" s="213"/>
      <c r="I240" s="213"/>
      <c r="J240" s="213"/>
      <c r="M240" s="234"/>
      <c r="N240" s="222"/>
      <c r="O240" s="222"/>
      <c r="P240" s="235"/>
      <c r="Q240" s="19"/>
    </row>
    <row r="241" spans="1:17" x14ac:dyDescent="0.2">
      <c r="C241" s="213"/>
      <c r="D241" s="213"/>
      <c r="E241" s="213"/>
      <c r="F241" s="213"/>
      <c r="G241" s="213"/>
      <c r="H241" s="213"/>
      <c r="I241" s="213"/>
      <c r="J241" s="213"/>
      <c r="M241" s="236"/>
      <c r="N241" s="237"/>
      <c r="O241" s="237"/>
      <c r="P241" s="238"/>
      <c r="Q241" s="19"/>
    </row>
    <row r="242" spans="1:17" x14ac:dyDescent="0.2">
      <c r="C242" s="213"/>
      <c r="D242" s="213"/>
      <c r="E242" s="213"/>
      <c r="F242" s="213"/>
      <c r="G242" s="213"/>
      <c r="H242" s="213"/>
      <c r="I242" s="213"/>
      <c r="J242" s="213"/>
      <c r="P242" s="19"/>
      <c r="Q242" s="19"/>
    </row>
    <row r="243" spans="1:17" x14ac:dyDescent="0.2">
      <c r="P243" s="19"/>
      <c r="Q243" s="19"/>
    </row>
    <row r="244" spans="1:17" x14ac:dyDescent="0.2">
      <c r="A244" s="19"/>
      <c r="B244" s="19"/>
      <c r="C244" s="19"/>
      <c r="D244" s="19"/>
      <c r="E244" s="19"/>
      <c r="F244" s="19"/>
      <c r="G244" s="19"/>
      <c r="H244" s="19"/>
      <c r="I244" s="19"/>
      <c r="J244" s="19"/>
      <c r="K244" s="19"/>
      <c r="L244" s="19"/>
      <c r="M244" s="19"/>
      <c r="N244" s="19"/>
      <c r="O244" s="19"/>
      <c r="P244" s="19"/>
      <c r="Q244" s="19"/>
    </row>
    <row r="245" spans="1:17" x14ac:dyDescent="0.2">
      <c r="P245" s="19"/>
      <c r="Q245" s="19"/>
    </row>
    <row r="246" spans="1:17" x14ac:dyDescent="0.2">
      <c r="B246" s="251" t="s">
        <v>264</v>
      </c>
      <c r="C246" s="251"/>
      <c r="D246" s="251"/>
      <c r="P246" s="19"/>
      <c r="Q246" s="19"/>
    </row>
    <row r="247" spans="1:17" x14ac:dyDescent="0.2">
      <c r="B247" s="250"/>
      <c r="C247" s="250"/>
      <c r="D247" s="250"/>
      <c r="P247" s="19"/>
      <c r="Q247" s="19"/>
    </row>
    <row r="248" spans="1:17" x14ac:dyDescent="0.2">
      <c r="B248" s="246" t="s">
        <v>242</v>
      </c>
      <c r="C248" s="246"/>
      <c r="D248" s="246"/>
      <c r="F248" s="724" t="s">
        <v>584</v>
      </c>
      <c r="G248" s="725"/>
      <c r="H248" s="725"/>
      <c r="I248" s="725"/>
      <c r="J248" s="725"/>
      <c r="K248" s="725"/>
      <c r="L248" s="725"/>
      <c r="M248" s="725"/>
      <c r="N248" s="726"/>
      <c r="P248" s="19"/>
      <c r="Q248" s="19"/>
    </row>
    <row r="249" spans="1:17" x14ac:dyDescent="0.2">
      <c r="F249" s="727"/>
      <c r="G249" s="222"/>
      <c r="H249" s="222"/>
      <c r="I249" s="222"/>
      <c r="J249" s="222"/>
      <c r="K249" s="222"/>
      <c r="L249" s="222"/>
      <c r="M249" s="222"/>
      <c r="N249" s="728"/>
      <c r="P249" s="19"/>
      <c r="Q249" s="19"/>
    </row>
    <row r="250" spans="1:17" ht="15" customHeight="1" x14ac:dyDescent="0.2">
      <c r="F250" s="729"/>
      <c r="G250" s="730"/>
      <c r="H250" s="730"/>
      <c r="I250" s="730"/>
      <c r="J250" s="730"/>
      <c r="K250" s="730"/>
      <c r="L250" s="730"/>
      <c r="M250" s="730"/>
      <c r="N250" s="731"/>
      <c r="P250" s="19"/>
      <c r="Q250" s="19"/>
    </row>
    <row r="251" spans="1:17" x14ac:dyDescent="0.2">
      <c r="P251" s="19"/>
      <c r="Q251" s="19"/>
    </row>
    <row r="252" spans="1:17" ht="15" customHeight="1" x14ac:dyDescent="0.2">
      <c r="B252" s="441" t="s">
        <v>101</v>
      </c>
      <c r="C252" s="441"/>
      <c r="D252" s="441"/>
      <c r="E252" s="441"/>
      <c r="F252" s="441"/>
      <c r="G252" s="441"/>
      <c r="H252" s="441"/>
      <c r="I252" s="441"/>
      <c r="J252" s="441"/>
      <c r="K252" s="83"/>
      <c r="P252" s="19"/>
      <c r="Q252" s="19"/>
    </row>
    <row r="253" spans="1:17" ht="15" customHeight="1" x14ac:dyDescent="0.2">
      <c r="B253" s="240" t="s">
        <v>693</v>
      </c>
      <c r="C253" s="240"/>
      <c r="D253" s="240"/>
      <c r="E253" s="240"/>
      <c r="F253" s="240"/>
      <c r="G253" s="240"/>
      <c r="H253" s="240"/>
      <c r="I253" s="240"/>
      <c r="J253" s="240"/>
      <c r="P253" s="19"/>
      <c r="Q253" s="19"/>
    </row>
    <row r="254" spans="1:17" ht="15" customHeight="1" x14ac:dyDescent="0.2">
      <c r="B254" s="240"/>
      <c r="C254" s="240"/>
      <c r="D254" s="240"/>
      <c r="E254" s="240"/>
      <c r="F254" s="240"/>
      <c r="G254" s="240"/>
      <c r="H254" s="240"/>
      <c r="I254" s="240"/>
      <c r="J254" s="240"/>
      <c r="P254" s="19"/>
      <c r="Q254" s="19"/>
    </row>
    <row r="255" spans="1:17" x14ac:dyDescent="0.2">
      <c r="B255" s="240"/>
      <c r="C255" s="240"/>
      <c r="D255" s="240"/>
      <c r="E255" s="240"/>
      <c r="F255" s="240"/>
      <c r="G255" s="240"/>
      <c r="H255" s="240"/>
      <c r="I255" s="240"/>
      <c r="J255" s="240"/>
      <c r="P255" s="19"/>
      <c r="Q255" s="19"/>
    </row>
    <row r="256" spans="1:17" x14ac:dyDescent="0.2">
      <c r="B256" s="667" t="s">
        <v>943</v>
      </c>
      <c r="C256" s="668"/>
      <c r="D256" s="668"/>
      <c r="E256" s="668"/>
      <c r="F256" s="668"/>
      <c r="G256" s="668"/>
      <c r="H256" s="668"/>
      <c r="I256" s="668"/>
      <c r="J256" s="669"/>
      <c r="P256" s="19"/>
      <c r="Q256" s="19"/>
    </row>
    <row r="257" spans="2:17" x14ac:dyDescent="0.2">
      <c r="B257" s="670"/>
      <c r="C257" s="671"/>
      <c r="D257" s="671"/>
      <c r="E257" s="671"/>
      <c r="F257" s="671"/>
      <c r="G257" s="671"/>
      <c r="H257" s="671"/>
      <c r="I257" s="671"/>
      <c r="J257" s="672"/>
      <c r="P257" s="19"/>
      <c r="Q257" s="19"/>
    </row>
    <row r="258" spans="2:17" ht="18.75" customHeight="1" x14ac:dyDescent="0.2">
      <c r="B258" s="499" t="s">
        <v>354</v>
      </c>
      <c r="C258" s="499"/>
      <c r="D258" s="499"/>
      <c r="E258" s="499"/>
      <c r="F258" s="499"/>
      <c r="G258" s="499"/>
      <c r="H258" s="499"/>
      <c r="I258" s="499"/>
      <c r="J258" s="499"/>
      <c r="P258" s="19"/>
      <c r="Q258" s="19"/>
    </row>
    <row r="259" spans="2:17" ht="18.75" customHeight="1" x14ac:dyDescent="0.2">
      <c r="B259" s="499"/>
      <c r="C259" s="499"/>
      <c r="D259" s="499"/>
      <c r="E259" s="499"/>
      <c r="F259" s="499"/>
      <c r="G259" s="499"/>
      <c r="H259" s="499"/>
      <c r="I259" s="499"/>
      <c r="J259" s="499"/>
      <c r="P259" s="19"/>
      <c r="Q259" s="19"/>
    </row>
    <row r="260" spans="2:17" x14ac:dyDescent="0.2">
      <c r="B260" s="499"/>
      <c r="C260" s="499"/>
      <c r="D260" s="499"/>
      <c r="E260" s="499"/>
      <c r="F260" s="499"/>
      <c r="G260" s="499"/>
      <c r="H260" s="499"/>
      <c r="I260" s="499"/>
      <c r="J260" s="499"/>
      <c r="P260" s="19"/>
      <c r="Q260" s="19"/>
    </row>
    <row r="261" spans="2:17" ht="15.75" x14ac:dyDescent="0.2">
      <c r="B261" s="713" t="s">
        <v>727</v>
      </c>
      <c r="C261" s="713"/>
      <c r="D261" s="713"/>
      <c r="E261" s="713"/>
      <c r="F261" s="713"/>
      <c r="G261" s="117" t="s">
        <v>465</v>
      </c>
      <c r="H261" s="102"/>
      <c r="I261" s="131" t="str">
        <f>IF(OR(H261="",H262="",H263=""),"",IF(AND(H261=2,H262=1,H263=2),"G","R"))</f>
        <v/>
      </c>
      <c r="P261" s="19"/>
      <c r="Q261" s="19"/>
    </row>
    <row r="262" spans="2:17" ht="15.75" x14ac:dyDescent="0.2">
      <c r="G262" s="117" t="s">
        <v>725</v>
      </c>
      <c r="H262" s="102"/>
      <c r="P262" s="19"/>
      <c r="Q262" s="19"/>
    </row>
    <row r="263" spans="2:17" ht="15.75" x14ac:dyDescent="0.2">
      <c r="G263" s="117" t="s">
        <v>726</v>
      </c>
      <c r="H263" s="102"/>
      <c r="P263" s="19"/>
      <c r="Q263" s="19"/>
    </row>
    <row r="264" spans="2:17" ht="15.75" x14ac:dyDescent="0.2">
      <c r="G264" s="117"/>
      <c r="H264" s="117"/>
      <c r="P264" s="19"/>
      <c r="Q264" s="19"/>
    </row>
    <row r="265" spans="2:17" x14ac:dyDescent="0.2">
      <c r="B265" s="257" t="s">
        <v>355</v>
      </c>
      <c r="C265" s="257"/>
      <c r="D265" s="257"/>
      <c r="E265" s="257"/>
      <c r="F265" s="257"/>
      <c r="G265" s="257"/>
      <c r="H265" s="257"/>
      <c r="I265" s="257"/>
      <c r="J265" s="257"/>
      <c r="P265" s="19"/>
      <c r="Q265" s="19"/>
    </row>
    <row r="266" spans="2:17" x14ac:dyDescent="0.2">
      <c r="B266" s="95"/>
      <c r="C266" s="95"/>
      <c r="D266" s="95"/>
      <c r="E266" s="95"/>
      <c r="F266" s="95"/>
      <c r="G266" s="95"/>
      <c r="H266" s="95"/>
      <c r="I266" s="95"/>
      <c r="J266" s="95"/>
      <c r="P266" s="19"/>
      <c r="Q266" s="19"/>
    </row>
    <row r="267" spans="2:17" ht="18" customHeight="1" x14ac:dyDescent="0.2">
      <c r="B267" s="673" t="s">
        <v>1204</v>
      </c>
      <c r="C267" s="674"/>
      <c r="D267" s="674"/>
      <c r="E267" s="674"/>
      <c r="F267" s="674"/>
      <c r="G267" s="674"/>
      <c r="H267" s="675"/>
      <c r="I267" s="191"/>
      <c r="J267" s="131" t="str">
        <f>IF(OR(I267="",H270=""),"",IF(AND(I267="2L",H270="x=8L"),"G","R"))</f>
        <v/>
      </c>
      <c r="P267" s="19"/>
      <c r="Q267" s="19"/>
    </row>
    <row r="268" spans="2:17" ht="18" customHeight="1" x14ac:dyDescent="0.2">
      <c r="B268" s="673" t="s">
        <v>1205</v>
      </c>
      <c r="C268" s="674"/>
      <c r="D268" s="674"/>
      <c r="E268" s="674"/>
      <c r="F268" s="674"/>
      <c r="G268" s="674"/>
      <c r="H268" s="675"/>
      <c r="I268" s="100" t="s">
        <v>473</v>
      </c>
      <c r="P268" s="19"/>
      <c r="Q268" s="19"/>
    </row>
    <row r="269" spans="2:17" ht="15.75" customHeight="1" x14ac:dyDescent="0.2">
      <c r="B269" s="107"/>
      <c r="C269" s="96"/>
      <c r="D269" s="96"/>
      <c r="E269" s="96"/>
      <c r="F269" s="96"/>
      <c r="G269" s="96"/>
      <c r="H269" s="118"/>
      <c r="I269" s="118"/>
      <c r="P269" s="19"/>
      <c r="Q269" s="19"/>
    </row>
    <row r="270" spans="2:17" ht="15.75" customHeight="1" x14ac:dyDescent="0.2">
      <c r="B270" s="708" t="s">
        <v>474</v>
      </c>
      <c r="C270" s="708"/>
      <c r="D270" s="708"/>
      <c r="E270" s="708"/>
      <c r="F270" s="708"/>
      <c r="G270" s="708"/>
      <c r="H270" s="461"/>
      <c r="I270" s="461"/>
      <c r="P270" s="19"/>
      <c r="Q270" s="19"/>
    </row>
    <row r="271" spans="2:17" x14ac:dyDescent="0.2">
      <c r="P271" s="19"/>
      <c r="Q271" s="19"/>
    </row>
    <row r="272" spans="2:17" ht="18" customHeight="1" x14ac:dyDescent="0.2">
      <c r="B272" s="745" t="s">
        <v>412</v>
      </c>
      <c r="C272" s="745"/>
      <c r="D272" s="745"/>
      <c r="E272" s="745"/>
      <c r="F272" s="745"/>
      <c r="G272" s="412" t="s">
        <v>413</v>
      </c>
      <c r="H272" s="412"/>
      <c r="I272" s="461"/>
      <c r="J272" s="131" t="str">
        <f>IF(OR(I272="",I274=""),"",IF(AND(I272="Σ",I274="Λ"),"G","R"))</f>
        <v/>
      </c>
      <c r="P272" s="19"/>
      <c r="Q272" s="19"/>
    </row>
    <row r="273" spans="1:17" ht="18" customHeight="1" x14ac:dyDescent="0.2">
      <c r="B273" s="745"/>
      <c r="C273" s="745"/>
      <c r="D273" s="745"/>
      <c r="E273" s="745"/>
      <c r="F273" s="745"/>
      <c r="G273" s="412"/>
      <c r="H273" s="412"/>
      <c r="I273" s="461"/>
      <c r="P273" s="19"/>
      <c r="Q273" s="19"/>
    </row>
    <row r="274" spans="1:17" ht="18" customHeight="1" x14ac:dyDescent="0.2">
      <c r="B274" s="745"/>
      <c r="C274" s="745"/>
      <c r="D274" s="745"/>
      <c r="E274" s="745"/>
      <c r="F274" s="745"/>
      <c r="G274" s="334" t="s">
        <v>660</v>
      </c>
      <c r="H274" s="334"/>
      <c r="I274" s="461"/>
      <c r="P274" s="19"/>
      <c r="Q274" s="19"/>
    </row>
    <row r="275" spans="1:17" ht="18" customHeight="1" x14ac:dyDescent="0.2">
      <c r="B275" s="745"/>
      <c r="C275" s="745"/>
      <c r="D275" s="745"/>
      <c r="E275" s="745"/>
      <c r="F275" s="745"/>
      <c r="G275" s="334"/>
      <c r="H275" s="334"/>
      <c r="I275" s="461"/>
      <c r="P275" s="19"/>
      <c r="Q275" s="19"/>
    </row>
    <row r="276" spans="1:17" x14ac:dyDescent="0.2">
      <c r="P276" s="19"/>
      <c r="Q276" s="19"/>
    </row>
    <row r="277" spans="1:17" x14ac:dyDescent="0.2">
      <c r="B277" s="257" t="s">
        <v>414</v>
      </c>
      <c r="C277" s="257"/>
      <c r="D277" s="257"/>
      <c r="E277" s="257"/>
      <c r="F277" s="257"/>
      <c r="G277" s="257"/>
      <c r="H277" s="257"/>
      <c r="I277" s="257"/>
      <c r="J277" s="257"/>
      <c r="P277" s="19"/>
      <c r="Q277" s="19"/>
    </row>
    <row r="278" spans="1:17" x14ac:dyDescent="0.2">
      <c r="P278" s="19"/>
      <c r="Q278" s="19"/>
    </row>
    <row r="279" spans="1:17" ht="30" customHeight="1" x14ac:dyDescent="0.2">
      <c r="B279" s="732" t="s">
        <v>1206</v>
      </c>
      <c r="C279" s="733"/>
      <c r="D279" s="733"/>
      <c r="E279" s="733"/>
      <c r="F279" s="733"/>
      <c r="G279" s="733"/>
      <c r="H279" s="734"/>
      <c r="I279" s="191"/>
      <c r="J279" s="131" t="str">
        <f>IF(OR(I279="",H282=""),"",IF(AND(I279="2L",H282="y=8L"),"G","R"))</f>
        <v/>
      </c>
      <c r="K279" s="83"/>
      <c r="P279" s="19"/>
      <c r="Q279" s="19"/>
    </row>
    <row r="280" spans="1:17" ht="30" customHeight="1" x14ac:dyDescent="0.2">
      <c r="B280" s="732" t="s">
        <v>1207</v>
      </c>
      <c r="C280" s="733"/>
      <c r="D280" s="733"/>
      <c r="E280" s="733"/>
      <c r="F280" s="733"/>
      <c r="G280" s="733"/>
      <c r="H280" s="734"/>
      <c r="I280" s="119" t="s">
        <v>475</v>
      </c>
      <c r="L280" s="259" t="str">
        <f>IF(OR(I261="",J267="",J272="",J279=""),"",IF(AND(I261="G",J267="G",J272="G",J279="G"),"Ξεκίνησες πολύ ωραία. Ελπίζω να συνεχίσεις το ίδιο καλά και παρακάτω.","Πρέπει να προσέχεις περισσότερο!"))</f>
        <v/>
      </c>
      <c r="M280" s="259"/>
      <c r="N280" s="259"/>
      <c r="O280" s="259"/>
      <c r="P280" s="653" t="str">
        <f>IF(L280="","",IF(L280="Ξεκίνησες πολύ ωραία. Ελπίζω να συνεχίσεις το ίδιο καλά και παρακάτω.","J","L"))</f>
        <v/>
      </c>
      <c r="Q280" s="19"/>
    </row>
    <row r="281" spans="1:17" ht="15" customHeight="1" x14ac:dyDescent="0.2">
      <c r="B281" s="107"/>
      <c r="C281" s="96"/>
      <c r="D281" s="96"/>
      <c r="E281" s="96"/>
      <c r="F281" s="96"/>
      <c r="G281" s="96"/>
      <c r="H281" s="118"/>
      <c r="I281" s="118"/>
      <c r="L281" s="259"/>
      <c r="M281" s="259"/>
      <c r="N281" s="259"/>
      <c r="O281" s="259"/>
      <c r="P281" s="653"/>
      <c r="Q281" s="19"/>
    </row>
    <row r="282" spans="1:17" ht="15" customHeight="1" x14ac:dyDescent="0.2">
      <c r="B282" s="708" t="s">
        <v>474</v>
      </c>
      <c r="C282" s="708"/>
      <c r="D282" s="708"/>
      <c r="E282" s="708"/>
      <c r="F282" s="708"/>
      <c r="G282" s="708"/>
      <c r="H282" s="461"/>
      <c r="I282" s="461"/>
      <c r="L282" s="259"/>
      <c r="M282" s="259"/>
      <c r="N282" s="259"/>
      <c r="O282" s="259"/>
      <c r="P282" s="653"/>
      <c r="Q282" s="19"/>
    </row>
    <row r="283" spans="1:17" ht="15.75" thickBot="1" x14ac:dyDescent="0.25">
      <c r="A283" s="120"/>
      <c r="B283" s="120"/>
      <c r="C283" s="120"/>
      <c r="D283" s="120"/>
      <c r="E283" s="120"/>
      <c r="F283" s="120"/>
      <c r="G283" s="120"/>
      <c r="H283" s="120"/>
      <c r="I283" s="120"/>
      <c r="J283" s="120"/>
      <c r="K283" s="120"/>
      <c r="L283" s="120"/>
      <c r="M283" s="120"/>
      <c r="N283" s="120"/>
      <c r="O283" s="120"/>
      <c r="P283" s="19"/>
      <c r="Q283" s="19"/>
    </row>
    <row r="284" spans="1:17" x14ac:dyDescent="0.2">
      <c r="P284" s="19"/>
      <c r="Q284" s="19"/>
    </row>
    <row r="285" spans="1:17" ht="15" customHeight="1" x14ac:dyDescent="0.2">
      <c r="B285" s="213" t="s">
        <v>944</v>
      </c>
      <c r="C285" s="213"/>
      <c r="D285" s="213"/>
      <c r="E285" s="213"/>
      <c r="F285" s="213"/>
      <c r="G285" s="213"/>
      <c r="H285" s="213"/>
      <c r="I285" s="213"/>
      <c r="J285" s="213"/>
      <c r="P285" s="19"/>
      <c r="Q285" s="19"/>
    </row>
    <row r="286" spans="1:17" ht="15" customHeight="1" x14ac:dyDescent="0.2">
      <c r="B286" s="213"/>
      <c r="C286" s="213"/>
      <c r="D286" s="213"/>
      <c r="E286" s="213"/>
      <c r="F286" s="213"/>
      <c r="G286" s="213"/>
      <c r="H286" s="213"/>
      <c r="I286" s="213"/>
      <c r="J286" s="213"/>
      <c r="P286" s="19"/>
      <c r="Q286" s="19"/>
    </row>
    <row r="287" spans="1:17" x14ac:dyDescent="0.2">
      <c r="B287" s="213"/>
      <c r="C287" s="213"/>
      <c r="D287" s="213"/>
      <c r="E287" s="213"/>
      <c r="F287" s="213"/>
      <c r="G287" s="213"/>
      <c r="H287" s="213"/>
      <c r="I287" s="213"/>
      <c r="J287" s="213"/>
      <c r="P287" s="19"/>
      <c r="Q287" s="19"/>
    </row>
    <row r="288" spans="1:17" x14ac:dyDescent="0.2">
      <c r="B288" s="667" t="s">
        <v>943</v>
      </c>
      <c r="C288" s="668"/>
      <c r="D288" s="668"/>
      <c r="E288" s="668"/>
      <c r="F288" s="668"/>
      <c r="G288" s="668"/>
      <c r="H288" s="668"/>
      <c r="I288" s="668"/>
      <c r="J288" s="669"/>
      <c r="P288" s="19"/>
      <c r="Q288" s="19"/>
    </row>
    <row r="289" spans="1:17" x14ac:dyDescent="0.2">
      <c r="B289" s="670"/>
      <c r="C289" s="671"/>
      <c r="D289" s="671"/>
      <c r="E289" s="671"/>
      <c r="F289" s="671"/>
      <c r="G289" s="671"/>
      <c r="H289" s="671"/>
      <c r="I289" s="671"/>
      <c r="J289" s="672"/>
      <c r="P289" s="19"/>
      <c r="Q289" s="19"/>
    </row>
    <row r="290" spans="1:17" x14ac:dyDescent="0.2">
      <c r="B290" s="499" t="s">
        <v>398</v>
      </c>
      <c r="C290" s="499"/>
      <c r="D290" s="499"/>
      <c r="E290" s="499"/>
      <c r="F290" s="499"/>
      <c r="G290" s="499"/>
      <c r="H290" s="499"/>
      <c r="I290" s="499"/>
      <c r="J290" s="499"/>
      <c r="P290" s="19"/>
      <c r="Q290" s="19"/>
    </row>
    <row r="291" spans="1:17" x14ac:dyDescent="0.2">
      <c r="B291" s="499"/>
      <c r="C291" s="499"/>
      <c r="D291" s="499"/>
      <c r="E291" s="499"/>
      <c r="F291" s="499"/>
      <c r="G291" s="499"/>
      <c r="H291" s="499"/>
      <c r="I291" s="499"/>
      <c r="J291" s="499"/>
      <c r="P291" s="19"/>
      <c r="Q291" s="19"/>
    </row>
    <row r="292" spans="1:17" x14ac:dyDescent="0.2">
      <c r="B292" s="499"/>
      <c r="C292" s="499"/>
      <c r="D292" s="499"/>
      <c r="E292" s="499"/>
      <c r="F292" s="499"/>
      <c r="G292" s="499"/>
      <c r="H292" s="499"/>
      <c r="I292" s="499"/>
      <c r="J292" s="499"/>
      <c r="P292" s="19"/>
      <c r="Q292" s="19"/>
    </row>
    <row r="293" spans="1:17" ht="15.75" x14ac:dyDescent="0.2">
      <c r="B293" s="713" t="s">
        <v>402</v>
      </c>
      <c r="C293" s="713"/>
      <c r="D293" s="713"/>
      <c r="E293" s="713"/>
      <c r="F293" s="713"/>
      <c r="G293" s="117" t="s">
        <v>399</v>
      </c>
      <c r="H293" s="102"/>
      <c r="I293" s="131" t="str">
        <f>IF(OR(H293="",H294="",H295=""),"",IF(AND(H293=3,H294=2,H295=2),"G","R"))</f>
        <v/>
      </c>
      <c r="P293" s="19"/>
      <c r="Q293" s="19"/>
    </row>
    <row r="294" spans="1:17" ht="15.75" x14ac:dyDescent="0.2">
      <c r="G294" s="117" t="s">
        <v>400</v>
      </c>
      <c r="H294" s="102"/>
      <c r="P294" s="19"/>
      <c r="Q294" s="19"/>
    </row>
    <row r="295" spans="1:17" ht="15.75" x14ac:dyDescent="0.2">
      <c r="G295" s="117" t="s">
        <v>401</v>
      </c>
      <c r="H295" s="102"/>
      <c r="P295" s="19"/>
      <c r="Q295" s="19"/>
    </row>
    <row r="296" spans="1:17" x14ac:dyDescent="0.2">
      <c r="M296" s="634"/>
      <c r="N296" s="634"/>
      <c r="O296" s="634"/>
      <c r="P296" s="19"/>
      <c r="Q296" s="19"/>
    </row>
    <row r="297" spans="1:17" x14ac:dyDescent="0.2">
      <c r="B297" s="257" t="s">
        <v>403</v>
      </c>
      <c r="C297" s="257"/>
      <c r="D297" s="257"/>
      <c r="E297" s="257"/>
      <c r="F297" s="257"/>
      <c r="G297" s="257"/>
      <c r="H297" s="257"/>
      <c r="I297" s="257"/>
      <c r="J297" s="257"/>
      <c r="M297" s="634"/>
      <c r="N297" s="634"/>
      <c r="O297" s="634"/>
      <c r="P297" s="19"/>
      <c r="Q297" s="19"/>
    </row>
    <row r="298" spans="1:17" x14ac:dyDescent="0.2">
      <c r="P298" s="19"/>
      <c r="Q298" s="19"/>
    </row>
    <row r="299" spans="1:17" ht="18" customHeight="1" x14ac:dyDescent="0.35">
      <c r="B299" s="705" t="s">
        <v>407</v>
      </c>
      <c r="C299" s="706"/>
      <c r="D299" s="706"/>
      <c r="E299" s="706"/>
      <c r="F299" s="707"/>
      <c r="G299" s="192"/>
      <c r="H299" s="676" t="s">
        <v>405</v>
      </c>
      <c r="I299" s="677"/>
      <c r="J299" s="677"/>
      <c r="K299" s="678"/>
      <c r="L299" s="191"/>
      <c r="M299" s="131" t="str">
        <f>IF(OR(G299="",L299="",H302=""),"",IF(AND(G299="3L",L299="2L",H302="x=8L"),"G","R"))</f>
        <v/>
      </c>
      <c r="P299" s="19"/>
      <c r="Q299" s="19"/>
    </row>
    <row r="300" spans="1:17" ht="18" customHeight="1" x14ac:dyDescent="0.2">
      <c r="B300" s="676" t="s">
        <v>406</v>
      </c>
      <c r="C300" s="677"/>
      <c r="D300" s="677"/>
      <c r="E300" s="677"/>
      <c r="F300" s="678"/>
      <c r="G300" s="121" t="s">
        <v>404</v>
      </c>
      <c r="H300" s="676" t="s">
        <v>472</v>
      </c>
      <c r="I300" s="677"/>
      <c r="J300" s="677"/>
      <c r="K300" s="678"/>
      <c r="L300" s="119" t="s">
        <v>473</v>
      </c>
      <c r="M300" s="259" t="str">
        <f>IF(OR(I293="",M299=""),"",IF(AND(I293="G",M299="G"),"Περίφημα!","Συγκεντρώσουου!..."))</f>
        <v/>
      </c>
      <c r="N300" s="259"/>
      <c r="O300" s="259"/>
      <c r="P300" s="653" t="str">
        <f>IF(M300="","",IF(M300="Περίφημα!","J","L"))</f>
        <v/>
      </c>
      <c r="Q300" s="19"/>
    </row>
    <row r="301" spans="1:17" ht="15" customHeight="1" x14ac:dyDescent="0.2">
      <c r="M301" s="259"/>
      <c r="N301" s="259"/>
      <c r="O301" s="259"/>
      <c r="P301" s="653"/>
      <c r="Q301" s="19"/>
    </row>
    <row r="302" spans="1:17" ht="15.75" customHeight="1" x14ac:dyDescent="0.2">
      <c r="B302" s="708" t="s">
        <v>474</v>
      </c>
      <c r="C302" s="708"/>
      <c r="D302" s="708"/>
      <c r="E302" s="708"/>
      <c r="F302" s="708"/>
      <c r="G302" s="708"/>
      <c r="H302" s="461"/>
      <c r="I302" s="461"/>
      <c r="M302" s="259"/>
      <c r="N302" s="259"/>
      <c r="O302" s="259"/>
      <c r="P302" s="653"/>
      <c r="Q302" s="19"/>
    </row>
    <row r="303" spans="1:17" ht="15.75" thickBot="1" x14ac:dyDescent="0.25">
      <c r="A303" s="120"/>
      <c r="B303" s="120"/>
      <c r="C303" s="120"/>
      <c r="D303" s="120"/>
      <c r="E303" s="120"/>
      <c r="F303" s="120"/>
      <c r="G303" s="120"/>
      <c r="H303" s="120"/>
      <c r="I303" s="120"/>
      <c r="J303" s="120"/>
      <c r="K303" s="120"/>
      <c r="L303" s="120"/>
      <c r="M303" s="120"/>
      <c r="N303" s="120"/>
      <c r="O303" s="120"/>
      <c r="P303" s="19"/>
      <c r="Q303" s="19"/>
    </row>
    <row r="304" spans="1:17" x14ac:dyDescent="0.2">
      <c r="P304" s="19"/>
      <c r="Q304" s="19"/>
    </row>
    <row r="305" spans="1:17" ht="15" customHeight="1" x14ac:dyDescent="0.2">
      <c r="B305" s="443" t="s">
        <v>1208</v>
      </c>
      <c r="C305" s="240"/>
      <c r="D305" s="240"/>
      <c r="E305" s="240"/>
      <c r="F305" s="240"/>
      <c r="G305" s="240"/>
      <c r="H305" s="240"/>
      <c r="I305" s="240"/>
      <c r="J305" s="240"/>
      <c r="P305" s="19"/>
      <c r="Q305" s="19"/>
    </row>
    <row r="306" spans="1:17" ht="15" customHeight="1" x14ac:dyDescent="0.2">
      <c r="B306" s="240"/>
      <c r="C306" s="240"/>
      <c r="D306" s="240"/>
      <c r="E306" s="240"/>
      <c r="F306" s="240"/>
      <c r="G306" s="240"/>
      <c r="H306" s="240"/>
      <c r="I306" s="240"/>
      <c r="J306" s="240"/>
      <c r="L306" s="635" t="s">
        <v>1009</v>
      </c>
      <c r="M306" s="635"/>
      <c r="N306" s="635"/>
      <c r="P306" s="19"/>
      <c r="Q306" s="19"/>
    </row>
    <row r="307" spans="1:17" ht="15" customHeight="1" x14ac:dyDescent="0.2">
      <c r="B307" s="240"/>
      <c r="C307" s="240"/>
      <c r="D307" s="240"/>
      <c r="E307" s="240"/>
      <c r="F307" s="240"/>
      <c r="G307" s="240"/>
      <c r="H307" s="240"/>
      <c r="I307" s="240"/>
      <c r="J307" s="240"/>
      <c r="L307" s="635"/>
      <c r="M307" s="635"/>
      <c r="N307" s="635"/>
      <c r="O307" s="185" t="s">
        <v>807</v>
      </c>
      <c r="P307" s="19"/>
      <c r="Q307" s="19"/>
    </row>
    <row r="308" spans="1:17" x14ac:dyDescent="0.2">
      <c r="B308" s="240"/>
      <c r="C308" s="240"/>
      <c r="D308" s="240"/>
      <c r="E308" s="240"/>
      <c r="F308" s="240"/>
      <c r="G308" s="240"/>
      <c r="H308" s="240"/>
      <c r="I308" s="240"/>
      <c r="J308" s="240"/>
      <c r="P308" s="19"/>
      <c r="Q308" s="19"/>
    </row>
    <row r="309" spans="1:17" x14ac:dyDescent="0.2">
      <c r="B309" s="97"/>
      <c r="C309" s="97"/>
      <c r="D309" s="97"/>
      <c r="E309" s="97"/>
      <c r="F309" s="97"/>
      <c r="G309" s="97"/>
      <c r="H309" s="654" t="s">
        <v>73</v>
      </c>
      <c r="I309" s="654"/>
      <c r="J309" s="654"/>
      <c r="P309" s="19"/>
      <c r="Q309" s="19"/>
    </row>
    <row r="310" spans="1:17" x14ac:dyDescent="0.2">
      <c r="B310" s="97"/>
      <c r="C310" s="97"/>
      <c r="P310" s="19"/>
      <c r="Q310" s="19"/>
    </row>
    <row r="311" spans="1:17" x14ac:dyDescent="0.2">
      <c r="B311" s="248" t="s">
        <v>1209</v>
      </c>
      <c r="C311" s="248"/>
      <c r="D311" s="248"/>
      <c r="E311" s="248"/>
      <c r="F311" s="248"/>
      <c r="G311" s="248"/>
      <c r="H311" s="248"/>
      <c r="I311" s="248"/>
      <c r="J311" s="248"/>
      <c r="P311" s="19"/>
      <c r="Q311" s="19"/>
    </row>
    <row r="312" spans="1:17" x14ac:dyDescent="0.2">
      <c r="B312" s="248"/>
      <c r="C312" s="248"/>
      <c r="D312" s="248"/>
      <c r="E312" s="248"/>
      <c r="F312" s="248"/>
      <c r="G312" s="248"/>
      <c r="H312" s="248"/>
      <c r="I312" s="248"/>
      <c r="J312" s="248"/>
      <c r="P312" s="19"/>
      <c r="Q312" s="19"/>
    </row>
    <row r="313" spans="1:17" x14ac:dyDescent="0.2">
      <c r="B313" s="248"/>
      <c r="C313" s="248"/>
      <c r="D313" s="248"/>
      <c r="E313" s="248"/>
      <c r="F313" s="248"/>
      <c r="G313" s="248"/>
      <c r="H313" s="248"/>
      <c r="I313" s="248"/>
      <c r="J313" s="248"/>
      <c r="P313" s="19"/>
      <c r="Q313" s="19"/>
    </row>
    <row r="314" spans="1:17" x14ac:dyDescent="0.2">
      <c r="B314" s="248"/>
      <c r="C314" s="248"/>
      <c r="D314" s="248"/>
      <c r="E314" s="248"/>
      <c r="F314" s="248"/>
      <c r="G314" s="248"/>
      <c r="H314" s="248"/>
      <c r="I314" s="248"/>
      <c r="J314" s="248"/>
      <c r="P314" s="19"/>
      <c r="Q314" s="19"/>
    </row>
    <row r="315" spans="1:17" x14ac:dyDescent="0.2">
      <c r="B315" s="248"/>
      <c r="C315" s="248"/>
      <c r="D315" s="248"/>
      <c r="E315" s="248"/>
      <c r="F315" s="248"/>
      <c r="G315" s="248"/>
      <c r="H315" s="248"/>
      <c r="I315" s="248"/>
      <c r="J315" s="248"/>
      <c r="P315" s="19"/>
      <c r="Q315" s="19"/>
    </row>
    <row r="316" spans="1:17" x14ac:dyDescent="0.2">
      <c r="B316" s="248" t="s">
        <v>1210</v>
      </c>
      <c r="C316" s="248"/>
      <c r="D316" s="248"/>
      <c r="E316" s="248"/>
      <c r="F316" s="248"/>
      <c r="G316" s="248"/>
      <c r="H316" s="248"/>
      <c r="I316" s="248"/>
      <c r="J316" s="248"/>
      <c r="P316" s="19"/>
      <c r="Q316" s="19"/>
    </row>
    <row r="317" spans="1:17" x14ac:dyDescent="0.2">
      <c r="B317" s="248"/>
      <c r="C317" s="248"/>
      <c r="D317" s="248"/>
      <c r="E317" s="248"/>
      <c r="F317" s="248"/>
      <c r="G317" s="248"/>
      <c r="H317" s="248"/>
      <c r="I317" s="248"/>
      <c r="J317" s="248"/>
      <c r="P317" s="19"/>
      <c r="Q317" s="19"/>
    </row>
    <row r="318" spans="1:17" x14ac:dyDescent="0.2">
      <c r="B318" s="248"/>
      <c r="C318" s="248"/>
      <c r="D318" s="248"/>
      <c r="E318" s="248"/>
      <c r="F318" s="248"/>
      <c r="G318" s="248"/>
      <c r="H318" s="248"/>
      <c r="I318" s="248"/>
      <c r="J318" s="248"/>
      <c r="P318" s="19"/>
      <c r="Q318" s="19"/>
    </row>
    <row r="319" spans="1:17" ht="15.75" thickBot="1" x14ac:dyDescent="0.25">
      <c r="A319" s="120"/>
      <c r="B319" s="120"/>
      <c r="C319" s="120"/>
      <c r="D319" s="120"/>
      <c r="E319" s="120"/>
      <c r="F319" s="120"/>
      <c r="G319" s="120"/>
      <c r="H319" s="120"/>
      <c r="I319" s="120"/>
      <c r="J319" s="120"/>
      <c r="K319" s="120"/>
      <c r="L319" s="120"/>
      <c r="M319" s="120"/>
      <c r="N319" s="120"/>
      <c r="O319" s="120"/>
      <c r="P319" s="19"/>
      <c r="Q319" s="19"/>
    </row>
    <row r="320" spans="1:17" x14ac:dyDescent="0.2">
      <c r="P320" s="19"/>
      <c r="Q320" s="19"/>
    </row>
    <row r="321" spans="2:17" ht="15" customHeight="1" x14ac:dyDescent="0.2">
      <c r="B321" s="240" t="s">
        <v>418</v>
      </c>
      <c r="C321" s="240"/>
      <c r="D321" s="240"/>
      <c r="E321" s="240"/>
      <c r="F321" s="240"/>
      <c r="G321" s="240"/>
      <c r="I321" s="649" t="str">
        <f>IF(F331&lt;&gt;"ναι","","Λύση του προβλήματος 4.")</f>
        <v/>
      </c>
      <c r="J321" s="649"/>
      <c r="K321" s="649"/>
      <c r="L321" s="122"/>
      <c r="M321" s="122"/>
      <c r="N321" s="122"/>
      <c r="O321" s="122"/>
      <c r="P321" s="19"/>
      <c r="Q321" s="19"/>
    </row>
    <row r="322" spans="2:17" x14ac:dyDescent="0.2">
      <c r="B322" s="240"/>
      <c r="C322" s="240"/>
      <c r="D322" s="240"/>
      <c r="E322" s="240"/>
      <c r="F322" s="240"/>
      <c r="G322" s="240"/>
      <c r="I322" s="743" t="str">
        <f>IF(F331&lt;&gt;"ναι","","Εξίσωση καύσης του πεντάνιου (C5H12):")</f>
        <v/>
      </c>
      <c r="J322" s="743"/>
      <c r="K322" s="743"/>
      <c r="L322" s="743"/>
      <c r="M322" s="122"/>
      <c r="N322" s="122"/>
      <c r="O322" s="122"/>
      <c r="P322" s="19"/>
      <c r="Q322" s="19"/>
    </row>
    <row r="323" spans="2:17" x14ac:dyDescent="0.2">
      <c r="B323" s="240"/>
      <c r="C323" s="240"/>
      <c r="D323" s="240"/>
      <c r="E323" s="240"/>
      <c r="F323" s="240"/>
      <c r="G323" s="240"/>
      <c r="I323" s="650" t="str">
        <f>IF(F331&lt;&gt;"ναι","","C5H12  +  8 O2")</f>
        <v/>
      </c>
      <c r="J323" s="650"/>
      <c r="K323" s="123" t="str">
        <f>IF(F331&lt;&gt;"ναι","","→")</f>
        <v/>
      </c>
      <c r="L323" s="636" t="str">
        <f>IF(F331&lt;&gt;"ναι","","5 CO2  +  6 H2O")</f>
        <v/>
      </c>
      <c r="M323" s="636"/>
      <c r="N323" s="122"/>
      <c r="O323" s="122"/>
      <c r="P323" s="19"/>
      <c r="Q323" s="19"/>
    </row>
    <row r="324" spans="2:17" ht="15" customHeight="1" x14ac:dyDescent="0.2">
      <c r="B324" s="240"/>
      <c r="C324" s="240"/>
      <c r="D324" s="240"/>
      <c r="E324" s="240"/>
      <c r="F324" s="240"/>
      <c r="G324" s="240"/>
      <c r="I324" s="744" t="str">
        <f>IF(F331&lt;&gt;"ναι","","Στα 70L αερίου όγκου, που απομένουν τελικά μετά την ψύξη των καυσαερί-ων, σίγουρα δεν υπάρχουν υδρατμοί, ενώ θα υπάρχει οπωσδήποτε το διο-ξείδιο του άνθρακα, που παράχθκε και είναι πιθανό ακόμη, να υπάρχει και κάποια ποσότητα περίσσιου οξυγόνου.")</f>
        <v/>
      </c>
      <c r="J324" s="744"/>
      <c r="K324" s="744"/>
      <c r="L324" s="744"/>
      <c r="M324" s="744"/>
      <c r="N324" s="744"/>
      <c r="O324" s="744"/>
      <c r="P324" s="19"/>
      <c r="Q324" s="19"/>
    </row>
    <row r="325" spans="2:17" x14ac:dyDescent="0.2">
      <c r="B325" s="240"/>
      <c r="C325" s="240"/>
      <c r="D325" s="240"/>
      <c r="E325" s="240"/>
      <c r="F325" s="240"/>
      <c r="G325" s="240"/>
      <c r="I325" s="744"/>
      <c r="J325" s="744"/>
      <c r="K325" s="744"/>
      <c r="L325" s="744"/>
      <c r="M325" s="744"/>
      <c r="N325" s="744"/>
      <c r="O325" s="744"/>
      <c r="P325" s="19"/>
      <c r="Q325" s="19"/>
    </row>
    <row r="326" spans="2:17" x14ac:dyDescent="0.2">
      <c r="E326" s="654" t="s">
        <v>52</v>
      </c>
      <c r="F326" s="654"/>
      <c r="G326" s="654"/>
      <c r="I326" s="744"/>
      <c r="J326" s="744"/>
      <c r="K326" s="744"/>
      <c r="L326" s="744"/>
      <c r="M326" s="744"/>
      <c r="N326" s="744"/>
      <c r="O326" s="744"/>
      <c r="P326" s="19"/>
      <c r="Q326" s="19"/>
    </row>
    <row r="327" spans="2:17" ht="15" customHeight="1" x14ac:dyDescent="0.2">
      <c r="I327" s="744"/>
      <c r="J327" s="744"/>
      <c r="K327" s="744"/>
      <c r="L327" s="744"/>
      <c r="M327" s="744"/>
      <c r="N327" s="744"/>
      <c r="O327" s="744"/>
      <c r="P327" s="19"/>
      <c r="Q327" s="19"/>
    </row>
    <row r="328" spans="2:17" ht="15" customHeight="1" x14ac:dyDescent="0.2">
      <c r="F328" s="645" t="s">
        <v>53</v>
      </c>
      <c r="G328" s="646"/>
      <c r="I328" s="744" t="str">
        <f>IF(F331&lt;&gt;"ναι","","Θα υπολογίσουμε την ποσότητα του οξυγόνου που απαιτήθηκε για να γίνει η καύση του πεντανίου και την ποσότητα του CO2 που παράχθηκε, με την πα-ρακάτω κατάστρωση.")</f>
        <v/>
      </c>
      <c r="J328" s="744"/>
      <c r="K328" s="744"/>
      <c r="L328" s="744"/>
      <c r="M328" s="744"/>
      <c r="N328" s="744"/>
      <c r="O328" s="744"/>
      <c r="P328" s="19"/>
      <c r="Q328" s="19"/>
    </row>
    <row r="329" spans="2:17" x14ac:dyDescent="0.2">
      <c r="F329" s="645"/>
      <c r="G329" s="646"/>
      <c r="I329" s="744"/>
      <c r="J329" s="744"/>
      <c r="K329" s="744"/>
      <c r="L329" s="744"/>
      <c r="M329" s="744"/>
      <c r="N329" s="744"/>
      <c r="O329" s="744"/>
      <c r="P329" s="19"/>
      <c r="Q329" s="19"/>
    </row>
    <row r="330" spans="2:17" x14ac:dyDescent="0.2">
      <c r="F330" s="645"/>
      <c r="G330" s="646"/>
      <c r="I330" s="744"/>
      <c r="J330" s="744"/>
      <c r="K330" s="744"/>
      <c r="L330" s="744"/>
      <c r="M330" s="744"/>
      <c r="N330" s="744"/>
      <c r="O330" s="744"/>
      <c r="P330" s="19"/>
      <c r="Q330" s="19"/>
    </row>
    <row r="331" spans="2:17" x14ac:dyDescent="0.2">
      <c r="F331" s="647"/>
      <c r="G331" s="648"/>
      <c r="I331" s="709" t="str">
        <f>IF(F331&lt;&gt;"ναι","","   1L C5H12  με 8L O2  δίνει  5L CO2")</f>
        <v/>
      </c>
      <c r="J331" s="709"/>
      <c r="K331" s="709"/>
      <c r="L331" s="709"/>
      <c r="M331" s="122"/>
      <c r="N331" s="122"/>
      <c r="O331" s="122"/>
      <c r="P331" s="19"/>
      <c r="Q331" s="19"/>
    </row>
    <row r="332" spans="2:17" x14ac:dyDescent="0.2">
      <c r="F332" s="647"/>
      <c r="G332" s="648"/>
      <c r="I332" s="746" t="str">
        <f>IF(F331&lt;&gt;"ναι",""," 10L C5H12 με xL O2 δίνουν yL CO2")</f>
        <v/>
      </c>
      <c r="J332" s="746"/>
      <c r="K332" s="746"/>
      <c r="L332" s="746"/>
      <c r="M332" s="122"/>
      <c r="N332" s="122"/>
      <c r="O332" s="122"/>
      <c r="P332" s="19"/>
      <c r="Q332" s="19"/>
    </row>
    <row r="333" spans="2:17" x14ac:dyDescent="0.2">
      <c r="I333" s="710" t="str">
        <f>IF(F331&lt;&gt;"ναι","","Η επίλυση της κατάστρωσης δίνει… x=80L O2 και y=50L CO2.")</f>
        <v/>
      </c>
      <c r="J333" s="710"/>
      <c r="K333" s="710"/>
      <c r="L333" s="710"/>
      <c r="M333" s="710"/>
      <c r="N333" s="710"/>
      <c r="O333" s="710"/>
      <c r="P333" s="19"/>
      <c r="Q333" s="19"/>
    </row>
    <row r="334" spans="2:17" x14ac:dyDescent="0.2">
      <c r="I334" s="711" t="str">
        <f>IF(F331&lt;&gt;"ναι","","Δηλαδή απαιτήθηκαν 80L Ο2 για καούν τα 10L πεντανίου και παράχθηκαν 50L CO2.")</f>
        <v/>
      </c>
      <c r="J334" s="711"/>
      <c r="K334" s="711"/>
      <c r="L334" s="711"/>
      <c r="M334" s="711"/>
      <c r="N334" s="711"/>
      <c r="O334" s="711"/>
      <c r="P334" s="19"/>
      <c r="Q334" s="19"/>
    </row>
    <row r="335" spans="2:17" x14ac:dyDescent="0.2">
      <c r="I335" s="711"/>
      <c r="J335" s="711"/>
      <c r="K335" s="711"/>
      <c r="L335" s="711"/>
      <c r="M335" s="711"/>
      <c r="N335" s="711"/>
      <c r="O335" s="711"/>
      <c r="P335" s="19"/>
      <c r="Q335" s="19"/>
    </row>
    <row r="336" spans="2:17" ht="15" customHeight="1" x14ac:dyDescent="0.2">
      <c r="I336" s="712" t="str">
        <f>IF(F331&lt;&gt;"ναι","","Προφανώς από τα 70L του τελικού αέριου όγκου, τα 50L είναι το παραχθέν CO2 και τα υπόλοιπα 20L είναι παραπανίσιο Ο2. Αβίαστα λοιπόν προκύπτει, ότι ο συνολικός όγκος Ο2, με τον οποίο ανεφλέγη το πεντάνιο, ήταν ίσος με…  80+20=100L.")</f>
        <v/>
      </c>
      <c r="J336" s="712"/>
      <c r="K336" s="712"/>
      <c r="L336" s="712"/>
      <c r="M336" s="712"/>
      <c r="N336" s="712"/>
      <c r="O336" s="712"/>
      <c r="P336" s="19"/>
      <c r="Q336" s="19"/>
    </row>
    <row r="337" spans="1:17" x14ac:dyDescent="0.2">
      <c r="I337" s="712"/>
      <c r="J337" s="712"/>
      <c r="K337" s="712"/>
      <c r="L337" s="712"/>
      <c r="M337" s="712"/>
      <c r="N337" s="712"/>
      <c r="O337" s="712"/>
      <c r="P337" s="19"/>
      <c r="Q337" s="19"/>
    </row>
    <row r="338" spans="1:17" x14ac:dyDescent="0.2">
      <c r="I338" s="712"/>
      <c r="J338" s="712"/>
      <c r="K338" s="712"/>
      <c r="L338" s="712"/>
      <c r="M338" s="712"/>
      <c r="N338" s="712"/>
      <c r="O338" s="712"/>
      <c r="P338" s="19"/>
      <c r="Q338" s="19"/>
    </row>
    <row r="339" spans="1:17" x14ac:dyDescent="0.2">
      <c r="I339" s="712"/>
      <c r="J339" s="712"/>
      <c r="K339" s="712"/>
      <c r="L339" s="712"/>
      <c r="M339" s="712"/>
      <c r="N339" s="712"/>
      <c r="O339" s="712"/>
      <c r="P339" s="19"/>
      <c r="Q339" s="19"/>
    </row>
    <row r="340" spans="1:17" ht="15.75" thickBot="1" x14ac:dyDescent="0.25">
      <c r="A340" s="120"/>
      <c r="B340" s="120"/>
      <c r="C340" s="120"/>
      <c r="D340" s="120"/>
      <c r="E340" s="120"/>
      <c r="F340" s="120"/>
      <c r="G340" s="120"/>
      <c r="H340" s="120"/>
      <c r="I340" s="120"/>
      <c r="J340" s="120"/>
      <c r="K340" s="120"/>
      <c r="L340" s="120"/>
      <c r="M340" s="120"/>
      <c r="N340" s="120"/>
      <c r="O340" s="120"/>
      <c r="P340" s="19"/>
      <c r="Q340" s="19"/>
    </row>
    <row r="341" spans="1:17" x14ac:dyDescent="0.2">
      <c r="A341" s="82"/>
      <c r="B341" s="82"/>
      <c r="C341" s="82"/>
      <c r="D341" s="82"/>
      <c r="E341" s="82"/>
      <c r="F341" s="82"/>
      <c r="G341" s="82"/>
      <c r="H341" s="82"/>
      <c r="I341" s="82"/>
      <c r="J341" s="82"/>
      <c r="K341" s="82"/>
      <c r="L341" s="82"/>
      <c r="M341" s="82"/>
      <c r="N341" s="82"/>
      <c r="O341" s="82"/>
      <c r="P341" s="19"/>
      <c r="Q341" s="19"/>
    </row>
    <row r="342" spans="1:17" ht="15" customHeight="1" x14ac:dyDescent="0.2">
      <c r="A342" s="82"/>
      <c r="B342" s="213" t="s">
        <v>657</v>
      </c>
      <c r="C342" s="213"/>
      <c r="D342" s="213"/>
      <c r="E342" s="213"/>
      <c r="F342" s="213"/>
      <c r="G342" s="213"/>
      <c r="I342" s="649" t="str">
        <f>IF(F353&lt;&gt;"ναι","","Λύση του προβλήματος 5.")</f>
        <v/>
      </c>
      <c r="J342" s="649"/>
      <c r="K342" s="649"/>
      <c r="L342" s="82"/>
      <c r="M342" s="82"/>
      <c r="N342" s="82"/>
      <c r="O342" s="82"/>
      <c r="P342" s="19"/>
      <c r="Q342" s="19"/>
    </row>
    <row r="343" spans="1:17" ht="15" customHeight="1" x14ac:dyDescent="0.2">
      <c r="A343" s="82"/>
      <c r="B343" s="213"/>
      <c r="C343" s="213"/>
      <c r="D343" s="213"/>
      <c r="E343" s="213"/>
      <c r="F343" s="213"/>
      <c r="G343" s="213"/>
      <c r="I343" s="639" t="str">
        <f>IF(F353&lt;&gt;"ναι","","Έστω ότι ο όγκος του προπανίου (C3H8) που κάηκε, ήταν αL, οπότε ο όγκος του αέρα που χρησιμοποιήθηκε για την καύση, είμαστε υποχρεωμένοι από την εκφώνηση, να δεχθούμε, ότι ήταν 30αL.")</f>
        <v/>
      </c>
      <c r="J343" s="639"/>
      <c r="K343" s="639"/>
      <c r="L343" s="639"/>
      <c r="M343" s="639"/>
      <c r="N343" s="639"/>
      <c r="O343" s="639"/>
      <c r="P343" s="19"/>
      <c r="Q343" s="19"/>
    </row>
    <row r="344" spans="1:17" ht="15" customHeight="1" x14ac:dyDescent="0.2">
      <c r="A344" s="82"/>
      <c r="B344" s="213"/>
      <c r="C344" s="213"/>
      <c r="D344" s="213"/>
      <c r="E344" s="213"/>
      <c r="F344" s="213"/>
      <c r="G344" s="213"/>
      <c r="I344" s="639"/>
      <c r="J344" s="639"/>
      <c r="K344" s="639"/>
      <c r="L344" s="639"/>
      <c r="M344" s="639"/>
      <c r="N344" s="639"/>
      <c r="O344" s="639"/>
      <c r="P344" s="19"/>
      <c r="Q344" s="19"/>
    </row>
    <row r="345" spans="1:17" ht="15" customHeight="1" x14ac:dyDescent="0.2">
      <c r="A345" s="82"/>
      <c r="B345" s="213"/>
      <c r="C345" s="213"/>
      <c r="D345" s="213"/>
      <c r="E345" s="213"/>
      <c r="F345" s="213"/>
      <c r="G345" s="213"/>
      <c r="I345" s="639"/>
      <c r="J345" s="639"/>
      <c r="K345" s="639"/>
      <c r="L345" s="639"/>
      <c r="M345" s="639"/>
      <c r="N345" s="639"/>
      <c r="O345" s="639"/>
      <c r="P345" s="19"/>
      <c r="Q345" s="19"/>
    </row>
    <row r="346" spans="1:17" ht="15" customHeight="1" x14ac:dyDescent="0.2">
      <c r="A346" s="82"/>
      <c r="B346" s="213"/>
      <c r="C346" s="213"/>
      <c r="D346" s="213"/>
      <c r="E346" s="213"/>
      <c r="F346" s="213"/>
      <c r="G346" s="213"/>
      <c r="I346" s="651" t="str">
        <f>IF(F353&lt;&gt;"ναι","","Οι ποσότητες Ο2 και Ν2 που περιέχονται σ' αυτή την ποσότητα αέρα, είναι…")</f>
        <v/>
      </c>
      <c r="J346" s="651"/>
      <c r="K346" s="651"/>
      <c r="L346" s="651"/>
      <c r="M346" s="651"/>
      <c r="N346" s="651"/>
      <c r="O346" s="651"/>
      <c r="P346" s="19"/>
      <c r="Q346" s="19"/>
    </row>
    <row r="347" spans="1:17" x14ac:dyDescent="0.2">
      <c r="A347" s="82"/>
      <c r="B347" s="213"/>
      <c r="C347" s="213"/>
      <c r="D347" s="213"/>
      <c r="E347" s="213"/>
      <c r="F347" s="213"/>
      <c r="G347" s="213"/>
      <c r="I347" s="662" t="str">
        <f>IF(F353&lt;&gt;"ναι","","VO2=(20/100)·Vαέρα=0,2·30α=6αL.")</f>
        <v/>
      </c>
      <c r="J347" s="662"/>
      <c r="K347" s="662"/>
      <c r="L347" s="662"/>
      <c r="M347" s="662"/>
      <c r="N347" s="662"/>
      <c r="O347" s="662"/>
      <c r="P347" s="19"/>
      <c r="Q347" s="19"/>
    </row>
    <row r="348" spans="1:17" x14ac:dyDescent="0.2">
      <c r="E348" s="654" t="s">
        <v>61</v>
      </c>
      <c r="F348" s="654"/>
      <c r="G348" s="654"/>
      <c r="I348" s="642" t="str">
        <f>IF(F353&lt;&gt;"ναι","","VN2=(80/100)·Vαέρα=0,8·30α=24αL.")</f>
        <v/>
      </c>
      <c r="J348" s="642"/>
      <c r="K348" s="642"/>
      <c r="L348" s="642"/>
      <c r="M348" s="642"/>
      <c r="N348" s="642"/>
      <c r="O348" s="642"/>
      <c r="P348" s="19"/>
      <c r="Q348" s="19"/>
    </row>
    <row r="349" spans="1:17" x14ac:dyDescent="0.2">
      <c r="I349" s="639" t="str">
        <f>IF(F353&lt;&gt;"ναι","","Στα ψυχθέντα καυσαέρια περιέχονται το Ν2 που υπήρχε στον αέρα, το CO2 που παράχθηκε από την καύση του προπανίου και είναι πιθανό να υπάρχει και κάποια ποσότητα περίσσιου Ο2. Το αν περίσσεψε Ο2, είναι κάτι που πρέπει να διερευνηθεί. ")</f>
        <v/>
      </c>
      <c r="J349" s="639"/>
      <c r="K349" s="639"/>
      <c r="L349" s="639"/>
      <c r="M349" s="639"/>
      <c r="N349" s="639"/>
      <c r="O349" s="639"/>
      <c r="P349" s="19"/>
      <c r="Q349" s="19"/>
    </row>
    <row r="350" spans="1:17" x14ac:dyDescent="0.2">
      <c r="F350" s="645" t="s">
        <v>60</v>
      </c>
      <c r="G350" s="646"/>
      <c r="I350" s="639"/>
      <c r="J350" s="639"/>
      <c r="K350" s="639"/>
      <c r="L350" s="639"/>
      <c r="M350" s="639"/>
      <c r="N350" s="639"/>
      <c r="O350" s="639"/>
      <c r="P350" s="19"/>
      <c r="Q350" s="19"/>
    </row>
    <row r="351" spans="1:17" x14ac:dyDescent="0.2">
      <c r="F351" s="645"/>
      <c r="G351" s="646"/>
      <c r="I351" s="639"/>
      <c r="J351" s="639"/>
      <c r="K351" s="639"/>
      <c r="L351" s="639"/>
      <c r="M351" s="639"/>
      <c r="N351" s="639"/>
      <c r="O351" s="639"/>
      <c r="P351" s="19"/>
      <c r="Q351" s="19"/>
    </row>
    <row r="352" spans="1:17" x14ac:dyDescent="0.2">
      <c r="F352" s="645"/>
      <c r="G352" s="646"/>
      <c r="I352" s="639"/>
      <c r="J352" s="639"/>
      <c r="K352" s="639"/>
      <c r="L352" s="639"/>
      <c r="M352" s="639"/>
      <c r="N352" s="639"/>
      <c r="O352" s="639"/>
      <c r="P352" s="19"/>
      <c r="Q352" s="19"/>
    </row>
    <row r="353" spans="1:17" ht="15" customHeight="1" x14ac:dyDescent="0.2">
      <c r="F353" s="647"/>
      <c r="G353" s="648"/>
      <c r="I353" s="639" t="str">
        <f>IF(F353&lt;&gt;"ναι","","Από τα παραπάνω καταλαβαίνουμε ότι πρέπει να υπολογιστούν στοιχειομε-τρικά και το Ο2 που απαιτήθηκε για να γίνει η καύση, αλλά και το CO2 που παράχθηκε.")</f>
        <v/>
      </c>
      <c r="J353" s="639"/>
      <c r="K353" s="639"/>
      <c r="L353" s="639"/>
      <c r="M353" s="639"/>
      <c r="N353" s="639"/>
      <c r="O353" s="639"/>
      <c r="P353" s="19"/>
      <c r="Q353" s="19"/>
    </row>
    <row r="354" spans="1:17" x14ac:dyDescent="0.2">
      <c r="F354" s="647"/>
      <c r="G354" s="648"/>
      <c r="I354" s="639"/>
      <c r="J354" s="639"/>
      <c r="K354" s="639"/>
      <c r="L354" s="639"/>
      <c r="M354" s="639"/>
      <c r="N354" s="639"/>
      <c r="O354" s="639"/>
      <c r="P354" s="19"/>
      <c r="Q354" s="19"/>
    </row>
    <row r="355" spans="1:17" x14ac:dyDescent="0.2">
      <c r="I355" s="639"/>
      <c r="J355" s="639"/>
      <c r="K355" s="639"/>
      <c r="L355" s="639"/>
      <c r="M355" s="639"/>
      <c r="N355" s="639"/>
      <c r="O355" s="639"/>
      <c r="P355" s="19"/>
      <c r="Q355" s="19"/>
    </row>
    <row r="356" spans="1:17" x14ac:dyDescent="0.2">
      <c r="I356" s="746" t="str">
        <f>IF(F353&lt;&gt;"ναι","","Εξίσωση καύσης του προπανίου (C3H8):")</f>
        <v/>
      </c>
      <c r="J356" s="746"/>
      <c r="K356" s="746"/>
      <c r="L356" s="746"/>
      <c r="M356" s="122"/>
      <c r="N356" s="124"/>
      <c r="O356" s="124"/>
      <c r="P356" s="19"/>
      <c r="Q356" s="19"/>
    </row>
    <row r="357" spans="1:17" x14ac:dyDescent="0.2">
      <c r="I357" s="650" t="str">
        <f>IF(F353&lt;&gt;"ναι","","C3H8  +  5 O2")</f>
        <v/>
      </c>
      <c r="J357" s="650"/>
      <c r="K357" s="123" t="str">
        <f>IF(F353&lt;&gt;"ναι","","→")</f>
        <v/>
      </c>
      <c r="L357" s="636" t="str">
        <f>IF(F353&lt;&gt;"ναι","","3 CO2  +  4 H2O")</f>
        <v/>
      </c>
      <c r="M357" s="636"/>
      <c r="N357" s="124"/>
      <c r="O357" s="124"/>
      <c r="P357" s="19"/>
      <c r="Q357" s="19"/>
    </row>
    <row r="358" spans="1:17" x14ac:dyDescent="0.2">
      <c r="I358" s="651" t="str">
        <f>IF(F353&lt;&gt;"ναι","","Από τη στοιχειομετρία της αντίδρασης προκύπτει ότι…")</f>
        <v/>
      </c>
      <c r="J358" s="651"/>
      <c r="K358" s="651"/>
      <c r="L358" s="651"/>
      <c r="M358" s="651"/>
      <c r="N358" s="651"/>
      <c r="O358" s="651"/>
      <c r="P358" s="19"/>
      <c r="Q358" s="19"/>
    </row>
    <row r="359" spans="1:17" x14ac:dyDescent="0.2">
      <c r="I359" s="642" t="str">
        <f>IF(F353&lt;&gt;"ναι","","1L C3H8    απαιτεί για να καεί   5L O2 και παράγονται 3L CO2, ενώ…")</f>
        <v/>
      </c>
      <c r="J359" s="642"/>
      <c r="K359" s="642"/>
      <c r="L359" s="642"/>
      <c r="M359" s="642"/>
      <c r="N359" s="642"/>
      <c r="O359" s="642"/>
      <c r="P359" s="19"/>
      <c r="Q359" s="19"/>
    </row>
    <row r="360" spans="1:17" x14ac:dyDescent="0.2">
      <c r="I360" s="643" t="str">
        <f>IF(F353&lt;&gt;"ναι","","αL C3H8 απαιτούν για να καούν xL O2 και παράγονται yL CO2.")</f>
        <v/>
      </c>
      <c r="J360" s="643"/>
      <c r="K360" s="643"/>
      <c r="L360" s="643"/>
      <c r="M360" s="643"/>
      <c r="N360" s="643"/>
      <c r="O360" s="643"/>
      <c r="P360" s="19"/>
      <c r="Q360" s="19"/>
    </row>
    <row r="361" spans="1:17" x14ac:dyDescent="0.2">
      <c r="I361" s="651" t="str">
        <f>IF(F353&lt;&gt;"ναι","","Επιλύοντας την κατάστρωση παίρνουμε…")</f>
        <v/>
      </c>
      <c r="J361" s="651"/>
      <c r="K361" s="651"/>
      <c r="L361" s="651"/>
      <c r="M361" s="651"/>
      <c r="N361" s="651"/>
      <c r="O361" s="651"/>
      <c r="P361" s="19"/>
      <c r="Q361" s="19"/>
    </row>
    <row r="362" spans="1:17" x14ac:dyDescent="0.2">
      <c r="I362" s="662" t="str">
        <f>IF(F353&lt;&gt;"ναι","","...x=5αL O2 απαιτήθηκαν, άρα περίσσεψαν 6α–5α=αL O2 και…")</f>
        <v/>
      </c>
      <c r="J362" s="662"/>
      <c r="K362" s="662"/>
      <c r="L362" s="662"/>
      <c r="M362" s="662"/>
      <c r="N362" s="662"/>
      <c r="O362" s="662"/>
      <c r="P362" s="19"/>
      <c r="Q362" s="19"/>
    </row>
    <row r="363" spans="1:17" x14ac:dyDescent="0.2">
      <c r="I363" s="643" t="str">
        <f>IF(F353&lt;&gt;"ναι","","…y=3αL CO2 παράχθηκαν.")</f>
        <v/>
      </c>
      <c r="J363" s="643"/>
      <c r="K363" s="643"/>
      <c r="L363" s="643"/>
      <c r="M363" s="643"/>
      <c r="N363" s="643"/>
      <c r="O363" s="643"/>
      <c r="P363" s="19"/>
      <c r="Q363" s="19"/>
    </row>
    <row r="364" spans="1:17" x14ac:dyDescent="0.2">
      <c r="I364" s="639" t="str">
        <f>IF(F353&lt;&gt;"ναι","","Εξακριβώσαμε λοιπόν, ότι στον τελικό όγκο των 5,6L, των ψυχθέντων καυσαερίων, περιέχονται… αL περίσσιο Ο2, 3αL CO2 και 24αL N2.")</f>
        <v/>
      </c>
      <c r="J364" s="639"/>
      <c r="K364" s="639"/>
      <c r="L364" s="639"/>
      <c r="M364" s="639"/>
      <c r="N364" s="639"/>
      <c r="O364" s="639"/>
      <c r="P364" s="19"/>
      <c r="Q364" s="19"/>
    </row>
    <row r="365" spans="1:17" x14ac:dyDescent="0.2">
      <c r="I365" s="639"/>
      <c r="J365" s="639"/>
      <c r="K365" s="639"/>
      <c r="L365" s="639"/>
      <c r="M365" s="639"/>
      <c r="N365" s="639"/>
      <c r="O365" s="639"/>
      <c r="P365" s="19"/>
      <c r="Q365" s="19"/>
    </row>
    <row r="366" spans="1:17" x14ac:dyDescent="0.2">
      <c r="I366" s="659" t="str">
        <f>IF(F353&lt;&gt;"ναι","","Προφανώς θα ισχύει… α+3α+24α=5,6 ή 28α=5,6 ή α=0,2.")</f>
        <v/>
      </c>
      <c r="J366" s="659"/>
      <c r="K366" s="659"/>
      <c r="L366" s="659"/>
      <c r="M366" s="659"/>
      <c r="N366" s="659"/>
      <c r="O366" s="659"/>
      <c r="P366" s="19"/>
      <c r="Q366" s="19"/>
    </row>
    <row r="367" spans="1:17" x14ac:dyDescent="0.2">
      <c r="I367" s="659" t="str">
        <f>IF(F353&lt;&gt;"ναι","","Άρα ο όγκος του προπανίου που κάηκε ήταν ίσος με 0,2L.")</f>
        <v/>
      </c>
      <c r="J367" s="659"/>
      <c r="K367" s="659"/>
      <c r="L367" s="659"/>
      <c r="M367" s="659"/>
      <c r="N367" s="659"/>
      <c r="O367" s="659"/>
      <c r="P367" s="19"/>
      <c r="Q367" s="19"/>
    </row>
    <row r="368" spans="1:17" ht="15.75" thickBot="1" x14ac:dyDescent="0.25">
      <c r="A368" s="120"/>
      <c r="B368" s="120"/>
      <c r="C368" s="120"/>
      <c r="D368" s="120"/>
      <c r="E368" s="120"/>
      <c r="F368" s="120"/>
      <c r="G368" s="120"/>
      <c r="H368" s="120"/>
      <c r="I368" s="120"/>
      <c r="J368" s="120"/>
      <c r="K368" s="120"/>
      <c r="L368" s="120"/>
      <c r="M368" s="120"/>
      <c r="N368" s="120"/>
      <c r="O368" s="120"/>
      <c r="P368" s="19"/>
      <c r="Q368" s="19"/>
    </row>
    <row r="369" spans="1:17" x14ac:dyDescent="0.2">
      <c r="P369" s="19"/>
      <c r="Q369" s="19"/>
    </row>
    <row r="370" spans="1:17" ht="15.75" x14ac:dyDescent="0.2">
      <c r="B370" s="441" t="s">
        <v>179</v>
      </c>
      <c r="C370" s="441"/>
      <c r="D370" s="441"/>
      <c r="E370" s="441"/>
      <c r="F370" s="441"/>
      <c r="G370" s="441"/>
      <c r="H370" s="441"/>
      <c r="I370" s="441"/>
      <c r="J370" s="441"/>
      <c r="P370" s="19"/>
      <c r="Q370" s="19"/>
    </row>
    <row r="371" spans="1:17" ht="15" customHeight="1" x14ac:dyDescent="0.2">
      <c r="B371" s="240" t="s">
        <v>945</v>
      </c>
      <c r="C371" s="240"/>
      <c r="D371" s="240"/>
      <c r="E371" s="240"/>
      <c r="F371" s="240"/>
      <c r="G371" s="240"/>
      <c r="H371" s="240"/>
      <c r="I371" s="240"/>
      <c r="J371" s="240"/>
      <c r="L371" s="635" t="s">
        <v>1008</v>
      </c>
      <c r="M371" s="635"/>
      <c r="N371" s="635"/>
      <c r="P371" s="19"/>
      <c r="Q371" s="19"/>
    </row>
    <row r="372" spans="1:17" ht="15" customHeight="1" x14ac:dyDescent="0.2">
      <c r="B372" s="240"/>
      <c r="C372" s="240"/>
      <c r="D372" s="240"/>
      <c r="E372" s="240"/>
      <c r="F372" s="240"/>
      <c r="G372" s="240"/>
      <c r="H372" s="240"/>
      <c r="I372" s="240"/>
      <c r="J372" s="240"/>
      <c r="L372" s="635"/>
      <c r="M372" s="635"/>
      <c r="N372" s="635"/>
      <c r="O372" s="185" t="s">
        <v>807</v>
      </c>
      <c r="P372" s="19"/>
      <c r="Q372" s="19"/>
    </row>
    <row r="373" spans="1:17" x14ac:dyDescent="0.2">
      <c r="B373" s="240"/>
      <c r="C373" s="240"/>
      <c r="D373" s="240"/>
      <c r="E373" s="240"/>
      <c r="F373" s="240"/>
      <c r="G373" s="240"/>
      <c r="H373" s="240"/>
      <c r="I373" s="240"/>
      <c r="J373" s="240"/>
      <c r="P373" s="19"/>
      <c r="Q373" s="19"/>
    </row>
    <row r="374" spans="1:17" x14ac:dyDescent="0.2">
      <c r="H374" s="654" t="s">
        <v>180</v>
      </c>
      <c r="I374" s="654"/>
      <c r="J374" s="654"/>
      <c r="P374" s="19"/>
      <c r="Q374" s="19"/>
    </row>
    <row r="375" spans="1:17" ht="18" customHeight="1" x14ac:dyDescent="0.2">
      <c r="A375" s="107"/>
      <c r="B375" s="443" t="s">
        <v>946</v>
      </c>
      <c r="C375" s="240"/>
      <c r="D375" s="240"/>
      <c r="E375" s="240"/>
      <c r="F375" s="240"/>
      <c r="G375" s="240"/>
      <c r="H375" s="240"/>
      <c r="I375" s="240"/>
      <c r="J375" s="240"/>
      <c r="P375" s="19"/>
      <c r="Q375" s="19"/>
    </row>
    <row r="376" spans="1:17" ht="18" customHeight="1" x14ac:dyDescent="0.2">
      <c r="B376" s="240"/>
      <c r="C376" s="240"/>
      <c r="D376" s="240"/>
      <c r="E376" s="240"/>
      <c r="F376" s="240"/>
      <c r="G376" s="240"/>
      <c r="H376" s="240"/>
      <c r="I376" s="240"/>
      <c r="J376" s="240"/>
      <c r="P376" s="19"/>
      <c r="Q376" s="19"/>
    </row>
    <row r="377" spans="1:17" ht="18" customHeight="1" x14ac:dyDescent="0.2">
      <c r="B377" s="240"/>
      <c r="C377" s="240"/>
      <c r="D377" s="240"/>
      <c r="E377" s="240"/>
      <c r="F377" s="240"/>
      <c r="G377" s="240"/>
      <c r="H377" s="240"/>
      <c r="I377" s="240"/>
      <c r="J377" s="240"/>
      <c r="P377" s="19"/>
      <c r="Q377" s="19"/>
    </row>
    <row r="378" spans="1:17" x14ac:dyDescent="0.2">
      <c r="B378" s="660" t="s">
        <v>44</v>
      </c>
      <c r="C378" s="660"/>
      <c r="P378" s="19"/>
      <c r="Q378" s="19"/>
    </row>
    <row r="379" spans="1:17" ht="15" customHeight="1" x14ac:dyDescent="0.2">
      <c r="B379" s="248" t="s">
        <v>1220</v>
      </c>
      <c r="C379" s="248"/>
      <c r="D379" s="248"/>
      <c r="E379" s="248"/>
      <c r="F379" s="248"/>
      <c r="G379" s="248"/>
      <c r="H379" s="248"/>
      <c r="I379" s="248"/>
      <c r="J379" s="248"/>
      <c r="P379" s="19"/>
      <c r="Q379" s="19"/>
    </row>
    <row r="380" spans="1:17" ht="15" customHeight="1" x14ac:dyDescent="0.2">
      <c r="B380" s="248"/>
      <c r="C380" s="248"/>
      <c r="D380" s="248"/>
      <c r="E380" s="248"/>
      <c r="F380" s="248"/>
      <c r="G380" s="248"/>
      <c r="H380" s="248"/>
      <c r="I380" s="248"/>
      <c r="J380" s="248"/>
      <c r="P380" s="19"/>
      <c r="Q380" s="19"/>
    </row>
    <row r="381" spans="1:17" ht="16.5" customHeight="1" x14ac:dyDescent="0.2">
      <c r="B381" s="687" t="s">
        <v>45</v>
      </c>
      <c r="C381" s="687"/>
      <c r="D381" s="687"/>
      <c r="E381" s="687"/>
      <c r="F381" s="687"/>
      <c r="G381" s="687"/>
      <c r="H381" s="687"/>
      <c r="I381" s="687"/>
      <c r="J381" s="687"/>
      <c r="P381" s="19"/>
      <c r="Q381" s="19"/>
    </row>
    <row r="382" spans="1:17" x14ac:dyDescent="0.2">
      <c r="B382" s="687"/>
      <c r="C382" s="687"/>
      <c r="D382" s="687"/>
      <c r="E382" s="687"/>
      <c r="F382" s="687"/>
      <c r="G382" s="687"/>
      <c r="H382" s="687"/>
      <c r="I382" s="687"/>
      <c r="J382" s="687"/>
      <c r="P382" s="19"/>
      <c r="Q382" s="19"/>
    </row>
    <row r="383" spans="1:17" x14ac:dyDescent="0.2">
      <c r="B383" s="667" t="s">
        <v>943</v>
      </c>
      <c r="C383" s="668"/>
      <c r="D383" s="668"/>
      <c r="E383" s="668"/>
      <c r="F383" s="668"/>
      <c r="G383" s="668"/>
      <c r="H383" s="668"/>
      <c r="I383" s="668"/>
      <c r="J383" s="669"/>
      <c r="P383" s="19"/>
      <c r="Q383" s="19"/>
    </row>
    <row r="384" spans="1:17" x14ac:dyDescent="0.2">
      <c r="B384" s="670"/>
      <c r="C384" s="671"/>
      <c r="D384" s="671"/>
      <c r="E384" s="671"/>
      <c r="F384" s="671"/>
      <c r="G384" s="671"/>
      <c r="H384" s="671"/>
      <c r="I384" s="671"/>
      <c r="J384" s="672"/>
      <c r="P384" s="19"/>
      <c r="Q384" s="19"/>
    </row>
    <row r="385" spans="2:17" x14ac:dyDescent="0.2">
      <c r="P385" s="19"/>
      <c r="Q385" s="19"/>
    </row>
    <row r="386" spans="2:17" x14ac:dyDescent="0.2">
      <c r="B386" s="663" t="s">
        <v>17</v>
      </c>
      <c r="C386" s="663"/>
      <c r="D386" s="663"/>
      <c r="E386" s="663"/>
      <c r="F386" s="663"/>
      <c r="G386" s="663"/>
      <c r="H386" s="393"/>
      <c r="I386" s="131" t="str">
        <f>IF(OR(H386="",H389=""),"",IF(AND(H386="60L",H389="40L"),"G","R"))</f>
        <v/>
      </c>
      <c r="P386" s="19"/>
      <c r="Q386" s="19"/>
    </row>
    <row r="387" spans="2:17" x14ac:dyDescent="0.2">
      <c r="B387" s="664"/>
      <c r="C387" s="664"/>
      <c r="D387" s="664"/>
      <c r="E387" s="664"/>
      <c r="F387" s="664"/>
      <c r="G387" s="664"/>
      <c r="H387" s="394"/>
      <c r="P387" s="19"/>
      <c r="Q387" s="19"/>
    </row>
    <row r="388" spans="2:17" x14ac:dyDescent="0.2">
      <c r="P388" s="19"/>
      <c r="Q388" s="19"/>
    </row>
    <row r="389" spans="2:17" ht="15.95" customHeight="1" x14ac:dyDescent="0.2">
      <c r="B389" s="663" t="s">
        <v>46</v>
      </c>
      <c r="C389" s="663"/>
      <c r="D389" s="663"/>
      <c r="E389" s="663"/>
      <c r="F389" s="663"/>
      <c r="G389" s="663"/>
      <c r="H389" s="393"/>
      <c r="P389" s="19"/>
      <c r="Q389" s="19"/>
    </row>
    <row r="390" spans="2:17" ht="15.95" customHeight="1" x14ac:dyDescent="0.2">
      <c r="B390" s="664"/>
      <c r="C390" s="664"/>
      <c r="D390" s="664"/>
      <c r="E390" s="664"/>
      <c r="F390" s="664"/>
      <c r="G390" s="664"/>
      <c r="H390" s="394"/>
      <c r="P390" s="19"/>
      <c r="Q390" s="19"/>
    </row>
    <row r="391" spans="2:17" ht="15.95" customHeight="1" x14ac:dyDescent="0.2">
      <c r="P391" s="19"/>
      <c r="Q391" s="19"/>
    </row>
    <row r="392" spans="2:17" ht="15.95" customHeight="1" x14ac:dyDescent="0.2">
      <c r="B392" s="258" t="s">
        <v>47</v>
      </c>
      <c r="C392" s="258"/>
      <c r="D392" s="258"/>
      <c r="E392" s="258"/>
      <c r="P392" s="19"/>
      <c r="Q392" s="19"/>
    </row>
    <row r="393" spans="2:17" ht="15.95" customHeight="1" x14ac:dyDescent="0.2">
      <c r="B393" s="673" t="s">
        <v>18</v>
      </c>
      <c r="C393" s="674"/>
      <c r="D393" s="674"/>
      <c r="E393" s="674"/>
      <c r="F393" s="675"/>
      <c r="G393" s="121" t="s">
        <v>50</v>
      </c>
      <c r="H393" s="676" t="s">
        <v>19</v>
      </c>
      <c r="I393" s="677"/>
      <c r="J393" s="678"/>
      <c r="K393" s="119" t="s">
        <v>49</v>
      </c>
      <c r="P393" s="19"/>
      <c r="Q393" s="19"/>
    </row>
    <row r="394" spans="2:17" ht="15.95" customHeight="1" x14ac:dyDescent="0.2">
      <c r="B394" s="673" t="s">
        <v>20</v>
      </c>
      <c r="C394" s="674"/>
      <c r="D394" s="674"/>
      <c r="E394" s="674"/>
      <c r="F394" s="675"/>
      <c r="G394" s="192"/>
      <c r="H394" s="676" t="s">
        <v>48</v>
      </c>
      <c r="I394" s="677"/>
      <c r="J394" s="678"/>
      <c r="K394" s="191"/>
      <c r="L394" s="131" t="str">
        <f>IF(OR(G394="",K394=""),"",IF(AND(G394="40L",K394="60L"),"G","R"))</f>
        <v/>
      </c>
      <c r="P394" s="19"/>
      <c r="Q394" s="19"/>
    </row>
    <row r="395" spans="2:17" ht="15" customHeight="1" x14ac:dyDescent="0.2">
      <c r="P395" s="19"/>
      <c r="Q395" s="19"/>
    </row>
    <row r="396" spans="2:17" x14ac:dyDescent="0.2">
      <c r="B396" s="656" t="s">
        <v>51</v>
      </c>
      <c r="C396" s="656"/>
      <c r="D396" s="656"/>
      <c r="E396" s="656"/>
      <c r="F396" s="656"/>
      <c r="G396" s="393"/>
      <c r="H396" s="131" t="str">
        <f>IF(OR(G396="",G399=""),"",IF(AND(G396=2,G399=6),"G","R"))</f>
        <v/>
      </c>
      <c r="P396" s="19"/>
      <c r="Q396" s="19"/>
    </row>
    <row r="397" spans="2:17" x14ac:dyDescent="0.2">
      <c r="B397" s="657"/>
      <c r="C397" s="657"/>
      <c r="D397" s="657"/>
      <c r="E397" s="657"/>
      <c r="F397" s="657"/>
      <c r="G397" s="394"/>
      <c r="P397" s="19"/>
      <c r="Q397" s="19"/>
    </row>
    <row r="398" spans="2:17" x14ac:dyDescent="0.2">
      <c r="P398" s="19"/>
      <c r="Q398" s="19"/>
    </row>
    <row r="399" spans="2:17" x14ac:dyDescent="0.2">
      <c r="B399" s="656" t="s">
        <v>227</v>
      </c>
      <c r="C399" s="656"/>
      <c r="D399" s="656"/>
      <c r="E399" s="656"/>
      <c r="F399" s="656"/>
      <c r="G399" s="393"/>
      <c r="P399" s="19"/>
      <c r="Q399" s="19"/>
    </row>
    <row r="400" spans="2:17" ht="15" customHeight="1" x14ac:dyDescent="0.2">
      <c r="B400" s="657"/>
      <c r="C400" s="657"/>
      <c r="D400" s="657"/>
      <c r="E400" s="657"/>
      <c r="F400" s="657"/>
      <c r="G400" s="394"/>
      <c r="M400" s="259" t="str">
        <f>IF(OR(I386="",L394="",H396="",I402=""),"",IF(AND(I386="G",L394="G",H396="G",I402="G"),"Εκπληκτική επίδοση, συγχαρητήρια!","Κάτι σου διέφυγε. Ακολούθησε πιστά τις οδηγίες που δίνονται και δείξε μεγαλύτερη προσοχή."))</f>
        <v/>
      </c>
      <c r="N400" s="259"/>
      <c r="O400" s="259"/>
      <c r="P400" s="653" t="str">
        <f>IF(M400="","",IF(M400="Εκπληκτική επίδοση, συγχαρητήρια!","J","L"))</f>
        <v/>
      </c>
      <c r="Q400" s="19"/>
    </row>
    <row r="401" spans="1:17" ht="15" customHeight="1" x14ac:dyDescent="0.2">
      <c r="M401" s="259"/>
      <c r="N401" s="259"/>
      <c r="O401" s="259"/>
      <c r="P401" s="653"/>
      <c r="Q401" s="19"/>
    </row>
    <row r="402" spans="1:17" ht="15.75" customHeight="1" x14ac:dyDescent="0.2">
      <c r="B402" s="747" t="s">
        <v>228</v>
      </c>
      <c r="C402" s="748"/>
      <c r="D402" s="748"/>
      <c r="E402" s="748"/>
      <c r="F402" s="749"/>
      <c r="G402" s="750"/>
      <c r="H402" s="751"/>
      <c r="I402" s="131" t="str">
        <f>IF(G402="","",IF(OR(G402="ΑΙΘΑΝΙΟ",G402="αιθάνιο"),"G","R"))</f>
        <v/>
      </c>
      <c r="M402" s="259"/>
      <c r="N402" s="259"/>
      <c r="O402" s="259"/>
      <c r="P402" s="653"/>
      <c r="Q402" s="19"/>
    </row>
    <row r="403" spans="1:17" ht="15.75" thickBot="1" x14ac:dyDescent="0.25">
      <c r="A403" s="120"/>
      <c r="B403" s="120"/>
      <c r="C403" s="120"/>
      <c r="D403" s="120"/>
      <c r="E403" s="120"/>
      <c r="F403" s="120"/>
      <c r="G403" s="120"/>
      <c r="H403" s="120"/>
      <c r="I403" s="120"/>
      <c r="J403" s="120"/>
      <c r="K403" s="120"/>
      <c r="L403" s="120"/>
      <c r="M403" s="120"/>
      <c r="N403" s="120"/>
      <c r="O403" s="120"/>
      <c r="P403" s="19"/>
      <c r="Q403" s="19"/>
    </row>
    <row r="404" spans="1:17" x14ac:dyDescent="0.2">
      <c r="P404" s="19"/>
      <c r="Q404" s="19"/>
    </row>
    <row r="405" spans="1:17" ht="15" customHeight="1" x14ac:dyDescent="0.2">
      <c r="B405" s="240" t="s">
        <v>21</v>
      </c>
      <c r="C405" s="240"/>
      <c r="D405" s="240"/>
      <c r="E405" s="240"/>
      <c r="F405" s="240"/>
      <c r="G405" s="240"/>
      <c r="I405" s="649" t="str">
        <f>IF(F417&lt;&gt;"ναι","","Λύση του προβλήματος 8.")</f>
        <v/>
      </c>
      <c r="J405" s="649"/>
      <c r="K405" s="649"/>
      <c r="P405" s="19"/>
      <c r="Q405" s="19"/>
    </row>
    <row r="406" spans="1:17" ht="15" customHeight="1" x14ac:dyDescent="0.2">
      <c r="B406" s="240"/>
      <c r="C406" s="240"/>
      <c r="D406" s="240"/>
      <c r="E406" s="240"/>
      <c r="F406" s="240"/>
      <c r="G406" s="240"/>
      <c r="I406" s="639" t="str">
        <f>IF(F417&lt;&gt;"ναι","","Έστω ότι ο άγνωστος Υ/Α έχει τύπο CxHy και έστω ακόμη, ότι ο όγκος του που κάηκε πλήρως ήταν ίσος με ωL. Γράφουμε την εξίσωση καύσης του Υ/Α και κάνουμε τη σχετική κατάστρωση.")</f>
        <v/>
      </c>
      <c r="J406" s="639"/>
      <c r="K406" s="639"/>
      <c r="L406" s="639"/>
      <c r="M406" s="639"/>
      <c r="N406" s="639"/>
      <c r="O406" s="639"/>
      <c r="P406" s="19"/>
      <c r="Q406" s="19"/>
    </row>
    <row r="407" spans="1:17" ht="15" customHeight="1" x14ac:dyDescent="0.2">
      <c r="B407" s="240"/>
      <c r="C407" s="240"/>
      <c r="D407" s="240"/>
      <c r="E407" s="240"/>
      <c r="F407" s="240"/>
      <c r="G407" s="240"/>
      <c r="I407" s="639"/>
      <c r="J407" s="639"/>
      <c r="K407" s="639"/>
      <c r="L407" s="639"/>
      <c r="M407" s="639"/>
      <c r="N407" s="639"/>
      <c r="O407" s="639"/>
      <c r="P407" s="19"/>
      <c r="Q407" s="19"/>
    </row>
    <row r="408" spans="1:17" ht="15" customHeight="1" x14ac:dyDescent="0.2">
      <c r="B408" s="240"/>
      <c r="C408" s="240"/>
      <c r="D408" s="240"/>
      <c r="E408" s="240"/>
      <c r="F408" s="240"/>
      <c r="G408" s="240"/>
      <c r="I408" s="639"/>
      <c r="J408" s="639"/>
      <c r="K408" s="639"/>
      <c r="L408" s="639"/>
      <c r="M408" s="639"/>
      <c r="N408" s="639"/>
      <c r="O408" s="639"/>
      <c r="P408" s="19"/>
      <c r="Q408" s="19"/>
    </row>
    <row r="409" spans="1:17" ht="15" customHeight="1" x14ac:dyDescent="0.2">
      <c r="B409" s="240"/>
      <c r="C409" s="240"/>
      <c r="D409" s="240"/>
      <c r="E409" s="240"/>
      <c r="F409" s="240"/>
      <c r="G409" s="240"/>
      <c r="I409" s="658" t="str">
        <f>IF(F417&lt;&gt;"ναι","","CxHy  +  (4x+y)/4 O2")</f>
        <v/>
      </c>
      <c r="J409" s="658"/>
      <c r="K409" s="658"/>
      <c r="L409" s="123" t="str">
        <f>IF(F417&lt;&gt;"ναι","","→")</f>
        <v/>
      </c>
      <c r="M409" s="661" t="str">
        <f>IF(F417&lt;&gt;"ναι","","x CO2  +  y/2 H2O")</f>
        <v/>
      </c>
      <c r="N409" s="661"/>
      <c r="O409" s="661"/>
      <c r="P409" s="19"/>
      <c r="Q409" s="19"/>
    </row>
    <row r="410" spans="1:17" x14ac:dyDescent="0.2">
      <c r="E410" s="644" t="s">
        <v>23</v>
      </c>
      <c r="F410" s="644"/>
      <c r="G410" s="644"/>
      <c r="I410" s="651" t="str">
        <f>IF(F417&lt;&gt;"ναι","","Όπως φαίνεται…")</f>
        <v/>
      </c>
      <c r="J410" s="651"/>
      <c r="K410" s="651"/>
      <c r="L410" s="651"/>
      <c r="M410" s="651"/>
      <c r="N410" s="651"/>
      <c r="O410" s="651"/>
      <c r="P410" s="19"/>
      <c r="Q410" s="19"/>
    </row>
    <row r="411" spans="1:17" x14ac:dyDescent="0.2">
      <c r="B411" s="660" t="s">
        <v>44</v>
      </c>
      <c r="C411" s="660"/>
      <c r="E411" s="125"/>
      <c r="F411" s="125"/>
      <c r="G411" s="125"/>
      <c r="I411" s="642" t="str">
        <f>IF(F417&lt;&gt;"ναι","","1L CxHy απαιτεί για να καεί πλήρως (4x+y)/4L O2 και παράγονται xL CO2.")</f>
        <v/>
      </c>
      <c r="J411" s="642"/>
      <c r="K411" s="642"/>
      <c r="L411" s="642"/>
      <c r="M411" s="642"/>
      <c r="N411" s="642"/>
      <c r="O411" s="642"/>
      <c r="P411" s="19"/>
      <c r="Q411" s="19"/>
    </row>
    <row r="412" spans="1:17" x14ac:dyDescent="0.2">
      <c r="B412" s="341" t="s">
        <v>24</v>
      </c>
      <c r="C412" s="341"/>
      <c r="D412" s="341"/>
      <c r="E412" s="341"/>
      <c r="F412" s="341"/>
      <c r="G412" s="341"/>
      <c r="I412" s="643" t="str">
        <f>IF(F417&lt;&gt;"ναι","","ωL CxHy απαιτούν για να καούν πλήρως  65L O2 και παράγονται 40L CO2.")</f>
        <v/>
      </c>
      <c r="J412" s="643"/>
      <c r="K412" s="643"/>
      <c r="L412" s="643"/>
      <c r="M412" s="643"/>
      <c r="N412" s="643"/>
      <c r="O412" s="643"/>
      <c r="P412" s="19"/>
      <c r="Q412" s="19"/>
    </row>
    <row r="413" spans="1:17" x14ac:dyDescent="0.2">
      <c r="I413" s="651" t="str">
        <f>IF(F417&lt;&gt;"ναι","","Επιλύοντας την κατάστρωση παίρνουμε…")</f>
        <v/>
      </c>
      <c r="J413" s="651"/>
      <c r="K413" s="651"/>
      <c r="L413" s="651"/>
      <c r="M413" s="651"/>
      <c r="N413" s="651"/>
      <c r="O413" s="651"/>
      <c r="P413" s="19"/>
      <c r="Q413" s="19"/>
    </row>
    <row r="414" spans="1:17" x14ac:dyDescent="0.2">
      <c r="F414" s="645" t="s">
        <v>22</v>
      </c>
      <c r="G414" s="646"/>
      <c r="I414" s="659" t="str">
        <f>IF(F417&lt;&gt;"ναι","","(4x+y)·40/4=65x   (1)  και  x·ω=40   (2).   ")</f>
        <v/>
      </c>
      <c r="J414" s="659"/>
      <c r="K414" s="659"/>
      <c r="L414" s="659"/>
      <c r="M414" s="659"/>
      <c r="N414" s="659"/>
      <c r="O414" s="659"/>
      <c r="P414" s="19"/>
      <c r="Q414" s="19"/>
    </row>
    <row r="415" spans="1:17" x14ac:dyDescent="0.2">
      <c r="F415" s="645"/>
      <c r="G415" s="646"/>
      <c r="I415" s="651" t="str">
        <f>IF(F417&lt;&gt;"ναι","","Από τις παραπάνω εξισώσεις, η (1) γράφεται…")</f>
        <v/>
      </c>
      <c r="J415" s="651"/>
      <c r="K415" s="651"/>
      <c r="L415" s="651"/>
      <c r="M415" s="651"/>
      <c r="N415" s="651"/>
      <c r="O415" s="651"/>
      <c r="P415" s="19"/>
      <c r="Q415" s="19"/>
    </row>
    <row r="416" spans="1:17" x14ac:dyDescent="0.2">
      <c r="F416" s="645"/>
      <c r="G416" s="646"/>
      <c r="I416" s="640" t="str">
        <f>IF(F417&lt;&gt;"ναι","","(4x+y)·10=65x  ή  40x+10y=65x  ή  10y=25x  ή  y=2,5x.  ")</f>
        <v/>
      </c>
      <c r="J416" s="640"/>
      <c r="K416" s="640"/>
      <c r="L416" s="640"/>
      <c r="M416" s="640"/>
      <c r="N416" s="640"/>
      <c r="O416" s="640"/>
      <c r="P416" s="19"/>
      <c r="Q416" s="19"/>
    </row>
    <row r="417" spans="1:17" x14ac:dyDescent="0.2">
      <c r="F417" s="647"/>
      <c r="G417" s="648"/>
      <c r="I417" s="662" t="str">
        <f>IF(F417&lt;&gt;"ναι","","Μπορούμε λοιπόν να πούμε ότι ο Υ/Α έχει χημικό τύπο… CxH2,5x.")</f>
        <v/>
      </c>
      <c r="J417" s="662"/>
      <c r="K417" s="662"/>
      <c r="L417" s="662"/>
      <c r="M417" s="662"/>
      <c r="N417" s="662"/>
      <c r="O417" s="662"/>
      <c r="P417" s="19"/>
      <c r="Q417" s="19"/>
    </row>
    <row r="418" spans="1:17" ht="15" customHeight="1" x14ac:dyDescent="0.2">
      <c r="F418" s="647"/>
      <c r="G418" s="648"/>
      <c r="I418" s="639" t="str">
        <f>IF(F417&lt;&gt;"ναι","","Όμως στο μόριο ενός Υ/Α, όπου περιέχονται x άτομα C, δεν είναι δυνατό να υπάρχουν περισσότερα από (2x+2) άτομα Η, καθώς από όλους του Υ/Α που έχουν x άτομα C στο μόριό τους, οι πλουσιότεροι σε άτομα Η, είναι οπωσδή-ποτε τα αλκάνια. ")</f>
        <v/>
      </c>
      <c r="J418" s="639"/>
      <c r="K418" s="639"/>
      <c r="L418" s="639"/>
      <c r="M418" s="639"/>
      <c r="N418" s="639"/>
      <c r="O418" s="639"/>
      <c r="P418" s="19"/>
      <c r="Q418" s="19"/>
    </row>
    <row r="419" spans="1:17" x14ac:dyDescent="0.2">
      <c r="I419" s="639"/>
      <c r="J419" s="639"/>
      <c r="K419" s="639"/>
      <c r="L419" s="639"/>
      <c r="M419" s="639"/>
      <c r="N419" s="639"/>
      <c r="O419" s="639"/>
      <c r="P419" s="19"/>
      <c r="Q419" s="19"/>
    </row>
    <row r="420" spans="1:17" x14ac:dyDescent="0.2">
      <c r="I420" s="639"/>
      <c r="J420" s="639"/>
      <c r="K420" s="639"/>
      <c r="L420" s="639"/>
      <c r="M420" s="639"/>
      <c r="N420" s="639"/>
      <c r="O420" s="639"/>
      <c r="P420" s="19"/>
      <c r="Q420" s="19"/>
    </row>
    <row r="421" spans="1:17" x14ac:dyDescent="0.2">
      <c r="I421" s="639"/>
      <c r="J421" s="639"/>
      <c r="K421" s="639"/>
      <c r="L421" s="639"/>
      <c r="M421" s="639"/>
      <c r="N421" s="639"/>
      <c r="O421" s="639"/>
      <c r="P421" s="19"/>
      <c r="Q421" s="19"/>
    </row>
    <row r="422" spans="1:17" x14ac:dyDescent="0.2">
      <c r="I422" s="640" t="str">
        <f>IF(F417&lt;&gt;"ναι","","Έτσι για τα άτομα Η του Υ/Α θα ισχύει… 2,5x≤2x+2 ή x≤4.")</f>
        <v/>
      </c>
      <c r="J422" s="640"/>
      <c r="K422" s="640"/>
      <c r="L422" s="640"/>
      <c r="M422" s="640"/>
      <c r="N422" s="640"/>
      <c r="O422" s="640"/>
      <c r="P422" s="19"/>
      <c r="Q422" s="19"/>
    </row>
    <row r="423" spans="1:17" ht="15" customHeight="1" x14ac:dyDescent="0.2">
      <c r="I423" s="659" t="str">
        <f>IF(F417&lt;&gt;"ναι","","Άρα το x μπορεί να πάρει τις τιμές 1, 2, 3 και 4. ")</f>
        <v/>
      </c>
      <c r="J423" s="659"/>
      <c r="K423" s="659"/>
      <c r="L423" s="659"/>
      <c r="M423" s="659"/>
      <c r="N423" s="659"/>
      <c r="O423" s="659"/>
      <c r="P423" s="19"/>
      <c r="Q423" s="19"/>
    </row>
    <row r="424" spans="1:17" ht="15" customHeight="1" x14ac:dyDescent="0.2">
      <c r="I424" s="639" t="str">
        <f>IF(F417&lt;&gt;"ναι","","Από αυτές, οι τιμές 1 και 3 απορρίπτονται διότι οδηγούν σε μη ακέραιο πλή-θος ατόμων Η στο μόριο (2,5 άτομα και 7,5 άτομα αντίστοιχα), ενώ η τιμή 2 απορρίπτεται επειδή οδηγεί σε περιττό πλήθος ατόμων Η (5 άτομα), στο μό-ριο του Υ/Α.")</f>
        <v/>
      </c>
      <c r="J424" s="639"/>
      <c r="K424" s="639"/>
      <c r="L424" s="639"/>
      <c r="M424" s="639"/>
      <c r="N424" s="639"/>
      <c r="O424" s="639"/>
      <c r="P424" s="19"/>
      <c r="Q424" s="19"/>
    </row>
    <row r="425" spans="1:17" x14ac:dyDescent="0.2">
      <c r="I425" s="639"/>
      <c r="J425" s="639"/>
      <c r="K425" s="639"/>
      <c r="L425" s="639"/>
      <c r="M425" s="639"/>
      <c r="N425" s="639"/>
      <c r="O425" s="639"/>
      <c r="P425" s="19"/>
      <c r="Q425" s="19"/>
    </row>
    <row r="426" spans="1:17" x14ac:dyDescent="0.2">
      <c r="I426" s="639"/>
      <c r="J426" s="639"/>
      <c r="K426" s="639"/>
      <c r="L426" s="639"/>
      <c r="M426" s="639"/>
      <c r="N426" s="639"/>
      <c r="O426" s="639"/>
      <c r="P426" s="19"/>
      <c r="Q426" s="19"/>
    </row>
    <row r="427" spans="1:17" x14ac:dyDescent="0.2">
      <c r="I427" s="639"/>
      <c r="J427" s="639"/>
      <c r="K427" s="639"/>
      <c r="L427" s="639"/>
      <c r="M427" s="639"/>
      <c r="N427" s="639"/>
      <c r="O427" s="639"/>
      <c r="P427" s="19"/>
      <c r="Q427" s="19"/>
    </row>
    <row r="428" spans="1:17" x14ac:dyDescent="0.2">
      <c r="I428" s="643" t="str">
        <f>IF(F417&lt;&gt;"ναι","","Δε μπορεί λοιπόν, παρά να είναι… x=4, οπότε είναι και... y=2,5x=2,5·4=10.")</f>
        <v/>
      </c>
      <c r="J428" s="643"/>
      <c r="K428" s="643"/>
      <c r="L428" s="643"/>
      <c r="M428" s="643"/>
      <c r="N428" s="643"/>
      <c r="O428" s="643"/>
      <c r="P428" s="19"/>
      <c r="Q428" s="19"/>
    </row>
    <row r="429" spans="1:17" x14ac:dyDescent="0.2">
      <c r="I429" s="659" t="str">
        <f>IF(F417&lt;&gt;"ναι","","Συνεπώς ο Υ/Α έχει ΜΤ: C4H10.")</f>
        <v/>
      </c>
      <c r="J429" s="659"/>
      <c r="K429" s="659"/>
      <c r="L429" s="659"/>
      <c r="M429" s="659"/>
      <c r="N429" s="659"/>
      <c r="O429" s="659"/>
      <c r="P429" s="19"/>
      <c r="Q429" s="19"/>
    </row>
    <row r="430" spans="1:17" x14ac:dyDescent="0.2">
      <c r="I430" s="637" t="str">
        <f>IF(F417&lt;&gt;"ναι","","Ακόμη η (2) γράφεται… 4·ω=40, άρα ω=10, δηλαδή η ποσότητα του Υ/Α που κάηκε ήταν ίση με 10L.")</f>
        <v/>
      </c>
      <c r="J430" s="637"/>
      <c r="K430" s="637"/>
      <c r="L430" s="637"/>
      <c r="M430" s="637"/>
      <c r="N430" s="637"/>
      <c r="O430" s="637"/>
      <c r="P430" s="19"/>
      <c r="Q430" s="19"/>
    </row>
    <row r="431" spans="1:17" x14ac:dyDescent="0.2">
      <c r="I431" s="637"/>
      <c r="J431" s="637"/>
      <c r="K431" s="637"/>
      <c r="L431" s="637"/>
      <c r="M431" s="637"/>
      <c r="N431" s="637"/>
      <c r="O431" s="637"/>
      <c r="P431" s="19"/>
      <c r="Q431" s="19"/>
    </row>
    <row r="432" spans="1:17" ht="15.75" thickBot="1" x14ac:dyDescent="0.25">
      <c r="A432" s="120"/>
      <c r="B432" s="120"/>
      <c r="C432" s="120"/>
      <c r="D432" s="120"/>
      <c r="E432" s="120"/>
      <c r="F432" s="120"/>
      <c r="G432" s="120"/>
      <c r="H432" s="120"/>
      <c r="I432" s="120"/>
      <c r="J432" s="120"/>
      <c r="K432" s="120"/>
      <c r="L432" s="120"/>
      <c r="M432" s="120"/>
      <c r="N432" s="120"/>
      <c r="O432" s="120"/>
      <c r="P432" s="19"/>
      <c r="Q432" s="19"/>
    </row>
    <row r="433" spans="1:17" x14ac:dyDescent="0.2">
      <c r="P433" s="19"/>
      <c r="Q433" s="19"/>
    </row>
    <row r="434" spans="1:17" ht="15" customHeight="1" x14ac:dyDescent="0.2">
      <c r="B434" s="240" t="s">
        <v>947</v>
      </c>
      <c r="C434" s="240"/>
      <c r="D434" s="240"/>
      <c r="E434" s="240"/>
      <c r="F434" s="240"/>
      <c r="G434" s="240"/>
      <c r="H434" s="240"/>
      <c r="I434" s="240"/>
      <c r="J434" s="240"/>
      <c r="P434" s="19"/>
      <c r="Q434" s="19"/>
    </row>
    <row r="435" spans="1:17" ht="15" customHeight="1" x14ac:dyDescent="0.2">
      <c r="B435" s="240"/>
      <c r="C435" s="240"/>
      <c r="D435" s="240"/>
      <c r="E435" s="240"/>
      <c r="F435" s="240"/>
      <c r="G435" s="240"/>
      <c r="H435" s="240"/>
      <c r="I435" s="240"/>
      <c r="J435" s="240"/>
      <c r="L435" s="635" t="s">
        <v>1010</v>
      </c>
      <c r="M435" s="635"/>
      <c r="N435" s="635"/>
      <c r="P435" s="19"/>
      <c r="Q435" s="19"/>
    </row>
    <row r="436" spans="1:17" ht="15" customHeight="1" x14ac:dyDescent="0.2">
      <c r="B436" s="240"/>
      <c r="C436" s="240"/>
      <c r="D436" s="240"/>
      <c r="E436" s="240"/>
      <c r="F436" s="240"/>
      <c r="G436" s="240"/>
      <c r="H436" s="240"/>
      <c r="I436" s="240"/>
      <c r="J436" s="240"/>
      <c r="L436" s="635"/>
      <c r="M436" s="635"/>
      <c r="N436" s="635"/>
      <c r="O436" s="185" t="s">
        <v>807</v>
      </c>
      <c r="P436" s="19"/>
      <c r="Q436" s="19"/>
    </row>
    <row r="437" spans="1:17" ht="15" customHeight="1" x14ac:dyDescent="0.2">
      <c r="B437" s="240"/>
      <c r="C437" s="240"/>
      <c r="D437" s="240"/>
      <c r="E437" s="240"/>
      <c r="F437" s="240"/>
      <c r="G437" s="240"/>
      <c r="H437" s="240"/>
      <c r="I437" s="240"/>
      <c r="J437" s="240"/>
      <c r="L437" s="201"/>
      <c r="M437" s="201"/>
      <c r="N437" s="201"/>
      <c r="O437" s="185"/>
      <c r="P437" s="19"/>
      <c r="Q437" s="19"/>
    </row>
    <row r="438" spans="1:17" ht="15" customHeight="1" x14ac:dyDescent="0.2">
      <c r="B438" s="240"/>
      <c r="C438" s="240"/>
      <c r="D438" s="240"/>
      <c r="E438" s="240"/>
      <c r="F438" s="240"/>
      <c r="G438" s="240"/>
      <c r="H438" s="240"/>
      <c r="I438" s="240"/>
      <c r="J438" s="240"/>
      <c r="P438" s="19"/>
      <c r="Q438" s="19"/>
    </row>
    <row r="439" spans="1:17" x14ac:dyDescent="0.2">
      <c r="H439" s="644" t="s">
        <v>362</v>
      </c>
      <c r="I439" s="644"/>
      <c r="J439" s="644"/>
      <c r="P439" s="19"/>
      <c r="Q439" s="19"/>
    </row>
    <row r="440" spans="1:17" x14ac:dyDescent="0.2">
      <c r="B440" s="660" t="s">
        <v>44</v>
      </c>
      <c r="C440" s="660"/>
      <c r="P440" s="19"/>
      <c r="Q440" s="19"/>
    </row>
    <row r="441" spans="1:17" ht="18" customHeight="1" x14ac:dyDescent="0.2">
      <c r="B441" s="248" t="s">
        <v>361</v>
      </c>
      <c r="C441" s="248"/>
      <c r="D441" s="248"/>
      <c r="E441" s="248"/>
      <c r="F441" s="248"/>
      <c r="G441" s="248"/>
      <c r="H441" s="248"/>
      <c r="I441" s="248"/>
      <c r="J441" s="248"/>
      <c r="P441" s="19"/>
      <c r="Q441" s="19"/>
    </row>
    <row r="442" spans="1:17" ht="18" customHeight="1" x14ac:dyDescent="0.2">
      <c r="B442" s="248"/>
      <c r="C442" s="248"/>
      <c r="D442" s="248"/>
      <c r="E442" s="248"/>
      <c r="F442" s="248"/>
      <c r="G442" s="248"/>
      <c r="H442" s="248"/>
      <c r="I442" s="248"/>
      <c r="J442" s="248"/>
      <c r="P442" s="19"/>
      <c r="Q442" s="19"/>
    </row>
    <row r="443" spans="1:17" ht="15.75" thickBot="1" x14ac:dyDescent="0.25">
      <c r="A443" s="120"/>
      <c r="B443" s="126"/>
      <c r="C443" s="126"/>
      <c r="D443" s="126"/>
      <c r="E443" s="126"/>
      <c r="F443" s="126"/>
      <c r="G443" s="126"/>
      <c r="H443" s="126"/>
      <c r="I443" s="126"/>
      <c r="J443" s="126"/>
      <c r="K443" s="120"/>
      <c r="L443" s="120"/>
      <c r="M443" s="120"/>
      <c r="N443" s="120"/>
      <c r="O443" s="120"/>
      <c r="P443" s="19"/>
      <c r="Q443" s="19"/>
    </row>
    <row r="444" spans="1:17" x14ac:dyDescent="0.2">
      <c r="B444" s="98"/>
      <c r="C444" s="98"/>
      <c r="D444" s="98"/>
      <c r="E444" s="98"/>
      <c r="F444" s="98"/>
      <c r="G444" s="98"/>
      <c r="H444" s="98"/>
      <c r="I444" s="98"/>
      <c r="J444" s="98"/>
      <c r="P444" s="19"/>
      <c r="Q444" s="19"/>
    </row>
    <row r="445" spans="1:17" ht="15" customHeight="1" x14ac:dyDescent="0.2">
      <c r="B445" s="443" t="s">
        <v>1221</v>
      </c>
      <c r="C445" s="240"/>
      <c r="D445" s="240"/>
      <c r="E445" s="240"/>
      <c r="F445" s="240"/>
      <c r="G445" s="240"/>
      <c r="H445" s="240"/>
      <c r="I445" s="240"/>
      <c r="J445" s="240"/>
      <c r="P445" s="19"/>
      <c r="Q445" s="19"/>
    </row>
    <row r="446" spans="1:17" ht="15" customHeight="1" x14ac:dyDescent="0.2">
      <c r="B446" s="240"/>
      <c r="C446" s="240"/>
      <c r="D446" s="240"/>
      <c r="E446" s="240"/>
      <c r="F446" s="240"/>
      <c r="G446" s="240"/>
      <c r="H446" s="240"/>
      <c r="I446" s="240"/>
      <c r="J446" s="240"/>
      <c r="P446" s="19"/>
      <c r="Q446" s="19"/>
    </row>
    <row r="447" spans="1:17" ht="15" customHeight="1" x14ac:dyDescent="0.2">
      <c r="B447" s="240"/>
      <c r="C447" s="240"/>
      <c r="D447" s="240"/>
      <c r="E447" s="240"/>
      <c r="F447" s="240"/>
      <c r="G447" s="240"/>
      <c r="H447" s="240"/>
      <c r="I447" s="240"/>
      <c r="J447" s="240"/>
      <c r="P447" s="19"/>
      <c r="Q447" s="19"/>
    </row>
    <row r="448" spans="1:17" ht="15" customHeight="1" x14ac:dyDescent="0.2">
      <c r="B448" s="240"/>
      <c r="C448" s="240"/>
      <c r="D448" s="240"/>
      <c r="E448" s="240"/>
      <c r="F448" s="240"/>
      <c r="G448" s="240"/>
      <c r="H448" s="240"/>
      <c r="I448" s="240"/>
      <c r="J448" s="240"/>
      <c r="P448" s="19"/>
      <c r="Q448" s="19"/>
    </row>
    <row r="449" spans="2:17" ht="15" customHeight="1" x14ac:dyDescent="0.2">
      <c r="B449" s="665" t="s">
        <v>363</v>
      </c>
      <c r="C449" s="665"/>
      <c r="D449" s="665"/>
      <c r="E449" s="665"/>
      <c r="F449" s="665"/>
      <c r="G449" s="665"/>
      <c r="H449" s="665"/>
      <c r="I449" s="665"/>
      <c r="J449" s="665"/>
      <c r="P449" s="19"/>
      <c r="Q449" s="19"/>
    </row>
    <row r="450" spans="2:17" x14ac:dyDescent="0.2">
      <c r="B450" s="666" t="s">
        <v>364</v>
      </c>
      <c r="C450" s="666"/>
      <c r="D450" s="666"/>
      <c r="E450" s="666"/>
      <c r="F450" s="666"/>
      <c r="G450" s="666"/>
      <c r="H450" s="666"/>
      <c r="I450" s="666"/>
      <c r="J450" s="666"/>
      <c r="P450" s="19"/>
      <c r="Q450" s="19"/>
    </row>
    <row r="451" spans="2:17" x14ac:dyDescent="0.2">
      <c r="B451" s="666"/>
      <c r="C451" s="666"/>
      <c r="D451" s="666"/>
      <c r="E451" s="666"/>
      <c r="F451" s="666"/>
      <c r="G451" s="666"/>
      <c r="H451" s="666"/>
      <c r="I451" s="666"/>
      <c r="J451" s="666"/>
      <c r="P451" s="19"/>
      <c r="Q451" s="19"/>
    </row>
    <row r="452" spans="2:17" x14ac:dyDescent="0.2">
      <c r="B452" s="667" t="s">
        <v>943</v>
      </c>
      <c r="C452" s="668"/>
      <c r="D452" s="668"/>
      <c r="E452" s="668"/>
      <c r="F452" s="668"/>
      <c r="G452" s="668"/>
      <c r="H452" s="668"/>
      <c r="I452" s="668"/>
      <c r="J452" s="669"/>
      <c r="P452" s="19"/>
      <c r="Q452" s="19"/>
    </row>
    <row r="453" spans="2:17" x14ac:dyDescent="0.2">
      <c r="B453" s="670"/>
      <c r="C453" s="671"/>
      <c r="D453" s="671"/>
      <c r="E453" s="671"/>
      <c r="F453" s="671"/>
      <c r="G453" s="671"/>
      <c r="H453" s="671"/>
      <c r="I453" s="671"/>
      <c r="J453" s="672"/>
      <c r="P453" s="19"/>
      <c r="Q453" s="19"/>
    </row>
    <row r="454" spans="2:17" x14ac:dyDescent="0.2">
      <c r="P454" s="19"/>
      <c r="Q454" s="19"/>
    </row>
    <row r="455" spans="2:17" ht="17.100000000000001" customHeight="1" x14ac:dyDescent="0.2">
      <c r="B455" s="663" t="s">
        <v>365</v>
      </c>
      <c r="C455" s="663"/>
      <c r="D455" s="663"/>
      <c r="E455" s="663"/>
      <c r="F455" s="663"/>
      <c r="G455" s="663"/>
      <c r="H455" s="393"/>
      <c r="I455" s="131" t="str">
        <f>IF(OR(H455="",H458=""),"",IF(AND(H455="150L",H458="225L"),"G","R"))</f>
        <v/>
      </c>
      <c r="P455" s="19"/>
      <c r="Q455" s="19"/>
    </row>
    <row r="456" spans="2:17" ht="17.100000000000001" customHeight="1" x14ac:dyDescent="0.2">
      <c r="B456" s="664"/>
      <c r="C456" s="664"/>
      <c r="D456" s="664"/>
      <c r="E456" s="664"/>
      <c r="F456" s="664"/>
      <c r="G456" s="664"/>
      <c r="H456" s="394"/>
      <c r="P456" s="19"/>
      <c r="Q456" s="19"/>
    </row>
    <row r="457" spans="2:17" x14ac:dyDescent="0.2">
      <c r="P457" s="19"/>
      <c r="Q457" s="19"/>
    </row>
    <row r="458" spans="2:17" ht="17.100000000000001" customHeight="1" x14ac:dyDescent="0.2">
      <c r="B458" s="663" t="s">
        <v>366</v>
      </c>
      <c r="C458" s="663"/>
      <c r="D458" s="663"/>
      <c r="E458" s="663"/>
      <c r="F458" s="663"/>
      <c r="G458" s="663"/>
      <c r="H458" s="393"/>
      <c r="P458" s="19"/>
      <c r="Q458" s="19"/>
    </row>
    <row r="459" spans="2:17" ht="17.100000000000001" customHeight="1" x14ac:dyDescent="0.2">
      <c r="B459" s="664"/>
      <c r="C459" s="664"/>
      <c r="D459" s="664"/>
      <c r="E459" s="664"/>
      <c r="F459" s="664"/>
      <c r="G459" s="664"/>
      <c r="H459" s="394"/>
      <c r="P459" s="19"/>
      <c r="Q459" s="19"/>
    </row>
    <row r="460" spans="2:17" x14ac:dyDescent="0.2">
      <c r="P460" s="19"/>
      <c r="Q460" s="19"/>
    </row>
    <row r="461" spans="2:17" x14ac:dyDescent="0.2">
      <c r="B461" s="258" t="s">
        <v>47</v>
      </c>
      <c r="C461" s="258"/>
      <c r="D461" s="258"/>
      <c r="E461" s="258"/>
      <c r="P461" s="19"/>
      <c r="Q461" s="19"/>
    </row>
    <row r="462" spans="2:17" ht="16.5" customHeight="1" x14ac:dyDescent="0.2">
      <c r="B462" s="673" t="s">
        <v>368</v>
      </c>
      <c r="C462" s="674"/>
      <c r="D462" s="674"/>
      <c r="E462" s="674"/>
      <c r="F462" s="675"/>
      <c r="G462" s="127" t="s">
        <v>95</v>
      </c>
      <c r="H462" s="676" t="s">
        <v>369</v>
      </c>
      <c r="I462" s="677"/>
      <c r="J462" s="677"/>
      <c r="K462" s="678"/>
      <c r="L462" s="106" t="s">
        <v>50</v>
      </c>
      <c r="P462" s="19"/>
      <c r="Q462" s="19"/>
    </row>
    <row r="463" spans="2:17" ht="15.75" customHeight="1" x14ac:dyDescent="0.2">
      <c r="B463" s="752" t="s">
        <v>367</v>
      </c>
      <c r="C463" s="674"/>
      <c r="D463" s="674"/>
      <c r="E463" s="674"/>
      <c r="F463" s="675"/>
      <c r="G463" s="132"/>
      <c r="H463" s="676" t="s">
        <v>369</v>
      </c>
      <c r="I463" s="677"/>
      <c r="J463" s="677"/>
      <c r="K463" s="678"/>
      <c r="L463" s="102"/>
      <c r="M463" s="131" t="str">
        <f>IF(OR(G463="",L463=""),"",IF(AND(G463="225L",L463="150L"),"G","R"))</f>
        <v/>
      </c>
      <c r="P463" s="19"/>
      <c r="Q463" s="19"/>
    </row>
    <row r="464" spans="2:17" x14ac:dyDescent="0.2">
      <c r="P464" s="19"/>
      <c r="Q464" s="19"/>
    </row>
    <row r="465" spans="1:17" x14ac:dyDescent="0.2">
      <c r="B465" s="656" t="s">
        <v>51</v>
      </c>
      <c r="C465" s="656"/>
      <c r="D465" s="656"/>
      <c r="E465" s="656"/>
      <c r="F465" s="656"/>
      <c r="G465" s="393"/>
      <c r="H465" s="131" t="str">
        <f>IF(OR(G465="",G468=""),"",IF(AND(G465=3,G468=6),"G","R"))</f>
        <v/>
      </c>
      <c r="P465" s="19"/>
      <c r="Q465" s="19"/>
    </row>
    <row r="466" spans="1:17" x14ac:dyDescent="0.2">
      <c r="B466" s="657"/>
      <c r="C466" s="657"/>
      <c r="D466" s="657"/>
      <c r="E466" s="657"/>
      <c r="F466" s="657"/>
      <c r="G466" s="394"/>
      <c r="P466" s="19"/>
      <c r="Q466" s="19"/>
    </row>
    <row r="467" spans="1:17" x14ac:dyDescent="0.2">
      <c r="P467" s="19"/>
      <c r="Q467" s="19"/>
    </row>
    <row r="468" spans="1:17" x14ac:dyDescent="0.2">
      <c r="B468" s="656" t="s">
        <v>227</v>
      </c>
      <c r="C468" s="656"/>
      <c r="D468" s="656"/>
      <c r="E468" s="656"/>
      <c r="F468" s="656"/>
      <c r="G468" s="393"/>
      <c r="P468" s="19"/>
      <c r="Q468" s="19"/>
    </row>
    <row r="469" spans="1:17" ht="15" customHeight="1" x14ac:dyDescent="0.2">
      <c r="B469" s="657"/>
      <c r="C469" s="657"/>
      <c r="D469" s="657"/>
      <c r="E469" s="657"/>
      <c r="F469" s="657"/>
      <c r="G469" s="394"/>
      <c r="M469" s="259" t="str">
        <f>IF(OR(I455="",M463="",H465="",I471=""),"",IF(AND(I455="G",M463="G",H465="G",I471="G"),"Αρχίζεις να πείθεις ότι έχεις σημαντικές ικανότητες. Συνέχισε την καλή δουλειά.","Δεν κατάφερες να αποφύγεις ένα ή περισσότερα λάθη. Προσπάθησε πάλι."))</f>
        <v/>
      </c>
      <c r="N469" s="259"/>
      <c r="O469" s="259"/>
      <c r="P469" s="653" t="str">
        <f>IF(M469="","",IF(M469="Αρχίζεις να πείθεις ότι έχεις σημαντικές ικανότητες. Συνέχισε την καλή δουλειά.","J","L"))</f>
        <v/>
      </c>
      <c r="Q469" s="19"/>
    </row>
    <row r="470" spans="1:17" ht="15" customHeight="1" x14ac:dyDescent="0.2">
      <c r="M470" s="259"/>
      <c r="N470" s="259"/>
      <c r="O470" s="259"/>
      <c r="P470" s="653"/>
      <c r="Q470" s="19"/>
    </row>
    <row r="471" spans="1:17" ht="15.75" customHeight="1" x14ac:dyDescent="0.2">
      <c r="B471" s="747" t="s">
        <v>228</v>
      </c>
      <c r="C471" s="748"/>
      <c r="D471" s="748"/>
      <c r="E471" s="748"/>
      <c r="F471" s="749"/>
      <c r="G471" s="750"/>
      <c r="H471" s="751"/>
      <c r="I471" s="131" t="str">
        <f>IF(G471="","",IF(OR(G471="ΠΡΟΠΕΝΙΟ",G471="προπένιο"),"G","R"))</f>
        <v/>
      </c>
      <c r="M471" s="259"/>
      <c r="N471" s="259"/>
      <c r="O471" s="259"/>
      <c r="P471" s="653"/>
      <c r="Q471" s="19"/>
    </row>
    <row r="472" spans="1:17" ht="15.75" thickBot="1" x14ac:dyDescent="0.25">
      <c r="A472" s="120"/>
      <c r="B472" s="120"/>
      <c r="C472" s="120"/>
      <c r="D472" s="120"/>
      <c r="E472" s="120"/>
      <c r="F472" s="120"/>
      <c r="G472" s="120"/>
      <c r="H472" s="120"/>
      <c r="I472" s="120"/>
      <c r="J472" s="120"/>
      <c r="K472" s="120"/>
      <c r="L472" s="120"/>
      <c r="M472" s="120"/>
      <c r="N472" s="120"/>
      <c r="O472" s="120"/>
      <c r="P472" s="19"/>
      <c r="Q472" s="19"/>
    </row>
    <row r="473" spans="1:17" x14ac:dyDescent="0.2">
      <c r="P473" s="19"/>
      <c r="Q473" s="19"/>
    </row>
    <row r="474" spans="1:17" ht="15" customHeight="1" x14ac:dyDescent="0.2">
      <c r="B474" s="240" t="s">
        <v>1222</v>
      </c>
      <c r="C474" s="240"/>
      <c r="D474" s="240"/>
      <c r="E474" s="240"/>
      <c r="F474" s="240"/>
      <c r="G474" s="240"/>
      <c r="H474" s="240"/>
      <c r="I474" s="240"/>
      <c r="J474" s="240"/>
      <c r="P474" s="19"/>
      <c r="Q474" s="19"/>
    </row>
    <row r="475" spans="1:17" ht="15" customHeight="1" x14ac:dyDescent="0.2">
      <c r="B475" s="240"/>
      <c r="C475" s="240"/>
      <c r="D475" s="240"/>
      <c r="E475" s="240"/>
      <c r="F475" s="240"/>
      <c r="G475" s="240"/>
      <c r="H475" s="240"/>
      <c r="I475" s="240"/>
      <c r="J475" s="240"/>
      <c r="P475" s="19"/>
      <c r="Q475" s="19"/>
    </row>
    <row r="476" spans="1:17" ht="15" customHeight="1" x14ac:dyDescent="0.2">
      <c r="B476" s="240"/>
      <c r="C476" s="240"/>
      <c r="D476" s="240"/>
      <c r="E476" s="240"/>
      <c r="F476" s="240"/>
      <c r="G476" s="240"/>
      <c r="H476" s="240"/>
      <c r="I476" s="240"/>
      <c r="J476" s="240"/>
      <c r="P476" s="19"/>
      <c r="Q476" s="19"/>
    </row>
    <row r="477" spans="1:17" ht="15" customHeight="1" x14ac:dyDescent="0.2">
      <c r="B477" s="240"/>
      <c r="C477" s="240"/>
      <c r="D477" s="240"/>
      <c r="E477" s="240"/>
      <c r="F477" s="240"/>
      <c r="G477" s="240"/>
      <c r="H477" s="240"/>
      <c r="I477" s="240"/>
      <c r="J477" s="240"/>
      <c r="P477" s="19"/>
      <c r="Q477" s="19"/>
    </row>
    <row r="478" spans="1:17" x14ac:dyDescent="0.2">
      <c r="B478" s="240"/>
      <c r="C478" s="240"/>
      <c r="D478" s="240"/>
      <c r="E478" s="240"/>
      <c r="F478" s="240"/>
      <c r="G478" s="240"/>
      <c r="H478" s="240"/>
      <c r="I478" s="240"/>
      <c r="J478" s="240"/>
      <c r="P478" s="19"/>
      <c r="Q478" s="19"/>
    </row>
    <row r="479" spans="1:17" x14ac:dyDescent="0.2">
      <c r="B479" s="248" t="s">
        <v>948</v>
      </c>
      <c r="C479" s="248"/>
      <c r="D479" s="248"/>
      <c r="E479" s="248"/>
      <c r="F479" s="248"/>
      <c r="G479" s="248"/>
      <c r="H479" s="248"/>
      <c r="I479" s="248"/>
      <c r="J479" s="248"/>
      <c r="P479" s="19"/>
      <c r="Q479" s="19"/>
    </row>
    <row r="480" spans="1:17" ht="15" customHeight="1" x14ac:dyDescent="0.2">
      <c r="B480" s="248"/>
      <c r="C480" s="248"/>
      <c r="D480" s="248"/>
      <c r="E480" s="248"/>
      <c r="F480" s="248"/>
      <c r="G480" s="248"/>
      <c r="H480" s="248"/>
      <c r="I480" s="248"/>
      <c r="J480" s="248"/>
      <c r="P480" s="19"/>
      <c r="Q480" s="19"/>
    </row>
    <row r="481" spans="2:17" x14ac:dyDescent="0.2">
      <c r="B481" s="666" t="s">
        <v>661</v>
      </c>
      <c r="C481" s="666"/>
      <c r="D481" s="666"/>
      <c r="E481" s="666"/>
      <c r="F481" s="666"/>
      <c r="G481" s="666"/>
      <c r="H481" s="666"/>
      <c r="I481" s="666"/>
      <c r="J481" s="666"/>
      <c r="P481" s="19"/>
      <c r="Q481" s="19"/>
    </row>
    <row r="482" spans="2:17" x14ac:dyDescent="0.2">
      <c r="B482" s="666"/>
      <c r="C482" s="666"/>
      <c r="D482" s="666"/>
      <c r="E482" s="666"/>
      <c r="F482" s="666"/>
      <c r="G482" s="666"/>
      <c r="H482" s="666"/>
      <c r="I482" s="666"/>
      <c r="J482" s="666"/>
      <c r="P482" s="19"/>
      <c r="Q482" s="19"/>
    </row>
    <row r="483" spans="2:17" x14ac:dyDescent="0.2">
      <c r="B483" s="667" t="s">
        <v>943</v>
      </c>
      <c r="C483" s="668"/>
      <c r="D483" s="668"/>
      <c r="E483" s="668"/>
      <c r="F483" s="668"/>
      <c r="G483" s="668"/>
      <c r="H483" s="668"/>
      <c r="I483" s="668"/>
      <c r="J483" s="669"/>
      <c r="P483" s="19"/>
      <c r="Q483" s="19"/>
    </row>
    <row r="484" spans="2:17" x14ac:dyDescent="0.2">
      <c r="B484" s="670"/>
      <c r="C484" s="671"/>
      <c r="D484" s="671"/>
      <c r="E484" s="671"/>
      <c r="F484" s="671"/>
      <c r="G484" s="671"/>
      <c r="H484" s="671"/>
      <c r="I484" s="671"/>
      <c r="J484" s="672"/>
      <c r="P484" s="19"/>
      <c r="Q484" s="19"/>
    </row>
    <row r="485" spans="2:17" x14ac:dyDescent="0.2">
      <c r="P485" s="19"/>
      <c r="Q485" s="19"/>
    </row>
    <row r="486" spans="2:17" ht="18" customHeight="1" x14ac:dyDescent="0.2">
      <c r="B486" s="656" t="s">
        <v>373</v>
      </c>
      <c r="C486" s="656"/>
      <c r="D486" s="656"/>
      <c r="E486" s="656"/>
      <c r="F486" s="656"/>
      <c r="G486" s="656"/>
      <c r="H486" s="393"/>
      <c r="I486" s="131" t="str">
        <f>IF(OR(H486="",H489="",H492=""),"",IF(AND(H486="30L",H489="120L",H492="15L"),"G","R"))</f>
        <v/>
      </c>
      <c r="P486" s="19"/>
      <c r="Q486" s="19"/>
    </row>
    <row r="487" spans="2:17" ht="18" customHeight="1" x14ac:dyDescent="0.2">
      <c r="B487" s="657"/>
      <c r="C487" s="657"/>
      <c r="D487" s="657"/>
      <c r="E487" s="657"/>
      <c r="F487" s="657"/>
      <c r="G487" s="657"/>
      <c r="H487" s="394"/>
      <c r="P487" s="19"/>
      <c r="Q487" s="19"/>
    </row>
    <row r="488" spans="2:17" x14ac:dyDescent="0.2">
      <c r="P488" s="19"/>
      <c r="Q488" s="19"/>
    </row>
    <row r="489" spans="2:17" ht="17.100000000000001" customHeight="1" x14ac:dyDescent="0.2">
      <c r="B489" s="663" t="s">
        <v>374</v>
      </c>
      <c r="C489" s="663"/>
      <c r="D489" s="663"/>
      <c r="E489" s="663"/>
      <c r="F489" s="663"/>
      <c r="G489" s="663"/>
      <c r="H489" s="393"/>
      <c r="P489" s="19"/>
      <c r="Q489" s="19"/>
    </row>
    <row r="490" spans="2:17" ht="17.100000000000001" customHeight="1" x14ac:dyDescent="0.2">
      <c r="B490" s="664"/>
      <c r="C490" s="664"/>
      <c r="D490" s="664"/>
      <c r="E490" s="664"/>
      <c r="F490" s="664"/>
      <c r="G490" s="664"/>
      <c r="H490" s="394"/>
      <c r="P490" s="19"/>
      <c r="Q490" s="19"/>
    </row>
    <row r="491" spans="2:17" x14ac:dyDescent="0.2">
      <c r="P491" s="19"/>
      <c r="Q491" s="19"/>
    </row>
    <row r="492" spans="2:17" ht="17.100000000000001" customHeight="1" x14ac:dyDescent="0.2">
      <c r="B492" s="663" t="s">
        <v>365</v>
      </c>
      <c r="C492" s="663"/>
      <c r="D492" s="663"/>
      <c r="E492" s="663"/>
      <c r="F492" s="663"/>
      <c r="G492" s="663"/>
      <c r="H492" s="393"/>
      <c r="P492" s="19"/>
      <c r="Q492" s="19"/>
    </row>
    <row r="493" spans="2:17" ht="17.100000000000001" customHeight="1" x14ac:dyDescent="0.2">
      <c r="B493" s="664"/>
      <c r="C493" s="664"/>
      <c r="D493" s="664"/>
      <c r="E493" s="664"/>
      <c r="F493" s="664"/>
      <c r="G493" s="664"/>
      <c r="H493" s="394"/>
      <c r="P493" s="19"/>
      <c r="Q493" s="19"/>
    </row>
    <row r="494" spans="2:17" x14ac:dyDescent="0.2">
      <c r="P494" s="19"/>
      <c r="Q494" s="19"/>
    </row>
    <row r="495" spans="2:17" ht="20.100000000000001" customHeight="1" x14ac:dyDescent="0.2">
      <c r="B495" s="745" t="s">
        <v>375</v>
      </c>
      <c r="C495" s="745"/>
      <c r="D495" s="745"/>
      <c r="E495" s="745"/>
      <c r="F495" s="745"/>
      <c r="G495" s="745"/>
      <c r="H495" s="99" t="s">
        <v>376</v>
      </c>
      <c r="I495" s="102"/>
      <c r="J495" s="102"/>
      <c r="K495" s="131" t="str">
        <f>IF(OR(I495="",I496="",I497="",I498=""),"",IF(AND(I495="Λ",I496="Λ",I497="Σ",I498="Σ"),"G","R"))</f>
        <v/>
      </c>
      <c r="L495" s="131" t="str">
        <f>IF(OR(J495="",J496="",J497="",J498=""),"",IF(AND(J495="0L",J496="0L",J497="120L",J498="6L"),"G","R"))</f>
        <v/>
      </c>
      <c r="P495" s="19"/>
      <c r="Q495" s="19"/>
    </row>
    <row r="496" spans="2:17" ht="20.100000000000001" customHeight="1" x14ac:dyDescent="0.2">
      <c r="B496" s="745"/>
      <c r="C496" s="745"/>
      <c r="D496" s="745"/>
      <c r="E496" s="745"/>
      <c r="F496" s="745"/>
      <c r="G496" s="745"/>
      <c r="H496" s="99" t="s">
        <v>377</v>
      </c>
      <c r="I496" s="102"/>
      <c r="J496" s="102"/>
      <c r="P496" s="19"/>
      <c r="Q496" s="19"/>
    </row>
    <row r="497" spans="2:17" ht="20.100000000000001" customHeight="1" x14ac:dyDescent="0.2">
      <c r="B497" s="745"/>
      <c r="C497" s="745"/>
      <c r="D497" s="745"/>
      <c r="E497" s="745"/>
      <c r="F497" s="745"/>
      <c r="G497" s="745"/>
      <c r="H497" s="99" t="s">
        <v>378</v>
      </c>
      <c r="I497" s="102"/>
      <c r="J497" s="102"/>
      <c r="P497" s="19"/>
      <c r="Q497" s="19"/>
    </row>
    <row r="498" spans="2:17" ht="20.100000000000001" customHeight="1" x14ac:dyDescent="0.2">
      <c r="B498" s="745"/>
      <c r="C498" s="745"/>
      <c r="D498" s="745"/>
      <c r="E498" s="745"/>
      <c r="F498" s="745"/>
      <c r="G498" s="745"/>
      <c r="H498" s="99" t="s">
        <v>379</v>
      </c>
      <c r="I498" s="102"/>
      <c r="J498" s="102"/>
      <c r="P498" s="19"/>
      <c r="Q498" s="19"/>
    </row>
    <row r="499" spans="2:17" x14ac:dyDescent="0.2">
      <c r="P499" s="19"/>
      <c r="Q499" s="19"/>
    </row>
    <row r="500" spans="2:17" ht="17.100000000000001" customHeight="1" x14ac:dyDescent="0.2">
      <c r="B500" s="754" t="s">
        <v>380</v>
      </c>
      <c r="C500" s="755"/>
      <c r="D500" s="755"/>
      <c r="E500" s="755"/>
      <c r="F500" s="755"/>
      <c r="G500" s="756"/>
      <c r="H500" s="393"/>
      <c r="I500" s="131" t="str">
        <f>IF(OR(H500="",G505="",L505=""),"",IF(AND(H500="24L",G505="24L",L505="15L"),"G","R"))</f>
        <v/>
      </c>
      <c r="P500" s="19"/>
      <c r="Q500" s="19"/>
    </row>
    <row r="501" spans="2:17" ht="17.100000000000001" customHeight="1" x14ac:dyDescent="0.2">
      <c r="B501" s="757"/>
      <c r="C501" s="758"/>
      <c r="D501" s="758"/>
      <c r="E501" s="758"/>
      <c r="F501" s="758"/>
      <c r="G501" s="759"/>
      <c r="H501" s="394"/>
      <c r="P501" s="19"/>
      <c r="Q501" s="19"/>
    </row>
    <row r="502" spans="2:17" x14ac:dyDescent="0.2">
      <c r="P502" s="19"/>
      <c r="Q502" s="19"/>
    </row>
    <row r="503" spans="2:17" x14ac:dyDescent="0.2">
      <c r="B503" s="753" t="s">
        <v>381</v>
      </c>
      <c r="C503" s="753"/>
      <c r="D503" s="753"/>
      <c r="E503" s="753"/>
      <c r="F503" s="753"/>
      <c r="G503" s="753"/>
      <c r="H503" s="753"/>
      <c r="I503" s="753"/>
      <c r="J503" s="753"/>
      <c r="P503" s="19"/>
      <c r="Q503" s="19"/>
    </row>
    <row r="504" spans="2:17" ht="16.5" x14ac:dyDescent="0.2">
      <c r="B504" s="673" t="s">
        <v>368</v>
      </c>
      <c r="C504" s="674"/>
      <c r="D504" s="674"/>
      <c r="E504" s="674"/>
      <c r="F504" s="675"/>
      <c r="G504" s="127" t="s">
        <v>382</v>
      </c>
      <c r="H504" s="676" t="s">
        <v>369</v>
      </c>
      <c r="I504" s="677"/>
      <c r="J504" s="677"/>
      <c r="K504" s="678"/>
      <c r="L504" s="106" t="s">
        <v>383</v>
      </c>
      <c r="P504" s="19"/>
      <c r="Q504" s="19"/>
    </row>
    <row r="505" spans="2:17" ht="16.5" x14ac:dyDescent="0.2">
      <c r="B505" s="752" t="s">
        <v>676</v>
      </c>
      <c r="C505" s="674"/>
      <c r="D505" s="674"/>
      <c r="E505" s="674"/>
      <c r="F505" s="675"/>
      <c r="G505" s="132"/>
      <c r="H505" s="676" t="s">
        <v>369</v>
      </c>
      <c r="I505" s="677"/>
      <c r="J505" s="677"/>
      <c r="K505" s="678"/>
      <c r="L505" s="102"/>
      <c r="P505" s="19"/>
      <c r="Q505" s="19"/>
    </row>
    <row r="506" spans="2:17" x14ac:dyDescent="0.2">
      <c r="P506" s="19"/>
      <c r="Q506" s="19"/>
    </row>
    <row r="507" spans="2:17" ht="15" customHeight="1" x14ac:dyDescent="0.2">
      <c r="B507" s="656" t="s">
        <v>677</v>
      </c>
      <c r="C507" s="656"/>
      <c r="D507" s="656"/>
      <c r="E507" s="656"/>
      <c r="F507" s="656"/>
      <c r="G507" s="393"/>
      <c r="H507" s="131" t="str">
        <f>IF(OR(G507="",G510="",G513=""),"",IF(AND(G507=5,G510=3,G513="3L"),"G","R"))</f>
        <v/>
      </c>
      <c r="I507" s="762" t="str">
        <f>IF(G507&lt;&gt;5,"","Άρα το αλκάνιο έχει ΜΤ:")</f>
        <v/>
      </c>
      <c r="J507" s="762"/>
      <c r="K507" s="760" t="str">
        <f>IF(G507&lt;&gt;5,"","C")</f>
        <v/>
      </c>
      <c r="M507" s="760" t="str">
        <f>IF(G507&lt;&gt;5,"","H")</f>
        <v/>
      </c>
      <c r="P507" s="19"/>
      <c r="Q507" s="19"/>
    </row>
    <row r="508" spans="2:17" ht="15" customHeight="1" x14ac:dyDescent="0.2">
      <c r="B508" s="657"/>
      <c r="C508" s="657"/>
      <c r="D508" s="657"/>
      <c r="E508" s="657"/>
      <c r="F508" s="657"/>
      <c r="G508" s="394"/>
      <c r="I508" s="762"/>
      <c r="J508" s="762"/>
      <c r="K508" s="760"/>
      <c r="M508" s="760"/>
      <c r="P508" s="19"/>
      <c r="Q508" s="19"/>
    </row>
    <row r="509" spans="2:17" ht="15" customHeight="1" x14ac:dyDescent="0.2">
      <c r="I509" s="762"/>
      <c r="J509" s="762"/>
      <c r="K509" s="760"/>
      <c r="M509" s="760"/>
      <c r="P509" s="19"/>
      <c r="Q509" s="19"/>
    </row>
    <row r="510" spans="2:17" ht="15" customHeight="1" x14ac:dyDescent="0.2">
      <c r="B510" s="656" t="s">
        <v>678</v>
      </c>
      <c r="C510" s="656"/>
      <c r="D510" s="656"/>
      <c r="E510" s="656"/>
      <c r="F510" s="656"/>
      <c r="G510" s="393"/>
      <c r="I510" s="762"/>
      <c r="J510" s="762"/>
      <c r="K510" s="760"/>
      <c r="L510" s="761" t="str">
        <f>IF(G507&lt;&gt;5,"",5)</f>
        <v/>
      </c>
      <c r="M510" s="760"/>
      <c r="N510" s="761" t="str">
        <f>IF(G507&lt;&gt;5,"",12)</f>
        <v/>
      </c>
      <c r="P510" s="19"/>
      <c r="Q510" s="19"/>
    </row>
    <row r="511" spans="2:17" ht="15" customHeight="1" x14ac:dyDescent="0.2">
      <c r="B511" s="657"/>
      <c r="C511" s="657"/>
      <c r="D511" s="657"/>
      <c r="E511" s="657"/>
      <c r="F511" s="657"/>
      <c r="G511" s="394"/>
      <c r="I511" s="762"/>
      <c r="J511" s="762"/>
      <c r="L511" s="761"/>
      <c r="N511" s="761"/>
      <c r="P511" s="19"/>
      <c r="Q511" s="19"/>
    </row>
    <row r="512" spans="2:17" ht="15" customHeight="1" x14ac:dyDescent="0.2">
      <c r="L512" s="259" t="str">
        <f>IF(OR(I486="",K495="",L495="",I500="",H507=""),"",IF(AND(I486="G",K495="G",L495="G",I500="G",H507="G"),"Αξιοθαύμαστη επίδοση, που κάνει κάθε σχόλιο φτωχό και περιττό!","Μα επιτέλους, μέχρι που μπορεί να φθάσει η απροσεξία ενός ανθρώπου! Δεν υπάρχει κάποιο όριο;"))</f>
        <v/>
      </c>
      <c r="M512" s="259"/>
      <c r="N512" s="259"/>
      <c r="O512" s="259"/>
      <c r="P512" s="653" t="str">
        <f>IF(L512="","",IF(L512="Αξιοθαύμαστη επίδοση, που κάνει κάθε σχόλιο φτωχό και περιττό!","J","L"))</f>
        <v/>
      </c>
      <c r="Q512" s="19"/>
    </row>
    <row r="513" spans="1:17" ht="15" customHeight="1" x14ac:dyDescent="0.2">
      <c r="B513" s="656" t="s">
        <v>679</v>
      </c>
      <c r="C513" s="656"/>
      <c r="D513" s="656"/>
      <c r="E513" s="656"/>
      <c r="F513" s="656"/>
      <c r="G513" s="393"/>
      <c r="L513" s="259"/>
      <c r="M513" s="259"/>
      <c r="N513" s="259"/>
      <c r="O513" s="259"/>
      <c r="P513" s="653"/>
      <c r="Q513" s="19"/>
    </row>
    <row r="514" spans="1:17" ht="15" customHeight="1" x14ac:dyDescent="0.2">
      <c r="B514" s="657"/>
      <c r="C514" s="657"/>
      <c r="D514" s="657"/>
      <c r="E514" s="657"/>
      <c r="F514" s="657"/>
      <c r="G514" s="394"/>
      <c r="L514" s="259"/>
      <c r="M514" s="259"/>
      <c r="N514" s="259"/>
      <c r="O514" s="259"/>
      <c r="P514" s="653"/>
      <c r="Q514" s="19"/>
    </row>
    <row r="515" spans="1:17" ht="15.75" thickBot="1" x14ac:dyDescent="0.25">
      <c r="A515" s="120"/>
      <c r="B515" s="120"/>
      <c r="C515" s="120"/>
      <c r="D515" s="120"/>
      <c r="E515" s="120"/>
      <c r="F515" s="120"/>
      <c r="G515" s="120"/>
      <c r="H515" s="120"/>
      <c r="I515" s="120"/>
      <c r="J515" s="120"/>
      <c r="K515" s="120"/>
      <c r="L515" s="120"/>
      <c r="M515" s="120"/>
      <c r="N515" s="120"/>
      <c r="O515" s="120"/>
      <c r="P515" s="19"/>
      <c r="Q515" s="19"/>
    </row>
    <row r="516" spans="1:17" x14ac:dyDescent="0.2">
      <c r="P516" s="19"/>
      <c r="Q516" s="19"/>
    </row>
    <row r="517" spans="1:17" ht="15" customHeight="1" x14ac:dyDescent="0.2">
      <c r="B517" s="240" t="s">
        <v>1223</v>
      </c>
      <c r="C517" s="240"/>
      <c r="D517" s="240"/>
      <c r="E517" s="240"/>
      <c r="F517" s="240"/>
      <c r="G517" s="240"/>
      <c r="I517" s="649" t="str">
        <f>IF(F528&lt;&gt;"ναι","","Λύση του προβλήματος 12.")</f>
        <v/>
      </c>
      <c r="J517" s="649"/>
      <c r="K517" s="649"/>
      <c r="P517" s="19"/>
      <c r="Q517" s="19"/>
    </row>
    <row r="518" spans="1:17" x14ac:dyDescent="0.2">
      <c r="B518" s="240"/>
      <c r="C518" s="240"/>
      <c r="D518" s="240"/>
      <c r="E518" s="240"/>
      <c r="F518" s="240"/>
      <c r="G518" s="240"/>
      <c r="I518" s="639" t="str">
        <f>IF(F528&lt;&gt;"ναι","","Έστω ότι ο άγνωστος Υ/Α έχει τύπο CxHy και έστω ακόμη, ότι ο όγκος του που κάηκε πλήρως ήταν ίσος με φL. Γράφουμε την εξίσωση καύσης του Υ/Α και κάνουμε τη σχετική κατάστρωση.")</f>
        <v/>
      </c>
      <c r="J518" s="639"/>
      <c r="K518" s="639"/>
      <c r="L518" s="639"/>
      <c r="M518" s="639"/>
      <c r="N518" s="639"/>
      <c r="O518" s="639"/>
      <c r="P518" s="19"/>
      <c r="Q518" s="19"/>
    </row>
    <row r="519" spans="1:17" x14ac:dyDescent="0.2">
      <c r="B519" s="240"/>
      <c r="C519" s="240"/>
      <c r="D519" s="240"/>
      <c r="E519" s="240"/>
      <c r="F519" s="240"/>
      <c r="G519" s="240"/>
      <c r="I519" s="639"/>
      <c r="J519" s="639"/>
      <c r="K519" s="639"/>
      <c r="L519" s="639"/>
      <c r="M519" s="639"/>
      <c r="N519" s="639"/>
      <c r="O519" s="639"/>
      <c r="P519" s="19"/>
      <c r="Q519" s="19"/>
    </row>
    <row r="520" spans="1:17" x14ac:dyDescent="0.2">
      <c r="B520" s="240"/>
      <c r="C520" s="240"/>
      <c r="D520" s="240"/>
      <c r="E520" s="240"/>
      <c r="F520" s="240"/>
      <c r="G520" s="240"/>
      <c r="I520" s="639"/>
      <c r="J520" s="639"/>
      <c r="K520" s="639"/>
      <c r="L520" s="639"/>
      <c r="M520" s="639"/>
      <c r="N520" s="639"/>
      <c r="O520" s="639"/>
      <c r="P520" s="19"/>
      <c r="Q520" s="19"/>
    </row>
    <row r="521" spans="1:17" x14ac:dyDescent="0.2">
      <c r="B521" s="240"/>
      <c r="C521" s="240"/>
      <c r="D521" s="240"/>
      <c r="E521" s="240"/>
      <c r="F521" s="240"/>
      <c r="G521" s="240"/>
      <c r="I521" s="658" t="str">
        <f>IF(F528&lt;&gt;"ναι","","CxHy  +  (4x+y)/4 O2")</f>
        <v/>
      </c>
      <c r="J521" s="658"/>
      <c r="K521" s="658"/>
      <c r="L521" s="123" t="str">
        <f>IF(F528&lt;&gt;"ναι","","→")</f>
        <v/>
      </c>
      <c r="M521" s="661" t="str">
        <f>IF(F528&lt;&gt;"ναι","","x CO2  +  y/2 H2O")</f>
        <v/>
      </c>
      <c r="N521" s="661"/>
      <c r="O521" s="661"/>
      <c r="P521" s="19"/>
      <c r="Q521" s="19"/>
    </row>
    <row r="522" spans="1:17" x14ac:dyDescent="0.2">
      <c r="B522" s="245" t="s">
        <v>159</v>
      </c>
      <c r="C522" s="245"/>
      <c r="D522" s="245"/>
      <c r="E522" s="245"/>
      <c r="F522" s="245"/>
      <c r="G522" s="245"/>
      <c r="I522" s="651" t="str">
        <f>IF(F528&lt;&gt;"ναι","","Όπως φαίνεται…")</f>
        <v/>
      </c>
      <c r="J522" s="651"/>
      <c r="K522" s="651"/>
      <c r="L522" s="651"/>
      <c r="M522" s="651"/>
      <c r="N522" s="651"/>
      <c r="O522" s="651"/>
      <c r="P522" s="19"/>
      <c r="Q522" s="19"/>
    </row>
    <row r="523" spans="1:17" x14ac:dyDescent="0.2">
      <c r="E523" s="654" t="s">
        <v>160</v>
      </c>
      <c r="F523" s="654"/>
      <c r="G523" s="654"/>
      <c r="I523" s="642" t="str">
        <f>IF(F528&lt;&gt;"ναι","","1L CxHy απαιτεί για να καεί (4x+y)/4L O2 και παράγονται y/2L H2O(g).")</f>
        <v/>
      </c>
      <c r="J523" s="642"/>
      <c r="K523" s="642"/>
      <c r="L523" s="642"/>
      <c r="M523" s="642"/>
      <c r="N523" s="642"/>
      <c r="O523" s="642"/>
      <c r="P523" s="19"/>
      <c r="Q523" s="19"/>
    </row>
    <row r="524" spans="1:17" x14ac:dyDescent="0.2">
      <c r="I524" s="643" t="str">
        <f>IF(F528&lt;&gt;"ναι","","φL CxHy απαιτούν για να καούν 180L O2  και παράγονται  180L Η2Ο(g).")</f>
        <v/>
      </c>
      <c r="J524" s="643"/>
      <c r="K524" s="643"/>
      <c r="L524" s="643"/>
      <c r="M524" s="643"/>
      <c r="N524" s="643"/>
      <c r="O524" s="643"/>
      <c r="P524" s="19"/>
      <c r="Q524" s="19"/>
    </row>
    <row r="525" spans="1:17" x14ac:dyDescent="0.2">
      <c r="F525" s="645" t="s">
        <v>216</v>
      </c>
      <c r="G525" s="646"/>
      <c r="I525" s="651" t="str">
        <f>IF(F528&lt;&gt;"ναι","","Από την επίλυση της κατάστρωσης παίρνουμε…")</f>
        <v/>
      </c>
      <c r="J525" s="651"/>
      <c r="K525" s="651"/>
      <c r="L525" s="651"/>
      <c r="M525" s="651"/>
      <c r="N525" s="651"/>
      <c r="O525" s="651"/>
      <c r="P525" s="19"/>
      <c r="Q525" s="19"/>
    </row>
    <row r="526" spans="1:17" x14ac:dyDescent="0.2">
      <c r="F526" s="645"/>
      <c r="G526" s="646"/>
      <c r="I526" s="659" t="str">
        <f>IF(F528&lt;&gt;"ναι","","(4x+y)/4=y/2 ή y=4x.")</f>
        <v/>
      </c>
      <c r="J526" s="659"/>
      <c r="K526" s="659"/>
      <c r="L526" s="659"/>
      <c r="M526" s="659"/>
      <c r="N526" s="659"/>
      <c r="O526" s="659"/>
      <c r="P526" s="19"/>
      <c r="Q526" s="19"/>
    </row>
    <row r="527" spans="1:17" x14ac:dyDescent="0.2">
      <c r="F527" s="645"/>
      <c r="G527" s="646"/>
      <c r="I527" s="662" t="str">
        <f>IF(F528&lt;&gt;"ναι","","Μπορούμε λοιπόν να πούμε ότι ο Υ/Α έχει χημικό τύπο… CxH4x.")</f>
        <v/>
      </c>
      <c r="J527" s="662"/>
      <c r="K527" s="662"/>
      <c r="L527" s="662"/>
      <c r="M527" s="662"/>
      <c r="N527" s="662"/>
      <c r="O527" s="662"/>
      <c r="P527" s="19"/>
      <c r="Q527" s="19"/>
    </row>
    <row r="528" spans="1:17" x14ac:dyDescent="0.2">
      <c r="F528" s="647"/>
      <c r="G528" s="648"/>
      <c r="I528" s="639" t="str">
        <f>IF(F528&lt;&gt;"ναι","","Όμως στο μόριο ενός Υ/Α, όπου περιέχονται x άτομα C, δεν είναι δυνατό να υπάρχουν περισσότερα από (2x+2) άτομα Η, καθώς από όλους τους Υ/Α που έχουν x άτομα C στο μόριό τους, οι πλουσιότεροι σε άτομα Η, είναι οπωσδή-ποτε τα αλκάνια. ")</f>
        <v/>
      </c>
      <c r="J528" s="639"/>
      <c r="K528" s="639"/>
      <c r="L528" s="639"/>
      <c r="M528" s="639"/>
      <c r="N528" s="639"/>
      <c r="O528" s="639"/>
      <c r="P528" s="19"/>
      <c r="Q528" s="19"/>
    </row>
    <row r="529" spans="6:17" x14ac:dyDescent="0.2">
      <c r="F529" s="647"/>
      <c r="G529" s="648"/>
      <c r="I529" s="639"/>
      <c r="J529" s="639"/>
      <c r="K529" s="639"/>
      <c r="L529" s="639"/>
      <c r="M529" s="639"/>
      <c r="N529" s="639"/>
      <c r="O529" s="639"/>
      <c r="P529" s="19"/>
      <c r="Q529" s="19"/>
    </row>
    <row r="530" spans="6:17" x14ac:dyDescent="0.2">
      <c r="I530" s="639"/>
      <c r="J530" s="639"/>
      <c r="K530" s="639"/>
      <c r="L530" s="639"/>
      <c r="M530" s="639"/>
      <c r="N530" s="639"/>
      <c r="O530" s="639"/>
      <c r="P530" s="19"/>
      <c r="Q530" s="19"/>
    </row>
    <row r="531" spans="6:17" x14ac:dyDescent="0.2">
      <c r="I531" s="639"/>
      <c r="J531" s="639"/>
      <c r="K531" s="639"/>
      <c r="L531" s="639"/>
      <c r="M531" s="639"/>
      <c r="N531" s="639"/>
      <c r="O531" s="639"/>
      <c r="P531" s="19"/>
      <c r="Q531" s="19"/>
    </row>
    <row r="532" spans="6:17" x14ac:dyDescent="0.2">
      <c r="I532" s="640" t="str">
        <f>IF(F528&lt;&gt;"ναι","","Έτσι για τα άτομα Η του Υ/Α θα ισχύει… 4x≤2x+2 ή x≤1.")</f>
        <v/>
      </c>
      <c r="J532" s="640"/>
      <c r="K532" s="640"/>
      <c r="L532" s="640"/>
      <c r="M532" s="640"/>
      <c r="N532" s="640"/>
      <c r="O532" s="640"/>
      <c r="P532" s="19"/>
      <c r="Q532" s="19"/>
    </row>
    <row r="533" spans="6:17" x14ac:dyDescent="0.2">
      <c r="I533" s="655" t="str">
        <f>IF(F528&lt;&gt;"ναι","","Για προφανείς λόγους δεχόμαστε ότι δε μπορεί παρά να είναι x=1, δηλαδή ο Υ/Α είναι το μεθάνιο, (CH4).")</f>
        <v/>
      </c>
      <c r="J533" s="655"/>
      <c r="K533" s="655"/>
      <c r="L533" s="655"/>
      <c r="M533" s="655"/>
      <c r="N533" s="655"/>
      <c r="O533" s="655"/>
      <c r="P533" s="19"/>
      <c r="Q533" s="19"/>
    </row>
    <row r="534" spans="6:17" x14ac:dyDescent="0.2">
      <c r="I534" s="655"/>
      <c r="J534" s="655"/>
      <c r="K534" s="655"/>
      <c r="L534" s="655"/>
      <c r="M534" s="655"/>
      <c r="N534" s="655"/>
      <c r="O534" s="655"/>
      <c r="P534" s="19"/>
      <c r="Q534" s="19"/>
    </row>
    <row r="535" spans="6:17" ht="15" customHeight="1" x14ac:dyDescent="0.2">
      <c r="I535" s="639" t="str">
        <f>IF(F528&lt;&gt;"ναι","","Για να υπολογίσουμε τον όγκο του παραγόμενου CO2, αλλά και τον όγκο του μεθανίου που κάηκε, αρκεί να κάνουμε την παρακάτω κατάστρωση, στηριζόμενοι πάντα στη στοιχειομετρική αναλογία της χημικής εξίσωσης, που γράψαμε παραπάνω.")</f>
        <v/>
      </c>
      <c r="J535" s="639"/>
      <c r="K535" s="639"/>
      <c r="L535" s="639"/>
      <c r="M535" s="639"/>
      <c r="N535" s="639"/>
      <c r="O535" s="639"/>
      <c r="P535" s="19"/>
      <c r="Q535" s="19"/>
    </row>
    <row r="536" spans="6:17" x14ac:dyDescent="0.2">
      <c r="I536" s="639"/>
      <c r="J536" s="639"/>
      <c r="K536" s="639"/>
      <c r="L536" s="639"/>
      <c r="M536" s="639"/>
      <c r="N536" s="639"/>
      <c r="O536" s="639"/>
      <c r="P536" s="19"/>
      <c r="Q536" s="19"/>
    </row>
    <row r="537" spans="6:17" x14ac:dyDescent="0.2">
      <c r="I537" s="639"/>
      <c r="J537" s="639"/>
      <c r="K537" s="639"/>
      <c r="L537" s="639"/>
      <c r="M537" s="639"/>
      <c r="N537" s="639"/>
      <c r="O537" s="639"/>
      <c r="P537" s="19"/>
      <c r="Q537" s="19"/>
    </row>
    <row r="538" spans="6:17" x14ac:dyDescent="0.2">
      <c r="I538" s="639"/>
      <c r="J538" s="639"/>
      <c r="K538" s="639"/>
      <c r="L538" s="639"/>
      <c r="M538" s="639"/>
      <c r="N538" s="639"/>
      <c r="O538" s="639"/>
      <c r="P538" s="19"/>
      <c r="Q538" s="19"/>
    </row>
    <row r="539" spans="6:17" ht="15" customHeight="1" x14ac:dyDescent="0.2">
      <c r="I539" s="638" t="str">
        <f>IF(F528&lt;&gt;"ναι","","Από 1L CxHy όταν γίνει η καύση παράγονται xL CO2 και y/2L H2O(g).")</f>
        <v/>
      </c>
      <c r="J539" s="638"/>
      <c r="K539" s="638"/>
      <c r="L539" s="638"/>
      <c r="M539" s="638"/>
      <c r="N539" s="638"/>
      <c r="O539" s="638"/>
      <c r="P539" s="19"/>
      <c r="Q539" s="19"/>
    </row>
    <row r="540" spans="6:17" x14ac:dyDescent="0.2">
      <c r="I540" s="655" t="str">
        <f>IF(F528&lt;&gt;"ναι","","Από φL CxHy όταν γίνει η καύση παράγονται κL CO2 και 180L H2O(g).")</f>
        <v/>
      </c>
      <c r="J540" s="655"/>
      <c r="K540" s="655"/>
      <c r="L540" s="655"/>
      <c r="M540" s="655"/>
      <c r="N540" s="655"/>
      <c r="O540" s="655"/>
      <c r="P540" s="19"/>
      <c r="Q540" s="19"/>
    </row>
    <row r="541" spans="6:17" ht="15" customHeight="1" x14ac:dyDescent="0.2">
      <c r="I541" s="639" t="str">
        <f>IF(F528&lt;&gt;"ναι","","Η επίλυση της κατάστρωσης δίνει…")</f>
        <v/>
      </c>
      <c r="J541" s="639"/>
      <c r="K541" s="639"/>
      <c r="L541" s="639"/>
      <c r="M541" s="639"/>
      <c r="N541" s="639"/>
      <c r="O541" s="639"/>
      <c r="P541" s="19"/>
      <c r="Q541" s="19"/>
    </row>
    <row r="542" spans="6:17" ht="15" customHeight="1" x14ac:dyDescent="0.2">
      <c r="I542" s="637" t="str">
        <f>IF(F528&lt;&gt;"ναι","","… κ·y/2=180·x   ή   κ·4x/2=180·x   ή   2·κ=180   ή   κ=90, άρα…
... παράχθηκαν 90L CO2.")</f>
        <v/>
      </c>
      <c r="J542" s="637"/>
      <c r="K542" s="637"/>
      <c r="L542" s="637"/>
      <c r="M542" s="637"/>
      <c r="N542" s="637"/>
      <c r="O542" s="637"/>
      <c r="P542" s="19"/>
      <c r="Q542" s="19"/>
    </row>
    <row r="543" spans="6:17" x14ac:dyDescent="0.2">
      <c r="I543" s="637"/>
      <c r="J543" s="637"/>
      <c r="K543" s="637"/>
      <c r="L543" s="637"/>
      <c r="M543" s="637"/>
      <c r="N543" s="637"/>
      <c r="O543" s="637"/>
      <c r="P543" s="19"/>
      <c r="Q543" s="19"/>
    </row>
    <row r="544" spans="6:17" x14ac:dyDescent="0.2">
      <c r="I544" s="639" t="str">
        <f>IF(F528&lt;&gt;"ναι","","Επίσης η κατάστρωση δίνει... ")</f>
        <v/>
      </c>
      <c r="J544" s="639"/>
      <c r="K544" s="639"/>
      <c r="L544" s="639"/>
      <c r="M544" s="639"/>
      <c r="N544" s="639"/>
      <c r="O544" s="639"/>
      <c r="P544" s="19"/>
      <c r="Q544" s="19"/>
    </row>
    <row r="545" spans="1:17" x14ac:dyDescent="0.2">
      <c r="I545" s="637" t="str">
        <f>IF(F528&lt;&gt;"ναι","","… φ·x=κ   ή  φ·1=90,  δηλαδή κάηκαν 90L CH4(g).")</f>
        <v/>
      </c>
      <c r="J545" s="637"/>
      <c r="K545" s="637"/>
      <c r="L545" s="637"/>
      <c r="M545" s="637"/>
      <c r="N545" s="637"/>
      <c r="O545" s="637"/>
      <c r="P545" s="19"/>
      <c r="Q545" s="19"/>
    </row>
    <row r="546" spans="1:17" ht="15.75" thickBot="1" x14ac:dyDescent="0.25">
      <c r="A546" s="120"/>
      <c r="B546" s="120"/>
      <c r="C546" s="120"/>
      <c r="D546" s="120"/>
      <c r="E546" s="120"/>
      <c r="F546" s="120"/>
      <c r="G546" s="120"/>
      <c r="H546" s="120"/>
      <c r="I546" s="128"/>
      <c r="J546" s="128"/>
      <c r="K546" s="128"/>
      <c r="L546" s="128"/>
      <c r="M546" s="128"/>
      <c r="N546" s="128"/>
      <c r="O546" s="128"/>
      <c r="P546" s="19"/>
      <c r="Q546" s="19"/>
    </row>
    <row r="547" spans="1:17" x14ac:dyDescent="0.2">
      <c r="I547" s="129"/>
      <c r="J547" s="129"/>
      <c r="K547" s="129"/>
      <c r="L547" s="129"/>
      <c r="M547" s="129"/>
      <c r="N547" s="129"/>
      <c r="O547" s="129"/>
      <c r="P547" s="19"/>
      <c r="Q547" s="19"/>
    </row>
    <row r="548" spans="1:17" ht="15.6" customHeight="1" x14ac:dyDescent="0.2">
      <c r="B548" s="763" t="s">
        <v>949</v>
      </c>
      <c r="C548" s="763"/>
      <c r="D548" s="763"/>
      <c r="E548" s="763"/>
      <c r="F548" s="763"/>
      <c r="G548" s="763"/>
      <c r="H548" s="763"/>
      <c r="I548" s="763"/>
      <c r="J548" s="763"/>
      <c r="K548" s="129"/>
      <c r="L548" s="129"/>
      <c r="M548" s="129"/>
      <c r="N548" s="129"/>
      <c r="O548" s="129"/>
      <c r="P548" s="19"/>
      <c r="Q548" s="19"/>
    </row>
    <row r="549" spans="1:17" ht="15.6" customHeight="1" x14ac:dyDescent="0.2">
      <c r="B549" s="763"/>
      <c r="C549" s="763"/>
      <c r="D549" s="763"/>
      <c r="E549" s="763"/>
      <c r="F549" s="763"/>
      <c r="G549" s="763"/>
      <c r="H549" s="763"/>
      <c r="I549" s="763"/>
      <c r="J549" s="763"/>
      <c r="K549" s="202"/>
      <c r="L549" s="202"/>
      <c r="M549" s="202"/>
      <c r="N549" s="202"/>
      <c r="O549" s="202"/>
      <c r="P549" s="19"/>
      <c r="Q549" s="19"/>
    </row>
    <row r="550" spans="1:17" x14ac:dyDescent="0.2">
      <c r="B550" s="213" t="s">
        <v>1224</v>
      </c>
      <c r="C550" s="213"/>
      <c r="D550" s="213"/>
      <c r="E550" s="213"/>
      <c r="F550" s="213"/>
      <c r="G550" s="213"/>
      <c r="H550" s="213"/>
      <c r="I550" s="213"/>
      <c r="J550" s="213"/>
      <c r="K550" s="129"/>
      <c r="L550" s="129"/>
      <c r="M550" s="129"/>
      <c r="N550" s="129"/>
      <c r="O550" s="129"/>
      <c r="P550" s="19"/>
      <c r="Q550" s="19"/>
    </row>
    <row r="551" spans="1:17" x14ac:dyDescent="0.2">
      <c r="B551" s="213"/>
      <c r="C551" s="213"/>
      <c r="D551" s="213"/>
      <c r="E551" s="213"/>
      <c r="F551" s="213"/>
      <c r="G551" s="213"/>
      <c r="H551" s="213"/>
      <c r="I551" s="213"/>
      <c r="J551" s="213"/>
      <c r="K551" s="129"/>
      <c r="L551" s="129"/>
      <c r="M551" s="129"/>
      <c r="N551" s="129"/>
      <c r="O551" s="129"/>
      <c r="P551" s="19"/>
      <c r="Q551" s="19"/>
    </row>
    <row r="552" spans="1:17" x14ac:dyDescent="0.2">
      <c r="B552" s="213"/>
      <c r="C552" s="213"/>
      <c r="D552" s="213"/>
      <c r="E552" s="213"/>
      <c r="F552" s="213"/>
      <c r="G552" s="213"/>
      <c r="H552" s="213"/>
      <c r="I552" s="213"/>
      <c r="J552" s="213"/>
      <c r="K552" s="202"/>
      <c r="L552" s="202"/>
      <c r="M552" s="202"/>
      <c r="N552" s="202"/>
      <c r="O552" s="202"/>
      <c r="P552" s="19"/>
      <c r="Q552" s="19"/>
    </row>
    <row r="553" spans="1:17" x14ac:dyDescent="0.2">
      <c r="B553" s="213"/>
      <c r="C553" s="213"/>
      <c r="D553" s="213"/>
      <c r="E553" s="213"/>
      <c r="F553" s="213"/>
      <c r="G553" s="213"/>
      <c r="H553" s="213"/>
      <c r="I553" s="213"/>
      <c r="J553" s="213"/>
      <c r="K553" s="129"/>
      <c r="L553" s="129"/>
      <c r="M553" s="129"/>
      <c r="N553" s="129"/>
      <c r="O553" s="129"/>
      <c r="P553" s="19"/>
      <c r="Q553" s="19"/>
    </row>
    <row r="554" spans="1:17" x14ac:dyDescent="0.2">
      <c r="B554" s="213"/>
      <c r="C554" s="213"/>
      <c r="D554" s="213"/>
      <c r="E554" s="213"/>
      <c r="F554" s="213"/>
      <c r="G554" s="213"/>
      <c r="H554" s="213"/>
      <c r="I554" s="213"/>
      <c r="J554" s="213"/>
      <c r="K554" s="129"/>
      <c r="L554" s="129"/>
      <c r="M554" s="129"/>
      <c r="N554" s="129"/>
      <c r="O554" s="129"/>
      <c r="P554" s="19"/>
      <c r="Q554" s="19"/>
    </row>
    <row r="555" spans="1:17" x14ac:dyDescent="0.2">
      <c r="B555" s="213"/>
      <c r="C555" s="213"/>
      <c r="D555" s="213"/>
      <c r="E555" s="213"/>
      <c r="F555" s="213"/>
      <c r="G555" s="213"/>
      <c r="H555" s="213"/>
      <c r="I555" s="213"/>
      <c r="J555" s="213"/>
      <c r="K555" s="129"/>
      <c r="L555" s="129"/>
      <c r="M555" s="129"/>
      <c r="N555" s="129"/>
      <c r="O555" s="129"/>
      <c r="P555" s="19"/>
      <c r="Q555" s="19"/>
    </row>
    <row r="556" spans="1:17" x14ac:dyDescent="0.2">
      <c r="B556" s="213"/>
      <c r="C556" s="213"/>
      <c r="D556" s="213"/>
      <c r="E556" s="213"/>
      <c r="F556" s="213"/>
      <c r="G556" s="213"/>
      <c r="H556" s="213"/>
      <c r="I556" s="213"/>
      <c r="J556" s="213"/>
      <c r="K556" s="129"/>
      <c r="L556" s="129"/>
      <c r="M556" s="129"/>
      <c r="N556" s="129"/>
      <c r="O556" s="129"/>
      <c r="P556" s="19"/>
      <c r="Q556" s="19"/>
    </row>
    <row r="557" spans="1:17" x14ac:dyDescent="0.2">
      <c r="B557" s="213"/>
      <c r="C557" s="213"/>
      <c r="D557" s="213"/>
      <c r="E557" s="213"/>
      <c r="F557" s="213"/>
      <c r="G557" s="213"/>
      <c r="H557" s="213"/>
      <c r="I557" s="213"/>
      <c r="J557" s="213"/>
      <c r="K557" s="129"/>
      <c r="L557" s="129"/>
      <c r="M557" s="129"/>
      <c r="N557" s="129"/>
      <c r="O557" s="129"/>
      <c r="P557" s="19"/>
      <c r="Q557" s="19"/>
    </row>
    <row r="558" spans="1:17" x14ac:dyDescent="0.2">
      <c r="B558" s="213"/>
      <c r="C558" s="213"/>
      <c r="D558" s="213"/>
      <c r="E558" s="213"/>
      <c r="F558" s="213"/>
      <c r="G558" s="213"/>
      <c r="H558" s="213"/>
      <c r="I558" s="213"/>
      <c r="J558" s="213"/>
      <c r="K558" s="129"/>
      <c r="L558" s="129"/>
      <c r="M558" s="129"/>
      <c r="N558" s="129"/>
      <c r="O558" s="129"/>
      <c r="P558" s="19"/>
      <c r="Q558" s="19"/>
    </row>
    <row r="559" spans="1:17" ht="15.75" x14ac:dyDescent="0.2">
      <c r="B559" s="358" t="s">
        <v>57</v>
      </c>
      <c r="C559" s="358"/>
      <c r="I559" s="129"/>
      <c r="J559" s="129"/>
      <c r="K559" s="129"/>
      <c r="L559" s="129"/>
      <c r="M559" s="129"/>
      <c r="N559" s="129"/>
      <c r="O559" s="129"/>
      <c r="P559" s="19"/>
      <c r="Q559" s="19"/>
    </row>
    <row r="560" spans="1:17" x14ac:dyDescent="0.2">
      <c r="B560" s="213" t="s">
        <v>1225</v>
      </c>
      <c r="C560" s="213"/>
      <c r="D560" s="213"/>
      <c r="E560" s="213"/>
      <c r="F560" s="213"/>
      <c r="G560" s="213"/>
      <c r="H560" s="213"/>
      <c r="I560" s="213"/>
      <c r="J560" s="213"/>
      <c r="K560" s="129"/>
      <c r="L560" s="129"/>
      <c r="M560" s="129"/>
      <c r="N560" s="129"/>
      <c r="O560" s="129"/>
      <c r="P560" s="19"/>
      <c r="Q560" s="19"/>
    </row>
    <row r="561" spans="2:17" x14ac:dyDescent="0.2">
      <c r="B561" s="213"/>
      <c r="C561" s="213"/>
      <c r="D561" s="213"/>
      <c r="E561" s="213"/>
      <c r="F561" s="213"/>
      <c r="G561" s="213"/>
      <c r="H561" s="213"/>
      <c r="I561" s="213"/>
      <c r="J561" s="213"/>
      <c r="K561" s="202"/>
      <c r="L561" s="202"/>
      <c r="M561" s="202"/>
      <c r="N561" s="202"/>
      <c r="O561" s="202"/>
      <c r="P561" s="19"/>
      <c r="Q561" s="19"/>
    </row>
    <row r="562" spans="2:17" x14ac:dyDescent="0.2">
      <c r="B562" s="213"/>
      <c r="C562" s="213"/>
      <c r="D562" s="213"/>
      <c r="E562" s="213"/>
      <c r="F562" s="213"/>
      <c r="G562" s="213"/>
      <c r="H562" s="213"/>
      <c r="I562" s="213"/>
      <c r="J562" s="213"/>
      <c r="K562" s="129"/>
      <c r="L562" s="129"/>
      <c r="M562" s="129"/>
      <c r="N562" s="129"/>
      <c r="O562" s="129"/>
      <c r="P562" s="19"/>
      <c r="Q562" s="19"/>
    </row>
    <row r="563" spans="2:17" x14ac:dyDescent="0.2">
      <c r="B563" s="213"/>
      <c r="C563" s="213"/>
      <c r="D563" s="213"/>
      <c r="E563" s="213"/>
      <c r="F563" s="213"/>
      <c r="G563" s="213"/>
      <c r="H563" s="213"/>
      <c r="I563" s="213"/>
      <c r="J563" s="213"/>
      <c r="K563" s="129"/>
      <c r="L563" s="129"/>
      <c r="M563" s="129"/>
      <c r="N563" s="129"/>
      <c r="O563" s="129"/>
      <c r="P563" s="19"/>
      <c r="Q563" s="19"/>
    </row>
    <row r="564" spans="2:17" x14ac:dyDescent="0.2">
      <c r="B564" s="213"/>
      <c r="C564" s="213"/>
      <c r="D564" s="213"/>
      <c r="E564" s="213"/>
      <c r="F564" s="213"/>
      <c r="G564" s="213"/>
      <c r="H564" s="213"/>
      <c r="I564" s="213"/>
      <c r="J564" s="213"/>
      <c r="K564" s="129"/>
      <c r="L564" s="129"/>
      <c r="M564" s="129"/>
      <c r="N564" s="129"/>
      <c r="O564" s="129"/>
      <c r="P564" s="19"/>
      <c r="Q564" s="19"/>
    </row>
    <row r="565" spans="2:17" x14ac:dyDescent="0.2">
      <c r="B565" s="213"/>
      <c r="C565" s="213"/>
      <c r="D565" s="213"/>
      <c r="E565" s="213"/>
      <c r="F565" s="213"/>
      <c r="G565" s="213"/>
      <c r="H565" s="213"/>
      <c r="I565" s="213"/>
      <c r="J565" s="213"/>
      <c r="K565" s="129"/>
      <c r="L565" s="129"/>
      <c r="M565" s="129"/>
      <c r="N565" s="129"/>
      <c r="O565" s="129"/>
      <c r="P565" s="19"/>
      <c r="Q565" s="19"/>
    </row>
    <row r="566" spans="2:17" ht="15.75" x14ac:dyDescent="0.2">
      <c r="B566" s="103" t="s">
        <v>58</v>
      </c>
      <c r="I566" s="129"/>
      <c r="J566" s="129"/>
      <c r="K566" s="129"/>
      <c r="L566" s="129"/>
      <c r="M566" s="129"/>
      <c r="N566" s="129"/>
      <c r="O566" s="129"/>
      <c r="P566" s="19"/>
      <c r="Q566" s="19"/>
    </row>
    <row r="567" spans="2:17" x14ac:dyDescent="0.2">
      <c r="B567" s="213" t="s">
        <v>1226</v>
      </c>
      <c r="C567" s="213"/>
      <c r="D567" s="213"/>
      <c r="E567" s="213"/>
      <c r="F567" s="213"/>
      <c r="G567" s="213"/>
      <c r="H567" s="213"/>
      <c r="I567" s="213"/>
      <c r="J567" s="213"/>
      <c r="K567" s="129"/>
      <c r="L567" s="129"/>
      <c r="M567" s="129"/>
      <c r="N567" s="129"/>
      <c r="O567" s="129"/>
      <c r="P567" s="19"/>
      <c r="Q567" s="19"/>
    </row>
    <row r="568" spans="2:17" x14ac:dyDescent="0.2">
      <c r="B568" s="213"/>
      <c r="C568" s="213"/>
      <c r="D568" s="213"/>
      <c r="E568" s="213"/>
      <c r="F568" s="213"/>
      <c r="G568" s="213"/>
      <c r="H568" s="213"/>
      <c r="I568" s="213"/>
      <c r="J568" s="213"/>
      <c r="K568" s="129"/>
      <c r="L568" s="129"/>
      <c r="M568" s="129"/>
      <c r="N568" s="129"/>
      <c r="O568" s="129"/>
      <c r="P568" s="19"/>
      <c r="Q568" s="19"/>
    </row>
    <row r="569" spans="2:17" x14ac:dyDescent="0.2">
      <c r="B569" s="213"/>
      <c r="C569" s="213"/>
      <c r="D569" s="213"/>
      <c r="E569" s="213"/>
      <c r="F569" s="213"/>
      <c r="G569" s="213"/>
      <c r="H569" s="213"/>
      <c r="I569" s="213"/>
      <c r="J569" s="213"/>
      <c r="K569" s="129"/>
      <c r="L569" s="129"/>
      <c r="M569" s="129"/>
      <c r="N569" s="129"/>
      <c r="O569" s="129"/>
      <c r="P569" s="19"/>
      <c r="Q569" s="19"/>
    </row>
    <row r="570" spans="2:17" x14ac:dyDescent="0.2">
      <c r="B570" s="213" t="s">
        <v>1354</v>
      </c>
      <c r="C570" s="213"/>
      <c r="D570" s="213"/>
      <c r="E570" s="213"/>
      <c r="F570" s="213"/>
      <c r="G570" s="213"/>
      <c r="H570" s="213"/>
      <c r="I570" s="213"/>
      <c r="J570" s="213"/>
      <c r="K570" s="129"/>
      <c r="L570" s="129"/>
      <c r="M570" s="129"/>
      <c r="N570" s="129"/>
      <c r="O570" s="129"/>
      <c r="P570" s="19"/>
      <c r="Q570" s="19"/>
    </row>
    <row r="571" spans="2:17" x14ac:dyDescent="0.2">
      <c r="B571" s="213"/>
      <c r="C571" s="213"/>
      <c r="D571" s="213"/>
      <c r="E571" s="213"/>
      <c r="F571" s="213"/>
      <c r="G571" s="213"/>
      <c r="H571" s="213"/>
      <c r="I571" s="213"/>
      <c r="J571" s="213"/>
      <c r="K571" s="129"/>
      <c r="L571" s="129"/>
      <c r="M571" s="129"/>
      <c r="N571" s="129"/>
      <c r="O571" s="129"/>
      <c r="P571" s="19"/>
      <c r="Q571" s="19"/>
    </row>
    <row r="572" spans="2:17" x14ac:dyDescent="0.2">
      <c r="B572" s="213"/>
      <c r="C572" s="213"/>
      <c r="D572" s="213"/>
      <c r="E572" s="213"/>
      <c r="F572" s="213"/>
      <c r="G572" s="213"/>
      <c r="H572" s="213"/>
      <c r="I572" s="213"/>
      <c r="J572" s="213"/>
      <c r="K572" s="129"/>
      <c r="L572" s="129"/>
      <c r="M572" s="129"/>
      <c r="N572" s="129"/>
      <c r="O572" s="129"/>
      <c r="P572" s="19"/>
      <c r="Q572" s="19"/>
    </row>
    <row r="573" spans="2:17" x14ac:dyDescent="0.2">
      <c r="B573" s="213"/>
      <c r="C573" s="213"/>
      <c r="D573" s="213"/>
      <c r="E573" s="213"/>
      <c r="F573" s="213"/>
      <c r="G573" s="213"/>
      <c r="H573" s="213"/>
      <c r="I573" s="213"/>
      <c r="J573" s="213"/>
      <c r="K573" s="129"/>
      <c r="L573" s="129"/>
      <c r="M573" s="129"/>
      <c r="N573" s="129"/>
      <c r="O573" s="129"/>
      <c r="P573" s="19"/>
      <c r="Q573" s="19"/>
    </row>
    <row r="574" spans="2:17" x14ac:dyDescent="0.2">
      <c r="B574" s="213"/>
      <c r="C574" s="213"/>
      <c r="D574" s="213"/>
      <c r="E574" s="213"/>
      <c r="F574" s="213"/>
      <c r="G574" s="213"/>
      <c r="H574" s="213"/>
      <c r="I574" s="213"/>
      <c r="J574" s="213"/>
      <c r="K574" s="129"/>
      <c r="L574" s="129"/>
      <c r="M574" s="129"/>
      <c r="N574" s="129"/>
      <c r="O574" s="129"/>
      <c r="P574" s="19"/>
      <c r="Q574" s="19"/>
    </row>
    <row r="575" spans="2:17" x14ac:dyDescent="0.2">
      <c r="B575" s="213"/>
      <c r="C575" s="213"/>
      <c r="D575" s="213"/>
      <c r="E575" s="213"/>
      <c r="F575" s="213"/>
      <c r="G575" s="213"/>
      <c r="H575" s="213"/>
      <c r="I575" s="213"/>
      <c r="J575" s="213"/>
      <c r="K575" s="129"/>
      <c r="L575" s="129"/>
      <c r="M575" s="129"/>
      <c r="N575" s="129"/>
      <c r="O575" s="129"/>
      <c r="P575" s="19"/>
      <c r="Q575" s="19"/>
    </row>
    <row r="576" spans="2:17" x14ac:dyDescent="0.2">
      <c r="B576" s="213" t="s">
        <v>1227</v>
      </c>
      <c r="C576" s="213"/>
      <c r="D576" s="213"/>
      <c r="E576" s="213"/>
      <c r="F576" s="213"/>
      <c r="G576" s="213"/>
      <c r="H576" s="213"/>
      <c r="I576" s="213"/>
      <c r="J576" s="213"/>
      <c r="K576" s="129"/>
      <c r="L576" s="129"/>
      <c r="M576" s="129"/>
      <c r="N576" s="129"/>
      <c r="O576" s="129"/>
      <c r="P576" s="19"/>
      <c r="Q576" s="19"/>
    </row>
    <row r="577" spans="2:17" x14ac:dyDescent="0.2">
      <c r="B577" s="213"/>
      <c r="C577" s="213"/>
      <c r="D577" s="213"/>
      <c r="E577" s="213"/>
      <c r="F577" s="213"/>
      <c r="G577" s="213"/>
      <c r="H577" s="213"/>
      <c r="I577" s="213"/>
      <c r="J577" s="213"/>
      <c r="K577" s="129"/>
      <c r="L577" s="129"/>
      <c r="M577" s="129"/>
      <c r="N577" s="129"/>
      <c r="O577" s="129"/>
      <c r="P577" s="19"/>
      <c r="Q577" s="19"/>
    </row>
    <row r="578" spans="2:17" x14ac:dyDescent="0.2">
      <c r="B578" s="213"/>
      <c r="C578" s="213"/>
      <c r="D578" s="213"/>
      <c r="E578" s="213"/>
      <c r="F578" s="213"/>
      <c r="G578" s="213"/>
      <c r="H578" s="213"/>
      <c r="I578" s="213"/>
      <c r="J578" s="213"/>
      <c r="K578" s="129"/>
      <c r="L578" s="129"/>
      <c r="M578" s="129"/>
      <c r="N578" s="129"/>
      <c r="O578" s="129"/>
      <c r="P578" s="19"/>
      <c r="Q578" s="19"/>
    </row>
    <row r="579" spans="2:17" x14ac:dyDescent="0.2">
      <c r="B579" s="213"/>
      <c r="C579" s="213"/>
      <c r="D579" s="213"/>
      <c r="E579" s="213"/>
      <c r="F579" s="213"/>
      <c r="G579" s="213"/>
      <c r="H579" s="213"/>
      <c r="I579" s="213"/>
      <c r="J579" s="213"/>
      <c r="K579" s="129"/>
      <c r="L579" s="129"/>
      <c r="M579" s="129"/>
      <c r="N579" s="129"/>
      <c r="O579" s="129"/>
      <c r="P579" s="19"/>
      <c r="Q579" s="19"/>
    </row>
    <row r="580" spans="2:17" x14ac:dyDescent="0.2">
      <c r="B580" s="258" t="s">
        <v>453</v>
      </c>
      <c r="C580" s="258"/>
      <c r="D580" s="258"/>
      <c r="E580" s="258"/>
      <c r="F580" s="258"/>
      <c r="G580" s="258"/>
      <c r="H580" s="258"/>
      <c r="I580" s="258"/>
      <c r="J580" s="258"/>
      <c r="K580" s="129"/>
      <c r="L580" s="129"/>
      <c r="M580" s="129"/>
      <c r="N580" s="129"/>
      <c r="O580" s="129"/>
      <c r="P580" s="19"/>
      <c r="Q580" s="19"/>
    </row>
    <row r="581" spans="2:17" ht="15.75" customHeight="1" x14ac:dyDescent="0.2">
      <c r="B581" s="764" t="s">
        <v>455</v>
      </c>
      <c r="C581" s="245"/>
      <c r="D581" s="245"/>
      <c r="E581" s="245"/>
      <c r="F581" s="245"/>
      <c r="G581" s="245"/>
      <c r="H581" s="245"/>
      <c r="I581" s="765" t="s">
        <v>447</v>
      </c>
      <c r="J581" s="766"/>
      <c r="K581" s="129"/>
      <c r="L581" s="129"/>
      <c r="M581" s="129"/>
      <c r="N581" s="129"/>
      <c r="O581" s="129"/>
      <c r="P581" s="19"/>
      <c r="Q581" s="19"/>
    </row>
    <row r="582" spans="2:17" ht="15" customHeight="1" x14ac:dyDescent="0.2">
      <c r="B582" s="245"/>
      <c r="C582" s="245"/>
      <c r="D582" s="245"/>
      <c r="E582" s="245"/>
      <c r="F582" s="245"/>
      <c r="G582" s="245"/>
      <c r="H582" s="245"/>
      <c r="I582" s="766"/>
      <c r="J582" s="766"/>
      <c r="K582" s="129"/>
      <c r="L582" s="129"/>
      <c r="M582" s="129"/>
      <c r="N582" s="129"/>
      <c r="O582" s="129"/>
      <c r="P582" s="19"/>
      <c r="Q582" s="19"/>
    </row>
    <row r="583" spans="2:17" ht="15.95" customHeight="1" x14ac:dyDescent="0.35">
      <c r="B583" s="581" t="s">
        <v>469</v>
      </c>
      <c r="C583" s="257"/>
      <c r="D583" s="257"/>
      <c r="E583" s="257"/>
      <c r="F583" s="257"/>
      <c r="G583" s="257"/>
      <c r="H583" s="257"/>
      <c r="I583" s="765" t="s">
        <v>448</v>
      </c>
      <c r="J583" s="766"/>
      <c r="K583" s="129"/>
      <c r="L583" s="129"/>
      <c r="M583" s="129"/>
      <c r="N583" s="129"/>
      <c r="O583" s="129"/>
      <c r="P583" s="19"/>
      <c r="Q583" s="19"/>
    </row>
    <row r="584" spans="2:17" ht="15.95" customHeight="1" x14ac:dyDescent="0.35">
      <c r="B584" s="581" t="s">
        <v>468</v>
      </c>
      <c r="C584" s="257"/>
      <c r="D584" s="257"/>
      <c r="E584" s="257"/>
      <c r="F584" s="257"/>
      <c r="G584" s="257"/>
      <c r="H584" s="257"/>
      <c r="I584" s="766"/>
      <c r="J584" s="766"/>
      <c r="K584" s="129"/>
      <c r="L584" s="129"/>
      <c r="M584" s="129"/>
      <c r="N584" s="129"/>
      <c r="O584" s="129"/>
      <c r="P584" s="19"/>
      <c r="Q584" s="19"/>
    </row>
    <row r="585" spans="2:17" ht="15.75" x14ac:dyDescent="0.2">
      <c r="B585" s="107"/>
      <c r="C585" s="96"/>
      <c r="D585" s="96"/>
      <c r="E585" s="96"/>
      <c r="F585" s="96"/>
      <c r="G585" s="96"/>
      <c r="H585" s="96"/>
      <c r="I585" s="96"/>
      <c r="J585" s="96"/>
      <c r="K585" s="129"/>
      <c r="L585" s="129"/>
      <c r="M585" s="129"/>
      <c r="N585" s="129"/>
      <c r="O585" s="129"/>
      <c r="P585" s="19"/>
      <c r="Q585" s="19"/>
    </row>
    <row r="586" spans="2:17" ht="15" customHeight="1" x14ac:dyDescent="0.2">
      <c r="B586" s="258" t="s">
        <v>454</v>
      </c>
      <c r="C586" s="258"/>
      <c r="D586" s="258"/>
      <c r="E586" s="258"/>
      <c r="F586" s="258"/>
      <c r="G586" s="258"/>
      <c r="H586" s="258"/>
      <c r="I586" s="258"/>
      <c r="J586" s="258"/>
      <c r="K586" s="129"/>
      <c r="L586" s="129"/>
      <c r="M586" s="129"/>
      <c r="N586" s="129"/>
      <c r="O586" s="129"/>
      <c r="P586" s="19"/>
      <c r="Q586" s="19"/>
    </row>
    <row r="587" spans="2:17" ht="15" customHeight="1" x14ac:dyDescent="0.2">
      <c r="B587" s="764" t="s">
        <v>456</v>
      </c>
      <c r="C587" s="245"/>
      <c r="D587" s="245"/>
      <c r="E587" s="245"/>
      <c r="F587" s="245"/>
      <c r="G587" s="245"/>
      <c r="H587" s="245"/>
      <c r="I587" s="765" t="s">
        <v>449</v>
      </c>
      <c r="J587" s="766"/>
      <c r="K587" s="129"/>
      <c r="L587" s="129"/>
      <c r="M587" s="129"/>
      <c r="N587" s="129"/>
      <c r="O587" s="129"/>
      <c r="P587" s="19"/>
      <c r="Q587" s="19"/>
    </row>
    <row r="588" spans="2:17" ht="15" customHeight="1" x14ac:dyDescent="0.2">
      <c r="B588" s="245"/>
      <c r="C588" s="245"/>
      <c r="D588" s="245"/>
      <c r="E588" s="245"/>
      <c r="F588" s="245"/>
      <c r="G588" s="245"/>
      <c r="H588" s="245"/>
      <c r="I588" s="766"/>
      <c r="J588" s="766"/>
      <c r="K588" s="129"/>
      <c r="L588" s="129"/>
      <c r="M588" s="129"/>
      <c r="N588" s="129"/>
      <c r="O588" s="129"/>
      <c r="P588" s="19"/>
      <c r="Q588" s="19"/>
    </row>
    <row r="589" spans="2:17" ht="15.95" customHeight="1" x14ac:dyDescent="0.35">
      <c r="B589" s="581" t="s">
        <v>470</v>
      </c>
      <c r="C589" s="257"/>
      <c r="D589" s="257"/>
      <c r="E589" s="257"/>
      <c r="F589" s="257"/>
      <c r="G589" s="257"/>
      <c r="H589" s="257"/>
      <c r="I589" s="765" t="s">
        <v>450</v>
      </c>
      <c r="J589" s="766"/>
      <c r="K589" s="129"/>
      <c r="L589" s="129"/>
      <c r="M589" s="129"/>
      <c r="N589" s="129"/>
      <c r="O589" s="129"/>
      <c r="P589" s="19"/>
      <c r="Q589" s="19"/>
    </row>
    <row r="590" spans="2:17" ht="15.95" customHeight="1" x14ac:dyDescent="0.35">
      <c r="B590" s="581" t="s">
        <v>446</v>
      </c>
      <c r="C590" s="257"/>
      <c r="D590" s="257"/>
      <c r="E590" s="257"/>
      <c r="F590" s="257"/>
      <c r="G590" s="257"/>
      <c r="H590" s="257"/>
      <c r="I590" s="766"/>
      <c r="J590" s="766"/>
      <c r="K590" s="129"/>
      <c r="L590" s="129"/>
      <c r="M590" s="129"/>
      <c r="N590" s="129"/>
      <c r="O590" s="129"/>
      <c r="P590" s="19"/>
      <c r="Q590" s="19"/>
    </row>
    <row r="591" spans="2:17" x14ac:dyDescent="0.2">
      <c r="I591" s="129"/>
      <c r="J591" s="129"/>
      <c r="K591" s="129"/>
      <c r="L591" s="129"/>
      <c r="M591" s="129"/>
      <c r="N591" s="129"/>
      <c r="O591" s="129"/>
      <c r="P591" s="19"/>
      <c r="Q591" s="19"/>
    </row>
    <row r="592" spans="2:17" x14ac:dyDescent="0.2">
      <c r="B592" s="258" t="s">
        <v>451</v>
      </c>
      <c r="C592" s="258"/>
      <c r="D592" s="258"/>
      <c r="E592" s="258"/>
      <c r="F592" s="258"/>
      <c r="G592" s="258"/>
      <c r="H592" s="258"/>
      <c r="I592" s="258"/>
      <c r="J592" s="258"/>
      <c r="K592" s="129"/>
      <c r="L592" s="129"/>
      <c r="M592" s="129"/>
      <c r="N592" s="129"/>
      <c r="O592" s="129"/>
      <c r="P592" s="19"/>
      <c r="Q592" s="19"/>
    </row>
    <row r="593" spans="2:17" x14ac:dyDescent="0.2">
      <c r="B593" s="591" t="s">
        <v>452</v>
      </c>
      <c r="C593" s="258"/>
      <c r="D593" s="258"/>
      <c r="E593" s="258"/>
      <c r="F593" s="258"/>
      <c r="G593" s="258"/>
      <c r="H593" s="258"/>
      <c r="I593" s="258"/>
      <c r="J593" s="258"/>
      <c r="K593" s="129"/>
      <c r="L593" s="129"/>
      <c r="M593" s="129"/>
      <c r="N593" s="129"/>
      <c r="O593" s="129"/>
      <c r="P593" s="19"/>
      <c r="Q593" s="19"/>
    </row>
    <row r="594" spans="2:17" ht="15" customHeight="1" x14ac:dyDescent="0.2">
      <c r="B594" s="591" t="s">
        <v>457</v>
      </c>
      <c r="C594" s="258"/>
      <c r="D594" s="258"/>
      <c r="E594" s="258"/>
      <c r="F594" s="258"/>
      <c r="G594" s="258"/>
      <c r="H594" s="258"/>
      <c r="I594" s="258"/>
      <c r="J594" s="258"/>
      <c r="K594" s="129"/>
      <c r="L594" s="129"/>
      <c r="M594" s="129"/>
      <c r="N594" s="129"/>
      <c r="O594" s="129"/>
      <c r="P594" s="19"/>
      <c r="Q594" s="19"/>
    </row>
    <row r="595" spans="2:17" x14ac:dyDescent="0.2">
      <c r="B595" s="213" t="s">
        <v>1228</v>
      </c>
      <c r="C595" s="213"/>
      <c r="D595" s="213"/>
      <c r="E595" s="213"/>
      <c r="F595" s="213"/>
      <c r="G595" s="213"/>
      <c r="H595" s="213"/>
      <c r="I595" s="213"/>
      <c r="J595" s="213"/>
      <c r="K595" s="129"/>
      <c r="L595" s="129"/>
      <c r="M595" s="129"/>
      <c r="N595" s="129"/>
      <c r="O595" s="129"/>
      <c r="P595" s="19"/>
      <c r="Q595" s="19"/>
    </row>
    <row r="596" spans="2:17" x14ac:dyDescent="0.2">
      <c r="B596" s="213"/>
      <c r="C596" s="213"/>
      <c r="D596" s="213"/>
      <c r="E596" s="213"/>
      <c r="F596" s="213"/>
      <c r="G596" s="213"/>
      <c r="H596" s="213"/>
      <c r="I596" s="213"/>
      <c r="J596" s="213"/>
      <c r="K596" s="129"/>
      <c r="L596" s="129"/>
      <c r="M596" s="129"/>
      <c r="N596" s="129"/>
      <c r="O596" s="129"/>
      <c r="P596" s="19"/>
      <c r="Q596" s="19"/>
    </row>
    <row r="597" spans="2:17" x14ac:dyDescent="0.2">
      <c r="B597" s="213"/>
      <c r="C597" s="213"/>
      <c r="D597" s="213"/>
      <c r="E597" s="213"/>
      <c r="F597" s="213"/>
      <c r="G597" s="213"/>
      <c r="H597" s="213"/>
      <c r="I597" s="213"/>
      <c r="J597" s="213"/>
      <c r="K597" s="129"/>
      <c r="L597" s="129"/>
      <c r="M597" s="129"/>
      <c r="N597" s="129"/>
      <c r="O597" s="129"/>
      <c r="P597" s="19"/>
      <c r="Q597" s="19"/>
    </row>
    <row r="598" spans="2:17" x14ac:dyDescent="0.2">
      <c r="B598" s="213"/>
      <c r="C598" s="213"/>
      <c r="D598" s="213"/>
      <c r="E598" s="213"/>
      <c r="F598" s="213"/>
      <c r="G598" s="213"/>
      <c r="H598" s="213"/>
      <c r="I598" s="213"/>
      <c r="J598" s="213"/>
      <c r="K598" s="129"/>
      <c r="L598" s="129"/>
      <c r="M598" s="129"/>
      <c r="N598" s="129"/>
      <c r="O598" s="129"/>
      <c r="P598" s="19"/>
      <c r="Q598" s="19"/>
    </row>
    <row r="599" spans="2:17" ht="15" customHeight="1" x14ac:dyDescent="0.2">
      <c r="B599" s="240" t="s">
        <v>950</v>
      </c>
      <c r="C599" s="240"/>
      <c r="D599" s="240"/>
      <c r="E599" s="240"/>
      <c r="F599" s="240"/>
      <c r="G599" s="240"/>
      <c r="H599" s="240"/>
      <c r="I599" s="240"/>
      <c r="J599" s="240"/>
      <c r="P599" s="19"/>
      <c r="Q599" s="19"/>
    </row>
    <row r="600" spans="2:17" x14ac:dyDescent="0.2">
      <c r="B600" s="240"/>
      <c r="C600" s="240"/>
      <c r="D600" s="240"/>
      <c r="E600" s="240"/>
      <c r="F600" s="240"/>
      <c r="G600" s="240"/>
      <c r="H600" s="240"/>
      <c r="I600" s="240"/>
      <c r="J600" s="240"/>
      <c r="L600" s="635" t="s">
        <v>1011</v>
      </c>
      <c r="M600" s="635"/>
      <c r="N600" s="635"/>
      <c r="P600" s="19"/>
      <c r="Q600" s="19"/>
    </row>
    <row r="601" spans="2:17" x14ac:dyDescent="0.2">
      <c r="B601" s="240"/>
      <c r="C601" s="240"/>
      <c r="D601" s="240"/>
      <c r="E601" s="240"/>
      <c r="F601" s="240"/>
      <c r="G601" s="240"/>
      <c r="H601" s="240"/>
      <c r="I601" s="240"/>
      <c r="J601" s="240"/>
      <c r="L601" s="635"/>
      <c r="M601" s="635"/>
      <c r="N601" s="635"/>
      <c r="O601" s="185" t="s">
        <v>807</v>
      </c>
      <c r="P601" s="19"/>
      <c r="Q601" s="19"/>
    </row>
    <row r="602" spans="2:17" x14ac:dyDescent="0.2">
      <c r="B602" s="240"/>
      <c r="C602" s="240"/>
      <c r="D602" s="240"/>
      <c r="E602" s="240"/>
      <c r="F602" s="240"/>
      <c r="G602" s="240"/>
      <c r="H602" s="240"/>
      <c r="I602" s="240"/>
      <c r="J602" s="240"/>
      <c r="P602" s="19"/>
      <c r="Q602" s="19"/>
    </row>
    <row r="603" spans="2:17" x14ac:dyDescent="0.2">
      <c r="B603" s="240"/>
      <c r="C603" s="240"/>
      <c r="D603" s="240"/>
      <c r="E603" s="240"/>
      <c r="F603" s="240"/>
      <c r="G603" s="240"/>
      <c r="H603" s="240"/>
      <c r="I603" s="240"/>
      <c r="J603" s="240"/>
      <c r="P603" s="19"/>
      <c r="Q603" s="19"/>
    </row>
    <row r="604" spans="2:17" ht="17.25" x14ac:dyDescent="0.35">
      <c r="H604" s="644" t="s">
        <v>632</v>
      </c>
      <c r="I604" s="644"/>
      <c r="J604" s="644"/>
      <c r="P604" s="19"/>
      <c r="Q604" s="19"/>
    </row>
    <row r="605" spans="2:17" ht="15" customHeight="1" x14ac:dyDescent="0.2">
      <c r="B605" s="443" t="s">
        <v>1229</v>
      </c>
      <c r="C605" s="213"/>
      <c r="D605" s="213"/>
      <c r="E605" s="213"/>
      <c r="F605" s="213"/>
      <c r="G605" s="213"/>
      <c r="I605" s="649" t="str">
        <f>IF(F617&lt;&gt;"ναι","","Λύση του προβλήματος 14.")</f>
        <v/>
      </c>
      <c r="J605" s="649"/>
      <c r="K605" s="649"/>
      <c r="P605" s="19"/>
      <c r="Q605" s="19"/>
    </row>
    <row r="606" spans="2:17" ht="15" customHeight="1" x14ac:dyDescent="0.2">
      <c r="B606" s="213"/>
      <c r="C606" s="213"/>
      <c r="D606" s="213"/>
      <c r="E606" s="213"/>
      <c r="F606" s="213"/>
      <c r="G606" s="213"/>
      <c r="I606" s="651" t="str">
        <f>IF(F617&lt;&gt;"ναι","","Οι ποσότητες Ο2 και Ν2 που περιέχονται στα 90L αέρα, είναι…")</f>
        <v/>
      </c>
      <c r="J606" s="651"/>
      <c r="K606" s="651"/>
      <c r="L606" s="651"/>
      <c r="M606" s="651"/>
      <c r="N606" s="651"/>
      <c r="O606" s="651"/>
      <c r="P606" s="19"/>
      <c r="Q606" s="19"/>
    </row>
    <row r="607" spans="2:17" ht="15" customHeight="1" x14ac:dyDescent="0.2">
      <c r="B607" s="213"/>
      <c r="C607" s="213"/>
      <c r="D607" s="213"/>
      <c r="E607" s="213"/>
      <c r="F607" s="213"/>
      <c r="G607" s="213"/>
      <c r="I607" s="662" t="str">
        <f>IF(F617&lt;&gt;"ναι","","VO2=(20/100)·Vαέρα=0,2·90=18L.")</f>
        <v/>
      </c>
      <c r="J607" s="662"/>
      <c r="K607" s="662"/>
      <c r="L607" s="662"/>
      <c r="M607" s="662"/>
      <c r="N607" s="662"/>
      <c r="O607" s="662"/>
      <c r="P607" s="19"/>
      <c r="Q607" s="19"/>
    </row>
    <row r="608" spans="2:17" ht="15" customHeight="1" x14ac:dyDescent="0.2">
      <c r="B608" s="213"/>
      <c r="C608" s="213"/>
      <c r="D608" s="213"/>
      <c r="E608" s="213"/>
      <c r="F608" s="213"/>
      <c r="G608" s="213"/>
      <c r="I608" s="642" t="str">
        <f>IF(F617&lt;&gt;"ναι","","VN2=(80/100)·Vαέρα=0,8·90=72L.")</f>
        <v/>
      </c>
      <c r="J608" s="642"/>
      <c r="K608" s="642"/>
      <c r="L608" s="642"/>
      <c r="M608" s="642"/>
      <c r="N608" s="642"/>
      <c r="O608" s="642"/>
      <c r="P608" s="19"/>
      <c r="Q608" s="19"/>
    </row>
    <row r="609" spans="2:17" ht="15" customHeight="1" x14ac:dyDescent="0.2">
      <c r="B609" s="213"/>
      <c r="C609" s="213"/>
      <c r="D609" s="213"/>
      <c r="E609" s="213"/>
      <c r="F609" s="213"/>
      <c r="G609" s="213"/>
      <c r="I609" s="655" t="str">
        <f>IF(F617&lt;&gt;"ναι","","Στα ψυχθέντα καυσαέρια που ο όγκος τους είναι ίσος με 82L, περιέχονται τα 72L N2 και τα υπόλοιπα 10L είναι το CO2 που παράχθηκε κατά την καύση του μίγματος.")</f>
        <v/>
      </c>
      <c r="J609" s="655"/>
      <c r="K609" s="655"/>
      <c r="L609" s="655"/>
      <c r="M609" s="655"/>
      <c r="N609" s="655"/>
      <c r="O609" s="655"/>
      <c r="P609" s="19"/>
      <c r="Q609" s="19"/>
    </row>
    <row r="610" spans="2:17" ht="15" customHeight="1" x14ac:dyDescent="0.2">
      <c r="B610" s="213"/>
      <c r="C610" s="213"/>
      <c r="D610" s="213"/>
      <c r="E610" s="213"/>
      <c r="F610" s="213"/>
      <c r="G610" s="213"/>
      <c r="I610" s="655"/>
      <c r="J610" s="655"/>
      <c r="K610" s="655"/>
      <c r="L610" s="655"/>
      <c r="M610" s="655"/>
      <c r="N610" s="655"/>
      <c r="O610" s="655"/>
      <c r="P610" s="19"/>
      <c r="Q610" s="19"/>
    </row>
    <row r="611" spans="2:17" x14ac:dyDescent="0.2">
      <c r="B611" s="213"/>
      <c r="C611" s="213"/>
      <c r="D611" s="213"/>
      <c r="E611" s="213"/>
      <c r="F611" s="213"/>
      <c r="G611" s="213"/>
      <c r="I611" s="655"/>
      <c r="J611" s="655"/>
      <c r="K611" s="655"/>
      <c r="L611" s="655"/>
      <c r="M611" s="655"/>
      <c r="N611" s="655"/>
      <c r="O611" s="655"/>
      <c r="P611" s="19"/>
      <c r="Q611" s="19"/>
    </row>
    <row r="612" spans="2:17" ht="17.25" x14ac:dyDescent="0.35">
      <c r="E612" s="644" t="s">
        <v>662</v>
      </c>
      <c r="F612" s="644"/>
      <c r="G612" s="644"/>
      <c r="I612" s="639" t="str">
        <f>IF(F617&lt;&gt;"ναι","","Έστω ότι το αλκένιο έχει τύπο CvH2v και έστω ακόμη, ότι ο όγκος του μεθανίου στο μίγμα ήταν ίσος με xL και του αλκενίου ίσος με yL. Προφανώς θα είναι… x+y=8.  [σχέση 1]")</f>
        <v/>
      </c>
      <c r="J612" s="639"/>
      <c r="K612" s="639"/>
      <c r="L612" s="639"/>
      <c r="M612" s="639"/>
      <c r="N612" s="639"/>
      <c r="O612" s="639"/>
      <c r="P612" s="19"/>
      <c r="Q612" s="19"/>
    </row>
    <row r="613" spans="2:17" x14ac:dyDescent="0.2">
      <c r="I613" s="639"/>
      <c r="J613" s="639"/>
      <c r="K613" s="639"/>
      <c r="L613" s="639"/>
      <c r="M613" s="639"/>
      <c r="N613" s="639"/>
      <c r="O613" s="639"/>
      <c r="P613" s="19"/>
      <c r="Q613" s="19"/>
    </row>
    <row r="614" spans="2:17" x14ac:dyDescent="0.2">
      <c r="F614" s="645" t="s">
        <v>663</v>
      </c>
      <c r="G614" s="646"/>
      <c r="I614" s="639"/>
      <c r="J614" s="639"/>
      <c r="K614" s="639"/>
      <c r="L614" s="639"/>
      <c r="M614" s="639"/>
      <c r="N614" s="639"/>
      <c r="O614" s="639"/>
      <c r="P614" s="19"/>
      <c r="Q614" s="19"/>
    </row>
    <row r="615" spans="2:17" x14ac:dyDescent="0.2">
      <c r="F615" s="645"/>
      <c r="G615" s="646"/>
      <c r="I615" s="639" t="str">
        <f>IF(F617&lt;&gt;"ναι","","Γράφουμε τις εξισώσεις καύσης των δύο Υ/Α και κάνουμε τις σχετικές κατά-στρώσεις.")</f>
        <v/>
      </c>
      <c r="J615" s="639"/>
      <c r="K615" s="639"/>
      <c r="L615" s="639"/>
      <c r="M615" s="639"/>
      <c r="N615" s="639"/>
      <c r="O615" s="639"/>
      <c r="P615" s="19"/>
      <c r="Q615" s="19"/>
    </row>
    <row r="616" spans="2:17" x14ac:dyDescent="0.2">
      <c r="F616" s="645"/>
      <c r="G616" s="646"/>
      <c r="I616" s="639"/>
      <c r="J616" s="639"/>
      <c r="K616" s="639"/>
      <c r="L616" s="639"/>
      <c r="M616" s="639"/>
      <c r="N616" s="639"/>
      <c r="O616" s="639"/>
      <c r="P616" s="19"/>
      <c r="Q616" s="19"/>
    </row>
    <row r="617" spans="2:17" x14ac:dyDescent="0.2">
      <c r="F617" s="647"/>
      <c r="G617" s="648"/>
      <c r="I617" s="640" t="str">
        <f>IF(F617&lt;&gt;"ναι","","Καύση του μεθανίου (CH4).")</f>
        <v/>
      </c>
      <c r="J617" s="640"/>
      <c r="K617" s="640"/>
      <c r="L617" s="640"/>
      <c r="M617" s="640"/>
      <c r="N617" s="640"/>
      <c r="O617" s="640"/>
      <c r="P617" s="19"/>
      <c r="Q617" s="19"/>
    </row>
    <row r="618" spans="2:17" x14ac:dyDescent="0.2">
      <c r="F618" s="647"/>
      <c r="G618" s="648"/>
      <c r="I618" s="650" t="str">
        <f>IF(F617&lt;&gt;"ναι","","CH4  +  2 O2")</f>
        <v/>
      </c>
      <c r="J618" s="650"/>
      <c r="K618" s="123" t="str">
        <f>IF(F617&lt;&gt;"ναι","","→")</f>
        <v/>
      </c>
      <c r="L618" s="636" t="str">
        <f>IF(F617&lt;&gt;"ναι","","CO2  +  2 H2O")</f>
        <v/>
      </c>
      <c r="M618" s="636"/>
      <c r="N618" s="124"/>
      <c r="O618" s="124"/>
      <c r="P618" s="19"/>
      <c r="Q618" s="19"/>
    </row>
    <row r="619" spans="2:17" x14ac:dyDescent="0.2">
      <c r="D619" s="259" t="str">
        <f>IF(F617&lt;&gt;"ναι","","Μα επιτρέπεται με την παραμικρή δυσκολία που συναντάς, να τα παρατάς;!!")</f>
        <v/>
      </c>
      <c r="E619" s="259"/>
      <c r="F619" s="259"/>
      <c r="G619" s="259"/>
      <c r="I619" s="651" t="str">
        <f>IF(F617&lt;&gt;"ναι","","Από τη στοιχειομετρία της αντίδρασης προκύπτει ότι…")</f>
        <v/>
      </c>
      <c r="J619" s="651"/>
      <c r="K619" s="651"/>
      <c r="L619" s="651"/>
      <c r="M619" s="651"/>
      <c r="N619" s="651"/>
      <c r="O619" s="651"/>
      <c r="P619" s="19"/>
      <c r="Q619" s="19"/>
    </row>
    <row r="620" spans="2:17" ht="15" customHeight="1" x14ac:dyDescent="0.2">
      <c r="D620" s="259"/>
      <c r="E620" s="259"/>
      <c r="F620" s="259"/>
      <c r="G620" s="259"/>
      <c r="I620" s="642" t="str">
        <f>IF(F617&lt;&gt;"ναι","","1L CH4    απαιτεί για να καεί   2L O2 και παράγεται 1L CO2, άρα…")</f>
        <v/>
      </c>
      <c r="J620" s="642"/>
      <c r="K620" s="642"/>
      <c r="L620" s="642"/>
      <c r="M620" s="642"/>
      <c r="N620" s="642"/>
      <c r="O620" s="642"/>
      <c r="P620" s="19"/>
      <c r="Q620" s="19"/>
    </row>
    <row r="621" spans="2:17" x14ac:dyDescent="0.2">
      <c r="I621" s="643" t="str">
        <f>IF(F617&lt;&gt;"ναι","","xL CH4 απαιτούν για να καούν 2xL O2 και παράγονται xL CO2.")</f>
        <v/>
      </c>
      <c r="J621" s="643"/>
      <c r="K621" s="643"/>
      <c r="L621" s="643"/>
      <c r="M621" s="643"/>
      <c r="N621" s="643"/>
      <c r="O621" s="643"/>
      <c r="P621" s="19"/>
      <c r="Q621" s="19"/>
    </row>
    <row r="622" spans="2:17" x14ac:dyDescent="0.2">
      <c r="I622" s="640" t="str">
        <f>IF(F617&lt;&gt;"ναι","","Καύση του αλκενίου (CvH2v).")</f>
        <v/>
      </c>
      <c r="J622" s="640"/>
      <c r="K622" s="640"/>
      <c r="L622" s="640"/>
      <c r="M622" s="640"/>
      <c r="N622" s="640"/>
      <c r="O622" s="640"/>
      <c r="P622" s="19"/>
      <c r="Q622" s="19"/>
    </row>
    <row r="623" spans="2:17" x14ac:dyDescent="0.2">
      <c r="I623" s="650" t="str">
        <f>IF(F617&lt;&gt;"ναι","","CvH2v  +  (3v/2) O2")</f>
        <v/>
      </c>
      <c r="J623" s="650"/>
      <c r="K623" s="123" t="str">
        <f>IF(F617&lt;&gt;"ναι","","→")</f>
        <v/>
      </c>
      <c r="L623" s="636" t="str">
        <f>IF(F617&lt;&gt;"ναι","","v CO2  +  v H2O")</f>
        <v/>
      </c>
      <c r="M623" s="636"/>
      <c r="N623" s="124"/>
      <c r="O623" s="124"/>
      <c r="P623" s="19"/>
      <c r="Q623" s="19"/>
    </row>
    <row r="624" spans="2:17" x14ac:dyDescent="0.2">
      <c r="I624" s="651" t="str">
        <f>IF(F617&lt;&gt;"ναι","","Από τη στοιχειομετρία της αντίδρασης προκύπτει ότι…")</f>
        <v/>
      </c>
      <c r="J624" s="651"/>
      <c r="K624" s="651"/>
      <c r="L624" s="651"/>
      <c r="M624" s="651"/>
      <c r="N624" s="651"/>
      <c r="O624" s="651"/>
      <c r="P624" s="19"/>
      <c r="Q624" s="19"/>
    </row>
    <row r="625" spans="1:17" x14ac:dyDescent="0.2">
      <c r="I625" s="642" t="str">
        <f>IF(F617&lt;&gt;"ναι","","1L CvH2v    απαιτεί για να καεί   (3v/2)L O2 και παράγονται vL CO2, ενώ…")</f>
        <v/>
      </c>
      <c r="J625" s="642"/>
      <c r="K625" s="642"/>
      <c r="L625" s="642"/>
      <c r="M625" s="642"/>
      <c r="N625" s="642"/>
      <c r="O625" s="642"/>
      <c r="P625" s="19"/>
      <c r="Q625" s="19"/>
    </row>
    <row r="626" spans="1:17" x14ac:dyDescent="0.2">
      <c r="I626" s="643" t="str">
        <f>IF(F617&lt;&gt;"ναι","","yL CvH2v απαιτούν για να καούν (3vy/2)L O2 και παράγονται vyL CO2.")</f>
        <v/>
      </c>
      <c r="J626" s="643"/>
      <c r="K626" s="643"/>
      <c r="L626" s="643"/>
      <c r="M626" s="643"/>
      <c r="N626" s="643"/>
      <c r="O626" s="643"/>
      <c r="P626" s="19"/>
      <c r="Q626" s="19"/>
    </row>
    <row r="627" spans="1:17" ht="15" customHeight="1" x14ac:dyDescent="0.2">
      <c r="B627" s="113" t="str">
        <f>IF(F617&lt;&gt;"ναι","","*")</f>
        <v/>
      </c>
      <c r="C627" s="643" t="str">
        <f>IF(F617&lt;&gt;"ναι","","Η σχέση 2 γράφεται…")</f>
        <v/>
      </c>
      <c r="D627" s="643"/>
      <c r="E627" s="643"/>
      <c r="F627" s="643"/>
      <c r="G627" s="643"/>
      <c r="I627" s="651" t="str">
        <f>IF(F617&lt;&gt;"ναι","","Από τα δεδομένα του προβλήματος προκύπτει ότι θα είναι…")</f>
        <v/>
      </c>
      <c r="J627" s="651"/>
      <c r="K627" s="651"/>
      <c r="L627" s="651"/>
      <c r="M627" s="651"/>
      <c r="N627" s="651"/>
      <c r="O627" s="651"/>
      <c r="P627" s="19"/>
      <c r="Q627" s="19"/>
    </row>
    <row r="628" spans="1:17" ht="15" customHeight="1" x14ac:dyDescent="0.2">
      <c r="C628" s="642" t="str">
        <f>IF(F617&lt;&gt;"ναι","","… 4x+3vy=36  ή  x+3x+3vy=36  ή  x+3·(x+vy)=36  ή…")</f>
        <v/>
      </c>
      <c r="D628" s="642"/>
      <c r="E628" s="642"/>
      <c r="F628" s="642"/>
      <c r="G628" s="642"/>
      <c r="I628" s="659" t="str">
        <f>IF(F617&lt;&gt;"ναι","","… 2x+(3vy/2)=18  [σχέση 2] και... ")</f>
        <v/>
      </c>
      <c r="J628" s="659"/>
      <c r="K628" s="659"/>
      <c r="L628" s="659"/>
      <c r="M628" s="659"/>
      <c r="N628" s="659"/>
      <c r="O628" s="659"/>
      <c r="P628" s="19"/>
      <c r="Q628" s="19"/>
    </row>
    <row r="629" spans="1:17" x14ac:dyDescent="0.2">
      <c r="C629" s="659" t="str">
        <f>IF(F617&lt;&gt;"ναι","","… x+3·10=36  ή  x=6…")</f>
        <v/>
      </c>
      <c r="D629" s="659"/>
      <c r="E629" s="659"/>
      <c r="F629" s="659"/>
      <c r="G629" s="659"/>
      <c r="I629" s="659" t="str">
        <f>IF(F617&lt;&gt;"ναι","","… x+vy=10   [σχέση 3].")</f>
        <v/>
      </c>
      <c r="J629" s="659"/>
      <c r="K629" s="659"/>
      <c r="L629" s="659"/>
      <c r="M629" s="659"/>
      <c r="N629" s="659"/>
      <c r="O629" s="659"/>
      <c r="P629" s="19"/>
      <c r="Q629" s="19"/>
    </row>
    <row r="630" spans="1:17" x14ac:dyDescent="0.2">
      <c r="C630" s="651" t="str">
        <f>IF(F617&lt;&gt;"ναι","","… οπότε από τη σχέση 1 παίρνουμε…")</f>
        <v/>
      </c>
      <c r="D630" s="651"/>
      <c r="E630" s="651"/>
      <c r="F630" s="651"/>
      <c r="G630" s="651"/>
      <c r="I630" s="643" t="str">
        <f>IF(F617&lt;&gt;"ναι","","Από την επίλυση του συστήματος* των σχέσεων 1, 2 και 3 προκύπτει…")</f>
        <v/>
      </c>
      <c r="J630" s="643"/>
      <c r="K630" s="643"/>
      <c r="L630" s="643"/>
      <c r="M630" s="643"/>
      <c r="N630" s="643"/>
      <c r="O630" s="643"/>
      <c r="P630" s="19"/>
      <c r="Q630" s="19"/>
    </row>
    <row r="631" spans="1:17" ht="15" customHeight="1" x14ac:dyDescent="0.2">
      <c r="C631" s="659" t="str">
        <f>IF(F617&lt;&gt;"ναι","","… y=8–x=8–6=2.")</f>
        <v/>
      </c>
      <c r="D631" s="659"/>
      <c r="E631" s="659"/>
      <c r="F631" s="659"/>
      <c r="G631" s="659"/>
      <c r="I631" s="659" t="str">
        <f>IF(F617&lt;&gt;"ναι","","… x=6, y=2 και v=2.")</f>
        <v/>
      </c>
      <c r="J631" s="659"/>
      <c r="K631" s="659"/>
      <c r="L631" s="659"/>
      <c r="M631" s="659"/>
      <c r="N631" s="659"/>
      <c r="O631" s="659"/>
      <c r="P631" s="19"/>
      <c r="Q631" s="19"/>
    </row>
    <row r="632" spans="1:17" x14ac:dyDescent="0.2">
      <c r="C632" s="651" t="str">
        <f>IF(F617&lt;&gt;"ναι","","Τώρα η σχέση 3 γράφεται…")</f>
        <v/>
      </c>
      <c r="D632" s="651"/>
      <c r="E632" s="651"/>
      <c r="F632" s="651"/>
      <c r="G632" s="651"/>
      <c r="I632" s="659" t="str">
        <f>IF(F617&lt;&gt;"ναι","","Άρα στο αρχικό μίγμα περιέχονταν 6L μεθανίου (CH4) και 2L αιθενίου (C2H4). ")</f>
        <v/>
      </c>
      <c r="J632" s="659"/>
      <c r="K632" s="659"/>
      <c r="L632" s="659"/>
      <c r="M632" s="659"/>
      <c r="N632" s="659"/>
      <c r="O632" s="659"/>
      <c r="P632" s="19"/>
      <c r="Q632" s="19"/>
    </row>
    <row r="633" spans="1:17" x14ac:dyDescent="0.2">
      <c r="C633" s="659" t="str">
        <f>IF(F617&lt;&gt;"ναι","","… 6+2v=10  ή  2v=4  ή  v=2.")</f>
        <v/>
      </c>
      <c r="D633" s="659"/>
      <c r="E633" s="659"/>
      <c r="F633" s="659"/>
      <c r="G633" s="659"/>
      <c r="I633" s="659"/>
      <c r="J633" s="659"/>
      <c r="K633" s="659"/>
      <c r="L633" s="659"/>
      <c r="M633" s="659"/>
      <c r="N633" s="659"/>
      <c r="O633" s="659"/>
      <c r="P633" s="19"/>
      <c r="Q633" s="19"/>
    </row>
    <row r="634" spans="1:17" ht="15.75" thickBot="1" x14ac:dyDescent="0.25">
      <c r="A634" s="120"/>
      <c r="B634" s="120"/>
      <c r="C634" s="120"/>
      <c r="D634" s="120"/>
      <c r="E634" s="120"/>
      <c r="F634" s="120"/>
      <c r="G634" s="120"/>
      <c r="H634" s="120"/>
      <c r="I634" s="120"/>
      <c r="J634" s="120"/>
      <c r="K634" s="120"/>
      <c r="L634" s="120"/>
      <c r="M634" s="120"/>
      <c r="N634" s="120"/>
      <c r="O634" s="120"/>
      <c r="P634" s="19"/>
      <c r="Q634" s="19"/>
    </row>
    <row r="635" spans="1:17" x14ac:dyDescent="0.2">
      <c r="P635" s="19"/>
      <c r="Q635" s="19"/>
    </row>
    <row r="636" spans="1:17" ht="15" customHeight="1" x14ac:dyDescent="0.2">
      <c r="B636" s="240" t="s">
        <v>1230</v>
      </c>
      <c r="C636" s="240"/>
      <c r="D636" s="240"/>
      <c r="E636" s="240"/>
      <c r="F636" s="240"/>
      <c r="G636" s="240"/>
      <c r="I636" s="649" t="str">
        <f>IF(F646&lt;&gt;"ναι","","Λύση του προβλήματος 15.")</f>
        <v/>
      </c>
      <c r="J636" s="649"/>
      <c r="K636" s="649"/>
      <c r="P636" s="19"/>
      <c r="Q636" s="19"/>
    </row>
    <row r="637" spans="1:17" ht="15" customHeight="1" x14ac:dyDescent="0.2">
      <c r="B637" s="240"/>
      <c r="C637" s="240"/>
      <c r="D637" s="240"/>
      <c r="E637" s="240"/>
      <c r="F637" s="240"/>
      <c r="G637" s="240"/>
      <c r="I637" s="639" t="str">
        <f>IF(F646&lt;&gt;"ναι","","Έστω ότι τα αλκάνια του μίγματος έχουν τύπο… CκH(2κ+2) και CλH(2λ+2). Έστω ακόμη, ότι οι όγκοι τους είναι αντίστοιχα xL και xL, καθώς το μίγμα είναι ισομοριακό, άρα και ισο-ογκικό.")</f>
        <v/>
      </c>
      <c r="J637" s="639"/>
      <c r="K637" s="639"/>
      <c r="L637" s="639"/>
      <c r="M637" s="639"/>
      <c r="N637" s="639"/>
      <c r="O637" s="639"/>
      <c r="P637" s="19"/>
      <c r="Q637" s="19"/>
    </row>
    <row r="638" spans="1:17" x14ac:dyDescent="0.2">
      <c r="B638" s="240"/>
      <c r="C638" s="240"/>
      <c r="D638" s="240"/>
      <c r="E638" s="240"/>
      <c r="F638" s="240"/>
      <c r="G638" s="240"/>
      <c r="I638" s="639"/>
      <c r="J638" s="639"/>
      <c r="K638" s="639"/>
      <c r="L638" s="639"/>
      <c r="M638" s="639"/>
      <c r="N638" s="639"/>
      <c r="O638" s="639"/>
      <c r="P638" s="19"/>
      <c r="Q638" s="19"/>
    </row>
    <row r="639" spans="1:17" x14ac:dyDescent="0.2">
      <c r="B639" s="240"/>
      <c r="C639" s="240"/>
      <c r="D639" s="240"/>
      <c r="E639" s="240"/>
      <c r="F639" s="240"/>
      <c r="G639" s="240"/>
      <c r="I639" s="639"/>
      <c r="J639" s="639"/>
      <c r="K639" s="639"/>
      <c r="L639" s="639"/>
      <c r="M639" s="639"/>
      <c r="N639" s="639"/>
      <c r="O639" s="639"/>
      <c r="P639" s="19"/>
      <c r="Q639" s="19"/>
    </row>
    <row r="640" spans="1:17" x14ac:dyDescent="0.2">
      <c r="B640" s="240"/>
      <c r="C640" s="240"/>
      <c r="D640" s="240"/>
      <c r="E640" s="240"/>
      <c r="F640" s="240"/>
      <c r="G640" s="240"/>
      <c r="I640" s="639" t="str">
        <f>IF(F646&lt;&gt;"ναι","","Γράφουμε τις εξισώσεις καύσης των δύο Υ/Α και κάνουμε τις σχετικές κατά-στρώσεις.")</f>
        <v/>
      </c>
      <c r="J640" s="639"/>
      <c r="K640" s="639"/>
      <c r="L640" s="639"/>
      <c r="M640" s="639"/>
      <c r="N640" s="639"/>
      <c r="O640" s="639"/>
      <c r="P640" s="19"/>
      <c r="Q640" s="19"/>
    </row>
    <row r="641" spans="5:17" x14ac:dyDescent="0.2">
      <c r="E641" s="644" t="s">
        <v>664</v>
      </c>
      <c r="F641" s="644"/>
      <c r="G641" s="644"/>
      <c r="I641" s="639"/>
      <c r="J641" s="639"/>
      <c r="K641" s="639"/>
      <c r="L641" s="639"/>
      <c r="M641" s="639"/>
      <c r="N641" s="639"/>
      <c r="O641" s="639"/>
      <c r="P641" s="19"/>
      <c r="Q641" s="19"/>
    </row>
    <row r="642" spans="5:17" x14ac:dyDescent="0.2">
      <c r="I642" s="640" t="str">
        <f>IF(F646&lt;&gt;"ναι","","Καύση πρώτου αλκανίου.")</f>
        <v/>
      </c>
      <c r="J642" s="640"/>
      <c r="K642" s="640"/>
      <c r="L642" s="640"/>
      <c r="M642" s="640"/>
      <c r="N642" s="640"/>
      <c r="O642" s="640"/>
      <c r="P642" s="19"/>
      <c r="Q642" s="19"/>
    </row>
    <row r="643" spans="5:17" x14ac:dyDescent="0.2">
      <c r="F643" s="645" t="s">
        <v>157</v>
      </c>
      <c r="G643" s="646"/>
      <c r="I643" s="650" t="str">
        <f>IF(F646&lt;&gt;"ναι","","CκH(2κ+2)  +  (3κ+1)/2 O2")</f>
        <v/>
      </c>
      <c r="J643" s="650"/>
      <c r="K643" s="650"/>
      <c r="L643" s="123" t="str">
        <f>IF(F646&lt;&gt;"ναι","","→")</f>
        <v/>
      </c>
      <c r="M643" s="636" t="str">
        <f>IF(F646&lt;&gt;"ναι","","κCO2  +  (κ+1) H2O")</f>
        <v/>
      </c>
      <c r="N643" s="636"/>
      <c r="O643" s="636"/>
      <c r="P643" s="19"/>
      <c r="Q643" s="19"/>
    </row>
    <row r="644" spans="5:17" x14ac:dyDescent="0.2">
      <c r="F644" s="645"/>
      <c r="G644" s="646"/>
      <c r="I644" s="642" t="str">
        <f>IF(F646&lt;&gt;"ναι","","1L Υ/Α    απαιτεί για να καεί   (3κ+1)/2L O2 και παράγονται κL CO2, ενώ…")</f>
        <v/>
      </c>
      <c r="J644" s="642"/>
      <c r="K644" s="642"/>
      <c r="L644" s="642"/>
      <c r="M644" s="642"/>
      <c r="N644" s="642"/>
      <c r="O644" s="642"/>
      <c r="P644" s="19"/>
      <c r="Q644" s="19"/>
    </row>
    <row r="645" spans="5:17" x14ac:dyDescent="0.2">
      <c r="F645" s="645"/>
      <c r="G645" s="646"/>
      <c r="I645" s="643" t="str">
        <f>IF(F646&lt;&gt;"ναι","","xL Υ/Α απαιτούν για να καούν x·(3κ+1)/2L O2 και παράγονται κxL CO2.")</f>
        <v/>
      </c>
      <c r="J645" s="643"/>
      <c r="K645" s="643"/>
      <c r="L645" s="643"/>
      <c r="M645" s="643"/>
      <c r="N645" s="643"/>
      <c r="O645" s="643"/>
      <c r="P645" s="19"/>
      <c r="Q645" s="19"/>
    </row>
    <row r="646" spans="5:17" x14ac:dyDescent="0.2">
      <c r="F646" s="647"/>
      <c r="G646" s="648"/>
      <c r="I646" s="640" t="str">
        <f>IF(F646&lt;&gt;"ναι","","Καύση δεύτερου αλκανίου.")</f>
        <v/>
      </c>
      <c r="J646" s="640"/>
      <c r="K646" s="640"/>
      <c r="L646" s="640"/>
      <c r="M646" s="640"/>
      <c r="N646" s="640"/>
      <c r="O646" s="640"/>
      <c r="P646" s="19"/>
      <c r="Q646" s="19"/>
    </row>
    <row r="647" spans="5:17" x14ac:dyDescent="0.2">
      <c r="F647" s="647"/>
      <c r="G647" s="648"/>
      <c r="I647" s="650" t="str">
        <f>IF(F646&lt;&gt;"ναι","","CλH(2λ+2)  +  (3λ+1)/2 O2")</f>
        <v/>
      </c>
      <c r="J647" s="650"/>
      <c r="K647" s="650"/>
      <c r="L647" s="123" t="str">
        <f>IF(F646&lt;&gt;"ναι","","→")</f>
        <v/>
      </c>
      <c r="M647" s="636" t="str">
        <f>IF(F646&lt;&gt;"ναι","","λCO2  +  (λ+1) H2O")</f>
        <v/>
      </c>
      <c r="N647" s="636"/>
      <c r="O647" s="636"/>
      <c r="P647" s="19"/>
      <c r="Q647" s="19"/>
    </row>
    <row r="648" spans="5:17" x14ac:dyDescent="0.2">
      <c r="I648" s="642" t="str">
        <f>IF(F646&lt;&gt;"ναι","","1L Υ/Α    απαιτεί για να καεί   (3λ+1)/2L O2 και παράγονται λL CO2, ενώ…")</f>
        <v/>
      </c>
      <c r="J648" s="642"/>
      <c r="K648" s="642"/>
      <c r="L648" s="642"/>
      <c r="M648" s="642"/>
      <c r="N648" s="642"/>
      <c r="O648" s="642"/>
      <c r="P648" s="19"/>
      <c r="Q648" s="19"/>
    </row>
    <row r="649" spans="5:17" x14ac:dyDescent="0.2">
      <c r="I649" s="643" t="str">
        <f>IF(F646&lt;&gt;"ναι","","xL Υ/Α απαιτούν για να καούν x·(3λ+1)/2L O2 και παράγονται λxL CO2.")</f>
        <v/>
      </c>
      <c r="J649" s="643"/>
      <c r="K649" s="643"/>
      <c r="L649" s="643"/>
      <c r="M649" s="643"/>
      <c r="N649" s="643"/>
      <c r="O649" s="643"/>
      <c r="P649" s="19"/>
      <c r="Q649" s="19"/>
    </row>
    <row r="650" spans="5:17" x14ac:dyDescent="0.2">
      <c r="I650" s="639" t="str">
        <f>IF(F646&lt;&gt;"ναι","","Επειδή σύμφωνα με την εκφώνηση του προβλήματος απαιτήθηκαν 14L O2 για να γίνει η καύση, θα είναι… [x·(3κ+1)/2] + [x·(3λ+1)/2] = 14  (σχέση 1), ενώ…")</f>
        <v/>
      </c>
      <c r="J650" s="639"/>
      <c r="K650" s="639"/>
      <c r="L650" s="639"/>
      <c r="M650" s="639"/>
      <c r="N650" s="639"/>
      <c r="O650" s="639"/>
      <c r="P650" s="19"/>
      <c r="Q650" s="19"/>
    </row>
    <row r="651" spans="5:17" x14ac:dyDescent="0.2">
      <c r="I651" s="639"/>
      <c r="J651" s="639"/>
      <c r="K651" s="639"/>
      <c r="L651" s="639"/>
      <c r="M651" s="639"/>
      <c r="N651" s="639"/>
      <c r="O651" s="639"/>
      <c r="P651" s="19"/>
      <c r="Q651" s="19"/>
    </row>
    <row r="652" spans="5:17" x14ac:dyDescent="0.2">
      <c r="I652" s="639"/>
      <c r="J652" s="639"/>
      <c r="K652" s="639"/>
      <c r="L652" s="639"/>
      <c r="M652" s="639"/>
      <c r="N652" s="639"/>
      <c r="O652" s="639"/>
      <c r="P652" s="19"/>
      <c r="Q652" s="19"/>
    </row>
    <row r="653" spans="5:17" x14ac:dyDescent="0.2">
      <c r="I653" s="639" t="str">
        <f>IF(F646&lt;&gt;"ναι","","… το γεγονός ότι παράχθηκαν συνολικά 8L CO2, επιβάλλει να γράψουμε…  … κx + λx = 8  (σχέση 2).")</f>
        <v/>
      </c>
      <c r="J653" s="639"/>
      <c r="K653" s="639"/>
      <c r="L653" s="639"/>
      <c r="M653" s="639"/>
      <c r="N653" s="639"/>
      <c r="O653" s="639"/>
      <c r="P653" s="19"/>
      <c r="Q653" s="19"/>
    </row>
    <row r="654" spans="5:17" x14ac:dyDescent="0.2">
      <c r="I654" s="639"/>
      <c r="J654" s="639"/>
      <c r="K654" s="639"/>
      <c r="L654" s="639"/>
      <c r="M654" s="639"/>
      <c r="N654" s="639"/>
      <c r="O654" s="639"/>
      <c r="P654" s="19"/>
      <c r="Q654" s="19"/>
    </row>
    <row r="655" spans="5:17" x14ac:dyDescent="0.2">
      <c r="I655" s="639" t="str">
        <f>IF(F646&lt;&gt;"ναι","","Η σχέση 1 γίνεται…")</f>
        <v/>
      </c>
      <c r="J655" s="639"/>
      <c r="K655" s="639"/>
      <c r="L655" s="639"/>
      <c r="M655" s="639"/>
      <c r="N655" s="639"/>
      <c r="O655" s="639"/>
      <c r="P655" s="19"/>
      <c r="Q655" s="19"/>
    </row>
    <row r="656" spans="5:17" ht="15" customHeight="1" x14ac:dyDescent="0.2">
      <c r="I656" s="655" t="str">
        <f>IF(F646&lt;&gt;"ναι","","3κx+x+3λx+x=2·14   ή   3·(κx+λx)+2x=28   ή (με βάση τη σχέση 2)…
… 3·8+2x=28   ή   x=2.")</f>
        <v/>
      </c>
      <c r="J656" s="655"/>
      <c r="K656" s="655"/>
      <c r="L656" s="655"/>
      <c r="M656" s="655"/>
      <c r="N656" s="655"/>
      <c r="O656" s="655"/>
      <c r="P656" s="19"/>
      <c r="Q656" s="19"/>
    </row>
    <row r="657" spans="1:17" x14ac:dyDescent="0.2">
      <c r="I657" s="655"/>
      <c r="J657" s="655"/>
      <c r="K657" s="655"/>
      <c r="L657" s="655"/>
      <c r="M657" s="655"/>
      <c r="N657" s="655"/>
      <c r="O657" s="655"/>
      <c r="P657" s="19"/>
      <c r="Q657" s="19"/>
    </row>
    <row r="658" spans="1:17" ht="15" customHeight="1" x14ac:dyDescent="0.2">
      <c r="I658" s="639" t="str">
        <f>IF(F646&lt;&gt;"ναι","","Έτσι η σχέση 2 γράφεται…  2κ+2λ=8  ή  κ+λ=4.")</f>
        <v/>
      </c>
      <c r="J658" s="639"/>
      <c r="K658" s="639"/>
      <c r="L658" s="639"/>
      <c r="M658" s="639"/>
      <c r="N658" s="639"/>
      <c r="O658" s="639"/>
      <c r="P658" s="19"/>
      <c r="Q658" s="19"/>
    </row>
    <row r="659" spans="1:17" ht="15" customHeight="1" x14ac:dyDescent="0.2">
      <c r="I659" s="638" t="str">
        <f>IF(F646&lt;&gt;"ναι","","Από την τελευταία σχέση και επειδή τα κ και λ πρέπει να είναι φυσικοί, άνισοι μεταξύ τους και διάφοροι του μηδενός, προκύπτει ότι είναι…
… κ=1 και λ=3  ή  κ=3 και λ=1.")</f>
        <v/>
      </c>
      <c r="J659" s="638"/>
      <c r="K659" s="638"/>
      <c r="L659" s="638"/>
      <c r="M659" s="638"/>
      <c r="N659" s="638"/>
      <c r="O659" s="638"/>
      <c r="P659" s="19"/>
      <c r="Q659" s="19"/>
    </row>
    <row r="660" spans="1:17" x14ac:dyDescent="0.2">
      <c r="I660" s="638"/>
      <c r="J660" s="638"/>
      <c r="K660" s="638"/>
      <c r="L660" s="638"/>
      <c r="M660" s="638"/>
      <c r="N660" s="638"/>
      <c r="O660" s="638"/>
      <c r="P660" s="19"/>
      <c r="Q660" s="19"/>
    </row>
    <row r="661" spans="1:17" x14ac:dyDescent="0.2">
      <c r="I661" s="638"/>
      <c r="J661" s="638"/>
      <c r="K661" s="638"/>
      <c r="L661" s="638"/>
      <c r="M661" s="638"/>
      <c r="N661" s="638"/>
      <c r="O661" s="638"/>
      <c r="P661" s="19"/>
      <c r="Q661" s="19"/>
    </row>
    <row r="662" spans="1:17" ht="15" customHeight="1" x14ac:dyDescent="0.2">
      <c r="I662" s="637" t="str">
        <f>IF(F646&lt;&gt;"ναι","","Άρα στο ισομοριακό μίγμα που κάηκε, περιέχονταν 2L μεθανίου (CH4, κ ή λ=1) και 2L προπανίου (C3H8, κ ή λ=3). ")</f>
        <v/>
      </c>
      <c r="J662" s="637"/>
      <c r="K662" s="637"/>
      <c r="L662" s="637"/>
      <c r="M662" s="637"/>
      <c r="N662" s="637"/>
      <c r="O662" s="637"/>
      <c r="P662" s="19"/>
      <c r="Q662" s="19"/>
    </row>
    <row r="663" spans="1:17" x14ac:dyDescent="0.2">
      <c r="I663" s="637"/>
      <c r="J663" s="637"/>
      <c r="K663" s="637"/>
      <c r="L663" s="637"/>
      <c r="M663" s="637"/>
      <c r="N663" s="637"/>
      <c r="O663" s="637"/>
      <c r="P663" s="19"/>
      <c r="Q663" s="19"/>
    </row>
    <row r="664" spans="1:17" ht="15.75" thickBot="1" x14ac:dyDescent="0.25">
      <c r="A664" s="120"/>
      <c r="B664" s="120"/>
      <c r="C664" s="120"/>
      <c r="D664" s="120"/>
      <c r="E664" s="120"/>
      <c r="F664" s="120"/>
      <c r="G664" s="120"/>
      <c r="H664" s="120"/>
      <c r="I664" s="120"/>
      <c r="J664" s="120"/>
      <c r="K664" s="120"/>
      <c r="L664" s="120"/>
      <c r="M664" s="120"/>
      <c r="N664" s="120"/>
      <c r="O664" s="120"/>
      <c r="P664" s="19"/>
      <c r="Q664" s="19"/>
    </row>
    <row r="665" spans="1:17" x14ac:dyDescent="0.2">
      <c r="P665" s="19"/>
      <c r="Q665" s="19"/>
    </row>
    <row r="666" spans="1:17" ht="15" customHeight="1" x14ac:dyDescent="0.2">
      <c r="B666" s="443" t="s">
        <v>1231</v>
      </c>
      <c r="C666" s="213"/>
      <c r="D666" s="213"/>
      <c r="E666" s="213"/>
      <c r="F666" s="213"/>
      <c r="G666" s="213"/>
      <c r="I666" s="649" t="str">
        <f>IF(F679&lt;&gt;"ναι","","Λύση του προβλήματος 16.")</f>
        <v/>
      </c>
      <c r="J666" s="649"/>
      <c r="K666" s="649"/>
      <c r="P666" s="19"/>
      <c r="Q666" s="19"/>
    </row>
    <row r="667" spans="1:17" x14ac:dyDescent="0.2">
      <c r="B667" s="213"/>
      <c r="C667" s="213"/>
      <c r="D667" s="213"/>
      <c r="E667" s="213"/>
      <c r="F667" s="213"/>
      <c r="G667" s="213"/>
      <c r="I667" s="639" t="str">
        <f>IF(F679&lt;&gt;"ναι","","Έστω ότι το αλκένιο έχει τύπο… CκH2κ και το αλκαδιένιο έχει τύπο CλH(2λ–2). Έστω ακόμη, ότι οι ποσότητές τους είναι αντίστοιχα amol και amol*, αφού το μίγμα είναι ισομοριακό.")</f>
        <v/>
      </c>
      <c r="J667" s="639"/>
      <c r="K667" s="639"/>
      <c r="L667" s="639"/>
      <c r="M667" s="639"/>
      <c r="N667" s="639"/>
      <c r="O667" s="639"/>
      <c r="P667" s="19"/>
      <c r="Q667" s="19"/>
    </row>
    <row r="668" spans="1:17" x14ac:dyDescent="0.2">
      <c r="B668" s="213"/>
      <c r="C668" s="213"/>
      <c r="D668" s="213"/>
      <c r="E668" s="213"/>
      <c r="F668" s="213"/>
      <c r="G668" s="213"/>
      <c r="I668" s="639"/>
      <c r="J668" s="639"/>
      <c r="K668" s="639"/>
      <c r="L668" s="639"/>
      <c r="M668" s="639"/>
      <c r="N668" s="639"/>
      <c r="O668" s="639"/>
      <c r="P668" s="19"/>
      <c r="Q668" s="19"/>
    </row>
    <row r="669" spans="1:17" x14ac:dyDescent="0.2">
      <c r="B669" s="213"/>
      <c r="C669" s="213"/>
      <c r="D669" s="213"/>
      <c r="E669" s="213"/>
      <c r="F669" s="213"/>
      <c r="G669" s="213"/>
      <c r="I669" s="639"/>
      <c r="J669" s="639"/>
      <c r="K669" s="639"/>
      <c r="L669" s="639"/>
      <c r="M669" s="639"/>
      <c r="N669" s="639"/>
      <c r="O669" s="639"/>
      <c r="P669" s="19"/>
      <c r="Q669" s="19"/>
    </row>
    <row r="670" spans="1:17" x14ac:dyDescent="0.2">
      <c r="B670" s="213"/>
      <c r="C670" s="213"/>
      <c r="D670" s="213"/>
      <c r="E670" s="213"/>
      <c r="F670" s="213"/>
      <c r="G670" s="213"/>
      <c r="I670" s="639"/>
      <c r="J670" s="639"/>
      <c r="K670" s="639"/>
      <c r="L670" s="639"/>
      <c r="M670" s="639"/>
      <c r="N670" s="639"/>
      <c r="O670" s="639"/>
      <c r="P670" s="19"/>
      <c r="Q670" s="19"/>
    </row>
    <row r="671" spans="1:17" x14ac:dyDescent="0.2">
      <c r="B671" s="213"/>
      <c r="C671" s="213"/>
      <c r="D671" s="213"/>
      <c r="E671" s="213"/>
      <c r="F671" s="213"/>
      <c r="G671" s="213"/>
      <c r="I671" s="639" t="str">
        <f>IF(F679&lt;&gt;"ναι","","Η αύξηση μάζας που παρατηρείται στο διάλυμα της βάσης, είναι προφανώς ίση με τη μάζα του CO2, που δέσμευσε το διάλυμα από τα καυσαέρια.")</f>
        <v/>
      </c>
      <c r="J671" s="639"/>
      <c r="K671" s="639"/>
      <c r="L671" s="639"/>
      <c r="M671" s="639"/>
      <c r="N671" s="639"/>
      <c r="O671" s="639"/>
      <c r="P671" s="19"/>
      <c r="Q671" s="19"/>
    </row>
    <row r="672" spans="1:17" x14ac:dyDescent="0.2">
      <c r="B672" s="213"/>
      <c r="C672" s="213"/>
      <c r="D672" s="213"/>
      <c r="E672" s="213"/>
      <c r="F672" s="213"/>
      <c r="G672" s="213"/>
      <c r="I672" s="639"/>
      <c r="J672" s="639"/>
      <c r="K672" s="639"/>
      <c r="L672" s="639"/>
      <c r="M672" s="639"/>
      <c r="N672" s="639"/>
      <c r="O672" s="639"/>
      <c r="P672" s="19"/>
      <c r="Q672" s="19"/>
    </row>
    <row r="673" spans="2:17" x14ac:dyDescent="0.2">
      <c r="B673" s="213"/>
      <c r="C673" s="213"/>
      <c r="D673" s="213"/>
      <c r="E673" s="213"/>
      <c r="F673" s="213"/>
      <c r="G673" s="213"/>
      <c r="I673" s="651" t="str">
        <f>IF(F679&lt;&gt;"ναι","","Άρα παράχθηκαν 22g CO2, ή n=m/Mr=22/(12+2·16)=22/44=0,5mol CO2.")</f>
        <v/>
      </c>
      <c r="J673" s="651"/>
      <c r="K673" s="651"/>
      <c r="L673" s="651"/>
      <c r="M673" s="651"/>
      <c r="N673" s="651"/>
      <c r="O673" s="651"/>
      <c r="P673" s="19"/>
      <c r="Q673" s="19"/>
    </row>
    <row r="674" spans="2:17" ht="15" customHeight="1" x14ac:dyDescent="0.35">
      <c r="E674" s="644" t="s">
        <v>753</v>
      </c>
      <c r="F674" s="644"/>
      <c r="G674" s="644"/>
      <c r="I674" s="639" t="str">
        <f>IF(F679&lt;&gt;"ναι","","Γράφουμε τις εξισώσεις καύσης των δύο Υ/Α και κάνουμε τις σχετικές κατά-στρώσεις.")</f>
        <v/>
      </c>
      <c r="J674" s="639"/>
      <c r="K674" s="639"/>
      <c r="L674" s="639"/>
      <c r="M674" s="639"/>
      <c r="N674" s="639"/>
      <c r="O674" s="639"/>
      <c r="P674" s="19"/>
      <c r="Q674" s="19"/>
    </row>
    <row r="675" spans="2:17" x14ac:dyDescent="0.2">
      <c r="I675" s="639"/>
      <c r="J675" s="639"/>
      <c r="K675" s="639"/>
      <c r="L675" s="639"/>
      <c r="M675" s="639"/>
      <c r="N675" s="639"/>
      <c r="O675" s="639"/>
      <c r="P675" s="19"/>
      <c r="Q675" s="19"/>
    </row>
    <row r="676" spans="2:17" x14ac:dyDescent="0.2">
      <c r="F676" s="645" t="s">
        <v>259</v>
      </c>
      <c r="G676" s="646"/>
      <c r="I676" s="640" t="str">
        <f>IF(F679&lt;&gt;"ναι","","Καύση αλκενίου.")</f>
        <v/>
      </c>
      <c r="J676" s="640"/>
      <c r="K676" s="640"/>
      <c r="L676" s="640"/>
      <c r="M676" s="640"/>
      <c r="N676" s="640"/>
      <c r="O676" s="640"/>
      <c r="P676" s="19"/>
      <c r="Q676" s="19"/>
    </row>
    <row r="677" spans="2:17" x14ac:dyDescent="0.2">
      <c r="F677" s="645"/>
      <c r="G677" s="646"/>
      <c r="I677" s="650" t="str">
        <f>IF(F679&lt;&gt;"ναι","","CκH2κ  +  3κ/2 O2")</f>
        <v/>
      </c>
      <c r="J677" s="650"/>
      <c r="K677" s="650"/>
      <c r="L677" s="123" t="str">
        <f>IF(F679&lt;&gt;"ναι","","→")</f>
        <v/>
      </c>
      <c r="M677" s="636" t="str">
        <f>IF(F679&lt;&gt;"ναι","","κCO2  +  κ H2O")</f>
        <v/>
      </c>
      <c r="N677" s="636"/>
      <c r="O677" s="636"/>
      <c r="P677" s="19"/>
      <c r="Q677" s="19"/>
    </row>
    <row r="678" spans="2:17" x14ac:dyDescent="0.2">
      <c r="F678" s="645"/>
      <c r="G678" s="646"/>
      <c r="I678" s="642" t="str">
        <f>IF(F679&lt;&gt;"ναι","","1mol CκH2κ    όταν καίγεται, παράγονται κmol CO2, ενώ…")</f>
        <v/>
      </c>
      <c r="J678" s="642"/>
      <c r="K678" s="642"/>
      <c r="L678" s="642"/>
      <c r="M678" s="642"/>
      <c r="N678" s="642"/>
      <c r="O678" s="642"/>
      <c r="P678" s="19"/>
      <c r="Q678" s="19"/>
    </row>
    <row r="679" spans="2:17" ht="15" customHeight="1" x14ac:dyDescent="0.2">
      <c r="B679" s="259" t="str">
        <f>IF(F679&lt;&gt;"ναι","","Μόλις συνάντησες μια μικρή δυσκολία, φώναξες αμέσως… τη μανούλα. Tragic!")</f>
        <v/>
      </c>
      <c r="C679" s="259"/>
      <c r="D679" s="259"/>
      <c r="E679" s="652"/>
      <c r="F679" s="647"/>
      <c r="G679" s="648"/>
      <c r="I679" s="643" t="str">
        <f>IF(F679&lt;&gt;"ναι","","amol CκH2κ όταν καίγονται, παράγονται aκmol CO2.")</f>
        <v/>
      </c>
      <c r="J679" s="643"/>
      <c r="K679" s="643"/>
      <c r="L679" s="643"/>
      <c r="M679" s="643"/>
      <c r="N679" s="643"/>
      <c r="O679" s="643"/>
      <c r="P679" s="19"/>
      <c r="Q679" s="19"/>
    </row>
    <row r="680" spans="2:17" x14ac:dyDescent="0.2">
      <c r="B680" s="259"/>
      <c r="C680" s="259"/>
      <c r="D680" s="259"/>
      <c r="E680" s="652"/>
      <c r="F680" s="647"/>
      <c r="G680" s="648"/>
      <c r="I680" s="640" t="str">
        <f>IF(F679&lt;&gt;"ναι","","Καύση αλκαδιενίου.")</f>
        <v/>
      </c>
      <c r="J680" s="640"/>
      <c r="K680" s="640"/>
      <c r="L680" s="640"/>
      <c r="M680" s="640"/>
      <c r="N680" s="640"/>
      <c r="O680" s="640"/>
      <c r="P680" s="19"/>
      <c r="Q680" s="19"/>
    </row>
    <row r="681" spans="2:17" x14ac:dyDescent="0.2">
      <c r="I681" s="650" t="str">
        <f>IF(F679&lt;&gt;"ναι","","CλH(2λ–2)  +  (3λ–1)/2 O2")</f>
        <v/>
      </c>
      <c r="J681" s="650"/>
      <c r="K681" s="650"/>
      <c r="L681" s="123" t="str">
        <f>IF(F679&lt;&gt;"ναι","","→")</f>
        <v/>
      </c>
      <c r="M681" s="636" t="str">
        <f>IF(F679&lt;&gt;"ναι","","λCO2  +  (λ–1) H2O")</f>
        <v/>
      </c>
      <c r="N681" s="636"/>
      <c r="O681" s="636"/>
      <c r="P681" s="19"/>
      <c r="Q681" s="19"/>
    </row>
    <row r="682" spans="2:17" ht="15" customHeight="1" x14ac:dyDescent="0.2">
      <c r="B682" s="130" t="str">
        <f>IF(F679&lt;&gt;"ναι","","*")</f>
        <v/>
      </c>
      <c r="C682" s="639" t="str">
        <f>IF(F679&lt;&gt;"ναι","","Αφού οι ποσότητες που δίνονται στο πρόβλημα είναι εκφρασμένες σε g, οι καταστρώσεις των στοιχειομετρι-κών υπολογισμών θα γίνουν με mol.")</f>
        <v/>
      </c>
      <c r="D682" s="639"/>
      <c r="E682" s="639"/>
      <c r="F682" s="639"/>
      <c r="G682" s="639"/>
      <c r="I682" s="642" t="str">
        <f>IF(F679&lt;&gt;"ναι","","1mol CλH(2λ–2)    όταν καίγεται, παράγονται λmol CO2, ενώ…")</f>
        <v/>
      </c>
      <c r="J682" s="642"/>
      <c r="K682" s="642"/>
      <c r="L682" s="642"/>
      <c r="M682" s="642"/>
      <c r="N682" s="642"/>
      <c r="O682" s="642"/>
      <c r="P682" s="19"/>
      <c r="Q682" s="19"/>
    </row>
    <row r="683" spans="2:17" x14ac:dyDescent="0.2">
      <c r="C683" s="639"/>
      <c r="D683" s="639"/>
      <c r="E683" s="639"/>
      <c r="F683" s="639"/>
      <c r="G683" s="639"/>
      <c r="I683" s="643" t="str">
        <f>IF(F679&lt;&gt;"ναι","","amol CλH(2λ–2) όταν καίγονται, παράγονται aλmol CO2.")</f>
        <v/>
      </c>
      <c r="J683" s="643"/>
      <c r="K683" s="643"/>
      <c r="L683" s="643"/>
      <c r="M683" s="643"/>
      <c r="N683" s="643"/>
      <c r="O683" s="643"/>
      <c r="P683" s="19"/>
      <c r="Q683" s="19"/>
    </row>
    <row r="684" spans="2:17" x14ac:dyDescent="0.2">
      <c r="C684" s="639"/>
      <c r="D684" s="639"/>
      <c r="E684" s="639"/>
      <c r="F684" s="639"/>
      <c r="G684" s="639"/>
      <c r="I684" s="641" t="str">
        <f>IF(F679&lt;&gt;"ναι","","Αφού όλη η ποσότητα του CO2 που παράχθηκε κατά την καύση του μίγμα-τος, είναι ίση με 0,5mol, θα ισχύει η σχέση… aκ+aλ=0,5  (σχέση 1).")</f>
        <v/>
      </c>
      <c r="J684" s="641"/>
      <c r="K684" s="641"/>
      <c r="L684" s="641"/>
      <c r="M684" s="641"/>
      <c r="N684" s="641"/>
      <c r="O684" s="641"/>
      <c r="P684" s="19"/>
      <c r="Q684" s="19"/>
    </row>
    <row r="685" spans="2:17" x14ac:dyDescent="0.2">
      <c r="I685" s="641"/>
      <c r="J685" s="641"/>
      <c r="K685" s="641"/>
      <c r="L685" s="641"/>
      <c r="M685" s="641"/>
      <c r="N685" s="641"/>
      <c r="O685" s="641"/>
      <c r="P685" s="19"/>
      <c r="Q685" s="19"/>
    </row>
    <row r="686" spans="2:17" ht="15" customHeight="1" x14ac:dyDescent="0.2">
      <c r="I686" s="638" t="str">
        <f>IF(F679&lt;&gt;"ναι","","Επιπλέον, τα amol του αλκενίου ζυγίζουν… m=n·Mr=a·(12κ+2κ)=14κa g, ενώ τα amol του αλκαδιενίου ζυγίζουν… m=n·Mr=a·(12λ+2λ–2)=(14λa–2a) g και εφόσον όλο το μίγμα των δύο Υ/Α ζύγιζε 6,8 g, θα είναι…
                          … 14κa+14λa–2a=6,8   (σχέση 2)")</f>
        <v/>
      </c>
      <c r="J686" s="638"/>
      <c r="K686" s="638"/>
      <c r="L686" s="638"/>
      <c r="M686" s="638"/>
      <c r="N686" s="638"/>
      <c r="O686" s="638"/>
      <c r="P686" s="19"/>
      <c r="Q686" s="19"/>
    </row>
    <row r="687" spans="2:17" ht="15" customHeight="1" x14ac:dyDescent="0.2">
      <c r="I687" s="638"/>
      <c r="J687" s="638"/>
      <c r="K687" s="638"/>
      <c r="L687" s="638"/>
      <c r="M687" s="638"/>
      <c r="N687" s="638"/>
      <c r="O687" s="638"/>
      <c r="P687" s="19"/>
      <c r="Q687" s="19"/>
    </row>
    <row r="688" spans="2:17" ht="15" customHeight="1" x14ac:dyDescent="0.2">
      <c r="I688" s="638"/>
      <c r="J688" s="638"/>
      <c r="K688" s="638"/>
      <c r="L688" s="638"/>
      <c r="M688" s="638"/>
      <c r="N688" s="638"/>
      <c r="O688" s="638"/>
      <c r="P688" s="19"/>
      <c r="Q688" s="19"/>
    </row>
    <row r="689" spans="1:17" x14ac:dyDescent="0.2">
      <c r="I689" s="638"/>
      <c r="J689" s="638"/>
      <c r="K689" s="638"/>
      <c r="L689" s="638"/>
      <c r="M689" s="638"/>
      <c r="N689" s="638"/>
      <c r="O689" s="638"/>
      <c r="P689" s="19"/>
      <c r="Q689" s="19"/>
    </row>
    <row r="690" spans="1:17" ht="15" customHeight="1" x14ac:dyDescent="0.2">
      <c r="I690" s="639" t="str">
        <f>IF(F679&lt;&gt;"ναι","","Η σχέση 2 γράφεται… 14·(κa+λa)–2a=6,8 και σύμφωνα με τησχέση 1 γίνε-ται… 14·0,5–2a=6,8  ή  2a=7–6,8  ή  a=0,1.")</f>
        <v/>
      </c>
      <c r="J690" s="639"/>
      <c r="K690" s="639"/>
      <c r="L690" s="639"/>
      <c r="M690" s="639"/>
      <c r="N690" s="639"/>
      <c r="O690" s="639"/>
      <c r="P690" s="19"/>
      <c r="Q690" s="19"/>
    </row>
    <row r="691" spans="1:17" x14ac:dyDescent="0.2">
      <c r="I691" s="639"/>
      <c r="J691" s="639"/>
      <c r="K691" s="639"/>
      <c r="L691" s="639"/>
      <c r="M691" s="639"/>
      <c r="N691" s="639"/>
      <c r="O691" s="639"/>
      <c r="P691" s="19"/>
      <c r="Q691" s="19"/>
    </row>
    <row r="692" spans="1:17" x14ac:dyDescent="0.2">
      <c r="I692" s="640" t="str">
        <f>IF(F679&lt;&gt;"ναι","","Τώρα η σχέση 1 γίνεται… 0,1·(κ+λ)=0,5  άρα  κ+λ=5.")</f>
        <v/>
      </c>
      <c r="J692" s="640"/>
      <c r="K692" s="640"/>
      <c r="L692" s="640"/>
      <c r="M692" s="640"/>
      <c r="N692" s="640"/>
      <c r="O692" s="640"/>
      <c r="P692" s="19"/>
      <c r="Q692" s="19"/>
    </row>
    <row r="693" spans="1:17" x14ac:dyDescent="0.2">
      <c r="I693" s="638" t="str">
        <f>IF(F679&lt;&gt;"ναι","","Οι αριθμοί κ και λ είναι φυσικοί και επιπλέον στο αλκένιο (CκH2κ) δε μπορεί να είναι κ&lt;2 και αντίστοιχα στο αλκαδιένιο δε μπορεί να είναι λ&lt;3.")</f>
        <v/>
      </c>
      <c r="J693" s="638"/>
      <c r="K693" s="638"/>
      <c r="L693" s="638"/>
      <c r="M693" s="638"/>
      <c r="N693" s="638"/>
      <c r="O693" s="638"/>
      <c r="P693" s="19"/>
      <c r="Q693" s="19"/>
    </row>
    <row r="694" spans="1:17" x14ac:dyDescent="0.2">
      <c r="I694" s="638"/>
      <c r="J694" s="638"/>
      <c r="K694" s="638"/>
      <c r="L694" s="638"/>
      <c r="M694" s="638"/>
      <c r="N694" s="638"/>
      <c r="O694" s="638"/>
      <c r="P694" s="19"/>
      <c r="Q694" s="19"/>
    </row>
    <row r="695" spans="1:17" ht="15" customHeight="1" x14ac:dyDescent="0.2">
      <c r="I695" s="637" t="str">
        <f>IF(F679&lt;&gt;"ναι","","Έτσι καταλήγουμε να δεχθούμε ότι είναι… κ=2 και λ=3, δηλαδή το αλκένιο είναι το αιθένιο με τύπο CH2=CH2 και το αλκαδιένιο είναι το προπαδιένιο με τύπο CH2=C=CH2.")</f>
        <v/>
      </c>
      <c r="J695" s="637"/>
      <c r="K695" s="637"/>
      <c r="L695" s="637"/>
      <c r="M695" s="637"/>
      <c r="N695" s="637"/>
      <c r="O695" s="637"/>
      <c r="P695" s="19"/>
      <c r="Q695" s="19"/>
    </row>
    <row r="696" spans="1:17" x14ac:dyDescent="0.2">
      <c r="I696" s="637"/>
      <c r="J696" s="637"/>
      <c r="K696" s="637"/>
      <c r="L696" s="637"/>
      <c r="M696" s="637"/>
      <c r="N696" s="637"/>
      <c r="O696" s="637"/>
      <c r="P696" s="19"/>
      <c r="Q696" s="19"/>
    </row>
    <row r="697" spans="1:17" x14ac:dyDescent="0.2">
      <c r="I697" s="637"/>
      <c r="J697" s="637"/>
      <c r="K697" s="637"/>
      <c r="L697" s="637"/>
      <c r="M697" s="637"/>
      <c r="N697" s="637"/>
      <c r="O697" s="637"/>
      <c r="P697" s="19"/>
      <c r="Q697" s="19"/>
    </row>
    <row r="698" spans="1:17" x14ac:dyDescent="0.2">
      <c r="P698" s="19"/>
      <c r="Q698" s="19"/>
    </row>
    <row r="699" spans="1:17" x14ac:dyDescent="0.2">
      <c r="A699" s="19"/>
      <c r="B699" s="19"/>
      <c r="C699" s="19"/>
      <c r="D699" s="19"/>
      <c r="E699" s="19"/>
      <c r="F699" s="19"/>
      <c r="G699" s="19"/>
      <c r="H699" s="19"/>
      <c r="I699" s="19"/>
      <c r="J699" s="214" t="s">
        <v>568</v>
      </c>
      <c r="K699" s="214"/>
      <c r="L699" s="214"/>
      <c r="M699" s="214"/>
      <c r="N699" s="214"/>
      <c r="O699" s="214"/>
      <c r="P699" s="19"/>
      <c r="Q699" s="19"/>
    </row>
    <row r="701" spans="1:17" x14ac:dyDescent="0.2">
      <c r="B701" s="251" t="s">
        <v>264</v>
      </c>
      <c r="C701" s="251"/>
      <c r="D701" s="251"/>
    </row>
    <row r="702" spans="1:17" x14ac:dyDescent="0.2">
      <c r="B702" s="250"/>
      <c r="C702" s="250"/>
      <c r="D702" s="250"/>
    </row>
    <row r="703" spans="1:17" x14ac:dyDescent="0.2">
      <c r="B703" s="704" t="s">
        <v>242</v>
      </c>
      <c r="C703" s="704"/>
      <c r="D703" s="704"/>
    </row>
    <row r="718" ht="15.75" customHeight="1" x14ac:dyDescent="0.2"/>
    <row r="726" spans="1:1" ht="15.75" x14ac:dyDescent="0.2">
      <c r="A726" s="101"/>
    </row>
    <row r="728" spans="1:1" ht="15.75" x14ac:dyDescent="0.2">
      <c r="A728" s="101"/>
    </row>
    <row r="736" spans="1:1" ht="15" customHeight="1" x14ac:dyDescent="0.2">
      <c r="A736" s="101"/>
    </row>
    <row r="745" ht="15.75" customHeight="1" x14ac:dyDescent="0.2"/>
    <row r="760" ht="15" customHeight="1" x14ac:dyDescent="0.2"/>
    <row r="761" ht="15" customHeight="1" x14ac:dyDescent="0.2"/>
    <row r="764" ht="15" customHeight="1" x14ac:dyDescent="0.2"/>
    <row r="765" ht="15.75" customHeight="1" x14ac:dyDescent="0.2"/>
    <row r="766" ht="16.5" customHeight="1" x14ac:dyDescent="0.2"/>
    <row r="767" ht="15" customHeight="1" x14ac:dyDescent="0.2"/>
    <row r="768" ht="15" customHeight="1" x14ac:dyDescent="0.2"/>
    <row r="769" ht="15.75" customHeight="1" x14ac:dyDescent="0.2"/>
    <row r="770" ht="15" customHeight="1" x14ac:dyDescent="0.2"/>
    <row r="771" ht="15.75" customHeight="1" x14ac:dyDescent="0.2"/>
    <row r="772" ht="15.75" customHeight="1" x14ac:dyDescent="0.2"/>
    <row r="773" ht="15" customHeight="1" x14ac:dyDescent="0.2"/>
    <row r="774" ht="15" customHeight="1" x14ac:dyDescent="0.2"/>
    <row r="775" ht="15.75" customHeight="1" x14ac:dyDescent="0.2"/>
    <row r="776" ht="15" customHeight="1" x14ac:dyDescent="0.2"/>
    <row r="777" ht="15" customHeight="1" x14ac:dyDescent="0.2"/>
    <row r="778" ht="15.75" customHeight="1" x14ac:dyDescent="0.2"/>
    <row r="779" ht="15" customHeight="1" x14ac:dyDescent="0.2"/>
    <row r="780" ht="15" customHeight="1" x14ac:dyDescent="0.2"/>
    <row r="781" ht="15.75" customHeight="1" x14ac:dyDescent="0.2"/>
    <row r="782" ht="15" customHeight="1" x14ac:dyDescent="0.2"/>
    <row r="783" ht="15" customHeight="1" x14ac:dyDescent="0.2"/>
  </sheetData>
  <sheetProtection algorithmName="SHA-512" hashValue="Ys9JpsU/mO/CeN1TG9RQGcd7C6sYiYn9RiRWYQWQdDrz4w8SQWxa5/7nSnx1XYNFeJ1J4nPcx6J4j5jhItLwIg==" saltValue="Q9YfBqA/ZVxHDYRMGOM45w==" spinCount="100000" sheet="1" objects="1" scenarios="1"/>
  <mergeCells count="436">
    <mergeCell ref="L600:N601"/>
    <mergeCell ref="L17:N20"/>
    <mergeCell ref="C630:G630"/>
    <mergeCell ref="C632:G632"/>
    <mergeCell ref="C633:G633"/>
    <mergeCell ref="B666:G673"/>
    <mergeCell ref="F643:G645"/>
    <mergeCell ref="F646:G647"/>
    <mergeCell ref="E641:G641"/>
    <mergeCell ref="I642:O642"/>
    <mergeCell ref="I632:O633"/>
    <mergeCell ref="B636:G640"/>
    <mergeCell ref="I630:O630"/>
    <mergeCell ref="I631:O631"/>
    <mergeCell ref="I637:O639"/>
    <mergeCell ref="I636:K636"/>
    <mergeCell ref="I640:O641"/>
    <mergeCell ref="C631:G631"/>
    <mergeCell ref="M647:O647"/>
    <mergeCell ref="I644:O644"/>
    <mergeCell ref="I645:O645"/>
    <mergeCell ref="I655:O655"/>
    <mergeCell ref="I643:K643"/>
    <mergeCell ref="M643:O643"/>
    <mergeCell ref="I646:O646"/>
    <mergeCell ref="I647:K647"/>
    <mergeCell ref="I625:O625"/>
    <mergeCell ref="I626:O626"/>
    <mergeCell ref="I627:O627"/>
    <mergeCell ref="C627:G627"/>
    <mergeCell ref="C628:G628"/>
    <mergeCell ref="C629:G629"/>
    <mergeCell ref="I608:O608"/>
    <mergeCell ref="I609:O611"/>
    <mergeCell ref="F614:G616"/>
    <mergeCell ref="I628:O628"/>
    <mergeCell ref="I629:O629"/>
    <mergeCell ref="H604:J604"/>
    <mergeCell ref="I615:O616"/>
    <mergeCell ref="I618:J618"/>
    <mergeCell ref="I623:J623"/>
    <mergeCell ref="L623:M623"/>
    <mergeCell ref="I624:O624"/>
    <mergeCell ref="B593:J593"/>
    <mergeCell ref="B594:J594"/>
    <mergeCell ref="B595:J598"/>
    <mergeCell ref="B599:J603"/>
    <mergeCell ref="B605:G611"/>
    <mergeCell ref="E612:G612"/>
    <mergeCell ref="I605:K605"/>
    <mergeCell ref="I612:O614"/>
    <mergeCell ref="I606:O606"/>
    <mergeCell ref="I607:O607"/>
    <mergeCell ref="F617:G618"/>
    <mergeCell ref="L618:M618"/>
    <mergeCell ref="I617:O617"/>
    <mergeCell ref="I622:O622"/>
    <mergeCell ref="I619:O619"/>
    <mergeCell ref="I620:O620"/>
    <mergeCell ref="I621:O621"/>
    <mergeCell ref="D619:G620"/>
    <mergeCell ref="B560:J565"/>
    <mergeCell ref="B587:H588"/>
    <mergeCell ref="I587:J588"/>
    <mergeCell ref="I589:J590"/>
    <mergeCell ref="B592:J592"/>
    <mergeCell ref="B589:H589"/>
    <mergeCell ref="B590:H590"/>
    <mergeCell ref="B570:J575"/>
    <mergeCell ref="B576:J579"/>
    <mergeCell ref="B580:J580"/>
    <mergeCell ref="B586:J586"/>
    <mergeCell ref="B581:H582"/>
    <mergeCell ref="I581:J582"/>
    <mergeCell ref="B583:H583"/>
    <mergeCell ref="B584:H584"/>
    <mergeCell ref="I583:J584"/>
    <mergeCell ref="F525:G527"/>
    <mergeCell ref="F528:G529"/>
    <mergeCell ref="I517:K517"/>
    <mergeCell ref="I518:O520"/>
    <mergeCell ref="I539:O539"/>
    <mergeCell ref="I540:O540"/>
    <mergeCell ref="B550:J558"/>
    <mergeCell ref="B559:C559"/>
    <mergeCell ref="I528:O531"/>
    <mergeCell ref="I532:O532"/>
    <mergeCell ref="I533:O534"/>
    <mergeCell ref="I526:O526"/>
    <mergeCell ref="I527:O527"/>
    <mergeCell ref="I535:O538"/>
    <mergeCell ref="I525:O525"/>
    <mergeCell ref="I545:O545"/>
    <mergeCell ref="M521:O521"/>
    <mergeCell ref="B548:J549"/>
    <mergeCell ref="B504:F504"/>
    <mergeCell ref="H504:K504"/>
    <mergeCell ref="B505:F505"/>
    <mergeCell ref="H505:K505"/>
    <mergeCell ref="M507:M510"/>
    <mergeCell ref="N510:N511"/>
    <mergeCell ref="K507:K510"/>
    <mergeCell ref="B507:F508"/>
    <mergeCell ref="G507:G508"/>
    <mergeCell ref="B510:F511"/>
    <mergeCell ref="G510:G511"/>
    <mergeCell ref="I507:J511"/>
    <mergeCell ref="L510:L511"/>
    <mergeCell ref="H489:H490"/>
    <mergeCell ref="B463:F463"/>
    <mergeCell ref="B503:J503"/>
    <mergeCell ref="B492:G493"/>
    <mergeCell ref="H492:H493"/>
    <mergeCell ref="B495:G498"/>
    <mergeCell ref="B500:G501"/>
    <mergeCell ref="H500:H501"/>
    <mergeCell ref="B474:J478"/>
    <mergeCell ref="B481:J482"/>
    <mergeCell ref="B483:J484"/>
    <mergeCell ref="B479:J480"/>
    <mergeCell ref="B486:G487"/>
    <mergeCell ref="H486:H487"/>
    <mergeCell ref="H463:K463"/>
    <mergeCell ref="B471:F471"/>
    <mergeCell ref="G471:H471"/>
    <mergeCell ref="B465:F466"/>
    <mergeCell ref="G465:G466"/>
    <mergeCell ref="B468:F469"/>
    <mergeCell ref="G468:G469"/>
    <mergeCell ref="B489:G490"/>
    <mergeCell ref="I343:O345"/>
    <mergeCell ref="I346:O346"/>
    <mergeCell ref="B386:G387"/>
    <mergeCell ref="H386:H387"/>
    <mergeCell ref="B389:G390"/>
    <mergeCell ref="B393:F393"/>
    <mergeCell ref="B394:F394"/>
    <mergeCell ref="H389:H390"/>
    <mergeCell ref="I405:K405"/>
    <mergeCell ref="B405:G409"/>
    <mergeCell ref="B392:E392"/>
    <mergeCell ref="B396:F397"/>
    <mergeCell ref="G396:G397"/>
    <mergeCell ref="H393:J393"/>
    <mergeCell ref="B399:F400"/>
    <mergeCell ref="G399:G400"/>
    <mergeCell ref="B402:F402"/>
    <mergeCell ref="G402:H402"/>
    <mergeCell ref="H394:J394"/>
    <mergeCell ref="M400:O402"/>
    <mergeCell ref="L371:N372"/>
    <mergeCell ref="B280:H280"/>
    <mergeCell ref="I332:L332"/>
    <mergeCell ref="B378:C378"/>
    <mergeCell ref="I347:O347"/>
    <mergeCell ref="I348:O348"/>
    <mergeCell ref="I366:O366"/>
    <mergeCell ref="I367:O367"/>
    <mergeCell ref="B370:J370"/>
    <mergeCell ref="B371:J373"/>
    <mergeCell ref="H374:J374"/>
    <mergeCell ref="I356:L356"/>
    <mergeCell ref="B342:G347"/>
    <mergeCell ref="E348:G348"/>
    <mergeCell ref="F350:G352"/>
    <mergeCell ref="I349:O352"/>
    <mergeCell ref="I364:O365"/>
    <mergeCell ref="I358:O358"/>
    <mergeCell ref="I359:O359"/>
    <mergeCell ref="I360:O360"/>
    <mergeCell ref="I361:O361"/>
    <mergeCell ref="I362:O362"/>
    <mergeCell ref="I363:O363"/>
    <mergeCell ref="F353:G354"/>
    <mergeCell ref="I342:K342"/>
    <mergeCell ref="B288:J289"/>
    <mergeCell ref="B290:J292"/>
    <mergeCell ref="B293:F293"/>
    <mergeCell ref="B210:J222"/>
    <mergeCell ref="B223:J226"/>
    <mergeCell ref="K225:K226"/>
    <mergeCell ref="F331:G332"/>
    <mergeCell ref="I321:K321"/>
    <mergeCell ref="I322:L322"/>
    <mergeCell ref="I323:J323"/>
    <mergeCell ref="L323:M323"/>
    <mergeCell ref="I324:O327"/>
    <mergeCell ref="I328:O330"/>
    <mergeCell ref="B321:G325"/>
    <mergeCell ref="E326:G326"/>
    <mergeCell ref="F328:G330"/>
    <mergeCell ref="B272:F275"/>
    <mergeCell ref="G272:H273"/>
    <mergeCell ref="M296:O297"/>
    <mergeCell ref="G274:H275"/>
    <mergeCell ref="I272:I273"/>
    <mergeCell ref="I274:I275"/>
    <mergeCell ref="B277:J277"/>
    <mergeCell ref="B285:J287"/>
    <mergeCell ref="P300:P302"/>
    <mergeCell ref="B305:J308"/>
    <mergeCell ref="H300:K300"/>
    <mergeCell ref="B227:J230"/>
    <mergeCell ref="B247:D247"/>
    <mergeCell ref="B248:D248"/>
    <mergeCell ref="B253:J255"/>
    <mergeCell ref="B258:J260"/>
    <mergeCell ref="B256:J257"/>
    <mergeCell ref="B252:J252"/>
    <mergeCell ref="F248:N250"/>
    <mergeCell ref="B267:H267"/>
    <mergeCell ref="B279:H279"/>
    <mergeCell ref="M237:P241"/>
    <mergeCell ref="B297:J297"/>
    <mergeCell ref="L280:O282"/>
    <mergeCell ref="P280:P282"/>
    <mergeCell ref="H302:I302"/>
    <mergeCell ref="M300:O302"/>
    <mergeCell ref="B282:G282"/>
    <mergeCell ref="H282:I282"/>
    <mergeCell ref="B246:D246"/>
    <mergeCell ref="B270:G270"/>
    <mergeCell ref="H270:I270"/>
    <mergeCell ref="M146:P150"/>
    <mergeCell ref="B206:J206"/>
    <mergeCell ref="B207:J207"/>
    <mergeCell ref="B208:J208"/>
    <mergeCell ref="M157:P159"/>
    <mergeCell ref="B162:C162"/>
    <mergeCell ref="J117:K118"/>
    <mergeCell ref="B164:C164"/>
    <mergeCell ref="B167:C168"/>
    <mergeCell ref="B181:J181"/>
    <mergeCell ref="B170:C171"/>
    <mergeCell ref="E170:F171"/>
    <mergeCell ref="B151:J152"/>
    <mergeCell ref="B153:J156"/>
    <mergeCell ref="B157:J157"/>
    <mergeCell ref="B165:C166"/>
    <mergeCell ref="M199:P205"/>
    <mergeCell ref="B196:J198"/>
    <mergeCell ref="B195:J195"/>
    <mergeCell ref="B183:J188"/>
    <mergeCell ref="B189:J193"/>
    <mergeCell ref="B172:J180"/>
    <mergeCell ref="B133:J142"/>
    <mergeCell ref="B143:J148"/>
    <mergeCell ref="M2:O2"/>
    <mergeCell ref="B4:H5"/>
    <mergeCell ref="B23:J27"/>
    <mergeCell ref="K52:K53"/>
    <mergeCell ref="B49:J51"/>
    <mergeCell ref="B83:J86"/>
    <mergeCell ref="B87:J91"/>
    <mergeCell ref="B28:J32"/>
    <mergeCell ref="B40:J48"/>
    <mergeCell ref="M29:P32"/>
    <mergeCell ref="B72:J82"/>
    <mergeCell ref="B69:J71"/>
    <mergeCell ref="B58:J58"/>
    <mergeCell ref="B59:J60"/>
    <mergeCell ref="M88:P104"/>
    <mergeCell ref="C95:D95"/>
    <mergeCell ref="C96:D96"/>
    <mergeCell ref="B92:J92"/>
    <mergeCell ref="E96:F97"/>
    <mergeCell ref="I100:J100"/>
    <mergeCell ref="C97:D99"/>
    <mergeCell ref="G95:H99"/>
    <mergeCell ref="G131:H132"/>
    <mergeCell ref="C125:D125"/>
    <mergeCell ref="C126:D127"/>
    <mergeCell ref="C128:D129"/>
    <mergeCell ref="E116:F117"/>
    <mergeCell ref="E126:F127"/>
    <mergeCell ref="G121:H122"/>
    <mergeCell ref="G124:H130"/>
    <mergeCell ref="G115:H119"/>
    <mergeCell ref="C121:D122"/>
    <mergeCell ref="B261:F261"/>
    <mergeCell ref="B265:J265"/>
    <mergeCell ref="C236:J238"/>
    <mergeCell ref="C239:J242"/>
    <mergeCell ref="B199:J201"/>
    <mergeCell ref="B202:J203"/>
    <mergeCell ref="B231:J232"/>
    <mergeCell ref="C233:J235"/>
    <mergeCell ref="B204:J204"/>
    <mergeCell ref="B205:J205"/>
    <mergeCell ref="B209:J209"/>
    <mergeCell ref="B702:D702"/>
    <mergeCell ref="B703:D703"/>
    <mergeCell ref="B299:F299"/>
    <mergeCell ref="B302:G302"/>
    <mergeCell ref="B311:J315"/>
    <mergeCell ref="B316:J318"/>
    <mergeCell ref="H309:J309"/>
    <mergeCell ref="H299:K299"/>
    <mergeCell ref="B300:F300"/>
    <mergeCell ref="B434:J438"/>
    <mergeCell ref="I331:L331"/>
    <mergeCell ref="I357:J357"/>
    <mergeCell ref="L357:M357"/>
    <mergeCell ref="I333:O333"/>
    <mergeCell ref="I334:O335"/>
    <mergeCell ref="I336:O339"/>
    <mergeCell ref="I353:O355"/>
    <mergeCell ref="B701:D701"/>
    <mergeCell ref="I522:O522"/>
    <mergeCell ref="I523:O523"/>
    <mergeCell ref="I524:O524"/>
    <mergeCell ref="I414:O414"/>
    <mergeCell ref="I428:O428"/>
    <mergeCell ref="I429:O429"/>
    <mergeCell ref="C108:D109"/>
    <mergeCell ref="C106:D107"/>
    <mergeCell ref="B7:J12"/>
    <mergeCell ref="B13:J18"/>
    <mergeCell ref="B19:J22"/>
    <mergeCell ref="B61:J61"/>
    <mergeCell ref="B62:J63"/>
    <mergeCell ref="B64:J64"/>
    <mergeCell ref="B55:J55"/>
    <mergeCell ref="B33:J35"/>
    <mergeCell ref="B52:J52"/>
    <mergeCell ref="B53:J54"/>
    <mergeCell ref="B56:J57"/>
    <mergeCell ref="B38:J39"/>
    <mergeCell ref="B36:J37"/>
    <mergeCell ref="G104:H110"/>
    <mergeCell ref="B462:F462"/>
    <mergeCell ref="H462:K462"/>
    <mergeCell ref="B65:J66"/>
    <mergeCell ref="C101:D102"/>
    <mergeCell ref="G101:H102"/>
    <mergeCell ref="C116:D116"/>
    <mergeCell ref="C115:D115"/>
    <mergeCell ref="C117:D119"/>
    <mergeCell ref="C131:D132"/>
    <mergeCell ref="I413:O413"/>
    <mergeCell ref="I418:O421"/>
    <mergeCell ref="B375:J377"/>
    <mergeCell ref="B379:J380"/>
    <mergeCell ref="B381:J382"/>
    <mergeCell ref="B383:J384"/>
    <mergeCell ref="K107:K108"/>
    <mergeCell ref="C105:D105"/>
    <mergeCell ref="E106:F107"/>
    <mergeCell ref="G111:H112"/>
    <mergeCell ref="C111:D112"/>
    <mergeCell ref="B149:J150"/>
    <mergeCell ref="D165:D166"/>
    <mergeCell ref="E163:F169"/>
    <mergeCell ref="B268:H268"/>
    <mergeCell ref="B458:G459"/>
    <mergeCell ref="B461:E461"/>
    <mergeCell ref="B449:J449"/>
    <mergeCell ref="B450:J451"/>
    <mergeCell ref="B452:J453"/>
    <mergeCell ref="B455:G456"/>
    <mergeCell ref="H455:H456"/>
    <mergeCell ref="E410:G410"/>
    <mergeCell ref="I410:O410"/>
    <mergeCell ref="L435:N436"/>
    <mergeCell ref="P400:P402"/>
    <mergeCell ref="M469:O471"/>
    <mergeCell ref="P469:P471"/>
    <mergeCell ref="I423:O423"/>
    <mergeCell ref="I422:O422"/>
    <mergeCell ref="I424:O427"/>
    <mergeCell ref="B441:J442"/>
    <mergeCell ref="B445:J448"/>
    <mergeCell ref="I430:O431"/>
    <mergeCell ref="B411:C411"/>
    <mergeCell ref="B412:G412"/>
    <mergeCell ref="I406:O408"/>
    <mergeCell ref="M409:O409"/>
    <mergeCell ref="I409:K409"/>
    <mergeCell ref="I415:O415"/>
    <mergeCell ref="I416:O416"/>
    <mergeCell ref="I417:O417"/>
    <mergeCell ref="I411:O411"/>
    <mergeCell ref="I412:O412"/>
    <mergeCell ref="B440:C440"/>
    <mergeCell ref="H439:J439"/>
    <mergeCell ref="F414:G416"/>
    <mergeCell ref="F417:G418"/>
    <mergeCell ref="H458:H459"/>
    <mergeCell ref="I686:O689"/>
    <mergeCell ref="I690:O691"/>
    <mergeCell ref="I676:O676"/>
    <mergeCell ref="I677:K677"/>
    <mergeCell ref="I673:O673"/>
    <mergeCell ref="B679:E680"/>
    <mergeCell ref="I681:K681"/>
    <mergeCell ref="P512:P514"/>
    <mergeCell ref="L512:O514"/>
    <mergeCell ref="B517:G521"/>
    <mergeCell ref="E523:G523"/>
    <mergeCell ref="I648:O648"/>
    <mergeCell ref="I649:O649"/>
    <mergeCell ref="I650:O652"/>
    <mergeCell ref="I653:O654"/>
    <mergeCell ref="I656:O657"/>
    <mergeCell ref="B567:J569"/>
    <mergeCell ref="I541:O541"/>
    <mergeCell ref="I542:O543"/>
    <mergeCell ref="B513:F514"/>
    <mergeCell ref="G513:G514"/>
    <mergeCell ref="I521:K521"/>
    <mergeCell ref="I544:O544"/>
    <mergeCell ref="B522:G522"/>
    <mergeCell ref="L306:N307"/>
    <mergeCell ref="M681:O681"/>
    <mergeCell ref="I695:O697"/>
    <mergeCell ref="I659:O661"/>
    <mergeCell ref="I658:O658"/>
    <mergeCell ref="I692:O692"/>
    <mergeCell ref="I693:O694"/>
    <mergeCell ref="J699:O699"/>
    <mergeCell ref="C682:G684"/>
    <mergeCell ref="I684:O685"/>
    <mergeCell ref="I662:O663"/>
    <mergeCell ref="M677:O677"/>
    <mergeCell ref="I682:O682"/>
    <mergeCell ref="I683:O683"/>
    <mergeCell ref="I678:O678"/>
    <mergeCell ref="I679:O679"/>
    <mergeCell ref="I680:O680"/>
    <mergeCell ref="E674:G674"/>
    <mergeCell ref="F676:G678"/>
    <mergeCell ref="F679:G680"/>
    <mergeCell ref="I666:K666"/>
    <mergeCell ref="I667:O670"/>
    <mergeCell ref="I671:O672"/>
    <mergeCell ref="I674:O675"/>
  </mergeCells>
  <phoneticPr fontId="76" type="noConversion"/>
  <hyperlinks>
    <hyperlink ref="B248:D248" r:id="rId1" location="'καύση οργανικών ενώσεων'!A1" display="… στην αρχή της σελίδας"/>
    <hyperlink ref="O307" r:id="rId2" location="'Λύσεις ασκήσεων - προβλημάτων 2'!A1"/>
    <hyperlink ref="O436" r:id="rId3" location="'Λύσεις ασκήσεων - προβλημάτων 2'!A38"/>
    <hyperlink ref="O601" r:id="rId4" location="'Λύσεις ασκήσεων - προβλημάτων 2'!A62"/>
    <hyperlink ref="O372" r:id="rId5" location="'Λύσεις ασκήσεων - προβλημάτων 2'!A26"/>
    <hyperlink ref="B703:D703" r:id="rId6" location="'καύση οργανικών ενώσεων'!A1" display="… στην αρχή της σελίδας"/>
  </hyperlinks>
  <pageMargins left="0.75" right="0.75" top="1" bottom="1" header="0.5" footer="0.5"/>
  <pageSetup paperSize="9" orientation="portrait" r:id="rId7"/>
  <headerFooter alignWithMargins="0"/>
  <drawing r:id="rId8"/>
  <legacyDrawing r:id="rId9"/>
  <oleObjects>
    <mc:AlternateContent xmlns:mc="http://schemas.openxmlformats.org/markup-compatibility/2006">
      <mc:Choice Requires="x14">
        <oleObject progId="Equation.3" shapeId="14346" r:id="rId10">
          <objectPr defaultSize="0" autoPict="0" r:id="rId11">
            <anchor moveWithCells="1">
              <from>
                <xdr:col>12</xdr:col>
                <xdr:colOff>361950</xdr:colOff>
                <xdr:row>98</xdr:row>
                <xdr:rowOff>47625</xdr:rowOff>
              </from>
              <to>
                <xdr:col>15</xdr:col>
                <xdr:colOff>180975</xdr:colOff>
                <xdr:row>100</xdr:row>
                <xdr:rowOff>28575</xdr:rowOff>
              </to>
            </anchor>
          </objectPr>
        </oleObject>
      </mc:Choice>
      <mc:Fallback>
        <oleObject progId="Equation.3" shapeId="14346" r:id="rId10"/>
      </mc:Fallback>
    </mc:AlternateContent>
    <mc:AlternateContent xmlns:mc="http://schemas.openxmlformats.org/markup-compatibility/2006">
      <mc:Choice Requires="x14">
        <oleObject progId="Equation.3" shapeId="14347" r:id="rId12">
          <objectPr defaultSize="0" autoPict="0" r:id="rId13">
            <anchor moveWithCells="1">
              <from>
                <xdr:col>12</xdr:col>
                <xdr:colOff>381000</xdr:colOff>
                <xdr:row>101</xdr:row>
                <xdr:rowOff>123825</xdr:rowOff>
              </from>
              <to>
                <xdr:col>15</xdr:col>
                <xdr:colOff>180975</xdr:colOff>
                <xdr:row>103</xdr:row>
                <xdr:rowOff>95250</xdr:rowOff>
              </to>
            </anchor>
          </objectPr>
        </oleObject>
      </mc:Choice>
      <mc:Fallback>
        <oleObject progId="Equation.3" shapeId="14347" r:id="rId12"/>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57"/>
  <sheetViews>
    <sheetView zoomScale="93" zoomScaleNormal="93" workbookViewId="0"/>
  </sheetViews>
  <sheetFormatPr defaultColWidth="9.140625" defaultRowHeight="15" customHeight="1" x14ac:dyDescent="0.2"/>
  <cols>
    <col min="1" max="16384" width="9.140625" style="5"/>
  </cols>
  <sheetData>
    <row r="1" spans="1:17" ht="15" customHeight="1" x14ac:dyDescent="0.2">
      <c r="A1" s="13"/>
      <c r="B1" s="13"/>
      <c r="C1" s="13"/>
      <c r="D1" s="13"/>
      <c r="E1" s="13"/>
      <c r="F1" s="13"/>
      <c r="G1" s="13"/>
      <c r="H1" s="13"/>
      <c r="I1" s="13"/>
      <c r="J1" s="13"/>
      <c r="K1" s="13"/>
      <c r="L1" s="13"/>
      <c r="M1" s="13"/>
      <c r="N1" s="13"/>
      <c r="O1" s="13"/>
      <c r="P1" s="19"/>
      <c r="Q1" s="19"/>
    </row>
    <row r="2" spans="1:17" ht="15" customHeight="1" x14ac:dyDescent="0.2">
      <c r="A2" s="16"/>
      <c r="B2" s="16"/>
      <c r="C2" s="16"/>
      <c r="D2" s="16"/>
      <c r="E2" s="16"/>
      <c r="F2" s="16"/>
      <c r="G2" s="16"/>
      <c r="H2" s="16"/>
      <c r="I2" s="16"/>
      <c r="J2" s="16"/>
      <c r="K2" s="16"/>
      <c r="L2" s="16"/>
      <c r="M2" s="339" t="s">
        <v>359</v>
      </c>
      <c r="N2" s="339"/>
      <c r="O2" s="339"/>
      <c r="P2" s="19"/>
      <c r="Q2" s="19"/>
    </row>
    <row r="3" spans="1:17" ht="15" customHeight="1" x14ac:dyDescent="0.2">
      <c r="A3" s="13"/>
      <c r="B3" s="13"/>
      <c r="C3" s="13"/>
      <c r="D3" s="13"/>
      <c r="E3" s="13"/>
      <c r="F3" s="13"/>
      <c r="G3" s="13"/>
      <c r="H3" s="13"/>
      <c r="I3" s="13"/>
      <c r="J3" s="13"/>
      <c r="K3" s="13"/>
      <c r="L3" s="13"/>
      <c r="M3" s="13"/>
      <c r="N3" s="13"/>
      <c r="O3" s="13"/>
      <c r="P3" s="19"/>
      <c r="Q3" s="19"/>
    </row>
    <row r="4" spans="1:17" ht="15" customHeight="1" x14ac:dyDescent="0.2">
      <c r="A4" s="13"/>
      <c r="B4" s="212" t="s">
        <v>521</v>
      </c>
      <c r="C4" s="212"/>
      <c r="D4" s="212"/>
      <c r="E4" s="212"/>
      <c r="F4" s="212"/>
      <c r="G4" s="212"/>
      <c r="H4" s="212"/>
      <c r="I4" s="13"/>
      <c r="J4" s="13"/>
      <c r="K4" s="13"/>
      <c r="L4" s="13"/>
      <c r="M4" s="13"/>
      <c r="N4" s="13"/>
      <c r="O4" s="13"/>
      <c r="P4" s="19"/>
      <c r="Q4" s="19"/>
    </row>
    <row r="5" spans="1:17" ht="15" customHeight="1" x14ac:dyDescent="0.2">
      <c r="A5" s="13"/>
      <c r="B5" s="212"/>
      <c r="C5" s="212"/>
      <c r="D5" s="212"/>
      <c r="E5" s="212"/>
      <c r="F5" s="212"/>
      <c r="G5" s="212"/>
      <c r="H5" s="212"/>
      <c r="I5" s="13"/>
      <c r="J5" s="13"/>
      <c r="K5" s="13"/>
      <c r="L5" s="13"/>
      <c r="M5" s="13"/>
      <c r="N5" s="13"/>
      <c r="O5" s="13"/>
      <c r="P5" s="19"/>
      <c r="Q5" s="19"/>
    </row>
    <row r="6" spans="1:17" ht="15" customHeight="1" x14ac:dyDescent="0.2">
      <c r="P6" s="19"/>
      <c r="Q6" s="19"/>
    </row>
    <row r="7" spans="1:17" ht="15" customHeight="1" x14ac:dyDescent="0.2">
      <c r="B7" s="240" t="s">
        <v>952</v>
      </c>
      <c r="C7" s="240"/>
      <c r="D7" s="240"/>
      <c r="E7" s="240"/>
      <c r="F7" s="240"/>
      <c r="G7" s="240"/>
      <c r="H7" s="240"/>
      <c r="I7" s="240"/>
      <c r="J7" s="240"/>
      <c r="P7" s="19"/>
      <c r="Q7" s="19"/>
    </row>
    <row r="8" spans="1:17" ht="15" customHeight="1" x14ac:dyDescent="0.2">
      <c r="B8" s="240"/>
      <c r="C8" s="240"/>
      <c r="D8" s="240"/>
      <c r="E8" s="240"/>
      <c r="F8" s="240"/>
      <c r="G8" s="240"/>
      <c r="H8" s="240"/>
      <c r="I8" s="240"/>
      <c r="J8" s="240"/>
      <c r="P8" s="19"/>
      <c r="Q8" s="19"/>
    </row>
    <row r="9" spans="1:17" ht="15" customHeight="1" x14ac:dyDescent="0.2">
      <c r="B9" s="245" t="s">
        <v>225</v>
      </c>
      <c r="C9" s="245"/>
      <c r="D9" s="245"/>
      <c r="E9" s="245"/>
      <c r="F9" s="245"/>
      <c r="G9" s="245"/>
      <c r="H9" s="245"/>
      <c r="I9" s="245"/>
      <c r="J9" s="245"/>
      <c r="P9" s="19"/>
      <c r="Q9" s="19"/>
    </row>
    <row r="10" spans="1:17" ht="15" customHeight="1" x14ac:dyDescent="0.2">
      <c r="P10" s="19"/>
      <c r="Q10" s="19"/>
    </row>
    <row r="11" spans="1:17" ht="15" customHeight="1" x14ac:dyDescent="0.2">
      <c r="P11" s="19"/>
      <c r="Q11" s="19"/>
    </row>
    <row r="12" spans="1:17" ht="15" customHeight="1" x14ac:dyDescent="0.2">
      <c r="P12" s="19"/>
      <c r="Q12" s="19"/>
    </row>
    <row r="13" spans="1:17" ht="15" customHeight="1" x14ac:dyDescent="0.2">
      <c r="B13" s="240" t="s">
        <v>1232</v>
      </c>
      <c r="C13" s="240"/>
      <c r="D13" s="240"/>
      <c r="E13" s="240"/>
      <c r="F13" s="240"/>
      <c r="G13" s="240"/>
      <c r="H13" s="240"/>
      <c r="I13" s="240"/>
      <c r="J13" s="240"/>
      <c r="P13" s="19"/>
      <c r="Q13" s="19"/>
    </row>
    <row r="14" spans="1:17" ht="15" customHeight="1" x14ac:dyDescent="0.2">
      <c r="B14" s="240"/>
      <c r="C14" s="240"/>
      <c r="D14" s="240"/>
      <c r="E14" s="240"/>
      <c r="F14" s="240"/>
      <c r="G14" s="240"/>
      <c r="H14" s="240"/>
      <c r="I14" s="240"/>
      <c r="J14" s="240"/>
      <c r="P14" s="19"/>
      <c r="Q14" s="19"/>
    </row>
    <row r="15" spans="1:17" ht="15" customHeight="1" x14ac:dyDescent="0.2">
      <c r="B15" s="240"/>
      <c r="C15" s="240"/>
      <c r="D15" s="240"/>
      <c r="E15" s="240"/>
      <c r="F15" s="240"/>
      <c r="G15" s="240"/>
      <c r="H15" s="240"/>
      <c r="I15" s="240"/>
      <c r="J15" s="240"/>
      <c r="P15" s="19"/>
      <c r="Q15" s="19"/>
    </row>
    <row r="16" spans="1:17" ht="15" customHeight="1" x14ac:dyDescent="0.2">
      <c r="B16" s="240"/>
      <c r="C16" s="240"/>
      <c r="D16" s="240"/>
      <c r="E16" s="240"/>
      <c r="F16" s="240"/>
      <c r="G16" s="240"/>
      <c r="H16" s="240"/>
      <c r="I16" s="240"/>
      <c r="J16" s="240"/>
      <c r="P16" s="19"/>
      <c r="Q16" s="19"/>
    </row>
    <row r="17" spans="2:17" ht="15" customHeight="1" x14ac:dyDescent="0.2">
      <c r="B17" s="213" t="s">
        <v>1233</v>
      </c>
      <c r="C17" s="213"/>
      <c r="D17" s="213"/>
      <c r="E17" s="213"/>
      <c r="F17" s="213"/>
      <c r="G17" s="213"/>
      <c r="H17" s="213"/>
      <c r="I17" s="213"/>
      <c r="J17" s="213"/>
      <c r="P17" s="19"/>
      <c r="Q17" s="19"/>
    </row>
    <row r="18" spans="2:17" ht="15" customHeight="1" x14ac:dyDescent="0.2">
      <c r="B18" s="213"/>
      <c r="C18" s="213"/>
      <c r="D18" s="213"/>
      <c r="E18" s="213"/>
      <c r="F18" s="213"/>
      <c r="G18" s="213"/>
      <c r="H18" s="213"/>
      <c r="I18" s="213"/>
      <c r="J18" s="213"/>
      <c r="P18" s="19"/>
      <c r="Q18" s="19"/>
    </row>
    <row r="19" spans="2:17" ht="15" customHeight="1" x14ac:dyDescent="0.2">
      <c r="B19" s="213"/>
      <c r="C19" s="213"/>
      <c r="D19" s="213"/>
      <c r="E19" s="213"/>
      <c r="F19" s="213"/>
      <c r="G19" s="213"/>
      <c r="H19" s="213"/>
      <c r="I19" s="213"/>
      <c r="J19" s="213"/>
      <c r="P19" s="19"/>
      <c r="Q19" s="19"/>
    </row>
    <row r="20" spans="2:17" ht="15" customHeight="1" x14ac:dyDescent="0.2">
      <c r="B20" s="213"/>
      <c r="C20" s="213"/>
      <c r="D20" s="213"/>
      <c r="E20" s="213"/>
      <c r="F20" s="213"/>
      <c r="G20" s="213"/>
      <c r="H20" s="213"/>
      <c r="I20" s="213"/>
      <c r="J20" s="213"/>
      <c r="P20" s="19"/>
      <c r="Q20" s="19"/>
    </row>
    <row r="21" spans="2:17" ht="15" customHeight="1" x14ac:dyDescent="0.2">
      <c r="B21" s="213"/>
      <c r="C21" s="213"/>
      <c r="D21" s="213"/>
      <c r="E21" s="213"/>
      <c r="F21" s="213"/>
      <c r="G21" s="213"/>
      <c r="H21" s="213"/>
      <c r="I21" s="213"/>
      <c r="J21" s="213"/>
      <c r="P21" s="19"/>
      <c r="Q21" s="19"/>
    </row>
    <row r="22" spans="2:17" ht="15" customHeight="1" x14ac:dyDescent="0.2">
      <c r="B22" s="213"/>
      <c r="C22" s="213"/>
      <c r="D22" s="213"/>
      <c r="E22" s="213"/>
      <c r="F22" s="213"/>
      <c r="G22" s="213"/>
      <c r="H22" s="213"/>
      <c r="I22" s="213"/>
      <c r="J22" s="213"/>
      <c r="P22" s="19"/>
      <c r="Q22" s="19"/>
    </row>
    <row r="23" spans="2:17" ht="15" customHeight="1" x14ac:dyDescent="0.2">
      <c r="B23" s="213"/>
      <c r="C23" s="213"/>
      <c r="D23" s="213"/>
      <c r="E23" s="213"/>
      <c r="F23" s="213"/>
      <c r="G23" s="213"/>
      <c r="H23" s="213"/>
      <c r="I23" s="213"/>
      <c r="J23" s="213"/>
      <c r="P23" s="19"/>
      <c r="Q23" s="19"/>
    </row>
    <row r="24" spans="2:17" ht="15" customHeight="1" x14ac:dyDescent="0.2">
      <c r="B24" s="213"/>
      <c r="C24" s="213"/>
      <c r="D24" s="213"/>
      <c r="E24" s="213"/>
      <c r="F24" s="213"/>
      <c r="G24" s="213"/>
      <c r="H24" s="213"/>
      <c r="I24" s="213"/>
      <c r="J24" s="213"/>
      <c r="P24" s="19"/>
      <c r="Q24" s="19"/>
    </row>
    <row r="25" spans="2:17" ht="15" customHeight="1" x14ac:dyDescent="0.2">
      <c r="B25" s="213"/>
      <c r="C25" s="213"/>
      <c r="D25" s="213"/>
      <c r="E25" s="213"/>
      <c r="F25" s="213"/>
      <c r="G25" s="213"/>
      <c r="H25" s="213"/>
      <c r="I25" s="213"/>
      <c r="J25" s="213"/>
      <c r="P25" s="19"/>
      <c r="Q25" s="19"/>
    </row>
    <row r="26" spans="2:17" ht="15" customHeight="1" x14ac:dyDescent="0.2">
      <c r="B26" s="213"/>
      <c r="C26" s="213"/>
      <c r="D26" s="213"/>
      <c r="E26" s="213"/>
      <c r="F26" s="213"/>
      <c r="G26" s="213"/>
      <c r="H26" s="213"/>
      <c r="I26" s="213"/>
      <c r="J26" s="213"/>
      <c r="P26" s="19"/>
      <c r="Q26" s="19"/>
    </row>
    <row r="27" spans="2:17" ht="15" customHeight="1" x14ac:dyDescent="0.2">
      <c r="B27" s="213"/>
      <c r="C27" s="213"/>
      <c r="D27" s="213"/>
      <c r="E27" s="213"/>
      <c r="F27" s="213"/>
      <c r="G27" s="213"/>
      <c r="H27" s="213"/>
      <c r="I27" s="213"/>
      <c r="J27" s="213"/>
      <c r="P27" s="19"/>
      <c r="Q27" s="19"/>
    </row>
    <row r="28" spans="2:17" ht="15" customHeight="1" x14ac:dyDescent="0.2">
      <c r="B28" s="213"/>
      <c r="C28" s="213"/>
      <c r="D28" s="213"/>
      <c r="E28" s="213"/>
      <c r="F28" s="213"/>
      <c r="G28" s="213"/>
      <c r="H28" s="213"/>
      <c r="I28" s="213"/>
      <c r="J28" s="213"/>
      <c r="P28" s="19"/>
      <c r="Q28" s="19"/>
    </row>
    <row r="29" spans="2:17" ht="15" customHeight="1" x14ac:dyDescent="0.2">
      <c r="P29" s="19"/>
      <c r="Q29" s="19"/>
    </row>
    <row r="30" spans="2:17" ht="15" customHeight="1" x14ac:dyDescent="0.2">
      <c r="P30" s="19"/>
      <c r="Q30" s="19"/>
    </row>
    <row r="31" spans="2:17" ht="15" customHeight="1" x14ac:dyDescent="0.2">
      <c r="P31" s="19"/>
      <c r="Q31" s="19"/>
    </row>
    <row r="32" spans="2:17" ht="15" customHeight="1" x14ac:dyDescent="0.2">
      <c r="P32" s="19"/>
      <c r="Q32" s="19"/>
    </row>
    <row r="33" spans="2:17" ht="15" customHeight="1" x14ac:dyDescent="0.2">
      <c r="P33" s="19"/>
      <c r="Q33" s="19"/>
    </row>
    <row r="34" spans="2:17" ht="15" customHeight="1" x14ac:dyDescent="0.2">
      <c r="P34" s="19"/>
      <c r="Q34" s="19"/>
    </row>
    <row r="35" spans="2:17" ht="15" customHeight="1" x14ac:dyDescent="0.2">
      <c r="P35" s="19"/>
      <c r="Q35" s="19"/>
    </row>
    <row r="36" spans="2:17" ht="15" customHeight="1" x14ac:dyDescent="0.2">
      <c r="K36" s="595"/>
      <c r="P36" s="19"/>
      <c r="Q36" s="19"/>
    </row>
    <row r="37" spans="2:17" ht="15" customHeight="1" x14ac:dyDescent="0.2">
      <c r="K37" s="595"/>
      <c r="P37" s="19"/>
      <c r="Q37" s="19"/>
    </row>
    <row r="38" spans="2:17" ht="15" customHeight="1" x14ac:dyDescent="0.2">
      <c r="B38" s="240" t="s">
        <v>953</v>
      </c>
      <c r="C38" s="213"/>
      <c r="D38" s="213"/>
      <c r="E38" s="213"/>
      <c r="F38" s="213"/>
      <c r="G38" s="213"/>
      <c r="H38" s="213"/>
      <c r="I38" s="213"/>
      <c r="J38" s="213"/>
      <c r="K38" s="139"/>
      <c r="P38" s="19"/>
      <c r="Q38" s="19"/>
    </row>
    <row r="39" spans="2:17" ht="15" customHeight="1" x14ac:dyDescent="0.2">
      <c r="B39" s="240"/>
      <c r="C39" s="213"/>
      <c r="D39" s="213"/>
      <c r="E39" s="213"/>
      <c r="F39" s="213"/>
      <c r="G39" s="213"/>
      <c r="H39" s="213"/>
      <c r="I39" s="213"/>
      <c r="J39" s="213"/>
      <c r="K39" s="206"/>
      <c r="P39" s="19"/>
      <c r="Q39" s="19"/>
    </row>
    <row r="40" spans="2:17" ht="15" customHeight="1" x14ac:dyDescent="0.2">
      <c r="B40" s="213"/>
      <c r="C40" s="213"/>
      <c r="D40" s="213"/>
      <c r="E40" s="213"/>
      <c r="F40" s="213"/>
      <c r="G40" s="213"/>
      <c r="H40" s="213"/>
      <c r="I40" s="213"/>
      <c r="J40" s="213"/>
      <c r="K40" s="139"/>
      <c r="P40" s="19"/>
      <c r="Q40" s="19"/>
    </row>
    <row r="41" spans="2:17" ht="15" customHeight="1" x14ac:dyDescent="0.2">
      <c r="B41" s="213"/>
      <c r="C41" s="213"/>
      <c r="D41" s="213"/>
      <c r="E41" s="213"/>
      <c r="F41" s="213"/>
      <c r="G41" s="213"/>
      <c r="H41" s="213"/>
      <c r="I41" s="213"/>
      <c r="J41" s="213"/>
      <c r="K41" s="139"/>
      <c r="P41" s="19"/>
      <c r="Q41" s="19"/>
    </row>
    <row r="42" spans="2:17" ht="15" customHeight="1" x14ac:dyDescent="0.2">
      <c r="B42" s="213"/>
      <c r="C42" s="213"/>
      <c r="D42" s="213"/>
      <c r="E42" s="213"/>
      <c r="F42" s="213"/>
      <c r="G42" s="213"/>
      <c r="H42" s="213"/>
      <c r="I42" s="213"/>
      <c r="J42" s="213"/>
      <c r="K42" s="139"/>
      <c r="P42" s="19"/>
      <c r="Q42" s="19"/>
    </row>
    <row r="43" spans="2:17" ht="15" customHeight="1" x14ac:dyDescent="0.2">
      <c r="B43" s="213"/>
      <c r="C43" s="213"/>
      <c r="D43" s="213"/>
      <c r="E43" s="213"/>
      <c r="F43" s="213"/>
      <c r="G43" s="213"/>
      <c r="H43" s="213"/>
      <c r="I43" s="213"/>
      <c r="J43" s="213"/>
      <c r="K43" s="139"/>
      <c r="P43" s="19"/>
      <c r="Q43" s="19"/>
    </row>
    <row r="44" spans="2:17" ht="15" customHeight="1" x14ac:dyDescent="0.2">
      <c r="B44" s="213"/>
      <c r="C44" s="213"/>
      <c r="D44" s="213"/>
      <c r="E44" s="213"/>
      <c r="F44" s="213"/>
      <c r="G44" s="213"/>
      <c r="H44" s="213"/>
      <c r="I44" s="213"/>
      <c r="J44" s="213"/>
      <c r="K44" s="139"/>
      <c r="P44" s="19"/>
      <c r="Q44" s="19"/>
    </row>
    <row r="45" spans="2:17" ht="15" customHeight="1" x14ac:dyDescent="0.2">
      <c r="B45" s="213"/>
      <c r="C45" s="213"/>
      <c r="D45" s="213"/>
      <c r="E45" s="213"/>
      <c r="F45" s="213"/>
      <c r="G45" s="213"/>
      <c r="H45" s="213"/>
      <c r="I45" s="213"/>
      <c r="J45" s="213"/>
      <c r="K45" s="139"/>
      <c r="P45" s="19"/>
      <c r="Q45" s="19"/>
    </row>
    <row r="46" spans="2:17" ht="15" customHeight="1" x14ac:dyDescent="0.2">
      <c r="B46" s="213" t="s">
        <v>1234</v>
      </c>
      <c r="C46" s="213"/>
      <c r="D46" s="213"/>
      <c r="E46" s="213"/>
      <c r="F46" s="213"/>
      <c r="G46" s="213"/>
      <c r="H46" s="213"/>
      <c r="I46" s="213"/>
      <c r="J46" s="213"/>
      <c r="K46" s="139"/>
      <c r="P46" s="19"/>
      <c r="Q46" s="19"/>
    </row>
    <row r="47" spans="2:17" ht="15" customHeight="1" x14ac:dyDescent="0.2">
      <c r="B47" s="213"/>
      <c r="C47" s="213"/>
      <c r="D47" s="213"/>
      <c r="E47" s="213"/>
      <c r="F47" s="213"/>
      <c r="G47" s="213"/>
      <c r="H47" s="213"/>
      <c r="I47" s="213"/>
      <c r="J47" s="213"/>
      <c r="K47" s="139"/>
      <c r="P47" s="19"/>
      <c r="Q47" s="19"/>
    </row>
    <row r="48" spans="2:17" ht="15" customHeight="1" x14ac:dyDescent="0.2">
      <c r="B48" s="213"/>
      <c r="C48" s="213"/>
      <c r="D48" s="213"/>
      <c r="E48" s="213"/>
      <c r="F48" s="213"/>
      <c r="G48" s="213"/>
      <c r="H48" s="213"/>
      <c r="I48" s="213"/>
      <c r="J48" s="213"/>
      <c r="K48" s="139"/>
      <c r="P48" s="19"/>
      <c r="Q48" s="19"/>
    </row>
    <row r="49" spans="2:17" ht="15" customHeight="1" x14ac:dyDescent="0.2">
      <c r="B49" s="213"/>
      <c r="C49" s="213"/>
      <c r="D49" s="213"/>
      <c r="E49" s="213"/>
      <c r="F49" s="213"/>
      <c r="G49" s="213"/>
      <c r="H49" s="213"/>
      <c r="I49" s="213"/>
      <c r="J49" s="213"/>
      <c r="K49" s="139"/>
      <c r="P49" s="19"/>
      <c r="Q49" s="19"/>
    </row>
    <row r="50" spans="2:17" ht="15" customHeight="1" x14ac:dyDescent="0.2">
      <c r="B50" s="213"/>
      <c r="C50" s="213"/>
      <c r="D50" s="213"/>
      <c r="E50" s="213"/>
      <c r="F50" s="213"/>
      <c r="G50" s="213"/>
      <c r="H50" s="213"/>
      <c r="I50" s="213"/>
      <c r="J50" s="213"/>
      <c r="K50" s="139"/>
      <c r="P50" s="19"/>
      <c r="Q50" s="19"/>
    </row>
    <row r="51" spans="2:17" ht="15" customHeight="1" x14ac:dyDescent="0.2">
      <c r="B51" s="213"/>
      <c r="C51" s="213"/>
      <c r="D51" s="213"/>
      <c r="E51" s="213"/>
      <c r="F51" s="213"/>
      <c r="G51" s="213"/>
      <c r="H51" s="213"/>
      <c r="I51" s="213"/>
      <c r="J51" s="213"/>
      <c r="P51" s="19"/>
      <c r="Q51" s="19"/>
    </row>
    <row r="52" spans="2:17" ht="15" customHeight="1" x14ac:dyDescent="0.2">
      <c r="B52" s="213"/>
      <c r="C52" s="213"/>
      <c r="D52" s="213"/>
      <c r="E52" s="213"/>
      <c r="F52" s="213"/>
      <c r="G52" s="213"/>
      <c r="H52" s="213"/>
      <c r="I52" s="213"/>
      <c r="J52" s="213"/>
      <c r="P52" s="19"/>
      <c r="Q52" s="19"/>
    </row>
    <row r="53" spans="2:17" ht="15" customHeight="1" x14ac:dyDescent="0.2">
      <c r="B53" s="213" t="s">
        <v>1235</v>
      </c>
      <c r="C53" s="213"/>
      <c r="D53" s="213"/>
      <c r="E53" s="213"/>
      <c r="F53" s="213"/>
      <c r="G53" s="213"/>
      <c r="H53" s="213"/>
      <c r="I53" s="213"/>
      <c r="J53" s="213"/>
      <c r="P53" s="19"/>
      <c r="Q53" s="19"/>
    </row>
    <row r="54" spans="2:17" ht="15" customHeight="1" x14ac:dyDescent="0.2">
      <c r="B54" s="213"/>
      <c r="C54" s="213"/>
      <c r="D54" s="213"/>
      <c r="E54" s="213"/>
      <c r="F54" s="213"/>
      <c r="G54" s="213"/>
      <c r="H54" s="213"/>
      <c r="I54" s="213"/>
      <c r="J54" s="213"/>
      <c r="P54" s="19"/>
      <c r="Q54" s="19"/>
    </row>
    <row r="55" spans="2:17" ht="15" customHeight="1" x14ac:dyDescent="0.2">
      <c r="B55" s="213"/>
      <c r="C55" s="213"/>
      <c r="D55" s="213"/>
      <c r="E55" s="213"/>
      <c r="F55" s="213"/>
      <c r="G55" s="213"/>
      <c r="H55" s="213"/>
      <c r="I55" s="213"/>
      <c r="J55" s="213"/>
      <c r="P55" s="19"/>
      <c r="Q55" s="19"/>
    </row>
    <row r="56" spans="2:17" ht="15" customHeight="1" x14ac:dyDescent="0.2">
      <c r="B56" s="213"/>
      <c r="C56" s="213"/>
      <c r="D56" s="213"/>
      <c r="E56" s="213"/>
      <c r="F56" s="213"/>
      <c r="G56" s="213"/>
      <c r="H56" s="213"/>
      <c r="I56" s="213"/>
      <c r="J56" s="213"/>
      <c r="P56" s="19"/>
      <c r="Q56" s="19"/>
    </row>
    <row r="57" spans="2:17" ht="15" customHeight="1" x14ac:dyDescent="0.2">
      <c r="B57" s="213"/>
      <c r="C57" s="213"/>
      <c r="D57" s="213"/>
      <c r="E57" s="213"/>
      <c r="F57" s="213"/>
      <c r="G57" s="213"/>
      <c r="H57" s="213"/>
      <c r="I57" s="213"/>
      <c r="J57" s="213"/>
      <c r="P57" s="19"/>
      <c r="Q57" s="19"/>
    </row>
    <row r="58" spans="2:17" ht="15" customHeight="1" x14ac:dyDescent="0.2">
      <c r="B58" s="213"/>
      <c r="C58" s="213"/>
      <c r="D58" s="213"/>
      <c r="E58" s="213"/>
      <c r="F58" s="213"/>
      <c r="G58" s="213"/>
      <c r="H58" s="213"/>
      <c r="I58" s="213"/>
      <c r="J58" s="213"/>
      <c r="P58" s="19"/>
      <c r="Q58" s="19"/>
    </row>
    <row r="59" spans="2:17" ht="15" customHeight="1" x14ac:dyDescent="0.2">
      <c r="B59" s="213"/>
      <c r="C59" s="213"/>
      <c r="D59" s="213"/>
      <c r="E59" s="213"/>
      <c r="F59" s="213"/>
      <c r="G59" s="213"/>
      <c r="H59" s="213"/>
      <c r="I59" s="213"/>
      <c r="J59" s="213"/>
      <c r="P59" s="19"/>
      <c r="Q59" s="19"/>
    </row>
    <row r="60" spans="2:17" ht="15" customHeight="1" x14ac:dyDescent="0.2">
      <c r="B60" s="213"/>
      <c r="C60" s="213"/>
      <c r="D60" s="213"/>
      <c r="E60" s="213"/>
      <c r="F60" s="213"/>
      <c r="G60" s="213"/>
      <c r="H60" s="213"/>
      <c r="I60" s="213"/>
      <c r="J60" s="213"/>
      <c r="P60" s="19"/>
      <c r="Q60" s="19"/>
    </row>
    <row r="61" spans="2:17" ht="15" customHeight="1" x14ac:dyDescent="0.2">
      <c r="P61" s="19"/>
      <c r="Q61" s="19"/>
    </row>
    <row r="62" spans="2:17" ht="15" customHeight="1" x14ac:dyDescent="0.2">
      <c r="P62" s="19"/>
      <c r="Q62" s="19"/>
    </row>
    <row r="63" spans="2:17" ht="15" customHeight="1" x14ac:dyDescent="0.2">
      <c r="B63" s="213" t="s">
        <v>1236</v>
      </c>
      <c r="C63" s="213"/>
      <c r="D63" s="213"/>
      <c r="E63" s="213"/>
      <c r="F63" s="213"/>
      <c r="G63" s="213"/>
      <c r="H63" s="213"/>
      <c r="I63" s="213"/>
      <c r="J63" s="213"/>
      <c r="P63" s="19"/>
      <c r="Q63" s="19"/>
    </row>
    <row r="64" spans="2:17" ht="15" customHeight="1" x14ac:dyDescent="0.2">
      <c r="B64" s="213"/>
      <c r="C64" s="213"/>
      <c r="D64" s="213"/>
      <c r="E64" s="213"/>
      <c r="F64" s="213"/>
      <c r="G64" s="213"/>
      <c r="H64" s="213"/>
      <c r="I64" s="213"/>
      <c r="J64" s="213"/>
      <c r="P64" s="19"/>
      <c r="Q64" s="19"/>
    </row>
    <row r="65" spans="2:17" ht="15" customHeight="1" x14ac:dyDescent="0.2">
      <c r="B65" s="213"/>
      <c r="C65" s="213"/>
      <c r="D65" s="213"/>
      <c r="E65" s="213"/>
      <c r="F65" s="213"/>
      <c r="G65" s="213"/>
      <c r="H65" s="213"/>
      <c r="I65" s="213"/>
      <c r="J65" s="213"/>
      <c r="P65" s="19"/>
      <c r="Q65" s="19"/>
    </row>
    <row r="66" spans="2:17" ht="15" customHeight="1" x14ac:dyDescent="0.2">
      <c r="B66" s="213"/>
      <c r="C66" s="213"/>
      <c r="D66" s="213"/>
      <c r="E66" s="213"/>
      <c r="F66" s="213"/>
      <c r="G66" s="213"/>
      <c r="H66" s="213"/>
      <c r="I66" s="213"/>
      <c r="J66" s="213"/>
      <c r="P66" s="19"/>
      <c r="Q66" s="19"/>
    </row>
    <row r="67" spans="2:17" ht="15" customHeight="1" x14ac:dyDescent="0.2">
      <c r="B67" s="213"/>
      <c r="C67" s="213"/>
      <c r="D67" s="213"/>
      <c r="E67" s="213"/>
      <c r="F67" s="213"/>
      <c r="G67" s="213"/>
      <c r="H67" s="213"/>
      <c r="I67" s="213"/>
      <c r="J67" s="213"/>
      <c r="P67" s="19"/>
      <c r="Q67" s="19"/>
    </row>
    <row r="68" spans="2:17" ht="15" customHeight="1" x14ac:dyDescent="0.2">
      <c r="B68" s="213" t="s">
        <v>1237</v>
      </c>
      <c r="C68" s="213"/>
      <c r="D68" s="213"/>
      <c r="E68" s="213"/>
      <c r="F68" s="213"/>
      <c r="G68" s="213"/>
      <c r="H68" s="213"/>
      <c r="I68" s="213"/>
      <c r="J68" s="213"/>
      <c r="P68" s="19"/>
      <c r="Q68" s="19"/>
    </row>
    <row r="69" spans="2:17" ht="15" customHeight="1" x14ac:dyDescent="0.2">
      <c r="B69" s="213"/>
      <c r="C69" s="213"/>
      <c r="D69" s="213"/>
      <c r="E69" s="213"/>
      <c r="F69" s="213"/>
      <c r="G69" s="213"/>
      <c r="H69" s="213"/>
      <c r="I69" s="213"/>
      <c r="J69" s="213"/>
      <c r="P69" s="19"/>
      <c r="Q69" s="19"/>
    </row>
    <row r="70" spans="2:17" ht="15" customHeight="1" x14ac:dyDescent="0.2">
      <c r="B70" s="213"/>
      <c r="C70" s="213"/>
      <c r="D70" s="213"/>
      <c r="E70" s="213"/>
      <c r="F70" s="213"/>
      <c r="G70" s="213"/>
      <c r="H70" s="213"/>
      <c r="I70" s="213"/>
      <c r="J70" s="213"/>
      <c r="P70" s="19"/>
      <c r="Q70" s="19"/>
    </row>
    <row r="71" spans="2:17" ht="15" customHeight="1" x14ac:dyDescent="0.2">
      <c r="B71" s="213"/>
      <c r="C71" s="213"/>
      <c r="D71" s="213"/>
      <c r="E71" s="213"/>
      <c r="F71" s="213"/>
      <c r="G71" s="213"/>
      <c r="H71" s="213"/>
      <c r="I71" s="213"/>
      <c r="J71" s="213"/>
      <c r="L71" s="227" t="s">
        <v>954</v>
      </c>
      <c r="M71" s="227"/>
      <c r="N71" s="227"/>
      <c r="P71" s="19"/>
      <c r="Q71" s="19"/>
    </row>
    <row r="72" spans="2:17" ht="15" customHeight="1" x14ac:dyDescent="0.2">
      <c r="B72" s="213"/>
      <c r="C72" s="213"/>
      <c r="D72" s="213"/>
      <c r="E72" s="213"/>
      <c r="F72" s="213"/>
      <c r="G72" s="213"/>
      <c r="H72" s="213"/>
      <c r="I72" s="213"/>
      <c r="J72" s="213"/>
      <c r="L72" s="227"/>
      <c r="M72" s="227"/>
      <c r="N72" s="227"/>
      <c r="P72" s="19"/>
      <c r="Q72" s="19"/>
    </row>
    <row r="73" spans="2:17" ht="15" customHeight="1" x14ac:dyDescent="0.2">
      <c r="B73" s="213"/>
      <c r="C73" s="213"/>
      <c r="D73" s="213"/>
      <c r="E73" s="213"/>
      <c r="F73" s="213"/>
      <c r="G73" s="213"/>
      <c r="H73" s="213"/>
      <c r="I73" s="213"/>
      <c r="J73" s="213"/>
      <c r="L73" s="227"/>
      <c r="M73" s="227"/>
      <c r="N73" s="227"/>
      <c r="P73" s="19"/>
      <c r="Q73" s="19"/>
    </row>
    <row r="74" spans="2:17" ht="15" customHeight="1" x14ac:dyDescent="0.2">
      <c r="B74" s="213"/>
      <c r="C74" s="213"/>
      <c r="D74" s="213"/>
      <c r="E74" s="213"/>
      <c r="F74" s="213"/>
      <c r="G74" s="213"/>
      <c r="H74" s="213"/>
      <c r="I74" s="213"/>
      <c r="J74" s="213"/>
      <c r="L74" s="227"/>
      <c r="M74" s="227"/>
      <c r="N74" s="227"/>
      <c r="P74" s="19"/>
      <c r="Q74" s="19"/>
    </row>
    <row r="75" spans="2:17" ht="15" customHeight="1" x14ac:dyDescent="0.2">
      <c r="B75" s="213"/>
      <c r="C75" s="213"/>
      <c r="D75" s="213"/>
      <c r="E75" s="213"/>
      <c r="F75" s="213"/>
      <c r="G75" s="213"/>
      <c r="H75" s="213"/>
      <c r="I75" s="213"/>
      <c r="J75" s="213"/>
      <c r="L75" s="227"/>
      <c r="M75" s="227"/>
      <c r="N75" s="227"/>
      <c r="P75" s="19"/>
      <c r="Q75" s="19"/>
    </row>
    <row r="76" spans="2:17" ht="15" customHeight="1" x14ac:dyDescent="0.2">
      <c r="L76" s="227"/>
      <c r="M76" s="227"/>
      <c r="N76" s="227"/>
      <c r="P76" s="19"/>
      <c r="Q76" s="19"/>
    </row>
    <row r="77" spans="2:17" ht="15" customHeight="1" x14ac:dyDescent="0.2">
      <c r="P77" s="19"/>
      <c r="Q77" s="19"/>
    </row>
    <row r="78" spans="2:17" ht="15" customHeight="1" x14ac:dyDescent="0.2">
      <c r="K78" s="83" t="s">
        <v>356</v>
      </c>
      <c r="L78" s="231" t="s">
        <v>1239</v>
      </c>
      <c r="M78" s="232"/>
      <c r="N78" s="232"/>
      <c r="O78" s="232"/>
      <c r="P78" s="233"/>
      <c r="Q78" s="19"/>
    </row>
    <row r="79" spans="2:17" ht="15" customHeight="1" x14ac:dyDescent="0.2">
      <c r="L79" s="234"/>
      <c r="M79" s="222"/>
      <c r="N79" s="222"/>
      <c r="O79" s="222"/>
      <c r="P79" s="235"/>
      <c r="Q79" s="19"/>
    </row>
    <row r="80" spans="2:17" ht="15" customHeight="1" x14ac:dyDescent="0.2">
      <c r="L80" s="234"/>
      <c r="M80" s="222"/>
      <c r="N80" s="222"/>
      <c r="O80" s="222"/>
      <c r="P80" s="235"/>
      <c r="Q80" s="19"/>
    </row>
    <row r="81" spans="2:17" ht="15" customHeight="1" x14ac:dyDescent="0.2">
      <c r="L81" s="234"/>
      <c r="M81" s="222"/>
      <c r="N81" s="222"/>
      <c r="O81" s="222"/>
      <c r="P81" s="235"/>
      <c r="Q81" s="19"/>
    </row>
    <row r="82" spans="2:17" ht="15" customHeight="1" x14ac:dyDescent="0.2">
      <c r="L82" s="234"/>
      <c r="M82" s="222"/>
      <c r="N82" s="222"/>
      <c r="O82" s="222"/>
      <c r="P82" s="235"/>
      <c r="Q82" s="19"/>
    </row>
    <row r="83" spans="2:17" ht="15" customHeight="1" x14ac:dyDescent="0.2">
      <c r="L83" s="234"/>
      <c r="M83" s="222"/>
      <c r="N83" s="222"/>
      <c r="O83" s="222"/>
      <c r="P83" s="235"/>
      <c r="Q83" s="19"/>
    </row>
    <row r="84" spans="2:17" ht="15" customHeight="1" x14ac:dyDescent="0.2">
      <c r="B84" s="213" t="s">
        <v>1238</v>
      </c>
      <c r="C84" s="213"/>
      <c r="D84" s="213"/>
      <c r="E84" s="213"/>
      <c r="F84" s="213"/>
      <c r="G84" s="213"/>
      <c r="H84" s="213"/>
      <c r="I84" s="213"/>
      <c r="J84" s="213"/>
      <c r="L84" s="234"/>
      <c r="M84" s="222"/>
      <c r="N84" s="222"/>
      <c r="O84" s="222"/>
      <c r="P84" s="235"/>
      <c r="Q84" s="19"/>
    </row>
    <row r="85" spans="2:17" ht="15" customHeight="1" x14ac:dyDescent="0.2">
      <c r="B85" s="213"/>
      <c r="C85" s="213"/>
      <c r="D85" s="213"/>
      <c r="E85" s="213"/>
      <c r="F85" s="213"/>
      <c r="G85" s="213"/>
      <c r="H85" s="213"/>
      <c r="I85" s="213"/>
      <c r="J85" s="213"/>
      <c r="L85" s="236"/>
      <c r="M85" s="237"/>
      <c r="N85" s="237"/>
      <c r="O85" s="237"/>
      <c r="P85" s="238"/>
      <c r="Q85" s="19"/>
    </row>
    <row r="86" spans="2:17" ht="15" customHeight="1" x14ac:dyDescent="0.2">
      <c r="B86" s="213"/>
      <c r="C86" s="213"/>
      <c r="D86" s="213"/>
      <c r="E86" s="213"/>
      <c r="F86" s="213"/>
      <c r="G86" s="213"/>
      <c r="H86" s="213"/>
      <c r="I86" s="213"/>
      <c r="J86" s="213"/>
      <c r="P86" s="19"/>
      <c r="Q86" s="19"/>
    </row>
    <row r="87" spans="2:17" ht="15" customHeight="1" x14ac:dyDescent="0.2">
      <c r="B87" s="213"/>
      <c r="C87" s="213"/>
      <c r="D87" s="213"/>
      <c r="E87" s="213"/>
      <c r="F87" s="213"/>
      <c r="G87" s="213"/>
      <c r="H87" s="213"/>
      <c r="I87" s="213"/>
      <c r="J87" s="213"/>
      <c r="P87" s="19"/>
      <c r="Q87" s="19"/>
    </row>
    <row r="88" spans="2:17" ht="15" customHeight="1" x14ac:dyDescent="0.2">
      <c r="B88" s="213" t="s">
        <v>1240</v>
      </c>
      <c r="C88" s="213"/>
      <c r="D88" s="213"/>
      <c r="E88" s="213"/>
      <c r="F88" s="213"/>
      <c r="G88" s="213"/>
      <c r="H88" s="213"/>
      <c r="I88" s="213"/>
      <c r="J88" s="213"/>
      <c r="P88" s="19"/>
      <c r="Q88" s="19"/>
    </row>
    <row r="89" spans="2:17" ht="15" customHeight="1" x14ac:dyDescent="0.2">
      <c r="B89" s="213"/>
      <c r="C89" s="213"/>
      <c r="D89" s="213"/>
      <c r="E89" s="213"/>
      <c r="F89" s="213"/>
      <c r="G89" s="213"/>
      <c r="H89" s="213"/>
      <c r="I89" s="213"/>
      <c r="J89" s="213"/>
      <c r="P89" s="19"/>
      <c r="Q89" s="19"/>
    </row>
    <row r="90" spans="2:17" ht="15" customHeight="1" x14ac:dyDescent="0.2">
      <c r="B90" s="213"/>
      <c r="C90" s="213"/>
      <c r="D90" s="213"/>
      <c r="E90" s="213"/>
      <c r="F90" s="213"/>
      <c r="G90" s="213"/>
      <c r="H90" s="213"/>
      <c r="I90" s="213"/>
      <c r="J90" s="213"/>
      <c r="P90" s="19"/>
      <c r="Q90" s="19"/>
    </row>
    <row r="91" spans="2:17" ht="15" customHeight="1" x14ac:dyDescent="0.2">
      <c r="B91" s="213"/>
      <c r="C91" s="213"/>
      <c r="D91" s="213"/>
      <c r="E91" s="213"/>
      <c r="F91" s="213"/>
      <c r="G91" s="213"/>
      <c r="H91" s="213"/>
      <c r="I91" s="213"/>
      <c r="J91" s="213"/>
      <c r="P91" s="19"/>
      <c r="Q91" s="19"/>
    </row>
    <row r="92" spans="2:17" ht="15" customHeight="1" x14ac:dyDescent="0.2">
      <c r="B92" s="213"/>
      <c r="C92" s="213"/>
      <c r="D92" s="213"/>
      <c r="E92" s="213"/>
      <c r="F92" s="213"/>
      <c r="G92" s="213"/>
      <c r="H92" s="213"/>
      <c r="I92" s="213"/>
      <c r="J92" s="213"/>
      <c r="P92" s="19"/>
      <c r="Q92" s="19"/>
    </row>
    <row r="93" spans="2:17" ht="15" customHeight="1" x14ac:dyDescent="0.2">
      <c r="B93" s="213"/>
      <c r="C93" s="213"/>
      <c r="D93" s="213"/>
      <c r="E93" s="213"/>
      <c r="F93" s="213"/>
      <c r="G93" s="213"/>
      <c r="H93" s="213"/>
      <c r="I93" s="213"/>
      <c r="J93" s="213"/>
      <c r="P93" s="19"/>
      <c r="Q93" s="19"/>
    </row>
    <row r="94" spans="2:17" ht="15" customHeight="1" x14ac:dyDescent="0.2">
      <c r="P94" s="19"/>
      <c r="Q94" s="19"/>
    </row>
    <row r="95" spans="2:17" ht="15" customHeight="1" x14ac:dyDescent="0.2">
      <c r="P95" s="19"/>
      <c r="Q95" s="19"/>
    </row>
    <row r="96" spans="2:17" ht="15" customHeight="1" x14ac:dyDescent="0.2">
      <c r="P96" s="19"/>
      <c r="Q96" s="19"/>
    </row>
    <row r="97" spans="2:17" ht="15" customHeight="1" x14ac:dyDescent="0.2">
      <c r="P97" s="19"/>
      <c r="Q97" s="19"/>
    </row>
    <row r="98" spans="2:17" ht="15" customHeight="1" x14ac:dyDescent="0.2">
      <c r="P98" s="19"/>
      <c r="Q98" s="19"/>
    </row>
    <row r="99" spans="2:17" ht="15" customHeight="1" x14ac:dyDescent="0.2">
      <c r="P99" s="19"/>
      <c r="Q99" s="19"/>
    </row>
    <row r="100" spans="2:17" ht="15" customHeight="1" x14ac:dyDescent="0.2">
      <c r="P100" s="19"/>
      <c r="Q100" s="19"/>
    </row>
    <row r="101" spans="2:17" ht="15" customHeight="1" x14ac:dyDescent="0.2">
      <c r="B101" s="213" t="s">
        <v>1241</v>
      </c>
      <c r="C101" s="213"/>
      <c r="D101" s="213"/>
      <c r="E101" s="213"/>
      <c r="F101" s="213"/>
      <c r="G101" s="213"/>
      <c r="H101" s="213"/>
      <c r="I101" s="213"/>
      <c r="J101" s="213"/>
      <c r="P101" s="19"/>
      <c r="Q101" s="19"/>
    </row>
    <row r="102" spans="2:17" ht="15" customHeight="1" x14ac:dyDescent="0.2">
      <c r="B102" s="213"/>
      <c r="C102" s="213"/>
      <c r="D102" s="213"/>
      <c r="E102" s="213"/>
      <c r="F102" s="213"/>
      <c r="G102" s="213"/>
      <c r="H102" s="213"/>
      <c r="I102" s="213"/>
      <c r="J102" s="213"/>
      <c r="P102" s="19"/>
      <c r="Q102" s="19"/>
    </row>
    <row r="103" spans="2:17" ht="15" customHeight="1" x14ac:dyDescent="0.2">
      <c r="B103" s="213"/>
      <c r="C103" s="213"/>
      <c r="D103" s="213"/>
      <c r="E103" s="213"/>
      <c r="F103" s="213"/>
      <c r="G103" s="213"/>
      <c r="H103" s="213"/>
      <c r="I103" s="213"/>
      <c r="J103" s="213"/>
      <c r="P103" s="19"/>
      <c r="Q103" s="19"/>
    </row>
    <row r="104" spans="2:17" ht="15" customHeight="1" x14ac:dyDescent="0.2">
      <c r="B104" s="213"/>
      <c r="C104" s="213"/>
      <c r="D104" s="213"/>
      <c r="E104" s="213"/>
      <c r="F104" s="213"/>
      <c r="G104" s="213"/>
      <c r="H104" s="213"/>
      <c r="I104" s="213"/>
      <c r="J104" s="213"/>
      <c r="P104" s="19"/>
      <c r="Q104" s="19"/>
    </row>
    <row r="105" spans="2:17" ht="15" customHeight="1" x14ac:dyDescent="0.2">
      <c r="B105" s="213"/>
      <c r="C105" s="213"/>
      <c r="D105" s="213"/>
      <c r="E105" s="213"/>
      <c r="F105" s="213"/>
      <c r="G105" s="213"/>
      <c r="H105" s="213"/>
      <c r="I105" s="213"/>
      <c r="J105" s="213"/>
      <c r="P105" s="19"/>
      <c r="Q105" s="19"/>
    </row>
    <row r="106" spans="2:17" ht="15" customHeight="1" x14ac:dyDescent="0.2">
      <c r="B106" s="213"/>
      <c r="C106" s="213"/>
      <c r="D106" s="213"/>
      <c r="E106" s="213"/>
      <c r="F106" s="213"/>
      <c r="G106" s="213"/>
      <c r="H106" s="213"/>
      <c r="I106" s="213"/>
      <c r="J106" s="213"/>
      <c r="P106" s="19"/>
      <c r="Q106" s="19"/>
    </row>
    <row r="107" spans="2:17" ht="15" customHeight="1" x14ac:dyDescent="0.2">
      <c r="B107" s="213"/>
      <c r="C107" s="213"/>
      <c r="D107" s="213"/>
      <c r="E107" s="213"/>
      <c r="F107" s="213"/>
      <c r="G107" s="213"/>
      <c r="H107" s="213"/>
      <c r="I107" s="213"/>
      <c r="J107" s="213"/>
      <c r="P107" s="19"/>
      <c r="Q107" s="19"/>
    </row>
    <row r="108" spans="2:17" ht="15" customHeight="1" x14ac:dyDescent="0.2">
      <c r="B108" s="213"/>
      <c r="C108" s="213"/>
      <c r="D108" s="213"/>
      <c r="E108" s="213"/>
      <c r="F108" s="213"/>
      <c r="G108" s="213"/>
      <c r="H108" s="213"/>
      <c r="I108" s="213"/>
      <c r="J108" s="213"/>
      <c r="P108" s="19"/>
      <c r="Q108" s="19"/>
    </row>
    <row r="109" spans="2:17" ht="15" customHeight="1" x14ac:dyDescent="0.2">
      <c r="B109" s="213"/>
      <c r="C109" s="213"/>
      <c r="D109" s="213"/>
      <c r="E109" s="213"/>
      <c r="F109" s="213"/>
      <c r="G109" s="213"/>
      <c r="H109" s="213"/>
      <c r="I109" s="213"/>
      <c r="J109" s="213"/>
      <c r="P109" s="19"/>
      <c r="Q109" s="19"/>
    </row>
    <row r="110" spans="2:17" ht="15" customHeight="1" x14ac:dyDescent="0.2">
      <c r="B110" s="213"/>
      <c r="C110" s="213"/>
      <c r="D110" s="213"/>
      <c r="E110" s="213"/>
      <c r="F110" s="213"/>
      <c r="G110" s="213"/>
      <c r="H110" s="213"/>
      <c r="I110" s="213"/>
      <c r="J110" s="213"/>
      <c r="K110" s="83" t="s">
        <v>199</v>
      </c>
      <c r="L110" s="834" t="s">
        <v>1243</v>
      </c>
      <c r="M110" s="835"/>
      <c r="N110" s="835"/>
      <c r="O110" s="835"/>
      <c r="P110" s="836"/>
      <c r="Q110" s="19"/>
    </row>
    <row r="111" spans="2:17" ht="15" customHeight="1" x14ac:dyDescent="0.2">
      <c r="B111" s="213"/>
      <c r="C111" s="213"/>
      <c r="D111" s="213"/>
      <c r="E111" s="213"/>
      <c r="F111" s="213"/>
      <c r="G111" s="213"/>
      <c r="H111" s="213"/>
      <c r="I111" s="213"/>
      <c r="J111" s="213"/>
      <c r="L111" s="837"/>
      <c r="M111" s="838"/>
      <c r="N111" s="838"/>
      <c r="O111" s="838"/>
      <c r="P111" s="839"/>
      <c r="Q111" s="19"/>
    </row>
    <row r="112" spans="2:17" ht="15" customHeight="1" x14ac:dyDescent="0.2">
      <c r="B112" s="213" t="s">
        <v>1242</v>
      </c>
      <c r="C112" s="213"/>
      <c r="D112" s="213"/>
      <c r="E112" s="213"/>
      <c r="F112" s="213"/>
      <c r="G112" s="213"/>
      <c r="H112" s="213"/>
      <c r="I112" s="213"/>
      <c r="J112" s="213"/>
      <c r="L112" s="837"/>
      <c r="M112" s="838"/>
      <c r="N112" s="838"/>
      <c r="O112" s="838"/>
      <c r="P112" s="839"/>
      <c r="Q112" s="19"/>
    </row>
    <row r="113" spans="2:17" ht="15" customHeight="1" x14ac:dyDescent="0.2">
      <c r="B113" s="213"/>
      <c r="C113" s="213"/>
      <c r="D113" s="213"/>
      <c r="E113" s="213"/>
      <c r="F113" s="213"/>
      <c r="G113" s="213"/>
      <c r="H113" s="213"/>
      <c r="I113" s="213"/>
      <c r="J113" s="213"/>
      <c r="L113" s="837"/>
      <c r="M113" s="838"/>
      <c r="N113" s="838"/>
      <c r="O113" s="838"/>
      <c r="P113" s="839"/>
      <c r="Q113" s="19"/>
    </row>
    <row r="114" spans="2:17" ht="15" customHeight="1" x14ac:dyDescent="0.2">
      <c r="B114" s="628" t="s">
        <v>646</v>
      </c>
      <c r="C114" s="628"/>
      <c r="D114" s="628"/>
      <c r="E114" s="628"/>
      <c r="F114" s="628"/>
      <c r="G114" s="628"/>
      <c r="H114" s="628"/>
      <c r="I114" s="628"/>
      <c r="J114" s="628"/>
      <c r="L114" s="837"/>
      <c r="M114" s="838"/>
      <c r="N114" s="838"/>
      <c r="O114" s="838"/>
      <c r="P114" s="839"/>
      <c r="Q114" s="19"/>
    </row>
    <row r="115" spans="2:17" ht="15" customHeight="1" x14ac:dyDescent="0.2">
      <c r="B115" s="628"/>
      <c r="C115" s="628"/>
      <c r="D115" s="628"/>
      <c r="E115" s="628"/>
      <c r="F115" s="628"/>
      <c r="G115" s="628"/>
      <c r="H115" s="628"/>
      <c r="I115" s="628"/>
      <c r="J115" s="628"/>
      <c r="L115" s="837"/>
      <c r="M115" s="838"/>
      <c r="N115" s="838"/>
      <c r="O115" s="838"/>
      <c r="P115" s="839"/>
      <c r="Q115" s="19"/>
    </row>
    <row r="116" spans="2:17" ht="15" customHeight="1" x14ac:dyDescent="0.2">
      <c r="B116" s="213" t="s">
        <v>1244</v>
      </c>
      <c r="C116" s="213"/>
      <c r="D116" s="213"/>
      <c r="E116" s="213"/>
      <c r="F116" s="213"/>
      <c r="G116" s="213"/>
      <c r="H116" s="213"/>
      <c r="I116" s="213"/>
      <c r="J116" s="213"/>
      <c r="L116" s="837"/>
      <c r="M116" s="838"/>
      <c r="N116" s="838"/>
      <c r="O116" s="838"/>
      <c r="P116" s="839"/>
      <c r="Q116" s="19"/>
    </row>
    <row r="117" spans="2:17" ht="15" customHeight="1" x14ac:dyDescent="0.2">
      <c r="B117" s="213"/>
      <c r="C117" s="213"/>
      <c r="D117" s="213"/>
      <c r="E117" s="213"/>
      <c r="F117" s="213"/>
      <c r="G117" s="213"/>
      <c r="H117" s="213"/>
      <c r="I117" s="213"/>
      <c r="J117" s="213"/>
      <c r="L117" s="837"/>
      <c r="M117" s="838"/>
      <c r="N117" s="838"/>
      <c r="O117" s="838"/>
      <c r="P117" s="839"/>
      <c r="Q117" s="19"/>
    </row>
    <row r="118" spans="2:17" ht="15" customHeight="1" x14ac:dyDescent="0.2">
      <c r="B118" s="213"/>
      <c r="C118" s="213"/>
      <c r="D118" s="213"/>
      <c r="E118" s="213"/>
      <c r="F118" s="213"/>
      <c r="G118" s="213"/>
      <c r="H118" s="213"/>
      <c r="I118" s="213"/>
      <c r="J118" s="213"/>
      <c r="L118" s="840"/>
      <c r="M118" s="841"/>
      <c r="N118" s="841"/>
      <c r="O118" s="841"/>
      <c r="P118" s="842"/>
      <c r="Q118" s="19"/>
    </row>
    <row r="119" spans="2:17" ht="15" customHeight="1" x14ac:dyDescent="0.2">
      <c r="B119" s="213"/>
      <c r="C119" s="213"/>
      <c r="D119" s="213"/>
      <c r="E119" s="213"/>
      <c r="F119" s="213"/>
      <c r="G119" s="213"/>
      <c r="H119" s="213"/>
      <c r="I119" s="213"/>
      <c r="J119" s="213"/>
      <c r="L119" s="82"/>
      <c r="N119" s="82"/>
      <c r="O119" s="82"/>
      <c r="P119" s="19"/>
      <c r="Q119" s="19"/>
    </row>
    <row r="120" spans="2:17" ht="15" customHeight="1" x14ac:dyDescent="0.2">
      <c r="B120" s="213"/>
      <c r="C120" s="213"/>
      <c r="D120" s="213"/>
      <c r="E120" s="213"/>
      <c r="F120" s="213"/>
      <c r="G120" s="213"/>
      <c r="H120" s="213"/>
      <c r="I120" s="213"/>
      <c r="J120" s="213"/>
      <c r="L120" s="82"/>
      <c r="N120" s="82"/>
      <c r="O120" s="82"/>
      <c r="P120" s="19"/>
      <c r="Q120" s="19"/>
    </row>
    <row r="121" spans="2:17" ht="15" customHeight="1" x14ac:dyDescent="0.2">
      <c r="B121" s="213"/>
      <c r="C121" s="213"/>
      <c r="D121" s="213"/>
      <c r="E121" s="213"/>
      <c r="F121" s="213"/>
      <c r="G121" s="213"/>
      <c r="H121" s="213"/>
      <c r="I121" s="213"/>
      <c r="J121" s="213"/>
      <c r="L121" s="82"/>
      <c r="N121" s="82"/>
      <c r="O121" s="82"/>
      <c r="P121" s="19"/>
      <c r="Q121" s="19"/>
    </row>
    <row r="122" spans="2:17" ht="15" customHeight="1" x14ac:dyDescent="0.2">
      <c r="B122" s="213"/>
      <c r="C122" s="213"/>
      <c r="D122" s="213"/>
      <c r="E122" s="213"/>
      <c r="F122" s="213"/>
      <c r="G122" s="213"/>
      <c r="H122" s="213"/>
      <c r="I122" s="213"/>
      <c r="J122" s="213"/>
      <c r="K122" s="83" t="s">
        <v>155</v>
      </c>
      <c r="L122" s="231" t="s">
        <v>955</v>
      </c>
      <c r="M122" s="232"/>
      <c r="N122" s="232"/>
      <c r="O122" s="232"/>
      <c r="P122" s="233"/>
      <c r="Q122" s="19"/>
    </row>
    <row r="123" spans="2:17" ht="15" customHeight="1" x14ac:dyDescent="0.2">
      <c r="B123" s="213"/>
      <c r="C123" s="213"/>
      <c r="D123" s="213"/>
      <c r="E123" s="213"/>
      <c r="F123" s="213"/>
      <c r="G123" s="213"/>
      <c r="H123" s="213"/>
      <c r="I123" s="213"/>
      <c r="J123" s="213"/>
      <c r="L123" s="234"/>
      <c r="M123" s="222"/>
      <c r="N123" s="222"/>
      <c r="O123" s="222"/>
      <c r="P123" s="235"/>
      <c r="Q123" s="19"/>
    </row>
    <row r="124" spans="2:17" ht="15" customHeight="1" x14ac:dyDescent="0.2">
      <c r="B124" s="213"/>
      <c r="C124" s="213"/>
      <c r="D124" s="213"/>
      <c r="E124" s="213"/>
      <c r="F124" s="213"/>
      <c r="G124" s="213"/>
      <c r="H124" s="213"/>
      <c r="I124" s="213"/>
      <c r="J124" s="213"/>
      <c r="L124" s="234"/>
      <c r="M124" s="222"/>
      <c r="N124" s="222"/>
      <c r="O124" s="222"/>
      <c r="P124" s="235"/>
      <c r="Q124" s="19"/>
    </row>
    <row r="125" spans="2:17" ht="15" customHeight="1" x14ac:dyDescent="0.2">
      <c r="B125" s="213"/>
      <c r="C125" s="213"/>
      <c r="D125" s="213"/>
      <c r="E125" s="213"/>
      <c r="F125" s="213"/>
      <c r="G125" s="213"/>
      <c r="H125" s="213"/>
      <c r="I125" s="213"/>
      <c r="J125" s="213"/>
      <c r="L125" s="234"/>
      <c r="M125" s="222"/>
      <c r="N125" s="222"/>
      <c r="O125" s="222"/>
      <c r="P125" s="235"/>
      <c r="Q125" s="19"/>
    </row>
    <row r="126" spans="2:17" ht="15" customHeight="1" x14ac:dyDescent="0.2">
      <c r="B126" s="213"/>
      <c r="C126" s="213"/>
      <c r="D126" s="213"/>
      <c r="E126" s="213"/>
      <c r="F126" s="213"/>
      <c r="G126" s="213"/>
      <c r="H126" s="213"/>
      <c r="I126" s="213"/>
      <c r="J126" s="213"/>
      <c r="L126" s="234"/>
      <c r="M126" s="222"/>
      <c r="N126" s="222"/>
      <c r="O126" s="222"/>
      <c r="P126" s="235"/>
      <c r="Q126" s="19"/>
    </row>
    <row r="127" spans="2:17" ht="15" customHeight="1" x14ac:dyDescent="0.2">
      <c r="L127" s="234"/>
      <c r="M127" s="222"/>
      <c r="N127" s="222"/>
      <c r="O127" s="222"/>
      <c r="P127" s="235"/>
      <c r="Q127" s="19"/>
    </row>
    <row r="128" spans="2:17" ht="15" customHeight="1" x14ac:dyDescent="0.2">
      <c r="L128" s="236"/>
      <c r="M128" s="237"/>
      <c r="N128" s="237"/>
      <c r="O128" s="237"/>
      <c r="P128" s="238"/>
      <c r="Q128" s="19"/>
    </row>
    <row r="129" spans="2:17" ht="15" customHeight="1" x14ac:dyDescent="0.2">
      <c r="L129" s="82"/>
      <c r="N129" s="82"/>
      <c r="O129" s="82"/>
      <c r="P129" s="19"/>
      <c r="Q129" s="19"/>
    </row>
    <row r="130" spans="2:17" ht="15" customHeight="1" x14ac:dyDescent="0.2">
      <c r="L130" s="82"/>
      <c r="N130" s="82"/>
      <c r="O130" s="82"/>
      <c r="P130" s="19"/>
      <c r="Q130" s="19"/>
    </row>
    <row r="131" spans="2:17" ht="15" customHeight="1" x14ac:dyDescent="0.2">
      <c r="B131" s="213" t="s">
        <v>1245</v>
      </c>
      <c r="C131" s="213"/>
      <c r="D131" s="213"/>
      <c r="E131" s="213"/>
      <c r="F131" s="213"/>
      <c r="G131" s="213"/>
      <c r="H131" s="213"/>
      <c r="I131" s="213"/>
      <c r="J131" s="213"/>
      <c r="L131" s="82"/>
      <c r="N131" s="82"/>
      <c r="O131" s="82"/>
      <c r="P131" s="19"/>
      <c r="Q131" s="19"/>
    </row>
    <row r="132" spans="2:17" ht="15" customHeight="1" x14ac:dyDescent="0.2">
      <c r="B132" s="213"/>
      <c r="C132" s="213"/>
      <c r="D132" s="213"/>
      <c r="E132" s="213"/>
      <c r="F132" s="213"/>
      <c r="G132" s="213"/>
      <c r="H132" s="213"/>
      <c r="I132" s="213"/>
      <c r="J132" s="213"/>
      <c r="L132" s="82"/>
      <c r="N132" s="82"/>
      <c r="O132" s="82"/>
      <c r="P132" s="19"/>
      <c r="Q132" s="19"/>
    </row>
    <row r="133" spans="2:17" ht="15" customHeight="1" x14ac:dyDescent="0.2">
      <c r="B133" s="213"/>
      <c r="C133" s="213"/>
      <c r="D133" s="213"/>
      <c r="E133" s="213"/>
      <c r="F133" s="213"/>
      <c r="G133" s="213"/>
      <c r="H133" s="213"/>
      <c r="I133" s="213"/>
      <c r="J133" s="213"/>
      <c r="L133" s="82"/>
      <c r="N133" s="82"/>
      <c r="O133" s="82"/>
      <c r="P133" s="19"/>
      <c r="Q133" s="19"/>
    </row>
    <row r="134" spans="2:17" ht="15" customHeight="1" x14ac:dyDescent="0.2">
      <c r="B134" s="628" t="s">
        <v>754</v>
      </c>
      <c r="C134" s="628"/>
      <c r="D134" s="628"/>
      <c r="E134" s="628"/>
      <c r="F134" s="628"/>
      <c r="G134" s="628"/>
      <c r="H134" s="628"/>
      <c r="I134" s="628"/>
      <c r="J134" s="628"/>
      <c r="L134" s="82"/>
      <c r="M134" s="82"/>
      <c r="N134" s="82"/>
      <c r="O134" s="82"/>
      <c r="P134" s="19"/>
      <c r="Q134" s="19"/>
    </row>
    <row r="135" spans="2:17" ht="15" customHeight="1" x14ac:dyDescent="0.2">
      <c r="B135" s="628"/>
      <c r="C135" s="628"/>
      <c r="D135" s="628"/>
      <c r="E135" s="628"/>
      <c r="F135" s="628"/>
      <c r="G135" s="628"/>
      <c r="H135" s="628"/>
      <c r="I135" s="628"/>
      <c r="J135" s="628"/>
      <c r="L135" s="82"/>
      <c r="M135" s="82"/>
      <c r="N135" s="82"/>
      <c r="O135" s="82"/>
      <c r="P135" s="19"/>
      <c r="Q135" s="19"/>
    </row>
    <row r="136" spans="2:17" ht="15" customHeight="1" x14ac:dyDescent="0.2">
      <c r="L136" s="82"/>
      <c r="M136" s="82"/>
      <c r="N136" s="82"/>
      <c r="O136" s="82"/>
      <c r="P136" s="19"/>
      <c r="Q136" s="19"/>
    </row>
    <row r="137" spans="2:17" ht="15" customHeight="1" x14ac:dyDescent="0.2">
      <c r="L137" s="82"/>
      <c r="M137" s="82"/>
      <c r="N137" s="82"/>
      <c r="O137" s="82"/>
      <c r="P137" s="19"/>
      <c r="Q137" s="19"/>
    </row>
    <row r="138" spans="2:17" ht="15" customHeight="1" x14ac:dyDescent="0.2">
      <c r="B138" s="213" t="s">
        <v>1246</v>
      </c>
      <c r="C138" s="213"/>
      <c r="D138" s="213"/>
      <c r="E138" s="213"/>
      <c r="F138" s="213"/>
      <c r="G138" s="213"/>
      <c r="H138" s="213"/>
      <c r="I138" s="213"/>
      <c r="J138" s="213"/>
      <c r="L138" s="82"/>
      <c r="M138" s="82"/>
      <c r="N138" s="82"/>
      <c r="O138" s="82"/>
      <c r="P138" s="19"/>
      <c r="Q138" s="19"/>
    </row>
    <row r="139" spans="2:17" ht="15" customHeight="1" x14ac:dyDescent="0.2">
      <c r="B139" s="213"/>
      <c r="C139" s="213"/>
      <c r="D139" s="213"/>
      <c r="E139" s="213"/>
      <c r="F139" s="213"/>
      <c r="G139" s="213"/>
      <c r="H139" s="213"/>
      <c r="I139" s="213"/>
      <c r="J139" s="213"/>
      <c r="L139" s="82"/>
      <c r="M139" s="82"/>
      <c r="N139" s="82"/>
      <c r="O139" s="82"/>
      <c r="P139" s="19"/>
      <c r="Q139" s="19"/>
    </row>
    <row r="140" spans="2:17" ht="15" customHeight="1" x14ac:dyDescent="0.2">
      <c r="B140" s="213"/>
      <c r="C140" s="213"/>
      <c r="D140" s="213"/>
      <c r="E140" s="213"/>
      <c r="F140" s="213"/>
      <c r="G140" s="213"/>
      <c r="H140" s="213"/>
      <c r="I140" s="213"/>
      <c r="J140" s="213"/>
      <c r="L140" s="82"/>
      <c r="M140" s="82"/>
      <c r="N140" s="82"/>
      <c r="O140" s="82"/>
      <c r="P140" s="19"/>
      <c r="Q140" s="19"/>
    </row>
    <row r="141" spans="2:17" ht="15" customHeight="1" x14ac:dyDescent="0.2">
      <c r="B141" s="213"/>
      <c r="C141" s="213"/>
      <c r="D141" s="213"/>
      <c r="E141" s="213"/>
      <c r="F141" s="213"/>
      <c r="G141" s="213"/>
      <c r="H141" s="213"/>
      <c r="I141" s="213"/>
      <c r="J141" s="213"/>
      <c r="L141" s="82"/>
      <c r="M141" s="82"/>
      <c r="N141" s="82"/>
      <c r="O141" s="82"/>
      <c r="P141" s="19"/>
      <c r="Q141" s="19"/>
    </row>
    <row r="142" spans="2:17" ht="15" customHeight="1" x14ac:dyDescent="0.2">
      <c r="B142" s="213"/>
      <c r="C142" s="213"/>
      <c r="D142" s="213"/>
      <c r="E142" s="213"/>
      <c r="F142" s="213"/>
      <c r="G142" s="213"/>
      <c r="H142" s="213"/>
      <c r="I142" s="213"/>
      <c r="J142" s="213"/>
      <c r="L142" s="82"/>
      <c r="M142" s="82"/>
      <c r="N142" s="82"/>
      <c r="O142" s="82"/>
      <c r="P142" s="19"/>
      <c r="Q142" s="19"/>
    </row>
    <row r="143" spans="2:17" ht="15" customHeight="1" x14ac:dyDescent="0.2">
      <c r="B143" s="213"/>
      <c r="C143" s="213"/>
      <c r="D143" s="213"/>
      <c r="E143" s="213"/>
      <c r="F143" s="213"/>
      <c r="G143" s="213"/>
      <c r="H143" s="213"/>
      <c r="I143" s="213"/>
      <c r="J143" s="213"/>
      <c r="L143" s="82"/>
      <c r="M143" s="82"/>
      <c r="N143" s="82"/>
      <c r="O143" s="82"/>
      <c r="P143" s="19"/>
      <c r="Q143" s="19"/>
    </row>
    <row r="144" spans="2:17" ht="15" customHeight="1" x14ac:dyDescent="0.2">
      <c r="B144" s="213"/>
      <c r="C144" s="213"/>
      <c r="D144" s="213"/>
      <c r="E144" s="213"/>
      <c r="F144" s="213"/>
      <c r="G144" s="213"/>
      <c r="H144" s="213"/>
      <c r="I144" s="213"/>
      <c r="J144" s="213"/>
      <c r="L144" s="82"/>
      <c r="M144" s="82"/>
      <c r="N144" s="82"/>
      <c r="O144" s="82"/>
      <c r="P144" s="19"/>
      <c r="Q144" s="19"/>
    </row>
    <row r="145" spans="2:17" ht="15" customHeight="1" x14ac:dyDescent="0.2">
      <c r="B145" s="213"/>
      <c r="C145" s="213"/>
      <c r="D145" s="213"/>
      <c r="E145" s="213"/>
      <c r="F145" s="213"/>
      <c r="G145" s="213"/>
      <c r="H145" s="213"/>
      <c r="I145" s="213"/>
      <c r="J145" s="213"/>
      <c r="L145" s="82"/>
      <c r="M145" s="82"/>
      <c r="N145" s="82"/>
      <c r="O145" s="82"/>
      <c r="P145" s="19"/>
      <c r="Q145" s="19"/>
    </row>
    <row r="146" spans="2:17" ht="15" customHeight="1" x14ac:dyDescent="0.2">
      <c r="B146" s="213"/>
      <c r="C146" s="213"/>
      <c r="D146" s="213"/>
      <c r="E146" s="213"/>
      <c r="F146" s="213"/>
      <c r="G146" s="213"/>
      <c r="H146" s="213"/>
      <c r="I146" s="213"/>
      <c r="J146" s="213"/>
      <c r="L146" s="82"/>
      <c r="M146" s="82"/>
      <c r="N146" s="82"/>
      <c r="O146" s="82"/>
      <c r="P146" s="19"/>
      <c r="Q146" s="19"/>
    </row>
    <row r="147" spans="2:17" ht="15" customHeight="1" x14ac:dyDescent="0.2">
      <c r="L147" s="82"/>
      <c r="M147" s="82"/>
      <c r="N147" s="82"/>
      <c r="O147" s="82"/>
      <c r="P147" s="19"/>
      <c r="Q147" s="19"/>
    </row>
    <row r="148" spans="2:17" ht="15" customHeight="1" x14ac:dyDescent="0.2">
      <c r="B148" s="213" t="s">
        <v>1247</v>
      </c>
      <c r="C148" s="213"/>
      <c r="D148" s="213"/>
      <c r="E148" s="213"/>
      <c r="F148" s="213"/>
      <c r="G148" s="213"/>
      <c r="H148" s="213"/>
      <c r="I148" s="213"/>
      <c r="J148" s="213"/>
      <c r="L148" s="82"/>
      <c r="M148" s="82"/>
      <c r="N148" s="82"/>
      <c r="O148" s="82"/>
      <c r="P148" s="19"/>
      <c r="Q148" s="19"/>
    </row>
    <row r="149" spans="2:17" ht="15" customHeight="1" x14ac:dyDescent="0.2">
      <c r="B149" s="213"/>
      <c r="C149" s="213"/>
      <c r="D149" s="213"/>
      <c r="E149" s="213"/>
      <c r="F149" s="213"/>
      <c r="G149" s="213"/>
      <c r="H149" s="213"/>
      <c r="I149" s="213"/>
      <c r="J149" s="213"/>
      <c r="L149" s="82"/>
      <c r="M149" s="82"/>
      <c r="N149" s="82"/>
      <c r="O149" s="82"/>
      <c r="P149" s="19"/>
      <c r="Q149" s="19"/>
    </row>
    <row r="150" spans="2:17" ht="15" customHeight="1" x14ac:dyDescent="0.2">
      <c r="B150" s="213"/>
      <c r="C150" s="213"/>
      <c r="D150" s="213"/>
      <c r="E150" s="213"/>
      <c r="F150" s="213"/>
      <c r="G150" s="213"/>
      <c r="H150" s="213"/>
      <c r="I150" s="213"/>
      <c r="J150" s="213"/>
      <c r="L150" s="82"/>
      <c r="M150" s="82"/>
      <c r="N150" s="82"/>
      <c r="O150" s="82"/>
      <c r="P150" s="19"/>
      <c r="Q150" s="19"/>
    </row>
    <row r="151" spans="2:17" ht="15" customHeight="1" x14ac:dyDescent="0.2">
      <c r="B151" s="213"/>
      <c r="C151" s="213"/>
      <c r="D151" s="213"/>
      <c r="E151" s="213"/>
      <c r="F151" s="213"/>
      <c r="G151" s="213"/>
      <c r="H151" s="213"/>
      <c r="I151" s="213"/>
      <c r="J151" s="213"/>
      <c r="L151" s="82"/>
      <c r="M151" s="82"/>
      <c r="N151" s="82"/>
      <c r="O151" s="82"/>
      <c r="P151" s="19"/>
      <c r="Q151" s="19"/>
    </row>
    <row r="152" spans="2:17" ht="15" customHeight="1" x14ac:dyDescent="0.2">
      <c r="B152" s="213"/>
      <c r="C152" s="213"/>
      <c r="D152" s="213"/>
      <c r="E152" s="213"/>
      <c r="F152" s="213"/>
      <c r="G152" s="213"/>
      <c r="H152" s="213"/>
      <c r="I152" s="213"/>
      <c r="J152" s="213"/>
      <c r="L152" s="82"/>
      <c r="M152" s="82"/>
      <c r="N152" s="82"/>
      <c r="O152" s="82"/>
      <c r="P152" s="19"/>
      <c r="Q152" s="19"/>
    </row>
    <row r="153" spans="2:17" ht="15" customHeight="1" x14ac:dyDescent="0.2">
      <c r="B153" s="213"/>
      <c r="C153" s="213"/>
      <c r="D153" s="213"/>
      <c r="E153" s="213"/>
      <c r="F153" s="213"/>
      <c r="G153" s="213"/>
      <c r="H153" s="213"/>
      <c r="I153" s="213"/>
      <c r="J153" s="213"/>
      <c r="L153" s="82"/>
      <c r="M153" s="82"/>
      <c r="N153" s="82"/>
      <c r="O153" s="82"/>
      <c r="P153" s="19"/>
      <c r="Q153" s="19"/>
    </row>
    <row r="154" spans="2:17" ht="15" customHeight="1" x14ac:dyDescent="0.2">
      <c r="B154" s="213"/>
      <c r="C154" s="213"/>
      <c r="D154" s="213"/>
      <c r="E154" s="213"/>
      <c r="F154" s="213"/>
      <c r="G154" s="213"/>
      <c r="H154" s="213"/>
      <c r="I154" s="213"/>
      <c r="J154" s="213"/>
      <c r="L154" s="82"/>
      <c r="M154" s="82"/>
      <c r="N154" s="82"/>
      <c r="O154" s="82"/>
      <c r="P154" s="19"/>
      <c r="Q154" s="19"/>
    </row>
    <row r="155" spans="2:17" ht="15" customHeight="1" x14ac:dyDescent="0.2">
      <c r="B155" s="213"/>
      <c r="C155" s="213"/>
      <c r="D155" s="213"/>
      <c r="E155" s="213"/>
      <c r="F155" s="213"/>
      <c r="G155" s="213"/>
      <c r="H155" s="213"/>
      <c r="I155" s="213"/>
      <c r="J155" s="213"/>
      <c r="L155" s="82"/>
      <c r="M155" s="82"/>
      <c r="N155" s="82"/>
      <c r="O155" s="82"/>
      <c r="P155" s="19"/>
      <c r="Q155" s="19"/>
    </row>
    <row r="156" spans="2:17" ht="15" customHeight="1" x14ac:dyDescent="0.2">
      <c r="B156" s="213"/>
      <c r="C156" s="213"/>
      <c r="D156" s="213"/>
      <c r="E156" s="213"/>
      <c r="F156" s="213"/>
      <c r="G156" s="213"/>
      <c r="H156" s="213"/>
      <c r="I156" s="213"/>
      <c r="J156" s="213"/>
      <c r="L156" s="82"/>
      <c r="M156" s="82"/>
      <c r="N156" s="82"/>
      <c r="O156" s="82"/>
      <c r="P156" s="19"/>
      <c r="Q156" s="19"/>
    </row>
    <row r="157" spans="2:17" ht="15" customHeight="1" x14ac:dyDescent="0.2">
      <c r="B157" s="213" t="s">
        <v>956</v>
      </c>
      <c r="C157" s="213"/>
      <c r="D157" s="213"/>
      <c r="E157" s="213"/>
      <c r="F157" s="213"/>
      <c r="G157" s="213"/>
      <c r="H157" s="213"/>
      <c r="I157" s="213"/>
      <c r="J157" s="213"/>
      <c r="L157" s="82"/>
      <c r="M157" s="82"/>
      <c r="N157" s="82"/>
      <c r="O157" s="82"/>
      <c r="P157" s="19"/>
      <c r="Q157" s="19"/>
    </row>
    <row r="158" spans="2:17" ht="15" customHeight="1" x14ac:dyDescent="0.2">
      <c r="B158" s="213"/>
      <c r="C158" s="213"/>
      <c r="D158" s="213"/>
      <c r="E158" s="213"/>
      <c r="F158" s="213"/>
      <c r="G158" s="213"/>
      <c r="H158" s="213"/>
      <c r="I158" s="213"/>
      <c r="J158" s="213"/>
      <c r="L158" s="82"/>
      <c r="M158" s="82"/>
      <c r="N158" s="82"/>
      <c r="O158" s="82"/>
      <c r="P158" s="19"/>
      <c r="Q158" s="19"/>
    </row>
    <row r="159" spans="2:17" ht="15" customHeight="1" x14ac:dyDescent="0.2">
      <c r="B159" s="213"/>
      <c r="C159" s="213"/>
      <c r="D159" s="213"/>
      <c r="E159" s="213"/>
      <c r="F159" s="213"/>
      <c r="G159" s="213"/>
      <c r="H159" s="213"/>
      <c r="I159" s="213"/>
      <c r="J159" s="213"/>
      <c r="L159" s="82"/>
      <c r="M159" s="82"/>
      <c r="N159" s="82"/>
      <c r="O159" s="82"/>
      <c r="P159" s="19"/>
      <c r="Q159" s="19"/>
    </row>
    <row r="160" spans="2:17" ht="15" customHeight="1" x14ac:dyDescent="0.2">
      <c r="B160" s="213"/>
      <c r="C160" s="213"/>
      <c r="D160" s="213"/>
      <c r="E160" s="213"/>
      <c r="F160" s="213"/>
      <c r="G160" s="213"/>
      <c r="H160" s="213"/>
      <c r="I160" s="213"/>
      <c r="J160" s="213"/>
      <c r="L160" s="82"/>
      <c r="M160" s="82"/>
      <c r="N160" s="82"/>
      <c r="O160" s="82"/>
      <c r="P160" s="19"/>
      <c r="Q160" s="19"/>
    </row>
    <row r="161" spans="2:17" ht="15" customHeight="1" x14ac:dyDescent="0.2">
      <c r="B161" s="213"/>
      <c r="C161" s="213"/>
      <c r="D161" s="213"/>
      <c r="E161" s="213"/>
      <c r="F161" s="213"/>
      <c r="G161" s="213"/>
      <c r="H161" s="213"/>
      <c r="I161" s="213"/>
      <c r="J161" s="213"/>
      <c r="L161" s="222" t="s">
        <v>644</v>
      </c>
      <c r="M161" s="222"/>
      <c r="N161" s="222"/>
      <c r="O161" s="82"/>
      <c r="P161" s="19"/>
      <c r="Q161" s="19"/>
    </row>
    <row r="162" spans="2:17" ht="15" customHeight="1" x14ac:dyDescent="0.2">
      <c r="B162" s="213"/>
      <c r="C162" s="213"/>
      <c r="D162" s="213"/>
      <c r="E162" s="213"/>
      <c r="F162" s="213"/>
      <c r="G162" s="213"/>
      <c r="H162" s="213"/>
      <c r="I162" s="213"/>
      <c r="J162" s="213"/>
      <c r="L162" s="222"/>
      <c r="M162" s="222"/>
      <c r="N162" s="222"/>
      <c r="O162" s="82"/>
      <c r="P162" s="19"/>
      <c r="Q162" s="19"/>
    </row>
    <row r="163" spans="2:17" ht="15" customHeight="1" x14ac:dyDescent="0.2">
      <c r="B163" s="213"/>
      <c r="C163" s="213"/>
      <c r="D163" s="213"/>
      <c r="E163" s="213"/>
      <c r="F163" s="213"/>
      <c r="G163" s="213"/>
      <c r="H163" s="213"/>
      <c r="I163" s="213"/>
      <c r="J163" s="213"/>
      <c r="L163" s="222"/>
      <c r="M163" s="222"/>
      <c r="N163" s="222"/>
      <c r="O163" s="82"/>
      <c r="P163" s="19"/>
      <c r="Q163" s="19"/>
    </row>
    <row r="164" spans="2:17" ht="15" customHeight="1" x14ac:dyDescent="0.2">
      <c r="B164" s="213" t="s">
        <v>1248</v>
      </c>
      <c r="C164" s="213"/>
      <c r="D164" s="213"/>
      <c r="E164" s="213"/>
      <c r="F164" s="213"/>
      <c r="G164" s="213"/>
      <c r="H164" s="213"/>
      <c r="I164" s="213"/>
      <c r="J164" s="213"/>
      <c r="L164" s="222"/>
      <c r="M164" s="222"/>
      <c r="N164" s="222"/>
      <c r="O164" s="82"/>
      <c r="P164" s="19"/>
      <c r="Q164" s="19"/>
    </row>
    <row r="165" spans="2:17" ht="15" customHeight="1" x14ac:dyDescent="0.2">
      <c r="B165" s="213"/>
      <c r="C165" s="213"/>
      <c r="D165" s="213"/>
      <c r="E165" s="213"/>
      <c r="F165" s="213"/>
      <c r="G165" s="213"/>
      <c r="H165" s="213"/>
      <c r="I165" s="213"/>
      <c r="J165" s="213"/>
      <c r="L165" s="222"/>
      <c r="M165" s="222"/>
      <c r="N165" s="222"/>
      <c r="O165" s="82"/>
      <c r="P165" s="19"/>
      <c r="Q165" s="19"/>
    </row>
    <row r="166" spans="2:17" ht="15" customHeight="1" x14ac:dyDescent="0.2">
      <c r="B166" s="213"/>
      <c r="C166" s="213"/>
      <c r="D166" s="213"/>
      <c r="E166" s="213"/>
      <c r="F166" s="213"/>
      <c r="G166" s="213"/>
      <c r="H166" s="213"/>
      <c r="I166" s="213"/>
      <c r="J166" s="213"/>
      <c r="O166" s="82"/>
      <c r="P166" s="19"/>
      <c r="Q166" s="19"/>
    </row>
    <row r="167" spans="2:17" ht="15" customHeight="1" x14ac:dyDescent="0.2">
      <c r="B167" s="213"/>
      <c r="C167" s="213"/>
      <c r="D167" s="213"/>
      <c r="E167" s="213"/>
      <c r="F167" s="213"/>
      <c r="G167" s="213"/>
      <c r="H167" s="213"/>
      <c r="I167" s="213"/>
      <c r="J167" s="213"/>
      <c r="L167" s="82"/>
      <c r="M167" s="82"/>
      <c r="N167" s="82"/>
      <c r="O167" s="82"/>
      <c r="P167" s="19"/>
      <c r="Q167" s="19"/>
    </row>
    <row r="168" spans="2:17" ht="15" customHeight="1" x14ac:dyDescent="0.2">
      <c r="B168" s="213" t="s">
        <v>1249</v>
      </c>
      <c r="C168" s="213"/>
      <c r="D168" s="213"/>
      <c r="E168" s="213"/>
      <c r="F168" s="213"/>
      <c r="G168" s="213"/>
      <c r="H168" s="213"/>
      <c r="I168" s="213"/>
      <c r="J168" s="213"/>
      <c r="K168" s="115" t="s">
        <v>356</v>
      </c>
      <c r="L168" s="231" t="s">
        <v>541</v>
      </c>
      <c r="M168" s="232"/>
      <c r="N168" s="232"/>
      <c r="O168" s="232"/>
      <c r="P168" s="233"/>
      <c r="Q168" s="19"/>
    </row>
    <row r="169" spans="2:17" ht="15" customHeight="1" x14ac:dyDescent="0.2">
      <c r="B169" s="213"/>
      <c r="C169" s="213"/>
      <c r="D169" s="213"/>
      <c r="E169" s="213"/>
      <c r="F169" s="213"/>
      <c r="G169" s="213"/>
      <c r="H169" s="213"/>
      <c r="I169" s="213"/>
      <c r="J169" s="213"/>
      <c r="K169" s="115"/>
      <c r="L169" s="234"/>
      <c r="M169" s="222"/>
      <c r="N169" s="222"/>
      <c r="O169" s="222"/>
      <c r="P169" s="235"/>
      <c r="Q169" s="19"/>
    </row>
    <row r="170" spans="2:17" ht="15" customHeight="1" x14ac:dyDescent="0.2">
      <c r="B170" s="213"/>
      <c r="C170" s="213"/>
      <c r="D170" s="213"/>
      <c r="E170" s="213"/>
      <c r="F170" s="213"/>
      <c r="G170" s="213"/>
      <c r="H170" s="213"/>
      <c r="I170" s="213"/>
      <c r="J170" s="213"/>
      <c r="L170" s="234"/>
      <c r="M170" s="222"/>
      <c r="N170" s="222"/>
      <c r="O170" s="222"/>
      <c r="P170" s="235"/>
      <c r="Q170" s="19"/>
    </row>
    <row r="171" spans="2:17" ht="15" customHeight="1" x14ac:dyDescent="0.2">
      <c r="B171" s="213"/>
      <c r="C171" s="213"/>
      <c r="D171" s="213"/>
      <c r="E171" s="213"/>
      <c r="F171" s="213"/>
      <c r="G171" s="213"/>
      <c r="H171" s="213"/>
      <c r="I171" s="213"/>
      <c r="J171" s="213"/>
      <c r="L171" s="234"/>
      <c r="M171" s="222"/>
      <c r="N171" s="222"/>
      <c r="O171" s="222"/>
      <c r="P171" s="235"/>
      <c r="Q171" s="19"/>
    </row>
    <row r="172" spans="2:17" ht="15" customHeight="1" x14ac:dyDescent="0.2">
      <c r="B172" s="213"/>
      <c r="C172" s="213"/>
      <c r="D172" s="213"/>
      <c r="E172" s="213"/>
      <c r="F172" s="213"/>
      <c r="G172" s="213"/>
      <c r="H172" s="213"/>
      <c r="I172" s="213"/>
      <c r="J172" s="213"/>
      <c r="L172" s="236"/>
      <c r="M172" s="237"/>
      <c r="N172" s="237"/>
      <c r="O172" s="237"/>
      <c r="P172" s="238"/>
      <c r="Q172" s="19"/>
    </row>
    <row r="173" spans="2:17" ht="15" customHeight="1" x14ac:dyDescent="0.2">
      <c r="B173" s="258" t="s">
        <v>131</v>
      </c>
      <c r="C173" s="258"/>
      <c r="D173" s="258"/>
      <c r="E173" s="258"/>
      <c r="F173" s="258"/>
      <c r="G173" s="258"/>
      <c r="H173" s="258"/>
      <c r="I173" s="258"/>
      <c r="J173" s="258"/>
      <c r="P173" s="19"/>
      <c r="Q173" s="19"/>
    </row>
    <row r="174" spans="2:17" ht="15" customHeight="1" x14ac:dyDescent="0.2">
      <c r="B174" s="135"/>
      <c r="C174" s="135"/>
      <c r="D174" s="135"/>
      <c r="E174" s="135"/>
      <c r="F174" s="135"/>
      <c r="G174" s="135"/>
      <c r="H174" s="135"/>
      <c r="I174" s="135"/>
      <c r="J174" s="135"/>
      <c r="L174" s="134"/>
      <c r="M174" s="134"/>
      <c r="N174" s="134"/>
      <c r="O174" s="134"/>
      <c r="P174" s="19"/>
      <c r="Q174" s="19"/>
    </row>
    <row r="175" spans="2:17" ht="15" customHeight="1" x14ac:dyDescent="0.35">
      <c r="B175" s="798" t="s">
        <v>132</v>
      </c>
      <c r="C175" s="798"/>
      <c r="D175" s="798"/>
      <c r="E175" s="798"/>
      <c r="L175" s="82"/>
      <c r="M175" s="82"/>
      <c r="N175" s="82"/>
      <c r="O175" s="82"/>
      <c r="P175" s="19"/>
      <c r="Q175" s="19"/>
    </row>
    <row r="176" spans="2:17" ht="15" customHeight="1" x14ac:dyDescent="0.2">
      <c r="B176" s="213" t="s">
        <v>957</v>
      </c>
      <c r="C176" s="213"/>
      <c r="D176" s="213"/>
      <c r="E176" s="213"/>
      <c r="F176" s="213"/>
      <c r="G176" s="213"/>
      <c r="H176" s="213"/>
      <c r="I176" s="213"/>
      <c r="J176" s="213"/>
      <c r="L176" s="82"/>
      <c r="M176" s="82"/>
      <c r="N176" s="82"/>
      <c r="O176" s="82"/>
      <c r="P176" s="19"/>
      <c r="Q176" s="19"/>
    </row>
    <row r="177" spans="2:17" ht="15" customHeight="1" x14ac:dyDescent="0.2">
      <c r="B177" s="213"/>
      <c r="C177" s="213"/>
      <c r="D177" s="213"/>
      <c r="E177" s="213"/>
      <c r="F177" s="213"/>
      <c r="G177" s="213"/>
      <c r="H177" s="213"/>
      <c r="I177" s="213"/>
      <c r="J177" s="213"/>
      <c r="P177" s="19"/>
      <c r="Q177" s="19"/>
    </row>
    <row r="178" spans="2:17" ht="15" customHeight="1" x14ac:dyDescent="0.2">
      <c r="B178" s="213"/>
      <c r="C178" s="213"/>
      <c r="D178" s="213"/>
      <c r="E178" s="213"/>
      <c r="F178" s="213"/>
      <c r="G178" s="213"/>
      <c r="H178" s="213"/>
      <c r="I178" s="213"/>
      <c r="J178" s="213"/>
      <c r="P178" s="19"/>
      <c r="Q178" s="19"/>
    </row>
    <row r="179" spans="2:17" ht="15" customHeight="1" x14ac:dyDescent="0.2">
      <c r="B179" s="213"/>
      <c r="C179" s="213"/>
      <c r="D179" s="213"/>
      <c r="E179" s="213"/>
      <c r="F179" s="213"/>
      <c r="G179" s="213"/>
      <c r="H179" s="213"/>
      <c r="I179" s="213"/>
      <c r="J179" s="213"/>
      <c r="P179" s="19"/>
      <c r="Q179" s="19"/>
    </row>
    <row r="180" spans="2:17" ht="15" customHeight="1" x14ac:dyDescent="0.2">
      <c r="B180" s="213"/>
      <c r="C180" s="213"/>
      <c r="D180" s="213"/>
      <c r="E180" s="213"/>
      <c r="F180" s="213"/>
      <c r="G180" s="213"/>
      <c r="H180" s="213"/>
      <c r="I180" s="213"/>
      <c r="J180" s="213"/>
      <c r="P180" s="19"/>
      <c r="Q180" s="19"/>
    </row>
    <row r="181" spans="2:17" ht="15" customHeight="1" x14ac:dyDescent="0.2">
      <c r="B181" s="213"/>
      <c r="C181" s="213"/>
      <c r="D181" s="213"/>
      <c r="E181" s="213"/>
      <c r="F181" s="213"/>
      <c r="G181" s="213"/>
      <c r="H181" s="213"/>
      <c r="I181" s="213"/>
      <c r="J181" s="213"/>
      <c r="P181" s="19"/>
      <c r="Q181" s="19"/>
    </row>
    <row r="182" spans="2:17" ht="15" customHeight="1" x14ac:dyDescent="0.2">
      <c r="B182" s="799"/>
      <c r="C182" s="799"/>
      <c r="D182" s="799"/>
      <c r="E182" s="799"/>
      <c r="F182" s="799"/>
      <c r="G182" s="799"/>
      <c r="H182" s="799"/>
      <c r="I182" s="799"/>
      <c r="J182" s="799"/>
      <c r="P182" s="19"/>
      <c r="Q182" s="19"/>
    </row>
    <row r="183" spans="2:17" ht="15" customHeight="1" x14ac:dyDescent="0.2">
      <c r="B183" s="799"/>
      <c r="C183" s="799"/>
      <c r="D183" s="799"/>
      <c r="E183" s="799"/>
      <c r="F183" s="799"/>
      <c r="G183" s="799"/>
      <c r="H183" s="799"/>
      <c r="I183" s="799"/>
      <c r="J183" s="799"/>
      <c r="L183" s="82"/>
      <c r="M183" s="82"/>
      <c r="N183" s="82"/>
      <c r="O183" s="82"/>
      <c r="P183" s="19"/>
      <c r="Q183" s="19"/>
    </row>
    <row r="184" spans="2:17" ht="15" customHeight="1" x14ac:dyDescent="0.2">
      <c r="B184" s="140"/>
      <c r="C184" s="140"/>
      <c r="D184" s="140"/>
      <c r="E184" s="140"/>
      <c r="F184" s="140"/>
      <c r="G184" s="140"/>
      <c r="H184" s="140"/>
      <c r="I184" s="140"/>
      <c r="J184" s="140"/>
      <c r="L184" s="82"/>
      <c r="M184" s="82"/>
      <c r="N184" s="82"/>
      <c r="O184" s="82"/>
      <c r="P184" s="19"/>
      <c r="Q184" s="19"/>
    </row>
    <row r="185" spans="2:17" ht="15" customHeight="1" x14ac:dyDescent="0.35">
      <c r="B185" s="798" t="s">
        <v>133</v>
      </c>
      <c r="C185" s="798"/>
      <c r="D185" s="798"/>
      <c r="E185" s="798"/>
      <c r="F185" s="798"/>
      <c r="G185" s="798"/>
      <c r="L185" s="82"/>
      <c r="M185" s="82"/>
      <c r="N185" s="82"/>
      <c r="O185" s="82"/>
      <c r="P185" s="19"/>
      <c r="Q185" s="19"/>
    </row>
    <row r="186" spans="2:17" ht="15" customHeight="1" x14ac:dyDescent="0.2">
      <c r="B186" s="213" t="s">
        <v>1250</v>
      </c>
      <c r="C186" s="213"/>
      <c r="D186" s="213"/>
      <c r="E186" s="213"/>
      <c r="F186" s="213"/>
      <c r="G186" s="213"/>
      <c r="H186" s="213"/>
      <c r="I186" s="213"/>
      <c r="J186" s="213"/>
      <c r="L186" s="82"/>
      <c r="M186" s="82"/>
      <c r="N186" s="82"/>
      <c r="O186" s="82"/>
      <c r="P186" s="19"/>
      <c r="Q186" s="19"/>
    </row>
    <row r="187" spans="2:17" ht="15" customHeight="1" x14ac:dyDescent="0.2">
      <c r="B187" s="213"/>
      <c r="C187" s="213"/>
      <c r="D187" s="213"/>
      <c r="E187" s="213"/>
      <c r="F187" s="213"/>
      <c r="G187" s="213"/>
      <c r="H187" s="213"/>
      <c r="I187" s="213"/>
      <c r="J187" s="213"/>
      <c r="L187" s="82"/>
      <c r="M187" s="82"/>
      <c r="N187" s="82"/>
      <c r="O187" s="82"/>
      <c r="P187" s="19"/>
      <c r="Q187" s="19"/>
    </row>
    <row r="188" spans="2:17" ht="15" customHeight="1" x14ac:dyDescent="0.2">
      <c r="B188" s="213"/>
      <c r="C188" s="213"/>
      <c r="D188" s="213"/>
      <c r="E188" s="213"/>
      <c r="F188" s="213"/>
      <c r="G188" s="213"/>
      <c r="H188" s="213"/>
      <c r="I188" s="213"/>
      <c r="J188" s="213"/>
      <c r="L188" s="82"/>
      <c r="M188" s="82"/>
      <c r="N188" s="82"/>
      <c r="O188" s="82"/>
      <c r="P188" s="19"/>
      <c r="Q188" s="19"/>
    </row>
    <row r="189" spans="2:17" ht="15" customHeight="1" x14ac:dyDescent="0.2">
      <c r="B189" s="213"/>
      <c r="C189" s="213"/>
      <c r="D189" s="213"/>
      <c r="E189" s="213"/>
      <c r="F189" s="213"/>
      <c r="G189" s="213"/>
      <c r="H189" s="213"/>
      <c r="I189" s="213"/>
      <c r="J189" s="213"/>
      <c r="L189" s="82"/>
      <c r="M189" s="82"/>
      <c r="N189" s="82"/>
      <c r="O189" s="82"/>
      <c r="P189" s="19"/>
      <c r="Q189" s="19"/>
    </row>
    <row r="190" spans="2:17" ht="15" customHeight="1" x14ac:dyDescent="0.2">
      <c r="B190" s="133"/>
      <c r="C190" s="133"/>
      <c r="D190" s="133"/>
      <c r="E190" s="133"/>
      <c r="F190" s="133"/>
      <c r="G190" s="133"/>
      <c r="H190" s="133"/>
      <c r="I190" s="133"/>
      <c r="J190" s="133"/>
      <c r="L190" s="82"/>
      <c r="M190" s="82"/>
      <c r="N190" s="82"/>
      <c r="O190" s="82"/>
      <c r="P190" s="19"/>
      <c r="Q190" s="19"/>
    </row>
    <row r="191" spans="2:17" ht="15" customHeight="1" x14ac:dyDescent="0.2">
      <c r="B191" s="133"/>
      <c r="C191" s="133"/>
      <c r="D191" s="133"/>
      <c r="E191" s="133"/>
      <c r="F191" s="133"/>
      <c r="G191" s="133"/>
      <c r="H191" s="133"/>
      <c r="I191" s="133"/>
      <c r="J191" s="133"/>
      <c r="L191" s="82"/>
      <c r="M191" s="82"/>
      <c r="N191" s="82"/>
      <c r="O191" s="82"/>
      <c r="P191" s="19"/>
      <c r="Q191" s="19"/>
    </row>
    <row r="192" spans="2:17" ht="15" customHeight="1" x14ac:dyDescent="0.2">
      <c r="B192" s="133"/>
      <c r="C192" s="133"/>
      <c r="D192" s="133"/>
      <c r="E192" s="133"/>
      <c r="F192" s="133"/>
      <c r="G192" s="133"/>
      <c r="H192" s="133"/>
      <c r="I192" s="133"/>
      <c r="J192" s="133"/>
      <c r="L192" s="82"/>
      <c r="M192" s="82"/>
      <c r="N192" s="82"/>
      <c r="O192" s="82"/>
      <c r="P192" s="19"/>
      <c r="Q192" s="19"/>
    </row>
    <row r="193" spans="2:17" ht="15" customHeight="1" x14ac:dyDescent="0.2">
      <c r="B193" s="797" t="s">
        <v>1251</v>
      </c>
      <c r="C193" s="797"/>
      <c r="D193" s="797"/>
      <c r="E193" s="797"/>
      <c r="F193" s="797"/>
      <c r="G193" s="797"/>
      <c r="H193" s="797"/>
      <c r="I193" s="797"/>
      <c r="J193" s="797"/>
      <c r="L193" s="82"/>
      <c r="M193" s="82"/>
      <c r="N193" s="82"/>
      <c r="O193" s="82"/>
      <c r="P193" s="19"/>
      <c r="Q193" s="19"/>
    </row>
    <row r="194" spans="2:17" ht="15" customHeight="1" x14ac:dyDescent="0.2">
      <c r="B194" s="797"/>
      <c r="C194" s="797"/>
      <c r="D194" s="797"/>
      <c r="E194" s="797"/>
      <c r="F194" s="797"/>
      <c r="G194" s="797"/>
      <c r="H194" s="797"/>
      <c r="I194" s="797"/>
      <c r="J194" s="797"/>
      <c r="L194" s="82"/>
      <c r="M194" s="82"/>
      <c r="N194" s="82"/>
      <c r="O194" s="82"/>
      <c r="P194" s="19"/>
      <c r="Q194" s="19"/>
    </row>
    <row r="195" spans="2:17" ht="15" customHeight="1" x14ac:dyDescent="0.2">
      <c r="B195" s="797"/>
      <c r="C195" s="797"/>
      <c r="D195" s="797"/>
      <c r="E195" s="797"/>
      <c r="F195" s="797"/>
      <c r="G195" s="797"/>
      <c r="H195" s="797"/>
      <c r="I195" s="797"/>
      <c r="J195" s="797"/>
      <c r="L195" s="82"/>
      <c r="M195" s="82"/>
      <c r="N195" s="82"/>
      <c r="O195" s="82"/>
      <c r="P195" s="19"/>
      <c r="Q195" s="19"/>
    </row>
    <row r="196" spans="2:17" ht="15" customHeight="1" x14ac:dyDescent="0.2">
      <c r="B196" s="797"/>
      <c r="C196" s="797"/>
      <c r="D196" s="797"/>
      <c r="E196" s="797"/>
      <c r="F196" s="797"/>
      <c r="G196" s="797"/>
      <c r="H196" s="797"/>
      <c r="I196" s="797"/>
      <c r="J196" s="797"/>
      <c r="L196" s="82"/>
      <c r="M196" s="82"/>
      <c r="N196" s="82"/>
      <c r="O196" s="82"/>
      <c r="P196" s="19"/>
      <c r="Q196" s="19"/>
    </row>
    <row r="197" spans="2:17" ht="15" customHeight="1" x14ac:dyDescent="0.2">
      <c r="B197" s="797"/>
      <c r="C197" s="797"/>
      <c r="D197" s="797"/>
      <c r="E197" s="797"/>
      <c r="F197" s="797"/>
      <c r="G197" s="797"/>
      <c r="H197" s="797"/>
      <c r="I197" s="797"/>
      <c r="J197" s="797"/>
      <c r="L197" s="82"/>
      <c r="M197" s="82"/>
      <c r="N197" s="82"/>
      <c r="O197" s="82"/>
      <c r="P197" s="19"/>
      <c r="Q197" s="19"/>
    </row>
    <row r="198" spans="2:17" ht="15" customHeight="1" x14ac:dyDescent="0.2">
      <c r="B198" s="797" t="s">
        <v>1356</v>
      </c>
      <c r="C198" s="797"/>
      <c r="D198" s="797"/>
      <c r="E198" s="797"/>
      <c r="F198" s="797"/>
      <c r="G198" s="797"/>
      <c r="H198" s="797"/>
      <c r="I198" s="797"/>
      <c r="J198" s="797"/>
      <c r="L198" s="82"/>
      <c r="M198" s="82"/>
      <c r="N198" s="82"/>
      <c r="O198" s="82"/>
      <c r="P198" s="19"/>
      <c r="Q198" s="19"/>
    </row>
    <row r="199" spans="2:17" ht="15" customHeight="1" x14ac:dyDescent="0.2">
      <c r="B199" s="797"/>
      <c r="C199" s="797"/>
      <c r="D199" s="797"/>
      <c r="E199" s="797"/>
      <c r="F199" s="797"/>
      <c r="G199" s="797"/>
      <c r="H199" s="797"/>
      <c r="I199" s="797"/>
      <c r="J199" s="797"/>
      <c r="L199" s="82"/>
      <c r="M199" s="82"/>
      <c r="N199" s="82"/>
      <c r="O199" s="82"/>
      <c r="P199" s="19"/>
      <c r="Q199" s="19"/>
    </row>
    <row r="200" spans="2:17" ht="15" customHeight="1" x14ac:dyDescent="0.2">
      <c r="B200" s="797"/>
      <c r="C200" s="797"/>
      <c r="D200" s="797"/>
      <c r="E200" s="797"/>
      <c r="F200" s="797"/>
      <c r="G200" s="797"/>
      <c r="H200" s="797"/>
      <c r="I200" s="797"/>
      <c r="J200" s="797"/>
      <c r="L200" s="82"/>
      <c r="M200" s="82"/>
      <c r="N200" s="82"/>
      <c r="O200" s="82"/>
      <c r="P200" s="19"/>
      <c r="Q200" s="19"/>
    </row>
    <row r="201" spans="2:17" ht="15" customHeight="1" x14ac:dyDescent="0.2">
      <c r="B201" s="797"/>
      <c r="C201" s="797"/>
      <c r="D201" s="797"/>
      <c r="E201" s="797"/>
      <c r="F201" s="797"/>
      <c r="G201" s="797"/>
      <c r="H201" s="797"/>
      <c r="I201" s="797"/>
      <c r="J201" s="797"/>
      <c r="L201" s="82"/>
      <c r="M201" s="82"/>
      <c r="N201" s="82"/>
      <c r="O201" s="82"/>
      <c r="P201" s="19"/>
      <c r="Q201" s="19"/>
    </row>
    <row r="202" spans="2:17" ht="15" customHeight="1" x14ac:dyDescent="0.2">
      <c r="B202" s="797"/>
      <c r="C202" s="797"/>
      <c r="D202" s="797"/>
      <c r="E202" s="797"/>
      <c r="F202" s="797"/>
      <c r="G202" s="797"/>
      <c r="H202" s="797"/>
      <c r="I202" s="797"/>
      <c r="J202" s="797"/>
      <c r="L202" s="82"/>
      <c r="M202" s="82"/>
      <c r="N202" s="82"/>
      <c r="O202" s="82"/>
      <c r="P202" s="19"/>
      <c r="Q202" s="19"/>
    </row>
    <row r="203" spans="2:17" ht="15" customHeight="1" x14ac:dyDescent="0.2">
      <c r="B203" s="797"/>
      <c r="C203" s="797"/>
      <c r="D203" s="797"/>
      <c r="E203" s="797"/>
      <c r="F203" s="797"/>
      <c r="G203" s="797"/>
      <c r="H203" s="797"/>
      <c r="I203" s="797"/>
      <c r="J203" s="797"/>
      <c r="L203" s="82"/>
      <c r="M203" s="82"/>
      <c r="N203" s="82"/>
      <c r="O203" s="82"/>
      <c r="P203" s="19"/>
      <c r="Q203" s="19"/>
    </row>
    <row r="204" spans="2:17" ht="15" customHeight="1" x14ac:dyDescent="0.2">
      <c r="B204" s="797"/>
      <c r="C204" s="797"/>
      <c r="D204" s="797"/>
      <c r="E204" s="797"/>
      <c r="F204" s="797"/>
      <c r="G204" s="797"/>
      <c r="H204" s="797"/>
      <c r="I204" s="797"/>
      <c r="J204" s="797"/>
      <c r="L204" s="82"/>
      <c r="M204" s="82"/>
      <c r="N204" s="82"/>
      <c r="O204" s="82"/>
      <c r="P204" s="19"/>
      <c r="Q204" s="19"/>
    </row>
    <row r="205" spans="2:17" ht="15" customHeight="1" x14ac:dyDescent="0.2">
      <c r="B205" s="797"/>
      <c r="C205" s="797"/>
      <c r="D205" s="797"/>
      <c r="E205" s="797"/>
      <c r="F205" s="797"/>
      <c r="G205" s="797"/>
      <c r="H205" s="797"/>
      <c r="I205" s="797"/>
      <c r="J205" s="797"/>
      <c r="L205" s="82"/>
      <c r="M205" s="82"/>
      <c r="N205" s="82"/>
      <c r="O205" s="82"/>
      <c r="P205" s="19"/>
      <c r="Q205" s="19"/>
    </row>
    <row r="206" spans="2:17" ht="15" customHeight="1" x14ac:dyDescent="0.2">
      <c r="B206" s="797"/>
      <c r="C206" s="797"/>
      <c r="D206" s="797"/>
      <c r="E206" s="797"/>
      <c r="F206" s="797"/>
      <c r="G206" s="797"/>
      <c r="H206" s="797"/>
      <c r="I206" s="797"/>
      <c r="J206" s="797"/>
      <c r="L206" s="82"/>
      <c r="M206" s="82"/>
      <c r="N206" s="82"/>
      <c r="O206" s="82"/>
      <c r="P206" s="19"/>
      <c r="Q206" s="19"/>
    </row>
    <row r="207" spans="2:17" ht="15" customHeight="1" x14ac:dyDescent="0.2">
      <c r="B207" s="797"/>
      <c r="C207" s="797"/>
      <c r="D207" s="797"/>
      <c r="E207" s="797"/>
      <c r="F207" s="797"/>
      <c r="G207" s="797"/>
      <c r="H207" s="797"/>
      <c r="I207" s="797"/>
      <c r="J207" s="797"/>
      <c r="L207" s="82"/>
      <c r="M207" s="82"/>
      <c r="N207" s="82"/>
      <c r="O207" s="82"/>
      <c r="P207" s="19"/>
      <c r="Q207" s="19"/>
    </row>
    <row r="208" spans="2:17" ht="15" customHeight="1" x14ac:dyDescent="0.2">
      <c r="B208" s="797"/>
      <c r="C208" s="797"/>
      <c r="D208" s="797"/>
      <c r="E208" s="797"/>
      <c r="F208" s="797"/>
      <c r="G208" s="797"/>
      <c r="H208" s="797"/>
      <c r="I208" s="797"/>
      <c r="J208" s="797"/>
      <c r="L208" s="82"/>
      <c r="M208" s="82"/>
      <c r="N208" s="82"/>
      <c r="O208" s="82"/>
      <c r="P208" s="19"/>
      <c r="Q208" s="19"/>
    </row>
    <row r="209" spans="2:17" ht="15" customHeight="1" x14ac:dyDescent="0.2">
      <c r="L209" s="82"/>
      <c r="M209" s="82"/>
      <c r="N209" s="82"/>
      <c r="O209" s="82"/>
      <c r="P209" s="19"/>
      <c r="Q209" s="19"/>
    </row>
    <row r="210" spans="2:17" ht="15" customHeight="1" x14ac:dyDescent="0.2">
      <c r="L210" s="82"/>
      <c r="M210" s="82"/>
      <c r="N210" s="82"/>
      <c r="O210" s="82"/>
      <c r="P210" s="19"/>
      <c r="Q210" s="19"/>
    </row>
    <row r="211" spans="2:17" ht="15" customHeight="1" x14ac:dyDescent="0.2">
      <c r="L211" s="82"/>
      <c r="M211" s="82"/>
      <c r="N211" s="82"/>
      <c r="O211" s="82"/>
      <c r="P211" s="19"/>
      <c r="Q211" s="19"/>
    </row>
    <row r="212" spans="2:17" ht="15" customHeight="1" x14ac:dyDescent="0.2">
      <c r="L212" s="82"/>
      <c r="M212" s="82"/>
      <c r="N212" s="82"/>
      <c r="O212" s="82"/>
      <c r="P212" s="19"/>
      <c r="Q212" s="19"/>
    </row>
    <row r="213" spans="2:17" ht="15" customHeight="1" x14ac:dyDescent="0.2">
      <c r="B213" s="213" t="s">
        <v>1252</v>
      </c>
      <c r="C213" s="213"/>
      <c r="D213" s="213"/>
      <c r="E213" s="213"/>
      <c r="F213" s="213"/>
      <c r="G213" s="213"/>
      <c r="H213" s="213"/>
      <c r="I213" s="213"/>
      <c r="J213" s="213"/>
      <c r="L213" s="82"/>
      <c r="M213" s="82"/>
      <c r="N213" s="82"/>
      <c r="O213" s="82"/>
      <c r="P213" s="19"/>
      <c r="Q213" s="19"/>
    </row>
    <row r="214" spans="2:17" ht="15" customHeight="1" x14ac:dyDescent="0.2">
      <c r="B214" s="213"/>
      <c r="C214" s="213"/>
      <c r="D214" s="213"/>
      <c r="E214" s="213"/>
      <c r="F214" s="213"/>
      <c r="G214" s="213"/>
      <c r="H214" s="213"/>
      <c r="I214" s="213"/>
      <c r="J214" s="213"/>
      <c r="L214" s="82"/>
      <c r="M214" s="82"/>
      <c r="N214" s="82"/>
      <c r="O214" s="82"/>
      <c r="P214" s="19"/>
      <c r="Q214" s="19"/>
    </row>
    <row r="215" spans="2:17" ht="15" customHeight="1" x14ac:dyDescent="0.2">
      <c r="B215" s="213"/>
      <c r="C215" s="213"/>
      <c r="D215" s="213"/>
      <c r="E215" s="213"/>
      <c r="F215" s="213"/>
      <c r="G215" s="213"/>
      <c r="H215" s="213"/>
      <c r="I215" s="213"/>
      <c r="J215" s="213"/>
      <c r="L215" s="82"/>
      <c r="M215" s="82"/>
      <c r="N215" s="82"/>
      <c r="O215" s="82"/>
      <c r="P215" s="19"/>
      <c r="Q215" s="19"/>
    </row>
    <row r="216" spans="2:17" ht="15" customHeight="1" x14ac:dyDescent="0.2">
      <c r="B216" s="213"/>
      <c r="C216" s="213"/>
      <c r="D216" s="213"/>
      <c r="E216" s="213"/>
      <c r="F216" s="213"/>
      <c r="G216" s="213"/>
      <c r="H216" s="213"/>
      <c r="I216" s="213"/>
      <c r="J216" s="213"/>
      <c r="L216" s="82"/>
      <c r="M216" s="82"/>
      <c r="N216" s="82"/>
      <c r="O216" s="82"/>
      <c r="P216" s="19"/>
      <c r="Q216" s="19"/>
    </row>
    <row r="217" spans="2:17" ht="15" customHeight="1" x14ac:dyDescent="0.2">
      <c r="B217" s="441" t="s">
        <v>184</v>
      </c>
      <c r="C217" s="441"/>
      <c r="D217" s="441"/>
      <c r="E217" s="441"/>
      <c r="F217" s="137"/>
      <c r="L217" s="82"/>
      <c r="M217" s="82"/>
      <c r="N217" s="82"/>
      <c r="O217" s="82"/>
      <c r="P217" s="19"/>
      <c r="Q217" s="19"/>
    </row>
    <row r="218" spans="2:17" ht="15" customHeight="1" x14ac:dyDescent="0.2">
      <c r="B218" s="213" t="s">
        <v>1357</v>
      </c>
      <c r="C218" s="213"/>
      <c r="D218" s="213"/>
      <c r="E218" s="213"/>
      <c r="F218" s="213"/>
      <c r="G218" s="213"/>
      <c r="H218" s="213"/>
      <c r="I218" s="213"/>
      <c r="J218" s="213"/>
      <c r="L218" s="82"/>
      <c r="M218" s="82"/>
      <c r="N218" s="82"/>
      <c r="O218" s="82"/>
      <c r="P218" s="19"/>
      <c r="Q218" s="19"/>
    </row>
    <row r="219" spans="2:17" ht="15" customHeight="1" x14ac:dyDescent="0.2">
      <c r="B219" s="213"/>
      <c r="C219" s="213"/>
      <c r="D219" s="213"/>
      <c r="E219" s="213"/>
      <c r="F219" s="213"/>
      <c r="G219" s="213"/>
      <c r="H219" s="213"/>
      <c r="I219" s="213"/>
      <c r="J219" s="213"/>
      <c r="L219" s="82"/>
      <c r="M219" s="82"/>
      <c r="N219" s="82"/>
      <c r="O219" s="82"/>
      <c r="P219" s="19"/>
      <c r="Q219" s="19"/>
    </row>
    <row r="220" spans="2:17" ht="15" customHeight="1" x14ac:dyDescent="0.2">
      <c r="B220" s="213"/>
      <c r="C220" s="213"/>
      <c r="D220" s="213"/>
      <c r="E220" s="213"/>
      <c r="F220" s="213"/>
      <c r="G220" s="213"/>
      <c r="H220" s="213"/>
      <c r="I220" s="213"/>
      <c r="J220" s="213"/>
      <c r="L220" s="82"/>
      <c r="M220" s="82"/>
      <c r="N220" s="82"/>
      <c r="O220" s="82"/>
      <c r="P220" s="19"/>
      <c r="Q220" s="19"/>
    </row>
    <row r="221" spans="2:17" ht="15" customHeight="1" x14ac:dyDescent="0.2">
      <c r="B221" s="213"/>
      <c r="C221" s="213"/>
      <c r="D221" s="213"/>
      <c r="E221" s="213"/>
      <c r="F221" s="213"/>
      <c r="G221" s="213"/>
      <c r="H221" s="213"/>
      <c r="I221" s="213"/>
      <c r="J221" s="213"/>
      <c r="L221" s="82"/>
      <c r="M221" s="82"/>
      <c r="N221" s="82"/>
      <c r="O221" s="82"/>
      <c r="P221" s="19"/>
      <c r="Q221" s="19"/>
    </row>
    <row r="222" spans="2:17" ht="15" customHeight="1" x14ac:dyDescent="0.2">
      <c r="B222" s="133"/>
      <c r="C222" s="133"/>
      <c r="D222" s="133"/>
      <c r="E222" s="133"/>
      <c r="F222" s="133"/>
      <c r="G222" s="133"/>
      <c r="H222" s="133"/>
      <c r="I222" s="133"/>
      <c r="J222" s="133"/>
      <c r="L222" s="82"/>
      <c r="M222" s="82"/>
      <c r="N222" s="82"/>
      <c r="O222" s="82"/>
      <c r="P222" s="19"/>
      <c r="Q222" s="19"/>
    </row>
    <row r="223" spans="2:17" ht="15" customHeight="1" x14ac:dyDescent="0.2">
      <c r="B223" s="133"/>
      <c r="C223" s="133"/>
      <c r="D223" s="133"/>
      <c r="E223" s="133"/>
      <c r="F223" s="133"/>
      <c r="G223" s="133"/>
      <c r="H223" s="133"/>
      <c r="I223" s="133"/>
      <c r="J223" s="133"/>
      <c r="L223" s="82"/>
      <c r="M223" s="82"/>
      <c r="N223" s="82"/>
      <c r="O223" s="82"/>
      <c r="P223" s="19"/>
      <c r="Q223" s="19"/>
    </row>
    <row r="224" spans="2:17" ht="15" customHeight="1" x14ac:dyDescent="0.2">
      <c r="B224" s="133"/>
      <c r="C224" s="133"/>
      <c r="D224" s="133"/>
      <c r="E224" s="133"/>
      <c r="F224" s="133"/>
      <c r="G224" s="133"/>
      <c r="H224" s="133"/>
      <c r="I224" s="133"/>
      <c r="J224" s="133"/>
      <c r="L224" s="82"/>
      <c r="M224" s="82"/>
      <c r="N224" s="82"/>
      <c r="O224" s="82"/>
      <c r="P224" s="19"/>
      <c r="Q224" s="19"/>
    </row>
    <row r="225" spans="2:17" ht="15" customHeight="1" x14ac:dyDescent="0.2">
      <c r="B225" s="133"/>
      <c r="C225" s="133"/>
      <c r="D225" s="133"/>
      <c r="E225" s="133"/>
      <c r="F225" s="133"/>
      <c r="G225" s="133"/>
      <c r="H225" s="133"/>
      <c r="I225" s="133"/>
      <c r="J225" s="133"/>
      <c r="L225" s="82"/>
      <c r="M225" s="82"/>
      <c r="N225" s="82"/>
      <c r="O225" s="82"/>
      <c r="P225" s="19"/>
      <c r="Q225" s="19"/>
    </row>
    <row r="226" spans="2:17" ht="15" customHeight="1" x14ac:dyDescent="0.2">
      <c r="B226" s="213" t="s">
        <v>958</v>
      </c>
      <c r="C226" s="213"/>
      <c r="D226" s="213"/>
      <c r="E226" s="213"/>
      <c r="F226" s="213"/>
      <c r="G226" s="213"/>
      <c r="H226" s="213"/>
      <c r="I226" s="213"/>
      <c r="J226" s="213"/>
      <c r="L226" s="82"/>
      <c r="M226" s="82"/>
      <c r="N226" s="82"/>
      <c r="O226" s="82"/>
      <c r="P226" s="19"/>
      <c r="Q226" s="19"/>
    </row>
    <row r="227" spans="2:17" ht="15" customHeight="1" x14ac:dyDescent="0.2">
      <c r="B227" s="213"/>
      <c r="C227" s="213"/>
      <c r="D227" s="213"/>
      <c r="E227" s="213"/>
      <c r="F227" s="213"/>
      <c r="G227" s="213"/>
      <c r="H227" s="213"/>
      <c r="I227" s="213"/>
      <c r="J227" s="213"/>
      <c r="K227" s="141" t="s">
        <v>356</v>
      </c>
      <c r="L227" s="231" t="s">
        <v>1254</v>
      </c>
      <c r="M227" s="232"/>
      <c r="N227" s="232"/>
      <c r="O227" s="232"/>
      <c r="P227" s="233"/>
      <c r="Q227" s="19"/>
    </row>
    <row r="228" spans="2:17" ht="15" customHeight="1" x14ac:dyDescent="0.2">
      <c r="B228" s="213"/>
      <c r="C228" s="213"/>
      <c r="D228" s="213"/>
      <c r="E228" s="213"/>
      <c r="F228" s="213"/>
      <c r="G228" s="213"/>
      <c r="H228" s="213"/>
      <c r="I228" s="213"/>
      <c r="J228" s="213"/>
      <c r="L228" s="234"/>
      <c r="M228" s="222"/>
      <c r="N228" s="222"/>
      <c r="O228" s="222"/>
      <c r="P228" s="235"/>
      <c r="Q228" s="19"/>
    </row>
    <row r="229" spans="2:17" ht="15" customHeight="1" x14ac:dyDescent="0.2">
      <c r="B229" s="213"/>
      <c r="C229" s="213"/>
      <c r="D229" s="213"/>
      <c r="E229" s="213"/>
      <c r="F229" s="213"/>
      <c r="G229" s="213"/>
      <c r="H229" s="213"/>
      <c r="I229" s="213"/>
      <c r="J229" s="213"/>
      <c r="L229" s="234"/>
      <c r="M229" s="222"/>
      <c r="N229" s="222"/>
      <c r="O229" s="222"/>
      <c r="P229" s="235"/>
      <c r="Q229" s="19"/>
    </row>
    <row r="230" spans="2:17" ht="15" customHeight="1" x14ac:dyDescent="0.2">
      <c r="B230" s="213"/>
      <c r="C230" s="213"/>
      <c r="D230" s="213"/>
      <c r="E230" s="213"/>
      <c r="F230" s="213"/>
      <c r="G230" s="213"/>
      <c r="H230" s="213"/>
      <c r="I230" s="213"/>
      <c r="J230" s="213"/>
      <c r="L230" s="234"/>
      <c r="M230" s="222"/>
      <c r="N230" s="222"/>
      <c r="O230" s="222"/>
      <c r="P230" s="235"/>
      <c r="Q230" s="19"/>
    </row>
    <row r="231" spans="2:17" ht="15" customHeight="1" x14ac:dyDescent="0.2">
      <c r="B231" s="213"/>
      <c r="C231" s="213"/>
      <c r="D231" s="213"/>
      <c r="E231" s="213"/>
      <c r="F231" s="213"/>
      <c r="G231" s="213"/>
      <c r="H231" s="213"/>
      <c r="I231" s="213"/>
      <c r="J231" s="213"/>
      <c r="L231" s="234"/>
      <c r="M231" s="222"/>
      <c r="N231" s="222"/>
      <c r="O231" s="222"/>
      <c r="P231" s="235"/>
      <c r="Q231" s="19"/>
    </row>
    <row r="232" spans="2:17" ht="15" customHeight="1" x14ac:dyDescent="0.2">
      <c r="B232" s="133"/>
      <c r="C232" s="133"/>
      <c r="D232" s="133"/>
      <c r="E232" s="133"/>
      <c r="F232" s="133"/>
      <c r="G232" s="133"/>
      <c r="H232" s="133"/>
      <c r="I232" s="133"/>
      <c r="J232" s="133"/>
      <c r="L232" s="234"/>
      <c r="M232" s="222"/>
      <c r="N232" s="222"/>
      <c r="O232" s="222"/>
      <c r="P232" s="235"/>
      <c r="Q232" s="19"/>
    </row>
    <row r="233" spans="2:17" ht="15" customHeight="1" x14ac:dyDescent="0.2">
      <c r="B233" s="133"/>
      <c r="C233" s="133"/>
      <c r="D233" s="133"/>
      <c r="E233" s="133"/>
      <c r="F233" s="133"/>
      <c r="G233" s="133"/>
      <c r="H233" s="133"/>
      <c r="I233" s="133"/>
      <c r="J233" s="133"/>
      <c r="L233" s="234"/>
      <c r="M233" s="222"/>
      <c r="N233" s="222"/>
      <c r="O233" s="222"/>
      <c r="P233" s="235"/>
      <c r="Q233" s="19"/>
    </row>
    <row r="234" spans="2:17" ht="15" customHeight="1" x14ac:dyDescent="0.2">
      <c r="B234" s="133"/>
      <c r="C234" s="133"/>
      <c r="D234" s="133"/>
      <c r="E234" s="133"/>
      <c r="F234" s="133"/>
      <c r="G234" s="133"/>
      <c r="H234" s="133"/>
      <c r="I234" s="133"/>
      <c r="J234" s="133"/>
      <c r="L234" s="234"/>
      <c r="M234" s="222"/>
      <c r="N234" s="222"/>
      <c r="O234" s="222"/>
      <c r="P234" s="235"/>
      <c r="Q234" s="19"/>
    </row>
    <row r="235" spans="2:17" ht="15" customHeight="1" x14ac:dyDescent="0.2">
      <c r="B235" s="133"/>
      <c r="C235" s="133"/>
      <c r="D235" s="133"/>
      <c r="E235" s="133"/>
      <c r="F235" s="133"/>
      <c r="G235" s="133"/>
      <c r="H235" s="133"/>
      <c r="I235" s="133"/>
      <c r="J235" s="133"/>
      <c r="L235" s="234"/>
      <c r="M235" s="222"/>
      <c r="N235" s="222"/>
      <c r="O235" s="222"/>
      <c r="P235" s="235"/>
      <c r="Q235" s="19"/>
    </row>
    <row r="236" spans="2:17" ht="15" customHeight="1" x14ac:dyDescent="0.2">
      <c r="B236" s="133"/>
      <c r="C236" s="133"/>
      <c r="D236" s="133"/>
      <c r="E236" s="133"/>
      <c r="F236" s="133"/>
      <c r="G236" s="133"/>
      <c r="H236" s="133"/>
      <c r="I236" s="133"/>
      <c r="J236" s="133"/>
      <c r="L236" s="234"/>
      <c r="M236" s="222"/>
      <c r="N236" s="222"/>
      <c r="O236" s="222"/>
      <c r="P236" s="235"/>
      <c r="Q236" s="19"/>
    </row>
    <row r="237" spans="2:17" ht="15" customHeight="1" x14ac:dyDescent="0.2">
      <c r="B237" s="133"/>
      <c r="C237" s="133"/>
      <c r="D237" s="133"/>
      <c r="E237" s="133"/>
      <c r="F237" s="133"/>
      <c r="G237" s="133"/>
      <c r="H237" s="133"/>
      <c r="I237" s="133"/>
      <c r="J237" s="133"/>
      <c r="L237" s="234"/>
      <c r="M237" s="222"/>
      <c r="N237" s="222"/>
      <c r="O237" s="222"/>
      <c r="P237" s="235"/>
      <c r="Q237" s="19"/>
    </row>
    <row r="238" spans="2:17" ht="15" customHeight="1" x14ac:dyDescent="0.2">
      <c r="B238" s="133"/>
      <c r="C238" s="133"/>
      <c r="D238" s="133"/>
      <c r="E238" s="133"/>
      <c r="F238" s="133"/>
      <c r="G238" s="133"/>
      <c r="H238" s="133"/>
      <c r="I238" s="133"/>
      <c r="J238" s="133"/>
      <c r="L238" s="234"/>
      <c r="M238" s="222"/>
      <c r="N238" s="222"/>
      <c r="O238" s="222"/>
      <c r="P238" s="235"/>
      <c r="Q238" s="19"/>
    </row>
    <row r="239" spans="2:17" ht="15" customHeight="1" x14ac:dyDescent="0.2">
      <c r="B239" s="213" t="s">
        <v>959</v>
      </c>
      <c r="C239" s="213"/>
      <c r="D239" s="213"/>
      <c r="E239" s="213"/>
      <c r="F239" s="213"/>
      <c r="G239" s="213"/>
      <c r="H239" s="213"/>
      <c r="I239" s="213"/>
      <c r="J239" s="213"/>
      <c r="L239" s="234"/>
      <c r="M239" s="222"/>
      <c r="N239" s="222"/>
      <c r="O239" s="222"/>
      <c r="P239" s="235"/>
      <c r="Q239" s="19"/>
    </row>
    <row r="240" spans="2:17" ht="15" customHeight="1" x14ac:dyDescent="0.2">
      <c r="B240" s="213"/>
      <c r="C240" s="213"/>
      <c r="D240" s="213"/>
      <c r="E240" s="213"/>
      <c r="F240" s="213"/>
      <c r="G240" s="213"/>
      <c r="H240" s="213"/>
      <c r="I240" s="213"/>
      <c r="J240" s="213"/>
      <c r="L240" s="234"/>
      <c r="M240" s="222"/>
      <c r="N240" s="222"/>
      <c r="O240" s="222"/>
      <c r="P240" s="235"/>
      <c r="Q240" s="19"/>
    </row>
    <row r="241" spans="2:17" ht="15" customHeight="1" x14ac:dyDescent="0.2">
      <c r="B241" s="213"/>
      <c r="C241" s="213"/>
      <c r="D241" s="213"/>
      <c r="E241" s="213"/>
      <c r="F241" s="213"/>
      <c r="G241" s="213"/>
      <c r="H241" s="213"/>
      <c r="I241" s="213"/>
      <c r="J241" s="213"/>
      <c r="L241" s="234"/>
      <c r="M241" s="222"/>
      <c r="N241" s="222"/>
      <c r="O241" s="222"/>
      <c r="P241" s="235"/>
      <c r="Q241" s="19"/>
    </row>
    <row r="242" spans="2:17" ht="15" customHeight="1" x14ac:dyDescent="0.2">
      <c r="B242" s="213"/>
      <c r="C242" s="213"/>
      <c r="D242" s="213"/>
      <c r="E242" s="213"/>
      <c r="F242" s="213"/>
      <c r="G242" s="213"/>
      <c r="H242" s="213"/>
      <c r="I242" s="213"/>
      <c r="J242" s="213"/>
      <c r="L242" s="234"/>
      <c r="M242" s="222"/>
      <c r="N242" s="222"/>
      <c r="O242" s="222"/>
      <c r="P242" s="235"/>
      <c r="Q242" s="19"/>
    </row>
    <row r="243" spans="2:17" ht="15" customHeight="1" x14ac:dyDescent="0.2">
      <c r="B243" s="213" t="s">
        <v>1253</v>
      </c>
      <c r="C243" s="213"/>
      <c r="D243" s="213"/>
      <c r="E243" s="213"/>
      <c r="F243" s="213"/>
      <c r="G243" s="213"/>
      <c r="H243" s="213"/>
      <c r="I243" s="213"/>
      <c r="J243" s="213"/>
      <c r="L243" s="234"/>
      <c r="M243" s="222"/>
      <c r="N243" s="222"/>
      <c r="O243" s="222"/>
      <c r="P243" s="235"/>
      <c r="Q243" s="19"/>
    </row>
    <row r="244" spans="2:17" ht="15" customHeight="1" x14ac:dyDescent="0.2">
      <c r="B244" s="213"/>
      <c r="C244" s="213"/>
      <c r="D244" s="213"/>
      <c r="E244" s="213"/>
      <c r="F244" s="213"/>
      <c r="G244" s="213"/>
      <c r="H244" s="213"/>
      <c r="I244" s="213"/>
      <c r="J244" s="213"/>
      <c r="L244" s="234"/>
      <c r="M244" s="222"/>
      <c r="N244" s="222"/>
      <c r="O244" s="222"/>
      <c r="P244" s="235"/>
      <c r="Q244" s="19"/>
    </row>
    <row r="245" spans="2:17" ht="15" customHeight="1" x14ac:dyDescent="0.2">
      <c r="B245" s="213"/>
      <c r="C245" s="213"/>
      <c r="D245" s="213"/>
      <c r="E245" s="213"/>
      <c r="F245" s="213"/>
      <c r="G245" s="213"/>
      <c r="H245" s="213"/>
      <c r="I245" s="213"/>
      <c r="J245" s="213"/>
      <c r="L245" s="234"/>
      <c r="M245" s="222"/>
      <c r="N245" s="222"/>
      <c r="O245" s="222"/>
      <c r="P245" s="235"/>
      <c r="Q245" s="19"/>
    </row>
    <row r="246" spans="2:17" ht="15" customHeight="1" x14ac:dyDescent="0.2">
      <c r="B246" s="213"/>
      <c r="C246" s="213"/>
      <c r="D246" s="213"/>
      <c r="E246" s="213"/>
      <c r="F246" s="213"/>
      <c r="G246" s="213"/>
      <c r="H246" s="213"/>
      <c r="I246" s="213"/>
      <c r="J246" s="213"/>
      <c r="L246" s="234"/>
      <c r="M246" s="222"/>
      <c r="N246" s="222"/>
      <c r="O246" s="222"/>
      <c r="P246" s="235"/>
      <c r="Q246" s="19"/>
    </row>
    <row r="247" spans="2:17" ht="15" customHeight="1" x14ac:dyDescent="0.2">
      <c r="B247" s="213"/>
      <c r="C247" s="213"/>
      <c r="D247" s="213"/>
      <c r="E247" s="213"/>
      <c r="F247" s="213"/>
      <c r="G247" s="213"/>
      <c r="H247" s="213"/>
      <c r="I247" s="213"/>
      <c r="J247" s="213"/>
      <c r="L247" s="234"/>
      <c r="M247" s="222"/>
      <c r="N247" s="222"/>
      <c r="O247" s="222"/>
      <c r="P247" s="235"/>
      <c r="Q247" s="19"/>
    </row>
    <row r="248" spans="2:17" ht="15" customHeight="1" x14ac:dyDescent="0.2">
      <c r="B248" s="213"/>
      <c r="C248" s="213"/>
      <c r="D248" s="213"/>
      <c r="E248" s="213"/>
      <c r="F248" s="213"/>
      <c r="G248" s="213"/>
      <c r="H248" s="213"/>
      <c r="I248" s="213"/>
      <c r="J248" s="213"/>
      <c r="L248" s="236"/>
      <c r="M248" s="237"/>
      <c r="N248" s="237"/>
      <c r="O248" s="237"/>
      <c r="P248" s="238"/>
      <c r="Q248" s="19"/>
    </row>
    <row r="249" spans="2:17" ht="15" customHeight="1" x14ac:dyDescent="0.2">
      <c r="B249" s="441" t="s">
        <v>372</v>
      </c>
      <c r="C249" s="441"/>
      <c r="D249" s="441"/>
      <c r="E249" s="441"/>
      <c r="F249" s="133"/>
      <c r="G249" s="133"/>
      <c r="H249" s="133"/>
      <c r="I249" s="133"/>
      <c r="J249" s="133"/>
      <c r="L249" s="82"/>
      <c r="M249" s="82"/>
      <c r="N249" s="82"/>
      <c r="O249" s="82"/>
      <c r="P249" s="19"/>
      <c r="Q249" s="19"/>
    </row>
    <row r="250" spans="2:17" ht="15" customHeight="1" x14ac:dyDescent="0.2">
      <c r="B250" s="266" t="s">
        <v>960</v>
      </c>
      <c r="C250" s="266"/>
      <c r="D250" s="266"/>
      <c r="E250" s="266"/>
      <c r="F250" s="266"/>
      <c r="G250" s="266"/>
      <c r="H250" s="266"/>
      <c r="I250" s="266"/>
      <c r="J250" s="266"/>
      <c r="K250" s="141" t="s">
        <v>199</v>
      </c>
      <c r="L250" s="432" t="s">
        <v>1358</v>
      </c>
      <c r="M250" s="433"/>
      <c r="N250" s="433"/>
      <c r="O250" s="433"/>
      <c r="P250" s="434"/>
      <c r="Q250" s="19"/>
    </row>
    <row r="251" spans="2:17" ht="15" customHeight="1" x14ac:dyDescent="0.2">
      <c r="B251" s="266"/>
      <c r="C251" s="266"/>
      <c r="D251" s="266"/>
      <c r="E251" s="266"/>
      <c r="F251" s="266"/>
      <c r="G251" s="266"/>
      <c r="H251" s="266"/>
      <c r="I251" s="266"/>
      <c r="J251" s="266"/>
      <c r="K251" s="112"/>
      <c r="L251" s="435"/>
      <c r="M251" s="436"/>
      <c r="N251" s="436"/>
      <c r="O251" s="436"/>
      <c r="P251" s="437"/>
      <c r="Q251" s="19"/>
    </row>
    <row r="252" spans="2:17" ht="15" customHeight="1" x14ac:dyDescent="0.2">
      <c r="B252" s="266"/>
      <c r="C252" s="266"/>
      <c r="D252" s="266"/>
      <c r="E252" s="266"/>
      <c r="F252" s="266"/>
      <c r="G252" s="266"/>
      <c r="H252" s="266"/>
      <c r="I252" s="266"/>
      <c r="J252" s="266"/>
      <c r="K252" s="112"/>
      <c r="L252" s="435"/>
      <c r="M252" s="436"/>
      <c r="N252" s="436"/>
      <c r="O252" s="436"/>
      <c r="P252" s="437"/>
      <c r="Q252" s="19"/>
    </row>
    <row r="253" spans="2:17" ht="15" customHeight="1" x14ac:dyDescent="0.2">
      <c r="B253" s="266"/>
      <c r="C253" s="266"/>
      <c r="D253" s="266"/>
      <c r="E253" s="266"/>
      <c r="F253" s="266"/>
      <c r="G253" s="266"/>
      <c r="H253" s="266"/>
      <c r="I253" s="266"/>
      <c r="J253" s="266"/>
      <c r="L253" s="435"/>
      <c r="M253" s="436"/>
      <c r="N253" s="436"/>
      <c r="O253" s="436"/>
      <c r="P253" s="437"/>
      <c r="Q253" s="19"/>
    </row>
    <row r="254" spans="2:17" ht="15" customHeight="1" x14ac:dyDescent="0.2">
      <c r="B254" s="266"/>
      <c r="C254" s="266"/>
      <c r="D254" s="266"/>
      <c r="E254" s="266"/>
      <c r="F254" s="266"/>
      <c r="G254" s="266"/>
      <c r="H254" s="266"/>
      <c r="I254" s="266"/>
      <c r="J254" s="266"/>
      <c r="L254" s="435"/>
      <c r="M254" s="436"/>
      <c r="N254" s="436"/>
      <c r="O254" s="436"/>
      <c r="P254" s="437"/>
      <c r="Q254" s="19"/>
    </row>
    <row r="255" spans="2:17" ht="15" customHeight="1" x14ac:dyDescent="0.2">
      <c r="B255" s="133"/>
      <c r="C255" s="133"/>
      <c r="D255" s="133"/>
      <c r="E255" s="133"/>
      <c r="F255" s="133"/>
      <c r="G255" s="133"/>
      <c r="H255" s="133"/>
      <c r="I255" s="133"/>
      <c r="J255" s="133"/>
      <c r="L255" s="435"/>
      <c r="M255" s="436"/>
      <c r="N255" s="436"/>
      <c r="O255" s="436"/>
      <c r="P255" s="437"/>
      <c r="Q255" s="19"/>
    </row>
    <row r="256" spans="2:17" ht="15" customHeight="1" x14ac:dyDescent="0.2">
      <c r="B256" s="133"/>
      <c r="C256" s="133"/>
      <c r="D256" s="133"/>
      <c r="E256" s="133"/>
      <c r="F256" s="133"/>
      <c r="G256" s="133"/>
      <c r="H256" s="133"/>
      <c r="I256" s="133"/>
      <c r="J256" s="133"/>
      <c r="L256" s="435"/>
      <c r="M256" s="436"/>
      <c r="N256" s="436"/>
      <c r="O256" s="436"/>
      <c r="P256" s="437"/>
      <c r="Q256" s="19"/>
    </row>
    <row r="257" spans="2:17" ht="15" customHeight="1" x14ac:dyDescent="0.2">
      <c r="B257" s="133"/>
      <c r="C257" s="133"/>
      <c r="D257" s="133"/>
      <c r="E257" s="133"/>
      <c r="F257" s="133"/>
      <c r="G257" s="133"/>
      <c r="H257" s="133"/>
      <c r="I257" s="133"/>
      <c r="J257" s="133"/>
      <c r="L257" s="435"/>
      <c r="M257" s="436"/>
      <c r="N257" s="436"/>
      <c r="O257" s="436"/>
      <c r="P257" s="437"/>
      <c r="Q257" s="19"/>
    </row>
    <row r="258" spans="2:17" ht="15" customHeight="1" x14ac:dyDescent="0.2">
      <c r="B258" s="213" t="s">
        <v>1255</v>
      </c>
      <c r="C258" s="213"/>
      <c r="D258" s="213"/>
      <c r="E258" s="213"/>
      <c r="F258" s="213"/>
      <c r="G258" s="213"/>
      <c r="H258" s="213"/>
      <c r="I258" s="213"/>
      <c r="J258" s="213"/>
      <c r="L258" s="435"/>
      <c r="M258" s="436"/>
      <c r="N258" s="436"/>
      <c r="O258" s="436"/>
      <c r="P258" s="437"/>
      <c r="Q258" s="19"/>
    </row>
    <row r="259" spans="2:17" ht="15" customHeight="1" x14ac:dyDescent="0.2">
      <c r="B259" s="213"/>
      <c r="C259" s="213"/>
      <c r="D259" s="213"/>
      <c r="E259" s="213"/>
      <c r="F259" s="213"/>
      <c r="G259" s="213"/>
      <c r="H259" s="213"/>
      <c r="I259" s="213"/>
      <c r="J259" s="213"/>
      <c r="L259" s="435"/>
      <c r="M259" s="436"/>
      <c r="N259" s="436"/>
      <c r="O259" s="436"/>
      <c r="P259" s="437"/>
      <c r="Q259" s="19"/>
    </row>
    <row r="260" spans="2:17" ht="15" customHeight="1" x14ac:dyDescent="0.2">
      <c r="B260" s="213"/>
      <c r="C260" s="213"/>
      <c r="D260" s="213"/>
      <c r="E260" s="213"/>
      <c r="F260" s="213"/>
      <c r="G260" s="213"/>
      <c r="H260" s="213"/>
      <c r="I260" s="213"/>
      <c r="J260" s="213"/>
      <c r="L260" s="435"/>
      <c r="M260" s="436"/>
      <c r="N260" s="436"/>
      <c r="O260" s="436"/>
      <c r="P260" s="437"/>
      <c r="Q260" s="19"/>
    </row>
    <row r="261" spans="2:17" ht="15" customHeight="1" x14ac:dyDescent="0.2">
      <c r="B261" s="213"/>
      <c r="C261" s="213"/>
      <c r="D261" s="213"/>
      <c r="E261" s="213"/>
      <c r="F261" s="213"/>
      <c r="G261" s="213"/>
      <c r="H261" s="213"/>
      <c r="I261" s="213"/>
      <c r="J261" s="213"/>
      <c r="L261" s="435"/>
      <c r="M261" s="436"/>
      <c r="N261" s="436"/>
      <c r="O261" s="436"/>
      <c r="P261" s="437"/>
      <c r="Q261" s="19"/>
    </row>
    <row r="262" spans="2:17" ht="15" customHeight="1" x14ac:dyDescent="0.2">
      <c r="B262" s="213"/>
      <c r="C262" s="213"/>
      <c r="D262" s="213"/>
      <c r="E262" s="213"/>
      <c r="F262" s="213"/>
      <c r="G262" s="213"/>
      <c r="H262" s="213"/>
      <c r="I262" s="213"/>
      <c r="J262" s="213"/>
      <c r="L262" s="435"/>
      <c r="M262" s="436"/>
      <c r="N262" s="436"/>
      <c r="O262" s="436"/>
      <c r="P262" s="437"/>
      <c r="Q262" s="19"/>
    </row>
    <row r="263" spans="2:17" ht="15" customHeight="1" x14ac:dyDescent="0.2">
      <c r="B263" s="133"/>
      <c r="C263" s="133"/>
      <c r="D263" s="133"/>
      <c r="E263" s="133"/>
      <c r="F263" s="133"/>
      <c r="G263" s="133"/>
      <c r="H263" s="133"/>
      <c r="I263" s="133"/>
      <c r="J263" s="133"/>
      <c r="L263" s="435"/>
      <c r="M263" s="436"/>
      <c r="N263" s="436"/>
      <c r="O263" s="436"/>
      <c r="P263" s="437"/>
      <c r="Q263" s="19"/>
    </row>
    <row r="264" spans="2:17" ht="15" customHeight="1" x14ac:dyDescent="0.2">
      <c r="B264" s="133"/>
      <c r="C264" s="133"/>
      <c r="D264" s="133"/>
      <c r="E264" s="133"/>
      <c r="F264" s="133"/>
      <c r="G264" s="133"/>
      <c r="H264" s="133"/>
      <c r="I264" s="133"/>
      <c r="J264" s="133"/>
      <c r="L264" s="435"/>
      <c r="M264" s="436"/>
      <c r="N264" s="436"/>
      <c r="O264" s="436"/>
      <c r="P264" s="437"/>
      <c r="Q264" s="19"/>
    </row>
    <row r="265" spans="2:17" ht="15" customHeight="1" x14ac:dyDescent="0.2">
      <c r="B265" s="133"/>
      <c r="C265" s="133"/>
      <c r="D265" s="133"/>
      <c r="E265" s="133"/>
      <c r="F265" s="133"/>
      <c r="G265" s="133"/>
      <c r="H265" s="133"/>
      <c r="I265" s="133"/>
      <c r="J265" s="133"/>
      <c r="L265" s="435"/>
      <c r="M265" s="436"/>
      <c r="N265" s="436"/>
      <c r="O265" s="436"/>
      <c r="P265" s="437"/>
      <c r="Q265" s="19"/>
    </row>
    <row r="266" spans="2:17" ht="15" customHeight="1" x14ac:dyDescent="0.2">
      <c r="B266" s="133"/>
      <c r="C266" s="133"/>
      <c r="D266" s="133"/>
      <c r="E266" s="133"/>
      <c r="F266" s="133"/>
      <c r="G266" s="133"/>
      <c r="H266" s="133"/>
      <c r="I266" s="133"/>
      <c r="J266" s="133"/>
      <c r="L266" s="435"/>
      <c r="M266" s="436"/>
      <c r="N266" s="436"/>
      <c r="O266" s="436"/>
      <c r="P266" s="437"/>
      <c r="Q266" s="19"/>
    </row>
    <row r="267" spans="2:17" ht="15" customHeight="1" x14ac:dyDescent="0.2">
      <c r="B267" s="133"/>
      <c r="C267" s="133"/>
      <c r="D267" s="133"/>
      <c r="E267" s="133"/>
      <c r="F267" s="133"/>
      <c r="G267" s="133"/>
      <c r="H267" s="133"/>
      <c r="I267" s="133"/>
      <c r="J267" s="133"/>
      <c r="L267" s="435"/>
      <c r="M267" s="436"/>
      <c r="N267" s="436"/>
      <c r="O267" s="436"/>
      <c r="P267" s="437"/>
      <c r="Q267" s="19"/>
    </row>
    <row r="268" spans="2:17" ht="15" customHeight="1" x14ac:dyDescent="0.2">
      <c r="B268" s="133"/>
      <c r="C268" s="133"/>
      <c r="D268" s="133"/>
      <c r="E268" s="133"/>
      <c r="F268" s="133"/>
      <c r="G268" s="133"/>
      <c r="H268" s="133"/>
      <c r="I268" s="133"/>
      <c r="J268" s="133"/>
      <c r="L268" s="435"/>
      <c r="M268" s="436"/>
      <c r="N268" s="436"/>
      <c r="O268" s="436"/>
      <c r="P268" s="437"/>
      <c r="Q268" s="19"/>
    </row>
    <row r="269" spans="2:17" ht="15" customHeight="1" x14ac:dyDescent="0.2">
      <c r="B269" s="213" t="s">
        <v>1256</v>
      </c>
      <c r="C269" s="213"/>
      <c r="D269" s="213"/>
      <c r="E269" s="213"/>
      <c r="F269" s="213"/>
      <c r="G269" s="213"/>
      <c r="H269" s="213"/>
      <c r="I269" s="213"/>
      <c r="J269" s="213"/>
      <c r="L269" s="435"/>
      <c r="M269" s="436"/>
      <c r="N269" s="436"/>
      <c r="O269" s="436"/>
      <c r="P269" s="437"/>
      <c r="Q269" s="19"/>
    </row>
    <row r="270" spans="2:17" ht="15" customHeight="1" x14ac:dyDescent="0.2">
      <c r="B270" s="213"/>
      <c r="C270" s="213"/>
      <c r="D270" s="213"/>
      <c r="E270" s="213"/>
      <c r="F270" s="213"/>
      <c r="G270" s="213"/>
      <c r="H270" s="213"/>
      <c r="I270" s="213"/>
      <c r="J270" s="213"/>
      <c r="L270" s="435"/>
      <c r="M270" s="436"/>
      <c r="N270" s="436"/>
      <c r="O270" s="436"/>
      <c r="P270" s="437"/>
      <c r="Q270" s="19"/>
    </row>
    <row r="271" spans="2:17" ht="15" customHeight="1" x14ac:dyDescent="0.2">
      <c r="B271" s="133"/>
      <c r="C271" s="133"/>
      <c r="D271" s="133"/>
      <c r="E271" s="133"/>
      <c r="F271" s="133"/>
      <c r="G271" s="133"/>
      <c r="H271" s="133"/>
      <c r="I271" s="133"/>
      <c r="J271" s="133"/>
      <c r="L271" s="435"/>
      <c r="M271" s="436"/>
      <c r="N271" s="436"/>
      <c r="O271" s="436"/>
      <c r="P271" s="437"/>
      <c r="Q271" s="19"/>
    </row>
    <row r="272" spans="2:17" ht="15" customHeight="1" x14ac:dyDescent="0.2">
      <c r="B272" s="204"/>
      <c r="C272" s="204"/>
      <c r="D272" s="204"/>
      <c r="E272" s="204"/>
      <c r="F272" s="204"/>
      <c r="G272" s="204"/>
      <c r="H272" s="204"/>
      <c r="I272" s="204"/>
      <c r="J272" s="204"/>
      <c r="L272" s="438"/>
      <c r="M272" s="439"/>
      <c r="N272" s="439"/>
      <c r="O272" s="439"/>
      <c r="P272" s="440"/>
      <c r="Q272" s="19"/>
    </row>
    <row r="273" spans="2:17" ht="15" customHeight="1" x14ac:dyDescent="0.2">
      <c r="B273" s="133"/>
      <c r="C273" s="133"/>
      <c r="D273" s="133"/>
      <c r="E273" s="133"/>
      <c r="F273" s="133"/>
      <c r="G273" s="133"/>
      <c r="H273" s="133"/>
      <c r="I273" s="133"/>
      <c r="J273" s="133"/>
      <c r="P273" s="19"/>
      <c r="Q273" s="19"/>
    </row>
    <row r="274" spans="2:17" ht="15" customHeight="1" x14ac:dyDescent="0.2">
      <c r="B274" s="443" t="s">
        <v>1257</v>
      </c>
      <c r="C274" s="443"/>
      <c r="D274" s="443"/>
      <c r="E274" s="443"/>
      <c r="F274" s="443"/>
      <c r="G274" s="443"/>
      <c r="H274" s="443"/>
      <c r="I274" s="443"/>
      <c r="J274" s="443"/>
      <c r="P274" s="19"/>
      <c r="Q274" s="19"/>
    </row>
    <row r="275" spans="2:17" ht="15" customHeight="1" x14ac:dyDescent="0.2">
      <c r="B275" s="443"/>
      <c r="C275" s="443"/>
      <c r="D275" s="443"/>
      <c r="E275" s="443"/>
      <c r="F275" s="443"/>
      <c r="G275" s="443"/>
      <c r="H275" s="443"/>
      <c r="I275" s="443"/>
      <c r="J275" s="443"/>
      <c r="P275" s="19"/>
      <c r="Q275" s="19"/>
    </row>
    <row r="276" spans="2:17" ht="15" customHeight="1" x14ac:dyDescent="0.2">
      <c r="B276" s="443"/>
      <c r="C276" s="443"/>
      <c r="D276" s="443"/>
      <c r="E276" s="443"/>
      <c r="F276" s="443"/>
      <c r="G276" s="443"/>
      <c r="H276" s="443"/>
      <c r="I276" s="443"/>
      <c r="J276" s="443"/>
      <c r="L276" s="82"/>
      <c r="M276" s="82"/>
      <c r="N276" s="82"/>
      <c r="O276" s="82"/>
      <c r="P276" s="19"/>
      <c r="Q276" s="19"/>
    </row>
    <row r="277" spans="2:17" ht="15" customHeight="1" x14ac:dyDescent="0.2">
      <c r="B277" s="443"/>
      <c r="C277" s="443"/>
      <c r="D277" s="443"/>
      <c r="E277" s="443"/>
      <c r="F277" s="443"/>
      <c r="G277" s="443"/>
      <c r="H277" s="443"/>
      <c r="I277" s="443"/>
      <c r="J277" s="443"/>
      <c r="L277" s="82"/>
      <c r="M277" s="82"/>
      <c r="N277" s="82"/>
      <c r="O277" s="82"/>
      <c r="P277" s="19"/>
      <c r="Q277" s="19"/>
    </row>
    <row r="278" spans="2:17" ht="15" customHeight="1" x14ac:dyDescent="0.2">
      <c r="B278" s="443"/>
      <c r="C278" s="443"/>
      <c r="D278" s="443"/>
      <c r="E278" s="443"/>
      <c r="F278" s="443"/>
      <c r="G278" s="443"/>
      <c r="H278" s="443"/>
      <c r="I278" s="443"/>
      <c r="J278" s="443"/>
      <c r="L278" s="82"/>
      <c r="M278" s="82"/>
      <c r="N278" s="82"/>
      <c r="O278" s="82"/>
      <c r="P278" s="19"/>
      <c r="Q278" s="19"/>
    </row>
    <row r="279" spans="2:17" ht="15" customHeight="1" x14ac:dyDescent="0.2">
      <c r="B279" s="213" t="s">
        <v>1258</v>
      </c>
      <c r="C279" s="213"/>
      <c r="D279" s="213"/>
      <c r="E279" s="213"/>
      <c r="F279" s="213"/>
      <c r="G279" s="213"/>
      <c r="H279" s="213"/>
      <c r="I279" s="213"/>
      <c r="J279" s="213"/>
      <c r="L279" s="82"/>
      <c r="M279" s="82"/>
      <c r="N279" s="82"/>
      <c r="O279" s="82"/>
      <c r="P279" s="19"/>
      <c r="Q279" s="19"/>
    </row>
    <row r="280" spans="2:17" ht="15" customHeight="1" x14ac:dyDescent="0.2">
      <c r="B280" s="213"/>
      <c r="C280" s="213"/>
      <c r="D280" s="213"/>
      <c r="E280" s="213"/>
      <c r="F280" s="213"/>
      <c r="G280" s="213"/>
      <c r="H280" s="213"/>
      <c r="I280" s="213"/>
      <c r="J280" s="213"/>
      <c r="L280" s="82"/>
      <c r="M280" s="82"/>
      <c r="N280" s="82"/>
      <c r="O280" s="82"/>
      <c r="P280" s="19"/>
      <c r="Q280" s="19"/>
    </row>
    <row r="281" spans="2:17" ht="15" customHeight="1" x14ac:dyDescent="0.2">
      <c r="B281" s="213"/>
      <c r="C281" s="213"/>
      <c r="D281" s="213"/>
      <c r="E281" s="213"/>
      <c r="F281" s="213"/>
      <c r="G281" s="213"/>
      <c r="H281" s="213"/>
      <c r="I281" s="213"/>
      <c r="J281" s="213"/>
      <c r="L281" s="82"/>
      <c r="M281" s="82"/>
      <c r="N281" s="82"/>
      <c r="O281" s="82"/>
      <c r="P281" s="19"/>
      <c r="Q281" s="19"/>
    </row>
    <row r="282" spans="2:17" ht="15" customHeight="1" x14ac:dyDescent="0.2">
      <c r="B282" s="213"/>
      <c r="C282" s="213"/>
      <c r="D282" s="213"/>
      <c r="E282" s="213"/>
      <c r="F282" s="213"/>
      <c r="G282" s="213"/>
      <c r="H282" s="213"/>
      <c r="I282" s="213"/>
      <c r="J282" s="213"/>
      <c r="L282" s="82"/>
      <c r="M282" s="82"/>
      <c r="N282" s="82"/>
      <c r="O282" s="82"/>
      <c r="P282" s="19"/>
      <c r="Q282" s="19"/>
    </row>
    <row r="283" spans="2:17" ht="15" customHeight="1" x14ac:dyDescent="0.2">
      <c r="B283" s="213" t="s">
        <v>1259</v>
      </c>
      <c r="C283" s="213"/>
      <c r="D283" s="213"/>
      <c r="E283" s="213"/>
      <c r="F283" s="213"/>
      <c r="G283" s="213"/>
      <c r="H283" s="213"/>
      <c r="I283" s="213"/>
      <c r="J283" s="213"/>
      <c r="L283" s="82"/>
      <c r="M283" s="82"/>
      <c r="N283" s="82"/>
      <c r="O283" s="82"/>
      <c r="P283" s="19"/>
      <c r="Q283" s="19"/>
    </row>
    <row r="284" spans="2:17" ht="15" customHeight="1" x14ac:dyDescent="0.2">
      <c r="B284" s="213"/>
      <c r="C284" s="213"/>
      <c r="D284" s="213"/>
      <c r="E284" s="213"/>
      <c r="F284" s="213"/>
      <c r="G284" s="213"/>
      <c r="H284" s="213"/>
      <c r="I284" s="213"/>
      <c r="J284" s="213"/>
      <c r="L284" s="82"/>
      <c r="M284" s="82"/>
      <c r="N284" s="82"/>
      <c r="O284" s="82"/>
      <c r="P284" s="19"/>
      <c r="Q284" s="19"/>
    </row>
    <row r="285" spans="2:17" ht="15" customHeight="1" x14ac:dyDescent="0.2">
      <c r="B285" s="213"/>
      <c r="C285" s="213"/>
      <c r="D285" s="213"/>
      <c r="E285" s="213"/>
      <c r="F285" s="213"/>
      <c r="G285" s="213"/>
      <c r="H285" s="213"/>
      <c r="I285" s="213"/>
      <c r="J285" s="213"/>
      <c r="L285" s="82"/>
      <c r="M285" s="82"/>
      <c r="N285" s="82"/>
      <c r="O285" s="82"/>
      <c r="P285" s="19"/>
      <c r="Q285" s="19"/>
    </row>
    <row r="286" spans="2:17" ht="15" customHeight="1" x14ac:dyDescent="0.2">
      <c r="B286" s="213"/>
      <c r="C286" s="213"/>
      <c r="D286" s="213"/>
      <c r="E286" s="213"/>
      <c r="F286" s="213"/>
      <c r="G286" s="213"/>
      <c r="H286" s="213"/>
      <c r="I286" s="213"/>
      <c r="J286" s="213"/>
      <c r="L286" s="82"/>
      <c r="M286" s="82"/>
      <c r="N286" s="82"/>
      <c r="O286" s="82"/>
      <c r="P286" s="19"/>
      <c r="Q286" s="19"/>
    </row>
    <row r="287" spans="2:17" ht="15" customHeight="1" x14ac:dyDescent="0.2">
      <c r="B287" s="213"/>
      <c r="C287" s="213"/>
      <c r="D287" s="213"/>
      <c r="E287" s="213"/>
      <c r="F287" s="213"/>
      <c r="G287" s="213"/>
      <c r="H287" s="213"/>
      <c r="I287" s="213"/>
      <c r="J287" s="213"/>
      <c r="L287" s="82"/>
      <c r="M287" s="82"/>
      <c r="N287" s="82"/>
      <c r="O287" s="82"/>
      <c r="P287" s="19"/>
      <c r="Q287" s="19"/>
    </row>
    <row r="288" spans="2:17" ht="15" customHeight="1" x14ac:dyDescent="0.2">
      <c r="B288" s="213"/>
      <c r="C288" s="213"/>
      <c r="D288" s="213"/>
      <c r="E288" s="213"/>
      <c r="F288" s="213"/>
      <c r="G288" s="213"/>
      <c r="H288" s="213"/>
      <c r="I288" s="213"/>
      <c r="J288" s="213"/>
      <c r="L288" s="82"/>
      <c r="M288" s="82"/>
      <c r="N288" s="82"/>
      <c r="O288" s="82"/>
      <c r="P288" s="19"/>
      <c r="Q288" s="19"/>
    </row>
    <row r="289" spans="2:17" ht="15" customHeight="1" x14ac:dyDescent="0.2">
      <c r="B289" s="213"/>
      <c r="C289" s="213"/>
      <c r="D289" s="213"/>
      <c r="E289" s="213"/>
      <c r="F289" s="213"/>
      <c r="G289" s="213"/>
      <c r="H289" s="213"/>
      <c r="I289" s="213"/>
      <c r="J289" s="213"/>
      <c r="L289" s="222" t="s">
        <v>408</v>
      </c>
      <c r="M289" s="222"/>
      <c r="N289" s="222"/>
      <c r="O289" s="82"/>
      <c r="P289" s="19"/>
      <c r="Q289" s="19"/>
    </row>
    <row r="290" spans="2:17" ht="15" customHeight="1" x14ac:dyDescent="0.2">
      <c r="B290" s="213"/>
      <c r="C290" s="213"/>
      <c r="D290" s="213"/>
      <c r="E290" s="213"/>
      <c r="F290" s="213"/>
      <c r="G290" s="213"/>
      <c r="H290" s="213"/>
      <c r="I290" s="213"/>
      <c r="J290" s="213"/>
      <c r="L290" s="222"/>
      <c r="M290" s="222"/>
      <c r="N290" s="222"/>
      <c r="O290" s="82"/>
      <c r="P290" s="19"/>
      <c r="Q290" s="19"/>
    </row>
    <row r="291" spans="2:17" ht="15" customHeight="1" x14ac:dyDescent="0.2">
      <c r="B291" s="213" t="s">
        <v>1260</v>
      </c>
      <c r="C291" s="213"/>
      <c r="D291" s="213"/>
      <c r="E291" s="213"/>
      <c r="F291" s="213"/>
      <c r="G291" s="213"/>
      <c r="H291" s="213"/>
      <c r="I291" s="213"/>
      <c r="J291" s="213"/>
      <c r="O291" s="82"/>
      <c r="P291" s="19"/>
      <c r="Q291" s="19"/>
    </row>
    <row r="292" spans="2:17" ht="15" customHeight="1" x14ac:dyDescent="0.2">
      <c r="B292" s="213"/>
      <c r="C292" s="213"/>
      <c r="D292" s="213"/>
      <c r="E292" s="213"/>
      <c r="F292" s="213"/>
      <c r="G292" s="213"/>
      <c r="H292" s="213"/>
      <c r="I292" s="213"/>
      <c r="J292" s="213"/>
      <c r="L292" s="82"/>
      <c r="M292" s="82"/>
      <c r="N292" s="82"/>
      <c r="O292" s="82"/>
      <c r="P292" s="19"/>
      <c r="Q292" s="19"/>
    </row>
    <row r="293" spans="2:17" ht="15" customHeight="1" x14ac:dyDescent="0.2">
      <c r="B293" s="133"/>
      <c r="C293" s="133"/>
      <c r="D293" s="133"/>
      <c r="E293" s="133"/>
      <c r="F293" s="133"/>
      <c r="G293" s="133"/>
      <c r="H293" s="133"/>
      <c r="I293" s="133"/>
      <c r="J293" s="133"/>
      <c r="L293" s="82"/>
      <c r="M293" s="82"/>
      <c r="N293" s="82"/>
      <c r="O293" s="82"/>
      <c r="P293" s="19"/>
      <c r="Q293" s="19"/>
    </row>
    <row r="294" spans="2:17" ht="15" customHeight="1" x14ac:dyDescent="0.2">
      <c r="B294" s="133"/>
      <c r="C294" s="133"/>
      <c r="D294" s="133"/>
      <c r="E294" s="133"/>
      <c r="F294" s="133"/>
      <c r="G294" s="133"/>
      <c r="H294" s="133"/>
      <c r="I294" s="133"/>
      <c r="J294" s="133"/>
      <c r="L294" s="82"/>
      <c r="M294" s="82"/>
      <c r="N294" s="82"/>
      <c r="O294" s="82"/>
      <c r="P294" s="19"/>
      <c r="Q294" s="19"/>
    </row>
    <row r="295" spans="2:17" ht="15" customHeight="1" x14ac:dyDescent="0.2">
      <c r="B295" s="133"/>
      <c r="C295" s="133"/>
      <c r="D295" s="133"/>
      <c r="E295" s="133"/>
      <c r="F295" s="133"/>
      <c r="G295" s="133"/>
      <c r="H295" s="133"/>
      <c r="I295" s="133"/>
      <c r="J295" s="133"/>
      <c r="L295" s="82"/>
      <c r="M295" s="82"/>
      <c r="N295" s="82"/>
      <c r="O295" s="82"/>
      <c r="P295" s="19"/>
      <c r="Q295" s="19"/>
    </row>
    <row r="296" spans="2:17" ht="15" customHeight="1" x14ac:dyDescent="0.2">
      <c r="O296" s="82"/>
      <c r="P296" s="19"/>
      <c r="Q296" s="19"/>
    </row>
    <row r="297" spans="2:17" ht="15" customHeight="1" x14ac:dyDescent="0.2">
      <c r="B297" s="213" t="s">
        <v>1261</v>
      </c>
      <c r="C297" s="213"/>
      <c r="D297" s="213"/>
      <c r="E297" s="213"/>
      <c r="F297" s="213"/>
      <c r="G297" s="213"/>
      <c r="H297" s="213"/>
      <c r="I297" s="213"/>
      <c r="J297" s="213"/>
      <c r="O297" s="82"/>
      <c r="P297" s="19"/>
      <c r="Q297" s="19"/>
    </row>
    <row r="298" spans="2:17" ht="15" customHeight="1" x14ac:dyDescent="0.2">
      <c r="B298" s="213"/>
      <c r="C298" s="213"/>
      <c r="D298" s="213"/>
      <c r="E298" s="213"/>
      <c r="F298" s="213"/>
      <c r="G298" s="213"/>
      <c r="H298" s="213"/>
      <c r="I298" s="213"/>
      <c r="J298" s="213"/>
      <c r="L298" s="82"/>
      <c r="M298" s="82"/>
      <c r="N298" s="82"/>
      <c r="O298" s="82"/>
      <c r="P298" s="19"/>
      <c r="Q298" s="19"/>
    </row>
    <row r="299" spans="2:17" ht="15" customHeight="1" x14ac:dyDescent="0.2">
      <c r="L299" s="82"/>
      <c r="M299" s="82"/>
      <c r="N299" s="82"/>
      <c r="O299" s="82"/>
      <c r="P299" s="19"/>
      <c r="Q299" s="19"/>
    </row>
    <row r="300" spans="2:17" ht="15" customHeight="1" x14ac:dyDescent="0.2">
      <c r="B300" s="790" t="s">
        <v>266</v>
      </c>
      <c r="C300" s="790"/>
      <c r="D300" s="790" t="s">
        <v>267</v>
      </c>
      <c r="E300" s="790"/>
      <c r="F300" s="790" t="s">
        <v>268</v>
      </c>
      <c r="G300" s="790"/>
      <c r="H300" s="790" t="s">
        <v>558</v>
      </c>
      <c r="I300" s="790"/>
      <c r="J300" s="790"/>
      <c r="L300" s="82"/>
      <c r="M300" s="82"/>
      <c r="N300" s="82"/>
      <c r="O300" s="82"/>
      <c r="P300" s="19"/>
      <c r="Q300" s="19"/>
    </row>
    <row r="301" spans="2:17" ht="15" customHeight="1" x14ac:dyDescent="0.2">
      <c r="B301" s="790"/>
      <c r="C301" s="790"/>
      <c r="D301" s="790"/>
      <c r="E301" s="790"/>
      <c r="F301" s="790"/>
      <c r="G301" s="790"/>
      <c r="H301" s="790"/>
      <c r="I301" s="790"/>
      <c r="J301" s="790"/>
      <c r="L301" s="82"/>
      <c r="M301" s="82"/>
      <c r="N301" s="82"/>
      <c r="O301" s="82"/>
      <c r="P301" s="19"/>
      <c r="Q301" s="19"/>
    </row>
    <row r="302" spans="2:17" ht="15" customHeight="1" x14ac:dyDescent="0.2">
      <c r="B302" s="801"/>
      <c r="C302" s="801"/>
      <c r="D302" s="801"/>
      <c r="E302" s="801"/>
      <c r="F302" s="801"/>
      <c r="G302" s="801"/>
      <c r="H302" s="800" t="s">
        <v>545</v>
      </c>
      <c r="I302" s="800"/>
      <c r="J302" s="800"/>
      <c r="L302" s="82"/>
      <c r="M302" s="82"/>
      <c r="N302" s="82"/>
      <c r="O302" s="82"/>
      <c r="P302" s="19"/>
      <c r="Q302" s="19"/>
    </row>
    <row r="303" spans="2:17" ht="15" customHeight="1" x14ac:dyDescent="0.2">
      <c r="B303" s="801"/>
      <c r="C303" s="801"/>
      <c r="D303" s="801"/>
      <c r="E303" s="801"/>
      <c r="F303" s="801"/>
      <c r="G303" s="801"/>
      <c r="H303" s="800"/>
      <c r="I303" s="800"/>
      <c r="J303" s="800"/>
      <c r="L303" s="82"/>
      <c r="M303" s="82"/>
      <c r="N303" s="82"/>
      <c r="O303" s="82"/>
      <c r="P303" s="19"/>
      <c r="Q303" s="19"/>
    </row>
    <row r="304" spans="2:17" ht="15" customHeight="1" x14ac:dyDescent="0.2">
      <c r="B304" s="800" t="s">
        <v>559</v>
      </c>
      <c r="C304" s="800"/>
      <c r="D304" s="800" t="s">
        <v>560</v>
      </c>
      <c r="E304" s="800"/>
      <c r="F304" s="801"/>
      <c r="G304" s="801"/>
      <c r="H304" s="800"/>
      <c r="I304" s="800"/>
      <c r="J304" s="800"/>
      <c r="L304" s="82"/>
      <c r="M304" s="82"/>
      <c r="N304" s="82"/>
      <c r="O304" s="82"/>
      <c r="P304" s="19"/>
      <c r="Q304" s="19"/>
    </row>
    <row r="305" spans="2:17" ht="15" customHeight="1" x14ac:dyDescent="0.2">
      <c r="B305" s="820"/>
      <c r="C305" s="821"/>
      <c r="D305" s="814"/>
      <c r="E305" s="815"/>
      <c r="F305" s="814"/>
      <c r="G305" s="815"/>
      <c r="H305" s="843" t="s">
        <v>544</v>
      </c>
      <c r="I305" s="844"/>
      <c r="J305" s="845"/>
      <c r="L305" s="82"/>
      <c r="M305" s="82"/>
      <c r="N305" s="82"/>
      <c r="O305" s="82"/>
      <c r="P305" s="19"/>
      <c r="Q305" s="19"/>
    </row>
    <row r="306" spans="2:17" ht="15" customHeight="1" x14ac:dyDescent="0.2">
      <c r="B306" s="822"/>
      <c r="C306" s="823"/>
      <c r="D306" s="816"/>
      <c r="E306" s="817"/>
      <c r="F306" s="816"/>
      <c r="G306" s="817"/>
      <c r="H306" s="846"/>
      <c r="I306" s="847"/>
      <c r="J306" s="848"/>
      <c r="L306" s="82"/>
      <c r="M306" s="82"/>
      <c r="N306" s="82"/>
      <c r="O306" s="82"/>
      <c r="P306" s="19"/>
      <c r="Q306" s="19"/>
    </row>
    <row r="307" spans="2:17" ht="15" customHeight="1" x14ac:dyDescent="0.2">
      <c r="B307" s="824"/>
      <c r="C307" s="825"/>
      <c r="D307" s="818"/>
      <c r="E307" s="819"/>
      <c r="F307" s="816"/>
      <c r="G307" s="817"/>
      <c r="H307" s="846"/>
      <c r="I307" s="847"/>
      <c r="J307" s="848"/>
      <c r="L307" s="82"/>
      <c r="M307" s="82"/>
      <c r="N307" s="82"/>
      <c r="O307" s="82"/>
      <c r="P307" s="19"/>
      <c r="Q307" s="19"/>
    </row>
    <row r="308" spans="2:17" ht="15" customHeight="1" x14ac:dyDescent="0.2">
      <c r="B308" s="813" t="s">
        <v>561</v>
      </c>
      <c r="C308" s="813"/>
      <c r="D308" s="813" t="s">
        <v>32</v>
      </c>
      <c r="E308" s="813"/>
      <c r="F308" s="818"/>
      <c r="G308" s="819"/>
      <c r="H308" s="849"/>
      <c r="I308" s="850"/>
      <c r="J308" s="851"/>
      <c r="K308" s="142" t="s">
        <v>356</v>
      </c>
      <c r="L308" s="231" t="s">
        <v>1262</v>
      </c>
      <c r="M308" s="232"/>
      <c r="N308" s="232"/>
      <c r="O308" s="232"/>
      <c r="P308" s="233"/>
      <c r="Q308" s="19"/>
    </row>
    <row r="309" spans="2:17" ht="15" customHeight="1" x14ac:dyDescent="0.2">
      <c r="B309" s="820"/>
      <c r="C309" s="821"/>
      <c r="D309" s="814"/>
      <c r="E309" s="815"/>
      <c r="F309" s="814"/>
      <c r="G309" s="815"/>
      <c r="H309" s="802" t="s">
        <v>565</v>
      </c>
      <c r="I309" s="803"/>
      <c r="J309" s="804"/>
      <c r="L309" s="234"/>
      <c r="M309" s="222"/>
      <c r="N309" s="222"/>
      <c r="O309" s="222"/>
      <c r="P309" s="235"/>
      <c r="Q309" s="19"/>
    </row>
    <row r="310" spans="2:17" ht="15" customHeight="1" x14ac:dyDescent="0.2">
      <c r="B310" s="822"/>
      <c r="C310" s="823"/>
      <c r="D310" s="816"/>
      <c r="E310" s="817"/>
      <c r="F310" s="816"/>
      <c r="G310" s="817"/>
      <c r="H310" s="805"/>
      <c r="I310" s="806"/>
      <c r="J310" s="807"/>
      <c r="L310" s="234"/>
      <c r="M310" s="222"/>
      <c r="N310" s="222"/>
      <c r="O310" s="222"/>
      <c r="P310" s="235"/>
      <c r="Q310" s="19"/>
    </row>
    <row r="311" spans="2:17" ht="15" customHeight="1" x14ac:dyDescent="0.2">
      <c r="B311" s="824"/>
      <c r="C311" s="825"/>
      <c r="D311" s="818"/>
      <c r="E311" s="819"/>
      <c r="F311" s="816"/>
      <c r="G311" s="817"/>
      <c r="H311" s="805"/>
      <c r="I311" s="806"/>
      <c r="J311" s="807"/>
      <c r="L311" s="234"/>
      <c r="M311" s="222"/>
      <c r="N311" s="222"/>
      <c r="O311" s="222"/>
      <c r="P311" s="235"/>
      <c r="Q311" s="19"/>
    </row>
    <row r="312" spans="2:17" ht="15" customHeight="1" x14ac:dyDescent="0.2">
      <c r="B312" s="800" t="s">
        <v>562</v>
      </c>
      <c r="C312" s="800"/>
      <c r="D312" s="800" t="s">
        <v>262</v>
      </c>
      <c r="E312" s="800"/>
      <c r="F312" s="818"/>
      <c r="G312" s="819"/>
      <c r="H312" s="808"/>
      <c r="I312" s="809"/>
      <c r="J312" s="810"/>
      <c r="K312" s="142"/>
      <c r="L312" s="234"/>
      <c r="M312" s="222"/>
      <c r="N312" s="222"/>
      <c r="O312" s="222"/>
      <c r="P312" s="235"/>
      <c r="Q312" s="19"/>
    </row>
    <row r="313" spans="2:17" ht="15" customHeight="1" x14ac:dyDescent="0.2">
      <c r="B313" s="820"/>
      <c r="C313" s="821"/>
      <c r="D313" s="814"/>
      <c r="E313" s="815"/>
      <c r="F313" s="814"/>
      <c r="G313" s="815"/>
      <c r="H313" s="843" t="s">
        <v>564</v>
      </c>
      <c r="I313" s="844"/>
      <c r="J313" s="845"/>
      <c r="L313" s="234"/>
      <c r="M313" s="222"/>
      <c r="N313" s="222"/>
      <c r="O313" s="222"/>
      <c r="P313" s="235"/>
      <c r="Q313" s="19"/>
    </row>
    <row r="314" spans="2:17" ht="15" customHeight="1" x14ac:dyDescent="0.2">
      <c r="B314" s="822"/>
      <c r="C314" s="823"/>
      <c r="D314" s="816"/>
      <c r="E314" s="817"/>
      <c r="F314" s="816"/>
      <c r="G314" s="817"/>
      <c r="H314" s="846"/>
      <c r="I314" s="847"/>
      <c r="J314" s="848"/>
      <c r="L314" s="234"/>
      <c r="M314" s="222"/>
      <c r="N314" s="222"/>
      <c r="O314" s="222"/>
      <c r="P314" s="235"/>
      <c r="Q314" s="19"/>
    </row>
    <row r="315" spans="2:17" ht="15" customHeight="1" x14ac:dyDescent="0.2">
      <c r="B315" s="824"/>
      <c r="C315" s="825"/>
      <c r="D315" s="818"/>
      <c r="E315" s="819"/>
      <c r="F315" s="816"/>
      <c r="G315" s="817"/>
      <c r="H315" s="846"/>
      <c r="I315" s="847"/>
      <c r="J315" s="848"/>
      <c r="L315" s="234"/>
      <c r="M315" s="222"/>
      <c r="N315" s="222"/>
      <c r="O315" s="222"/>
      <c r="P315" s="235"/>
      <c r="Q315" s="19"/>
    </row>
    <row r="316" spans="2:17" ht="15" customHeight="1" x14ac:dyDescent="0.2">
      <c r="B316" s="813" t="s">
        <v>563</v>
      </c>
      <c r="C316" s="813"/>
      <c r="D316" s="813" t="s">
        <v>542</v>
      </c>
      <c r="E316" s="813"/>
      <c r="F316" s="818"/>
      <c r="G316" s="819"/>
      <c r="H316" s="849"/>
      <c r="I316" s="850"/>
      <c r="J316" s="851"/>
      <c r="L316" s="236"/>
      <c r="M316" s="237"/>
      <c r="N316" s="237"/>
      <c r="O316" s="237"/>
      <c r="P316" s="238"/>
      <c r="Q316" s="19"/>
    </row>
    <row r="317" spans="2:17" ht="15" customHeight="1" x14ac:dyDescent="0.2">
      <c r="B317" s="820"/>
      <c r="C317" s="821"/>
      <c r="D317" s="814"/>
      <c r="E317" s="815"/>
      <c r="F317" s="814"/>
      <c r="G317" s="815"/>
      <c r="H317" s="802" t="s">
        <v>567</v>
      </c>
      <c r="I317" s="803"/>
      <c r="J317" s="804"/>
      <c r="P317" s="19"/>
      <c r="Q317" s="19"/>
    </row>
    <row r="318" spans="2:17" ht="15" customHeight="1" x14ac:dyDescent="0.2">
      <c r="B318" s="822"/>
      <c r="C318" s="823"/>
      <c r="D318" s="816"/>
      <c r="E318" s="817"/>
      <c r="F318" s="816"/>
      <c r="G318" s="817"/>
      <c r="H318" s="805"/>
      <c r="I318" s="806"/>
      <c r="J318" s="807"/>
      <c r="P318" s="19"/>
      <c r="Q318" s="19"/>
    </row>
    <row r="319" spans="2:17" ht="15" customHeight="1" x14ac:dyDescent="0.2">
      <c r="B319" s="822"/>
      <c r="C319" s="823"/>
      <c r="D319" s="816"/>
      <c r="E319" s="817"/>
      <c r="F319" s="816"/>
      <c r="G319" s="817"/>
      <c r="H319" s="805"/>
      <c r="I319" s="806"/>
      <c r="J319" s="807"/>
      <c r="K319" s="112" t="s">
        <v>356</v>
      </c>
      <c r="L319" s="231" t="s">
        <v>961</v>
      </c>
      <c r="M319" s="232"/>
      <c r="N319" s="232"/>
      <c r="O319" s="232"/>
      <c r="P319" s="233"/>
      <c r="Q319" s="19"/>
    </row>
    <row r="320" spans="2:17" ht="15" customHeight="1" x14ac:dyDescent="0.2">
      <c r="B320" s="824"/>
      <c r="C320" s="825"/>
      <c r="D320" s="816"/>
      <c r="E320" s="817"/>
      <c r="F320" s="816"/>
      <c r="G320" s="817"/>
      <c r="H320" s="805"/>
      <c r="I320" s="806"/>
      <c r="J320" s="807"/>
      <c r="L320" s="234"/>
      <c r="M320" s="222"/>
      <c r="N320" s="222"/>
      <c r="O320" s="222"/>
      <c r="P320" s="235"/>
      <c r="Q320" s="19"/>
    </row>
    <row r="321" spans="1:17" ht="15" customHeight="1" x14ac:dyDescent="0.2">
      <c r="B321" s="800" t="s">
        <v>543</v>
      </c>
      <c r="C321" s="800"/>
      <c r="D321" s="800" t="s">
        <v>566</v>
      </c>
      <c r="E321" s="800"/>
      <c r="F321" s="818"/>
      <c r="G321" s="819"/>
      <c r="H321" s="808"/>
      <c r="I321" s="809"/>
      <c r="J321" s="810"/>
      <c r="L321" s="234"/>
      <c r="M321" s="222"/>
      <c r="N321" s="222"/>
      <c r="O321" s="222"/>
      <c r="P321" s="235"/>
      <c r="Q321" s="19"/>
    </row>
    <row r="322" spans="1:17" ht="15" customHeight="1" x14ac:dyDescent="0.2">
      <c r="B322" s="133"/>
      <c r="C322" s="133"/>
      <c r="D322" s="133"/>
      <c r="E322" s="133"/>
      <c r="F322" s="133"/>
      <c r="G322" s="133"/>
      <c r="H322" s="133"/>
      <c r="I322" s="133"/>
      <c r="J322" s="133"/>
      <c r="L322" s="234"/>
      <c r="M322" s="222"/>
      <c r="N322" s="222"/>
      <c r="O322" s="222"/>
      <c r="P322" s="235"/>
      <c r="Q322" s="19"/>
    </row>
    <row r="323" spans="1:17" ht="15" customHeight="1" x14ac:dyDescent="0.2">
      <c r="A323" s="143" t="s">
        <v>356</v>
      </c>
      <c r="B323" s="828" t="s">
        <v>261</v>
      </c>
      <c r="C323" s="829"/>
      <c r="D323" s="829"/>
      <c r="E323" s="829"/>
      <c r="F323" s="829"/>
      <c r="G323" s="829"/>
      <c r="H323" s="829"/>
      <c r="I323" s="829"/>
      <c r="J323" s="830"/>
      <c r="L323" s="236"/>
      <c r="M323" s="237"/>
      <c r="N323" s="237"/>
      <c r="O323" s="237"/>
      <c r="P323" s="238"/>
      <c r="Q323" s="19"/>
    </row>
    <row r="324" spans="1:17" ht="15" customHeight="1" x14ac:dyDescent="0.2">
      <c r="B324" s="831"/>
      <c r="C324" s="832"/>
      <c r="D324" s="832"/>
      <c r="E324" s="832"/>
      <c r="F324" s="832"/>
      <c r="G324" s="832"/>
      <c r="H324" s="832"/>
      <c r="I324" s="832"/>
      <c r="J324" s="833"/>
      <c r="L324" s="82"/>
      <c r="M324" s="82"/>
      <c r="N324" s="82"/>
      <c r="O324" s="82"/>
      <c r="P324" s="19"/>
      <c r="Q324" s="19"/>
    </row>
    <row r="325" spans="1:17" ht="15" customHeight="1" x14ac:dyDescent="0.2">
      <c r="B325" s="133"/>
      <c r="C325" s="133"/>
      <c r="D325" s="133"/>
      <c r="E325" s="133"/>
      <c r="F325" s="133"/>
      <c r="G325" s="133"/>
      <c r="H325" s="133"/>
      <c r="I325" s="133"/>
      <c r="J325" s="133"/>
      <c r="L325" s="82"/>
      <c r="M325" s="82"/>
      <c r="N325" s="82"/>
      <c r="O325" s="82"/>
      <c r="P325" s="19"/>
      <c r="Q325" s="19"/>
    </row>
    <row r="326" spans="1:17" ht="15" customHeight="1" x14ac:dyDescent="0.2">
      <c r="A326" s="19"/>
      <c r="B326" s="19"/>
      <c r="C326" s="19"/>
      <c r="D326" s="19"/>
      <c r="E326" s="19"/>
      <c r="F326" s="19"/>
      <c r="G326" s="19"/>
      <c r="H326" s="19"/>
      <c r="I326" s="19"/>
      <c r="J326" s="19"/>
      <c r="K326" s="19"/>
      <c r="L326" s="19"/>
      <c r="M326" s="19"/>
      <c r="N326" s="19"/>
      <c r="O326" s="19"/>
      <c r="P326" s="19"/>
      <c r="Q326" s="19"/>
    </row>
    <row r="327" spans="1:17" ht="15" customHeight="1" x14ac:dyDescent="0.2">
      <c r="P327" s="19"/>
      <c r="Q327" s="19"/>
    </row>
    <row r="328" spans="1:17" ht="15" customHeight="1" x14ac:dyDescent="0.2">
      <c r="B328" s="251" t="s">
        <v>264</v>
      </c>
      <c r="C328" s="251"/>
      <c r="D328" s="251"/>
      <c r="P328" s="19"/>
      <c r="Q328" s="19"/>
    </row>
    <row r="329" spans="1:17" ht="15" customHeight="1" x14ac:dyDescent="0.2">
      <c r="B329" s="250"/>
      <c r="C329" s="250"/>
      <c r="D329" s="250"/>
      <c r="P329" s="19"/>
      <c r="Q329" s="19"/>
    </row>
    <row r="330" spans="1:17" ht="15" customHeight="1" x14ac:dyDescent="0.2">
      <c r="B330" s="246" t="s">
        <v>242</v>
      </c>
      <c r="C330" s="246"/>
      <c r="D330" s="246"/>
      <c r="P330" s="19"/>
      <c r="Q330" s="19"/>
    </row>
    <row r="331" spans="1:17" ht="15" customHeight="1" x14ac:dyDescent="0.2">
      <c r="P331" s="19"/>
      <c r="Q331" s="19"/>
    </row>
    <row r="332" spans="1:17" ht="15" customHeight="1" x14ac:dyDescent="0.2">
      <c r="P332" s="19"/>
      <c r="Q332" s="19"/>
    </row>
    <row r="333" spans="1:17" ht="15" customHeight="1" x14ac:dyDescent="0.2">
      <c r="B333" s="213" t="s">
        <v>1263</v>
      </c>
      <c r="C333" s="213"/>
      <c r="D333" s="213"/>
      <c r="E333" s="213"/>
      <c r="F333" s="213"/>
      <c r="G333" s="213"/>
      <c r="H333" s="213"/>
      <c r="I333" s="213"/>
      <c r="J333" s="213"/>
      <c r="P333" s="19"/>
      <c r="Q333" s="19"/>
    </row>
    <row r="334" spans="1:17" ht="15" customHeight="1" x14ac:dyDescent="0.2">
      <c r="B334" s="213"/>
      <c r="C334" s="213"/>
      <c r="D334" s="213"/>
      <c r="E334" s="213"/>
      <c r="F334" s="213"/>
      <c r="G334" s="213"/>
      <c r="H334" s="213"/>
      <c r="I334" s="213"/>
      <c r="J334" s="213"/>
      <c r="P334" s="19"/>
      <c r="Q334" s="19"/>
    </row>
    <row r="335" spans="1:17" ht="15" customHeight="1" x14ac:dyDescent="0.2">
      <c r="B335" s="213"/>
      <c r="C335" s="213"/>
      <c r="D335" s="213"/>
      <c r="E335" s="213"/>
      <c r="F335" s="213"/>
      <c r="G335" s="213"/>
      <c r="H335" s="213"/>
      <c r="I335" s="213"/>
      <c r="J335" s="213"/>
      <c r="P335" s="19"/>
      <c r="Q335" s="19"/>
    </row>
    <row r="336" spans="1:17" ht="15" customHeight="1" x14ac:dyDescent="0.2">
      <c r="B336" s="213"/>
      <c r="C336" s="213"/>
      <c r="D336" s="213"/>
      <c r="E336" s="213"/>
      <c r="F336" s="213"/>
      <c r="G336" s="213"/>
      <c r="H336" s="213"/>
      <c r="I336" s="213"/>
      <c r="J336" s="213"/>
      <c r="P336" s="19"/>
      <c r="Q336" s="19"/>
    </row>
    <row r="337" spans="2:17" ht="15" customHeight="1" x14ac:dyDescent="0.2">
      <c r="B337" s="213"/>
      <c r="C337" s="213"/>
      <c r="D337" s="213"/>
      <c r="E337" s="213"/>
      <c r="F337" s="213"/>
      <c r="G337" s="213"/>
      <c r="H337" s="213"/>
      <c r="I337" s="213"/>
      <c r="J337" s="213"/>
      <c r="P337" s="19"/>
      <c r="Q337" s="19"/>
    </row>
    <row r="338" spans="2:17" ht="15" customHeight="1" x14ac:dyDescent="0.2">
      <c r="B338" s="213"/>
      <c r="C338" s="213"/>
      <c r="D338" s="213"/>
      <c r="E338" s="213"/>
      <c r="F338" s="213"/>
      <c r="G338" s="213"/>
      <c r="H338" s="213"/>
      <c r="I338" s="213"/>
      <c r="J338" s="213"/>
      <c r="P338" s="19"/>
      <c r="Q338" s="19"/>
    </row>
    <row r="339" spans="2:17" ht="15" customHeight="1" x14ac:dyDescent="0.2">
      <c r="B339" s="213"/>
      <c r="C339" s="213"/>
      <c r="D339" s="213"/>
      <c r="E339" s="213"/>
      <c r="F339" s="213"/>
      <c r="G339" s="213"/>
      <c r="H339" s="213"/>
      <c r="I339" s="213"/>
      <c r="J339" s="213"/>
      <c r="P339" s="19"/>
      <c r="Q339" s="19"/>
    </row>
    <row r="340" spans="2:17" ht="15" customHeight="1" x14ac:dyDescent="0.2">
      <c r="B340" s="489" t="s">
        <v>570</v>
      </c>
      <c r="C340" s="811" t="s">
        <v>105</v>
      </c>
      <c r="D340" s="811"/>
      <c r="E340" s="811"/>
      <c r="F340" s="393"/>
      <c r="G340" s="259" t="str">
        <f>IF(F340="","",IF(AND(F340&lt;&gt;1,F340&lt;&gt;2),"ΠΡΟΣΟΧΗ! Στα κελιά με το πορτοκαλί χρώμα, πρέπει να γράψεις τον αριθμό 1 ή τον αριθμό 2.",IF(F340=1,"Πολύ σωστά, σχηματίζεται μόνο το αιθένιο.","Συγκεντρώσουου..!!")))</f>
        <v/>
      </c>
      <c r="H340" s="259"/>
      <c r="I340" s="259"/>
      <c r="J340" s="259"/>
      <c r="K340" s="259"/>
      <c r="P340" s="19"/>
      <c r="Q340" s="19"/>
    </row>
    <row r="341" spans="2:17" ht="15" customHeight="1" x14ac:dyDescent="0.2">
      <c r="B341" s="489"/>
      <c r="C341" s="812"/>
      <c r="D341" s="812"/>
      <c r="E341" s="812"/>
      <c r="F341" s="394"/>
      <c r="G341" s="259"/>
      <c r="H341" s="259"/>
      <c r="I341" s="259"/>
      <c r="J341" s="259"/>
      <c r="K341" s="259"/>
      <c r="P341" s="19"/>
      <c r="Q341" s="19"/>
    </row>
    <row r="342" spans="2:17" ht="15" customHeight="1" x14ac:dyDescent="0.2">
      <c r="P342" s="19"/>
      <c r="Q342" s="19"/>
    </row>
    <row r="343" spans="2:17" ht="15" customHeight="1" x14ac:dyDescent="0.2">
      <c r="B343" s="489" t="s">
        <v>571</v>
      </c>
      <c r="C343" s="811" t="s">
        <v>106</v>
      </c>
      <c r="D343" s="811"/>
      <c r="E343" s="811"/>
      <c r="F343" s="393"/>
      <c r="G343" s="826" t="str">
        <f>IF(F343="","",IF(AND(F343&lt;&gt;1,F343&lt;&gt;2),"Επιμένεις να μη συμμορφώνεσαι προς τας υποδείξεις!",IF(F343=1,"Πράγματι η 1-προπανόλη, αλλά και η 2-προπανόλη, αφυδατού-
μενες προς αλκένιο, παρέχουν ένα μόνο αλκένιο, το προπένιο.","Πιστεύεις πραγματικά ότι υπάρχουν δύο προπένια;!!")))</f>
        <v/>
      </c>
      <c r="H343" s="826"/>
      <c r="I343" s="826"/>
      <c r="J343" s="826"/>
      <c r="K343" s="826"/>
      <c r="L343" s="826"/>
      <c r="P343" s="19"/>
      <c r="Q343" s="19"/>
    </row>
    <row r="344" spans="2:17" ht="15" customHeight="1" x14ac:dyDescent="0.2">
      <c r="B344" s="489"/>
      <c r="C344" s="812"/>
      <c r="D344" s="812"/>
      <c r="E344" s="812"/>
      <c r="F344" s="394"/>
      <c r="G344" s="826"/>
      <c r="H344" s="826"/>
      <c r="I344" s="826"/>
      <c r="J344" s="826"/>
      <c r="K344" s="826"/>
      <c r="L344" s="826"/>
      <c r="P344" s="19"/>
      <c r="Q344" s="19"/>
    </row>
    <row r="345" spans="2:17" ht="15" customHeight="1" x14ac:dyDescent="0.2">
      <c r="P345" s="19"/>
      <c r="Q345" s="19"/>
    </row>
    <row r="346" spans="2:17" ht="15" customHeight="1" x14ac:dyDescent="0.2">
      <c r="B346" s="489" t="s">
        <v>572</v>
      </c>
      <c r="C346" s="811" t="s">
        <v>107</v>
      </c>
      <c r="D346" s="811"/>
      <c r="E346" s="811"/>
      <c r="F346" s="393"/>
      <c r="G346" s="259" t="str">
        <f>IF(F346="","",IF(AND(F346&lt;&gt;1,F346&lt;&gt;2),"Δε θα ξαναπώ, ότι στα κελιά με το πορτοκαλί χρώμα, πρέπει να γραφεί ο αριθμός 1, ή ο αριθμός 2.",IF(F346=1,"Σχηματίζεται μόνο το 1-βουτένιο.","Γνωρίζεις πολλές περιπτώσεις που το 2 είναι καλύτερο από το ένα;")))</f>
        <v/>
      </c>
      <c r="H346" s="259"/>
      <c r="I346" s="259"/>
      <c r="J346" s="259"/>
      <c r="K346" s="259"/>
      <c r="P346" s="19"/>
      <c r="Q346" s="19"/>
    </row>
    <row r="347" spans="2:17" ht="15" customHeight="1" x14ac:dyDescent="0.2">
      <c r="B347" s="489"/>
      <c r="C347" s="812"/>
      <c r="D347" s="812"/>
      <c r="E347" s="812"/>
      <c r="F347" s="394"/>
      <c r="G347" s="259"/>
      <c r="H347" s="259"/>
      <c r="I347" s="259"/>
      <c r="J347" s="259"/>
      <c r="K347" s="259"/>
      <c r="P347" s="19"/>
      <c r="Q347" s="19"/>
    </row>
    <row r="348" spans="2:17" ht="15" customHeight="1" x14ac:dyDescent="0.2">
      <c r="P348" s="19"/>
      <c r="Q348" s="19"/>
    </row>
    <row r="349" spans="2:17" ht="15" customHeight="1" x14ac:dyDescent="0.2">
      <c r="B349" s="489" t="s">
        <v>573</v>
      </c>
      <c r="C349" s="811" t="s">
        <v>108</v>
      </c>
      <c r="D349" s="811"/>
      <c r="E349" s="811"/>
      <c r="F349" s="393"/>
      <c r="G349" s="259" t="str">
        <f>IF(F349="","",IF(AND(F349&lt;&gt;1,F349&lt;&gt;2),"Πρέπει να ξαναπώ, ότι στα κελιά με το πορτοκαλί χρώμα, πρέπει να γραφεί ο αριθμός 1, ή ο αριθμός 2;",IF(F349=2,"Σχηματίζεται ως κύριο προϊόν το 2-βουτένιο και ως δευτερεύον το 1-βουτένιο.","Αν ξαναδείς το θέμα λίγο προσεκτικότερα, θα καταλάβεις ότι έχεις άδικο!")))</f>
        <v/>
      </c>
      <c r="H349" s="259"/>
      <c r="I349" s="259"/>
      <c r="J349" s="259"/>
      <c r="K349" s="259"/>
      <c r="P349" s="19"/>
      <c r="Q349" s="19"/>
    </row>
    <row r="350" spans="2:17" ht="15" customHeight="1" x14ac:dyDescent="0.2">
      <c r="B350" s="489"/>
      <c r="C350" s="812"/>
      <c r="D350" s="812"/>
      <c r="E350" s="812"/>
      <c r="F350" s="394"/>
      <c r="G350" s="259"/>
      <c r="H350" s="259"/>
      <c r="I350" s="259"/>
      <c r="J350" s="259"/>
      <c r="K350" s="259"/>
      <c r="P350" s="19"/>
      <c r="Q350" s="19"/>
    </row>
    <row r="351" spans="2:17" ht="15" customHeight="1" x14ac:dyDescent="0.2">
      <c r="P351" s="19"/>
      <c r="Q351" s="19"/>
    </row>
    <row r="352" spans="2:17" ht="15" customHeight="1" x14ac:dyDescent="0.2">
      <c r="B352" s="489" t="s">
        <v>357</v>
      </c>
      <c r="C352" s="811" t="s">
        <v>109</v>
      </c>
      <c r="D352" s="811"/>
      <c r="E352" s="811"/>
      <c r="F352" s="393"/>
      <c r="G352" s="259" t="str">
        <f>IF(F352="","",IF(AND(F352&lt;&gt;1,F352&lt;&gt;2),"Τώρα διέγραψε αυτό που έγραψες στο κελί F352 και γράψε τον αριθμό 1, ή τον αριθμό 2.",IF(F352=2,"Σχηματίζεται πράγματι, ως κύριο προϊόν το 2-πεντένιο και ως δευτερεύον το 1-πεντένιο.","Πρόσεχεεε...!!")))</f>
        <v/>
      </c>
      <c r="H352" s="259"/>
      <c r="I352" s="259"/>
      <c r="J352" s="259"/>
      <c r="K352" s="259"/>
      <c r="P352" s="19"/>
      <c r="Q352" s="19"/>
    </row>
    <row r="353" spans="1:17" ht="15" customHeight="1" x14ac:dyDescent="0.2">
      <c r="B353" s="489"/>
      <c r="C353" s="812"/>
      <c r="D353" s="812"/>
      <c r="E353" s="812"/>
      <c r="F353" s="394"/>
      <c r="G353" s="259"/>
      <c r="H353" s="259"/>
      <c r="I353" s="259"/>
      <c r="J353" s="259"/>
      <c r="K353" s="259"/>
      <c r="P353" s="19"/>
      <c r="Q353" s="19"/>
    </row>
    <row r="354" spans="1:17" ht="15" customHeight="1" x14ac:dyDescent="0.2">
      <c r="P354" s="19"/>
      <c r="Q354" s="19"/>
    </row>
    <row r="355" spans="1:17" ht="15" customHeight="1" x14ac:dyDescent="0.2">
      <c r="B355" s="489" t="s">
        <v>314</v>
      </c>
      <c r="C355" s="811" t="s">
        <v>110</v>
      </c>
      <c r="D355" s="811"/>
      <c r="E355" s="811"/>
      <c r="F355" s="393"/>
      <c r="G355" s="259" t="str">
        <f>IF(F355="","",IF(AND(F355&lt;&gt;1,F355&lt;&gt;2),"Αυτό που έγραψες στο κελί F355 δεν μπορεί να αξιολογηθεί ως σωστό ή λανθασμένο, αφού δεν είναι ο αριθμός 1 ή ο αριθμός 2.",IF(F355=1,"Από την αφυδάτωση συμμετρικών αλκοολών, σχηματίζεται ένα μόνο αλκένιο. Εδώ αυτό το αλκένιο είναι το 2-πεντένιο.","Το λάθος που έκανες, είναι εύκολο να διορθωθεί!")))</f>
        <v/>
      </c>
      <c r="H355" s="259"/>
      <c r="I355" s="259"/>
      <c r="J355" s="259"/>
      <c r="K355" s="259"/>
      <c r="L355" s="259"/>
      <c r="P355" s="19"/>
      <c r="Q355" s="19"/>
    </row>
    <row r="356" spans="1:17" ht="15" customHeight="1" x14ac:dyDescent="0.2">
      <c r="B356" s="489"/>
      <c r="C356" s="812"/>
      <c r="D356" s="812"/>
      <c r="E356" s="812"/>
      <c r="F356" s="394"/>
      <c r="G356" s="259"/>
      <c r="H356" s="259"/>
      <c r="I356" s="259"/>
      <c r="J356" s="259"/>
      <c r="K356" s="259"/>
      <c r="L356" s="259"/>
      <c r="P356" s="19"/>
      <c r="Q356" s="19"/>
    </row>
    <row r="357" spans="1:17" ht="15" customHeight="1" x14ac:dyDescent="0.2">
      <c r="P357" s="19"/>
      <c r="Q357" s="19"/>
    </row>
    <row r="358" spans="1:17" ht="15" customHeight="1" x14ac:dyDescent="0.2">
      <c r="B358" s="489" t="s">
        <v>315</v>
      </c>
      <c r="C358" s="827" t="s">
        <v>111</v>
      </c>
      <c r="D358" s="827"/>
      <c r="E358" s="827"/>
      <c r="F358" s="393"/>
      <c r="G358" s="259" t="str">
        <f>IF(F358="","",IF(AND(F358&lt;&gt;1,F358&lt;&gt;2),"Διάβασε πάλι την εκφώνηση της άσκησης, με μεγάλη προσοχή.",IF(F358=1,"Δε μπορεί παρά να σχηματίζεται μόνο το 3,3-διμέθυλο-βουτένιο.","Δυστυχώς κάποια λάθη δεν είναι δυνατό να διορθωθούν τόσο εύκολα όσο αυτό που έκανες επιλέγοντας τον αριθμό 2.")))</f>
        <v/>
      </c>
      <c r="H358" s="259"/>
      <c r="I358" s="259"/>
      <c r="J358" s="259"/>
      <c r="K358" s="259"/>
      <c r="L358" s="259"/>
      <c r="P358" s="19"/>
      <c r="Q358" s="19"/>
    </row>
    <row r="359" spans="1:17" ht="15" customHeight="1" x14ac:dyDescent="0.2">
      <c r="B359" s="489"/>
      <c r="C359" s="600"/>
      <c r="D359" s="600"/>
      <c r="E359" s="600"/>
      <c r="F359" s="394"/>
      <c r="G359" s="259"/>
      <c r="H359" s="259"/>
      <c r="I359" s="259"/>
      <c r="J359" s="259"/>
      <c r="K359" s="259"/>
      <c r="L359" s="259"/>
      <c r="P359" s="19"/>
      <c r="Q359" s="19"/>
    </row>
    <row r="360" spans="1:17" ht="15" customHeight="1" x14ac:dyDescent="0.2">
      <c r="P360" s="19"/>
      <c r="Q360" s="19"/>
    </row>
    <row r="361" spans="1:17" ht="15" customHeight="1" x14ac:dyDescent="0.2">
      <c r="A361" s="136" t="s">
        <v>326</v>
      </c>
      <c r="B361" s="213" t="s">
        <v>680</v>
      </c>
      <c r="C361" s="213"/>
      <c r="D361" s="213"/>
      <c r="E361" s="213"/>
      <c r="F361" s="213"/>
      <c r="G361" s="213"/>
      <c r="H361" s="213"/>
      <c r="I361" s="213"/>
      <c r="J361" s="213"/>
      <c r="P361" s="19"/>
      <c r="Q361" s="19"/>
    </row>
    <row r="362" spans="1:17" ht="15" customHeight="1" x14ac:dyDescent="0.2">
      <c r="B362" s="213"/>
      <c r="C362" s="213"/>
      <c r="D362" s="213"/>
      <c r="E362" s="213"/>
      <c r="F362" s="213"/>
      <c r="G362" s="213"/>
      <c r="H362" s="213"/>
      <c r="I362" s="213"/>
      <c r="J362" s="213"/>
      <c r="L362" s="635" t="s">
        <v>843</v>
      </c>
      <c r="M362" s="635"/>
      <c r="N362" s="635"/>
      <c r="P362" s="19"/>
      <c r="Q362" s="19"/>
    </row>
    <row r="363" spans="1:17" ht="15" customHeight="1" x14ac:dyDescent="0.2">
      <c r="B363" s="144" t="s">
        <v>570</v>
      </c>
      <c r="C363" s="582" t="s">
        <v>681</v>
      </c>
      <c r="D363" s="582"/>
      <c r="E363" s="582"/>
      <c r="F363" s="582"/>
      <c r="G363" s="133"/>
      <c r="H363" s="133"/>
      <c r="I363" s="133"/>
      <c r="J363" s="133"/>
      <c r="L363" s="635"/>
      <c r="M363" s="635"/>
      <c r="N363" s="635"/>
      <c r="O363" s="185" t="s">
        <v>807</v>
      </c>
      <c r="P363" s="19"/>
      <c r="Q363" s="19"/>
    </row>
    <row r="364" spans="1:17" ht="15" customHeight="1" x14ac:dyDescent="0.2">
      <c r="B364" s="144" t="s">
        <v>571</v>
      </c>
      <c r="C364" s="582" t="s">
        <v>682</v>
      </c>
      <c r="D364" s="582"/>
      <c r="E364" s="582"/>
      <c r="F364" s="582"/>
      <c r="G364" s="133"/>
      <c r="H364" s="133"/>
      <c r="I364" s="133"/>
      <c r="J364" s="133"/>
      <c r="P364" s="19"/>
      <c r="Q364" s="19"/>
    </row>
    <row r="365" spans="1:17" ht="15" customHeight="1" x14ac:dyDescent="0.2">
      <c r="B365" s="144" t="s">
        <v>572</v>
      </c>
      <c r="C365" s="582" t="s">
        <v>683</v>
      </c>
      <c r="D365" s="582"/>
      <c r="E365" s="582"/>
      <c r="F365" s="582"/>
      <c r="G365" s="133"/>
      <c r="H365" s="133"/>
      <c r="I365" s="133"/>
      <c r="J365" s="133"/>
      <c r="P365" s="19"/>
      <c r="Q365" s="19"/>
    </row>
    <row r="366" spans="1:17" ht="15" customHeight="1" x14ac:dyDescent="0.2">
      <c r="B366" s="144" t="s">
        <v>573</v>
      </c>
      <c r="C366" s="582" t="s">
        <v>684</v>
      </c>
      <c r="D366" s="582"/>
      <c r="E366" s="582"/>
      <c r="F366" s="582"/>
      <c r="G366" s="133"/>
      <c r="H366" s="133"/>
      <c r="I366" s="133"/>
      <c r="J366" s="133"/>
      <c r="P366" s="19"/>
      <c r="Q366" s="19"/>
    </row>
    <row r="367" spans="1:17" ht="15" customHeight="1" x14ac:dyDescent="0.2">
      <c r="B367" s="660" t="s">
        <v>724</v>
      </c>
      <c r="C367" s="341"/>
      <c r="D367" s="341"/>
      <c r="E367" s="341"/>
      <c r="F367" s="341"/>
      <c r="G367" s="341"/>
      <c r="H367" s="341"/>
      <c r="I367" s="341"/>
      <c r="J367" s="341"/>
      <c r="P367" s="19"/>
      <c r="Q367" s="19"/>
    </row>
    <row r="368" spans="1:17" ht="15" customHeight="1" x14ac:dyDescent="0.2">
      <c r="P368" s="19"/>
      <c r="Q368" s="19"/>
    </row>
    <row r="369" spans="1:17" ht="15" customHeight="1" x14ac:dyDescent="0.2">
      <c r="A369" s="136" t="s">
        <v>435</v>
      </c>
      <c r="B369" s="213" t="s">
        <v>444</v>
      </c>
      <c r="C369" s="213"/>
      <c r="D369" s="213"/>
      <c r="E369" s="213"/>
      <c r="F369" s="213"/>
      <c r="G369" s="213"/>
      <c r="H369" s="213"/>
      <c r="I369" s="213"/>
      <c r="J369" s="213"/>
      <c r="P369" s="19"/>
      <c r="Q369" s="19"/>
    </row>
    <row r="370" spans="1:17" ht="15" customHeight="1" x14ac:dyDescent="0.2">
      <c r="B370" s="213"/>
      <c r="C370" s="213"/>
      <c r="D370" s="213"/>
      <c r="E370" s="213"/>
      <c r="F370" s="213"/>
      <c r="G370" s="213"/>
      <c r="H370" s="213"/>
      <c r="I370" s="213"/>
      <c r="J370" s="213"/>
      <c r="P370" s="19"/>
      <c r="Q370" s="19"/>
    </row>
    <row r="371" spans="1:17" ht="15" customHeight="1" x14ac:dyDescent="0.2">
      <c r="P371" s="19"/>
      <c r="Q371" s="19"/>
    </row>
    <row r="372" spans="1:17" ht="15" customHeight="1" x14ac:dyDescent="0.2">
      <c r="B372" s="767" t="s">
        <v>570</v>
      </c>
      <c r="C372" s="745" t="s">
        <v>443</v>
      </c>
      <c r="D372" s="745"/>
      <c r="E372" s="745"/>
      <c r="F372" s="745"/>
      <c r="G372" s="745"/>
      <c r="H372" s="412" t="s">
        <v>685</v>
      </c>
      <c r="I372" s="412"/>
      <c r="J372" s="461"/>
      <c r="K372" s="145" t="str">
        <f>IF(OR(J372="",J374="",J376=""),"",IF(AND(J372="Λ",J374="Σ",J376="Λ"),"G","R"))</f>
        <v/>
      </c>
      <c r="P372" s="19"/>
      <c r="Q372" s="19"/>
    </row>
    <row r="373" spans="1:17" ht="15" customHeight="1" x14ac:dyDescent="0.2">
      <c r="B373" s="767"/>
      <c r="C373" s="745"/>
      <c r="D373" s="745"/>
      <c r="E373" s="745"/>
      <c r="F373" s="745"/>
      <c r="G373" s="745"/>
      <c r="H373" s="412"/>
      <c r="I373" s="412"/>
      <c r="J373" s="461"/>
      <c r="P373" s="19"/>
      <c r="Q373" s="19"/>
    </row>
    <row r="374" spans="1:17" ht="15" customHeight="1" x14ac:dyDescent="0.2">
      <c r="B374" s="767"/>
      <c r="C374" s="745"/>
      <c r="D374" s="745"/>
      <c r="E374" s="745"/>
      <c r="F374" s="745"/>
      <c r="G374" s="745"/>
      <c r="H374" s="412" t="s">
        <v>686</v>
      </c>
      <c r="I374" s="412"/>
      <c r="J374" s="461"/>
      <c r="P374" s="19"/>
      <c r="Q374" s="19"/>
    </row>
    <row r="375" spans="1:17" ht="15" customHeight="1" x14ac:dyDescent="0.2">
      <c r="B375" s="767"/>
      <c r="C375" s="745"/>
      <c r="D375" s="745"/>
      <c r="E375" s="745"/>
      <c r="F375" s="745"/>
      <c r="G375" s="745"/>
      <c r="H375" s="412"/>
      <c r="I375" s="412"/>
      <c r="J375" s="461"/>
      <c r="P375" s="19"/>
      <c r="Q375" s="19"/>
    </row>
    <row r="376" spans="1:17" ht="15" customHeight="1" x14ac:dyDescent="0.2">
      <c r="B376" s="767"/>
      <c r="C376" s="745"/>
      <c r="D376" s="745"/>
      <c r="E376" s="745"/>
      <c r="F376" s="745"/>
      <c r="G376" s="745"/>
      <c r="H376" s="412" t="s">
        <v>687</v>
      </c>
      <c r="I376" s="412"/>
      <c r="J376" s="461"/>
      <c r="P376" s="19"/>
      <c r="Q376" s="19"/>
    </row>
    <row r="377" spans="1:17" ht="15" customHeight="1" x14ac:dyDescent="0.2">
      <c r="B377" s="767"/>
      <c r="C377" s="745"/>
      <c r="D377" s="745"/>
      <c r="E377" s="745"/>
      <c r="F377" s="745"/>
      <c r="G377" s="745"/>
      <c r="H377" s="412"/>
      <c r="I377" s="412"/>
      <c r="J377" s="461"/>
      <c r="P377" s="19"/>
      <c r="Q377" s="19"/>
    </row>
    <row r="378" spans="1:17" ht="15" customHeight="1" x14ac:dyDescent="0.2">
      <c r="P378" s="19"/>
      <c r="Q378" s="19"/>
    </row>
    <row r="379" spans="1:17" ht="15" customHeight="1" x14ac:dyDescent="0.2">
      <c r="B379" s="767" t="s">
        <v>571</v>
      </c>
      <c r="C379" s="745" t="s">
        <v>72</v>
      </c>
      <c r="D379" s="745"/>
      <c r="E379" s="745"/>
      <c r="F379" s="745"/>
      <c r="G379" s="745"/>
      <c r="H379" s="790" t="s">
        <v>597</v>
      </c>
      <c r="I379" s="790"/>
      <c r="J379" s="461"/>
      <c r="K379" s="145" t="str">
        <f>IF(OR(J379="",J381="",J383=""),"",IF(AND(J379="Σ",J381="Λ",J383="Λ"),"G","R"))</f>
        <v/>
      </c>
      <c r="P379" s="19"/>
      <c r="Q379" s="19"/>
    </row>
    <row r="380" spans="1:17" ht="15" customHeight="1" x14ac:dyDescent="0.2">
      <c r="B380" s="767"/>
      <c r="C380" s="745"/>
      <c r="D380" s="745"/>
      <c r="E380" s="745"/>
      <c r="F380" s="745"/>
      <c r="G380" s="745"/>
      <c r="H380" s="790"/>
      <c r="I380" s="790"/>
      <c r="J380" s="461"/>
      <c r="P380" s="19"/>
      <c r="Q380" s="19"/>
    </row>
    <row r="381" spans="1:17" ht="15" customHeight="1" x14ac:dyDescent="0.2">
      <c r="B381" s="767"/>
      <c r="C381" s="745"/>
      <c r="D381" s="745"/>
      <c r="E381" s="745"/>
      <c r="F381" s="745"/>
      <c r="G381" s="745"/>
      <c r="H381" s="786" t="s">
        <v>598</v>
      </c>
      <c r="I381" s="787"/>
      <c r="J381" s="461"/>
      <c r="P381" s="19"/>
      <c r="Q381" s="19"/>
    </row>
    <row r="382" spans="1:17" ht="15" customHeight="1" x14ac:dyDescent="0.2">
      <c r="B382" s="767"/>
      <c r="C382" s="745"/>
      <c r="D382" s="745"/>
      <c r="E382" s="745"/>
      <c r="F382" s="745"/>
      <c r="G382" s="745"/>
      <c r="H382" s="788"/>
      <c r="I382" s="789"/>
      <c r="J382" s="461"/>
      <c r="P382" s="19"/>
      <c r="Q382" s="19"/>
    </row>
    <row r="383" spans="1:17" ht="15" customHeight="1" x14ac:dyDescent="0.2">
      <c r="B383" s="767"/>
      <c r="C383" s="745"/>
      <c r="D383" s="745"/>
      <c r="E383" s="745"/>
      <c r="F383" s="745"/>
      <c r="G383" s="745"/>
      <c r="H383" s="786" t="s">
        <v>599</v>
      </c>
      <c r="I383" s="787"/>
      <c r="J383" s="461"/>
      <c r="P383" s="19"/>
      <c r="Q383" s="19"/>
    </row>
    <row r="384" spans="1:17" ht="15" customHeight="1" x14ac:dyDescent="0.2">
      <c r="B384" s="767"/>
      <c r="C384" s="745"/>
      <c r="D384" s="745"/>
      <c r="E384" s="745"/>
      <c r="F384" s="745"/>
      <c r="G384" s="745"/>
      <c r="H384" s="788"/>
      <c r="I384" s="789"/>
      <c r="J384" s="461"/>
      <c r="P384" s="19"/>
      <c r="Q384" s="19"/>
    </row>
    <row r="385" spans="1:17" ht="15" customHeight="1" x14ac:dyDescent="0.2">
      <c r="P385" s="19"/>
      <c r="Q385" s="19"/>
    </row>
    <row r="386" spans="1:17" ht="15" customHeight="1" x14ac:dyDescent="0.2">
      <c r="B386" s="767" t="s">
        <v>572</v>
      </c>
      <c r="C386" s="745" t="s">
        <v>461</v>
      </c>
      <c r="D386" s="745"/>
      <c r="E386" s="745"/>
      <c r="F386" s="745"/>
      <c r="G386" s="745"/>
      <c r="H386" s="790" t="s">
        <v>464</v>
      </c>
      <c r="I386" s="790"/>
      <c r="J386" s="461"/>
      <c r="K386" s="145" t="str">
        <f>IF(OR(J386="",J388="",J390=""),"",IF(AND(J386="Λ",J388="Λ",J390="Σ"),"G","R"))</f>
        <v/>
      </c>
      <c r="P386" s="19"/>
      <c r="Q386" s="19"/>
    </row>
    <row r="387" spans="1:17" ht="15" customHeight="1" x14ac:dyDescent="0.2">
      <c r="B387" s="767"/>
      <c r="C387" s="745"/>
      <c r="D387" s="745"/>
      <c r="E387" s="745"/>
      <c r="F387" s="745"/>
      <c r="G387" s="745"/>
      <c r="H387" s="790"/>
      <c r="I387" s="790"/>
      <c r="J387" s="461"/>
      <c r="P387" s="19"/>
      <c r="Q387" s="19"/>
    </row>
    <row r="388" spans="1:17" ht="15" customHeight="1" x14ac:dyDescent="0.2">
      <c r="B388" s="767"/>
      <c r="C388" s="745"/>
      <c r="D388" s="745"/>
      <c r="E388" s="745"/>
      <c r="F388" s="745"/>
      <c r="G388" s="745"/>
      <c r="H388" s="786" t="s">
        <v>462</v>
      </c>
      <c r="I388" s="787"/>
      <c r="J388" s="461"/>
      <c r="P388" s="19"/>
      <c r="Q388" s="19"/>
    </row>
    <row r="389" spans="1:17" ht="15" customHeight="1" x14ac:dyDescent="0.2">
      <c r="B389" s="767"/>
      <c r="C389" s="745"/>
      <c r="D389" s="745"/>
      <c r="E389" s="745"/>
      <c r="F389" s="745"/>
      <c r="G389" s="745"/>
      <c r="H389" s="788"/>
      <c r="I389" s="789"/>
      <c r="J389" s="461"/>
      <c r="L389" s="259" t="str">
        <f>IF(OR(K372="",K379="",K386=""),"",IF(AND(K372="G",K379="G",K386="G"),"Ο φτωχός γίνεται φτωχότερος και αυτό είναι κάτι που δείχνεις ότι το γνωρίζεις πολύ καλά!","Φαίνεται πως δεν έχεις εμπεδώσει πλήρως τον κανόνα του Saytzeff, άρα στην κοινωνιολογική χημεία μένεις ανεξεταστέος!"))</f>
        <v/>
      </c>
      <c r="M389" s="259"/>
      <c r="N389" s="259"/>
      <c r="O389" s="259"/>
      <c r="P389" s="278" t="str">
        <f>IF(L389="","",IF(L389="Ο φτωχός γίνεται φτωχότερος και αυτό είναι κάτι που δείχνεις ότι το γνωρίζεις πολύ καλά!","J","L"))</f>
        <v/>
      </c>
      <c r="Q389" s="19"/>
    </row>
    <row r="390" spans="1:17" ht="15" customHeight="1" x14ac:dyDescent="0.2">
      <c r="B390" s="767"/>
      <c r="C390" s="745"/>
      <c r="D390" s="745"/>
      <c r="E390" s="745"/>
      <c r="F390" s="745"/>
      <c r="G390" s="745"/>
      <c r="H390" s="786" t="s">
        <v>463</v>
      </c>
      <c r="I390" s="787"/>
      <c r="J390" s="461"/>
      <c r="L390" s="259"/>
      <c r="M390" s="259"/>
      <c r="N390" s="259"/>
      <c r="O390" s="259"/>
      <c r="P390" s="278"/>
      <c r="Q390" s="19"/>
    </row>
    <row r="391" spans="1:17" ht="15" customHeight="1" x14ac:dyDescent="0.2">
      <c r="B391" s="767"/>
      <c r="C391" s="745"/>
      <c r="D391" s="745"/>
      <c r="E391" s="745"/>
      <c r="F391" s="745"/>
      <c r="G391" s="745"/>
      <c r="H391" s="788"/>
      <c r="I391" s="789"/>
      <c r="J391" s="461"/>
      <c r="L391" s="259"/>
      <c r="M391" s="259"/>
      <c r="N391" s="259"/>
      <c r="O391" s="259"/>
      <c r="P391" s="278"/>
      <c r="Q391" s="19"/>
    </row>
    <row r="392" spans="1:17" ht="15" customHeight="1" x14ac:dyDescent="0.2">
      <c r="P392" s="19"/>
      <c r="Q392" s="19"/>
    </row>
    <row r="393" spans="1:17" ht="15" customHeight="1" x14ac:dyDescent="0.2">
      <c r="A393" s="136"/>
      <c r="B393" s="213" t="s">
        <v>962</v>
      </c>
      <c r="C393" s="213"/>
      <c r="D393" s="213"/>
      <c r="E393" s="213"/>
      <c r="F393" s="213"/>
      <c r="G393" s="213"/>
      <c r="H393" s="133"/>
      <c r="I393" s="649" t="str">
        <f>IF(F409&lt;&gt;"ναι","","Λύση του προβλήματος 4.")</f>
        <v/>
      </c>
      <c r="J393" s="649"/>
      <c r="K393" s="649"/>
      <c r="P393" s="19"/>
      <c r="Q393" s="19"/>
    </row>
    <row r="394" spans="1:17" ht="15" customHeight="1" x14ac:dyDescent="0.2">
      <c r="A394" s="136"/>
      <c r="B394" s="213"/>
      <c r="C394" s="213"/>
      <c r="D394" s="213"/>
      <c r="E394" s="213"/>
      <c r="F394" s="213"/>
      <c r="G394" s="213"/>
      <c r="H394" s="133"/>
      <c r="I394" s="639" t="str">
        <f>IF(F409&lt;&gt;"ναι","","Η ποσότητα του βρωμίου που αντέδρασε με το αλκένιο, υπολογίζεται από την περιεκτικότητα του διαλύματός του, που είναι 8%w/v. Θα πούμε…")</f>
        <v/>
      </c>
      <c r="J394" s="639"/>
      <c r="K394" s="639"/>
      <c r="L394" s="639"/>
      <c r="M394" s="639"/>
      <c r="N394" s="639"/>
      <c r="O394" s="639"/>
      <c r="P394" s="19"/>
      <c r="Q394" s="19"/>
    </row>
    <row r="395" spans="1:17" ht="15" customHeight="1" x14ac:dyDescent="0.2">
      <c r="A395" s="136"/>
      <c r="B395" s="213"/>
      <c r="C395" s="213"/>
      <c r="D395" s="213"/>
      <c r="E395" s="213"/>
      <c r="F395" s="213"/>
      <c r="G395" s="213"/>
      <c r="H395" s="133"/>
      <c r="I395" s="639"/>
      <c r="J395" s="639"/>
      <c r="K395" s="639"/>
      <c r="L395" s="639"/>
      <c r="M395" s="639"/>
      <c r="N395" s="639"/>
      <c r="O395" s="639"/>
      <c r="P395" s="19"/>
      <c r="Q395" s="19"/>
    </row>
    <row r="396" spans="1:17" ht="15" customHeight="1" x14ac:dyDescent="0.2">
      <c r="A396" s="136"/>
      <c r="B396" s="213"/>
      <c r="C396" s="213"/>
      <c r="D396" s="213"/>
      <c r="E396" s="213"/>
      <c r="F396" s="213"/>
      <c r="G396" s="213"/>
      <c r="H396" s="133"/>
      <c r="I396" s="785" t="str">
        <f>IF(F409&lt;&gt;"ναι","","… σε 100mL διαλύματος περιέχονται 8g βρωμίου, άρα…")</f>
        <v/>
      </c>
      <c r="J396" s="785"/>
      <c r="K396" s="785"/>
      <c r="L396" s="785"/>
      <c r="M396" s="785"/>
      <c r="N396" s="785"/>
      <c r="O396" s="785"/>
      <c r="P396" s="19"/>
      <c r="Q396" s="19"/>
    </row>
    <row r="397" spans="1:17" ht="15" customHeight="1" x14ac:dyDescent="0.2">
      <c r="A397" s="205"/>
      <c r="B397" s="213"/>
      <c r="C397" s="213"/>
      <c r="D397" s="213"/>
      <c r="E397" s="213"/>
      <c r="F397" s="213"/>
      <c r="G397" s="213"/>
      <c r="H397" s="204"/>
      <c r="I397" s="207"/>
      <c r="J397" s="207"/>
      <c r="K397" s="207"/>
      <c r="L397" s="207"/>
      <c r="M397" s="207"/>
      <c r="N397" s="207"/>
      <c r="O397" s="207"/>
      <c r="P397" s="19"/>
      <c r="Q397" s="19"/>
    </row>
    <row r="398" spans="1:17" ht="15" customHeight="1" x14ac:dyDescent="0.2">
      <c r="A398" s="136"/>
      <c r="B398" s="213"/>
      <c r="C398" s="213"/>
      <c r="D398" s="213"/>
      <c r="E398" s="213"/>
      <c r="F398" s="213"/>
      <c r="G398" s="213"/>
      <c r="H398" s="133"/>
      <c r="I398" s="785" t="str">
        <f>IF(F409&lt;&gt;"ναι","","… σε  60mL διαλύματος περιέχονται  xg βρωμίου.")</f>
        <v/>
      </c>
      <c r="J398" s="785"/>
      <c r="K398" s="785"/>
      <c r="L398" s="785"/>
      <c r="M398" s="785"/>
      <c r="N398" s="785"/>
      <c r="O398" s="785"/>
      <c r="P398" s="19"/>
      <c r="Q398" s="19"/>
    </row>
    <row r="399" spans="1:17" ht="15" customHeight="1" x14ac:dyDescent="0.2">
      <c r="A399" s="136"/>
      <c r="B399" s="213"/>
      <c r="C399" s="213"/>
      <c r="D399" s="213"/>
      <c r="E399" s="213"/>
      <c r="F399" s="213"/>
      <c r="G399" s="213"/>
      <c r="H399" s="133"/>
      <c r="I399" s="709" t="str">
        <f>IF(F409&lt;&gt;"ναι","","Από την επίλυση της κατάστρωσης αυτής παίρνουμε x=4,8g βρωμίου.")</f>
        <v/>
      </c>
      <c r="J399" s="709"/>
      <c r="K399" s="709"/>
      <c r="L399" s="709"/>
      <c r="M399" s="709"/>
      <c r="N399" s="709"/>
      <c r="O399" s="709"/>
      <c r="P399" s="19"/>
      <c r="Q399" s="19"/>
    </row>
    <row r="400" spans="1:17" ht="15" customHeight="1" x14ac:dyDescent="0.2">
      <c r="A400" s="136"/>
      <c r="B400" s="213"/>
      <c r="C400" s="213"/>
      <c r="D400" s="213"/>
      <c r="E400" s="213"/>
      <c r="F400" s="213"/>
      <c r="G400" s="213"/>
      <c r="H400" s="133"/>
      <c r="I400" s="712" t="str">
        <f>IF(F409&lt;&gt;"ναι","","Αυτή η ποσότητα εκφρασμένη σε mol ισούται με n=m/Mr=4,8/160=0,03mol βρωμίου.")</f>
        <v/>
      </c>
      <c r="J400" s="712"/>
      <c r="K400" s="712"/>
      <c r="L400" s="712"/>
      <c r="M400" s="712"/>
      <c r="N400" s="712"/>
      <c r="O400" s="712"/>
      <c r="P400" s="19"/>
      <c r="Q400" s="19"/>
    </row>
    <row r="401" spans="1:17" ht="15" customHeight="1" x14ac:dyDescent="0.2">
      <c r="A401" s="136"/>
      <c r="B401" s="213"/>
      <c r="C401" s="213"/>
      <c r="D401" s="213"/>
      <c r="E401" s="213"/>
      <c r="F401" s="213"/>
      <c r="G401" s="213"/>
      <c r="H401" s="133"/>
      <c r="I401" s="712"/>
      <c r="J401" s="712"/>
      <c r="K401" s="712"/>
      <c r="L401" s="712"/>
      <c r="M401" s="712"/>
      <c r="N401" s="712"/>
      <c r="O401" s="712"/>
      <c r="P401" s="19"/>
      <c r="Q401" s="19"/>
    </row>
    <row r="402" spans="1:17" ht="15" customHeight="1" x14ac:dyDescent="0.2">
      <c r="A402" s="136"/>
      <c r="B402" s="213"/>
      <c r="C402" s="213"/>
      <c r="D402" s="213"/>
      <c r="E402" s="213"/>
      <c r="F402" s="213"/>
      <c r="G402" s="213"/>
      <c r="H402" s="133"/>
      <c r="I402" s="743" t="str">
        <f>IF(F409&lt;&gt;"ναι","","Η χημική εξίσωση της αντίδρασης του αλκενίου με το βρώμιο είναι…")</f>
        <v/>
      </c>
      <c r="J402" s="743"/>
      <c r="K402" s="743"/>
      <c r="L402" s="743"/>
      <c r="M402" s="743"/>
      <c r="N402" s="743"/>
      <c r="O402" s="743"/>
      <c r="P402" s="19"/>
      <c r="Q402" s="19"/>
    </row>
    <row r="403" spans="1:17" ht="15" customHeight="1" x14ac:dyDescent="0.2">
      <c r="B403" s="213"/>
      <c r="C403" s="213"/>
      <c r="D403" s="213"/>
      <c r="E403" s="213"/>
      <c r="F403" s="213"/>
      <c r="G403" s="213"/>
      <c r="H403" s="133"/>
      <c r="I403" s="768" t="str">
        <f>IF(F409&lt;&gt;"ναι","","                          CvH2v  +  Br2")</f>
        <v/>
      </c>
      <c r="J403" s="768"/>
      <c r="K403" s="768"/>
      <c r="L403" s="123" t="str">
        <f>IF(F409&lt;&gt;"ναι","","→")</f>
        <v/>
      </c>
      <c r="M403" s="768" t="str">
        <f>IF(F409&lt;&gt;"ναι","","CvH2vBr2")</f>
        <v/>
      </c>
      <c r="N403" s="768"/>
      <c r="O403" s="768"/>
      <c r="P403" s="19"/>
      <c r="Q403" s="19"/>
    </row>
    <row r="404" spans="1:17" ht="15" customHeight="1" x14ac:dyDescent="0.35">
      <c r="B404" s="133"/>
      <c r="C404" s="133"/>
      <c r="D404" s="133"/>
      <c r="E404" s="644" t="s">
        <v>246</v>
      </c>
      <c r="F404" s="644"/>
      <c r="G404" s="644"/>
      <c r="H404" s="133"/>
      <c r="I404" s="744" t="str">
        <f>IF(F409&lt;&gt;"ναι","","Η παραπάνω εξίσωση, φανερώνει ότι αντιδρούν ισομοριακές ποσότητες αλκενίου και βρωμίου, άρα τα 0,03mol Br2, αντέδρασαν με 0,03mol αλκενίου, που σύμφωνα με την εκφώνηση ζυγίζουν 1,68g.")</f>
        <v/>
      </c>
      <c r="J404" s="744"/>
      <c r="K404" s="744"/>
      <c r="L404" s="744"/>
      <c r="M404" s="744"/>
      <c r="N404" s="744"/>
      <c r="O404" s="744"/>
      <c r="P404" s="19"/>
      <c r="Q404" s="19"/>
    </row>
    <row r="405" spans="1:17" ht="15" customHeight="1" x14ac:dyDescent="0.2">
      <c r="B405" s="133"/>
      <c r="C405" s="133"/>
      <c r="D405" s="133"/>
      <c r="E405" s="133"/>
      <c r="H405" s="133"/>
      <c r="I405" s="744"/>
      <c r="J405" s="744"/>
      <c r="K405" s="744"/>
      <c r="L405" s="744"/>
      <c r="M405" s="744"/>
      <c r="N405" s="744"/>
      <c r="O405" s="744"/>
      <c r="P405" s="19"/>
      <c r="Q405" s="19"/>
    </row>
    <row r="406" spans="1:17" ht="15" customHeight="1" x14ac:dyDescent="0.2">
      <c r="B406" s="133"/>
      <c r="C406" s="133"/>
      <c r="D406" s="133"/>
      <c r="E406" s="133"/>
      <c r="F406" s="645" t="s">
        <v>53</v>
      </c>
      <c r="G406" s="646"/>
      <c r="H406" s="133"/>
      <c r="I406" s="744"/>
      <c r="J406" s="744"/>
      <c r="K406" s="744"/>
      <c r="L406" s="744"/>
      <c r="M406" s="744"/>
      <c r="N406" s="744"/>
      <c r="O406" s="744"/>
      <c r="P406" s="19"/>
      <c r="Q406" s="19"/>
    </row>
    <row r="407" spans="1:17" ht="15" customHeight="1" x14ac:dyDescent="0.2">
      <c r="B407" s="133"/>
      <c r="C407" s="133"/>
      <c r="D407" s="133"/>
      <c r="E407" s="133"/>
      <c r="F407" s="645"/>
      <c r="G407" s="646"/>
      <c r="H407" s="133"/>
      <c r="I407" s="710" t="str">
        <f>IF(F409&lt;&gt;"ναι","","Θα είναι λοιπόν για το αλκένιο… Mr=m/n=1,68/0,03=56.")</f>
        <v/>
      </c>
      <c r="J407" s="710"/>
      <c r="K407" s="710"/>
      <c r="L407" s="710"/>
      <c r="M407" s="710"/>
      <c r="N407" s="710"/>
      <c r="O407" s="710"/>
      <c r="P407" s="19"/>
      <c r="Q407" s="19"/>
    </row>
    <row r="408" spans="1:17" ht="15" customHeight="1" x14ac:dyDescent="0.2">
      <c r="B408" s="133"/>
      <c r="C408" s="133"/>
      <c r="D408" s="133"/>
      <c r="E408" s="133"/>
      <c r="F408" s="645"/>
      <c r="G408" s="646"/>
      <c r="H408" s="133"/>
      <c r="I408" s="709" t="str">
        <f>IF(F409&lt;&gt;"ναι","","Άρα μπορούμε να γράψουμε… 12·ν+2ν·1=56 ή 14·ν=56 ή ν=4.")</f>
        <v/>
      </c>
      <c r="J408" s="709"/>
      <c r="K408" s="709"/>
      <c r="L408" s="709"/>
      <c r="M408" s="709"/>
      <c r="N408" s="709"/>
      <c r="O408" s="709"/>
      <c r="P408" s="19"/>
      <c r="Q408" s="19"/>
    </row>
    <row r="409" spans="1:17" ht="15" customHeight="1" x14ac:dyDescent="0.2">
      <c r="D409" s="133"/>
      <c r="E409" s="133"/>
      <c r="F409" s="647"/>
      <c r="G409" s="648"/>
      <c r="H409" s="133"/>
      <c r="I409" s="785" t="str">
        <f>IF(F409&lt;&gt;"ναι","","Βρέθηκε λοιπόν ότι το αλκένιο έχει ΜΤ: C4H8.")</f>
        <v/>
      </c>
      <c r="J409" s="785"/>
      <c r="K409" s="785"/>
      <c r="L409" s="785"/>
      <c r="M409" s="785"/>
      <c r="N409" s="785"/>
      <c r="O409" s="785"/>
      <c r="P409" s="19"/>
      <c r="Q409" s="19"/>
    </row>
    <row r="410" spans="1:17" ht="15" customHeight="1" x14ac:dyDescent="0.2">
      <c r="D410" s="133"/>
      <c r="F410" s="647"/>
      <c r="G410" s="648"/>
      <c r="H410" s="133"/>
      <c r="I410" s="639" t="str">
        <f>IF(F409&lt;&gt;"ναι","","Υπάρχουν τρία αλκένια με αυτό το ΜΤ, που είναι το 1-βουτένιο, το 2-βουτένιο και το μέθυλο-προπένιο.")</f>
        <v/>
      </c>
      <c r="J410" s="639"/>
      <c r="K410" s="639"/>
      <c r="L410" s="639"/>
      <c r="M410" s="639"/>
      <c r="N410" s="639"/>
      <c r="O410" s="639"/>
      <c r="P410" s="19"/>
      <c r="Q410" s="19"/>
    </row>
    <row r="411" spans="1:17" ht="15" customHeight="1" x14ac:dyDescent="0.2">
      <c r="D411" s="133"/>
      <c r="E411" s="133"/>
      <c r="F411" s="133"/>
      <c r="G411" s="133"/>
      <c r="H411" s="133"/>
      <c r="I411" s="639"/>
      <c r="J411" s="639"/>
      <c r="K411" s="639"/>
      <c r="L411" s="639"/>
      <c r="M411" s="639"/>
      <c r="N411" s="639"/>
      <c r="O411" s="639"/>
      <c r="P411" s="19"/>
      <c r="Q411" s="19"/>
    </row>
    <row r="412" spans="1:17" ht="15" customHeight="1" x14ac:dyDescent="0.2">
      <c r="A412" s="136" t="s">
        <v>517</v>
      </c>
      <c r="B412" s="258" t="s">
        <v>297</v>
      </c>
      <c r="C412" s="258"/>
      <c r="D412" s="258"/>
      <c r="E412" s="258"/>
      <c r="F412" s="258"/>
      <c r="G412" s="258"/>
      <c r="I412" s="744" t="str">
        <f>IF(F409&lt;&gt;"ναι","","Από αυτά μόνο το τελευταίο είναι δυνατό να προκύψει ως μοναδικό προϊόν, κατά την αφυδάτωση είτε της μέθυλο-1-προπανόλης είτε της μέθυλο-2-προ-πανόλης.")</f>
        <v/>
      </c>
      <c r="J412" s="744"/>
      <c r="K412" s="744"/>
      <c r="L412" s="744"/>
      <c r="M412" s="744"/>
      <c r="N412" s="744"/>
      <c r="O412" s="744"/>
      <c r="P412" s="19"/>
      <c r="Q412" s="19"/>
    </row>
    <row r="413" spans="1:17" ht="15" customHeight="1" x14ac:dyDescent="0.2">
      <c r="I413" s="744"/>
      <c r="J413" s="744"/>
      <c r="K413" s="744"/>
      <c r="L413" s="744"/>
      <c r="M413" s="744"/>
      <c r="N413" s="744"/>
      <c r="O413" s="744"/>
      <c r="P413" s="19"/>
      <c r="Q413" s="19"/>
    </row>
    <row r="414" spans="1:17" ht="15" customHeight="1" x14ac:dyDescent="0.2">
      <c r="B414" s="489" t="s">
        <v>570</v>
      </c>
      <c r="C414" s="775" t="s">
        <v>560</v>
      </c>
      <c r="D414" s="776"/>
      <c r="E414" s="489" t="s">
        <v>573</v>
      </c>
      <c r="F414" s="775" t="s">
        <v>506</v>
      </c>
      <c r="G414" s="776"/>
      <c r="I414" s="744"/>
      <c r="J414" s="744"/>
      <c r="K414" s="744"/>
      <c r="L414" s="744"/>
      <c r="M414" s="744"/>
      <c r="N414" s="744"/>
      <c r="O414" s="744"/>
      <c r="P414" s="19"/>
      <c r="Q414" s="19"/>
    </row>
    <row r="415" spans="1:17" ht="15" customHeight="1" x14ac:dyDescent="0.2">
      <c r="B415" s="489"/>
      <c r="C415" s="775"/>
      <c r="D415" s="776"/>
      <c r="E415" s="489"/>
      <c r="F415" s="775"/>
      <c r="G415" s="776"/>
      <c r="P415" s="19"/>
      <c r="Q415" s="19"/>
    </row>
    <row r="416" spans="1:17" ht="15" customHeight="1" x14ac:dyDescent="0.2">
      <c r="B416" s="489" t="s">
        <v>571</v>
      </c>
      <c r="C416" s="775" t="s">
        <v>32</v>
      </c>
      <c r="D416" s="776"/>
      <c r="E416" s="489" t="s">
        <v>357</v>
      </c>
      <c r="F416" s="791" t="s">
        <v>300</v>
      </c>
      <c r="G416" s="792"/>
      <c r="P416" s="19"/>
      <c r="Q416" s="19"/>
    </row>
    <row r="417" spans="1:17" ht="15" customHeight="1" x14ac:dyDescent="0.2">
      <c r="A417" s="136"/>
      <c r="B417" s="489"/>
      <c r="C417" s="775"/>
      <c r="D417" s="776"/>
      <c r="E417" s="489"/>
      <c r="F417" s="791"/>
      <c r="G417" s="792"/>
      <c r="P417" s="19"/>
      <c r="Q417" s="19"/>
    </row>
    <row r="418" spans="1:17" ht="15" customHeight="1" x14ac:dyDescent="0.2">
      <c r="B418" s="489" t="s">
        <v>572</v>
      </c>
      <c r="C418" s="780" t="s">
        <v>298</v>
      </c>
      <c r="D418" s="781"/>
      <c r="E418" s="489" t="s">
        <v>314</v>
      </c>
      <c r="F418" s="794" t="s">
        <v>299</v>
      </c>
      <c r="G418" s="795"/>
      <c r="P418" s="19"/>
      <c r="Q418" s="19"/>
    </row>
    <row r="419" spans="1:17" ht="15" customHeight="1" x14ac:dyDescent="0.2">
      <c r="B419" s="489"/>
      <c r="C419" s="782"/>
      <c r="D419" s="783"/>
      <c r="E419" s="489"/>
      <c r="F419" s="794"/>
      <c r="G419" s="795"/>
      <c r="P419" s="19"/>
      <c r="Q419" s="19"/>
    </row>
    <row r="420" spans="1:17" ht="15" customHeight="1" x14ac:dyDescent="0.2">
      <c r="P420" s="19"/>
      <c r="Q420" s="19"/>
    </row>
    <row r="421" spans="1:17" ht="15" customHeight="1" x14ac:dyDescent="0.2">
      <c r="C421" s="656" t="s">
        <v>963</v>
      </c>
      <c r="D421" s="656"/>
      <c r="E421" s="656"/>
      <c r="F421" s="656"/>
      <c r="G421" s="656"/>
      <c r="H421" s="393"/>
      <c r="I421" s="393"/>
      <c r="K421" s="259" t="str">
        <f>IF(H421="","",IF(OR(H421="α, ε",H421="α,ε",H421="ε, α",H421="ε,α"),"Εξαιρετικές επιλογές. Εύγε!","Ή δεν έχεις κατανοήσει αρκετά καλά τον κανόνα του Markovnikov, ή δεν κατάλαβες τι ακριβώς ζητά η άσκηση. Προσπάθησε πάλι."))</f>
        <v/>
      </c>
      <c r="L421" s="259"/>
      <c r="M421" s="259"/>
      <c r="N421" s="259"/>
      <c r="O421" s="259"/>
      <c r="P421" s="278" t="str">
        <f>IF(K421="","",IF(K421="Εξαιρετικές επιλογές. Εύγε!","J","L"))</f>
        <v/>
      </c>
      <c r="Q421" s="19"/>
    </row>
    <row r="422" spans="1:17" ht="15" customHeight="1" x14ac:dyDescent="0.2">
      <c r="C422" s="779"/>
      <c r="D422" s="779"/>
      <c r="E422" s="779"/>
      <c r="F422" s="779"/>
      <c r="G422" s="779"/>
      <c r="H422" s="462"/>
      <c r="I422" s="462"/>
      <c r="K422" s="259"/>
      <c r="L422" s="259"/>
      <c r="M422" s="259"/>
      <c r="N422" s="259"/>
      <c r="O422" s="259"/>
      <c r="P422" s="278"/>
      <c r="Q422" s="19"/>
    </row>
    <row r="423" spans="1:17" ht="15" customHeight="1" x14ac:dyDescent="0.2">
      <c r="C423" s="657"/>
      <c r="D423" s="657"/>
      <c r="E423" s="657"/>
      <c r="F423" s="657"/>
      <c r="G423" s="657"/>
      <c r="H423" s="394"/>
      <c r="I423" s="394"/>
      <c r="K423" s="259"/>
      <c r="L423" s="259"/>
      <c r="M423" s="259"/>
      <c r="N423" s="259"/>
      <c r="O423" s="259"/>
      <c r="P423" s="278"/>
      <c r="Q423" s="19"/>
    </row>
    <row r="424" spans="1:17" ht="15" customHeight="1" x14ac:dyDescent="0.2">
      <c r="P424" s="19"/>
      <c r="Q424" s="19"/>
    </row>
    <row r="425" spans="1:17" ht="15" customHeight="1" x14ac:dyDescent="0.2">
      <c r="B425" s="213" t="s">
        <v>1264</v>
      </c>
      <c r="C425" s="213"/>
      <c r="D425" s="213"/>
      <c r="E425" s="213"/>
      <c r="F425" s="213"/>
      <c r="G425" s="213"/>
      <c r="H425" s="213"/>
      <c r="I425" s="213"/>
      <c r="J425" s="213"/>
      <c r="P425" s="19"/>
      <c r="Q425" s="19"/>
    </row>
    <row r="426" spans="1:17" ht="15" customHeight="1" x14ac:dyDescent="0.2">
      <c r="B426" s="213"/>
      <c r="C426" s="213"/>
      <c r="D426" s="213"/>
      <c r="E426" s="213"/>
      <c r="F426" s="213"/>
      <c r="G426" s="213"/>
      <c r="H426" s="213"/>
      <c r="I426" s="213"/>
      <c r="J426" s="213"/>
      <c r="P426" s="19"/>
      <c r="Q426" s="19"/>
    </row>
    <row r="427" spans="1:17" ht="15" customHeight="1" x14ac:dyDescent="0.2">
      <c r="B427" s="213"/>
      <c r="C427" s="213"/>
      <c r="D427" s="213"/>
      <c r="E427" s="213"/>
      <c r="F427" s="213"/>
      <c r="G427" s="213"/>
      <c r="H427" s="213"/>
      <c r="I427" s="213"/>
      <c r="J427" s="213"/>
      <c r="P427" s="19"/>
      <c r="Q427" s="19"/>
    </row>
    <row r="428" spans="1:17" ht="15" customHeight="1" x14ac:dyDescent="0.2">
      <c r="B428" s="213"/>
      <c r="C428" s="213"/>
      <c r="D428" s="213"/>
      <c r="E428" s="213"/>
      <c r="F428" s="213"/>
      <c r="G428" s="213"/>
      <c r="H428" s="213"/>
      <c r="I428" s="213"/>
      <c r="J428" s="213"/>
      <c r="P428" s="19"/>
      <c r="Q428" s="19"/>
    </row>
    <row r="429" spans="1:17" ht="15" customHeight="1" x14ac:dyDescent="0.2">
      <c r="B429" s="213"/>
      <c r="C429" s="213"/>
      <c r="D429" s="213"/>
      <c r="E429" s="213"/>
      <c r="F429" s="213"/>
      <c r="G429" s="213"/>
      <c r="H429" s="213"/>
      <c r="I429" s="213"/>
      <c r="J429" s="213"/>
      <c r="P429" s="19"/>
      <c r="Q429" s="19"/>
    </row>
    <row r="430" spans="1:17" ht="15" customHeight="1" x14ac:dyDescent="0.2">
      <c r="B430" s="213"/>
      <c r="C430" s="213"/>
      <c r="D430" s="213"/>
      <c r="E430" s="213"/>
      <c r="F430" s="213"/>
      <c r="G430" s="213"/>
      <c r="H430" s="213"/>
      <c r="I430" s="213"/>
      <c r="J430" s="213"/>
      <c r="P430" s="19"/>
      <c r="Q430" s="19"/>
    </row>
    <row r="431" spans="1:17" ht="15" customHeight="1" x14ac:dyDescent="0.2">
      <c r="B431" s="213"/>
      <c r="C431" s="213"/>
      <c r="D431" s="213"/>
      <c r="E431" s="213"/>
      <c r="F431" s="213"/>
      <c r="G431" s="213"/>
      <c r="H431" s="213"/>
      <c r="I431" s="213"/>
      <c r="J431" s="213"/>
      <c r="P431" s="19"/>
      <c r="Q431" s="19"/>
    </row>
    <row r="432" spans="1:17" ht="15" customHeight="1" x14ac:dyDescent="0.2">
      <c r="B432" s="213"/>
      <c r="C432" s="213"/>
      <c r="D432" s="213"/>
      <c r="E432" s="213"/>
      <c r="F432" s="213"/>
      <c r="G432" s="213"/>
      <c r="H432" s="213"/>
      <c r="I432" s="213"/>
      <c r="J432" s="213"/>
      <c r="P432" s="19"/>
      <c r="Q432" s="19"/>
    </row>
    <row r="433" spans="2:17" ht="15" customHeight="1" x14ac:dyDescent="0.2">
      <c r="B433" s="213"/>
      <c r="C433" s="213"/>
      <c r="D433" s="213"/>
      <c r="E433" s="213"/>
      <c r="F433" s="213"/>
      <c r="G433" s="213"/>
      <c r="H433" s="213"/>
      <c r="I433" s="213"/>
      <c r="J433" s="213"/>
      <c r="P433" s="19"/>
      <c r="Q433" s="19"/>
    </row>
    <row r="434" spans="2:17" ht="15" customHeight="1" x14ac:dyDescent="0.2">
      <c r="B434" s="245" t="s">
        <v>322</v>
      </c>
      <c r="C434" s="245"/>
      <c r="D434" s="245"/>
      <c r="E434" s="245"/>
      <c r="F434" s="245"/>
      <c r="G434" s="245"/>
      <c r="H434" s="245"/>
      <c r="I434" s="245"/>
      <c r="J434" s="245"/>
      <c r="P434" s="19"/>
      <c r="Q434" s="19"/>
    </row>
    <row r="435" spans="2:17" ht="15" customHeight="1" x14ac:dyDescent="0.2">
      <c r="B435" s="245"/>
      <c r="C435" s="245"/>
      <c r="D435" s="245"/>
      <c r="E435" s="245"/>
      <c r="F435" s="245"/>
      <c r="G435" s="245"/>
      <c r="H435" s="245"/>
      <c r="I435" s="245"/>
      <c r="J435" s="245"/>
      <c r="P435" s="19"/>
      <c r="Q435" s="19"/>
    </row>
    <row r="436" spans="2:17" ht="15" customHeight="1" x14ac:dyDescent="0.2">
      <c r="B436" s="777" t="s">
        <v>583</v>
      </c>
      <c r="C436" s="778"/>
      <c r="D436" s="778"/>
      <c r="E436" s="778"/>
      <c r="F436" s="778"/>
      <c r="G436" s="778"/>
      <c r="H436" s="778"/>
      <c r="I436" s="778"/>
      <c r="J436" s="778"/>
      <c r="P436" s="19"/>
      <c r="Q436" s="19"/>
    </row>
    <row r="437" spans="2:17" ht="15" customHeight="1" x14ac:dyDescent="0.2">
      <c r="B437" s="778"/>
      <c r="C437" s="778"/>
      <c r="D437" s="778"/>
      <c r="E437" s="778"/>
      <c r="F437" s="778"/>
      <c r="G437" s="778"/>
      <c r="H437" s="778"/>
      <c r="I437" s="778"/>
      <c r="J437" s="778"/>
      <c r="P437" s="19"/>
      <c r="Q437" s="19"/>
    </row>
    <row r="438" spans="2:17" ht="15" customHeight="1" x14ac:dyDescent="0.2">
      <c r="B438" s="769" t="s">
        <v>487</v>
      </c>
      <c r="C438" s="770"/>
      <c r="D438" s="133"/>
      <c r="E438" s="133"/>
      <c r="F438" s="133"/>
      <c r="G438" s="133"/>
      <c r="H438" s="771" t="s">
        <v>483</v>
      </c>
      <c r="I438" s="772"/>
      <c r="J438" s="133"/>
      <c r="P438" s="19"/>
      <c r="Q438" s="19"/>
    </row>
    <row r="439" spans="2:17" ht="15" customHeight="1" x14ac:dyDescent="0.2">
      <c r="B439" s="133"/>
      <c r="C439" s="133"/>
      <c r="D439" s="133"/>
      <c r="E439" s="133"/>
      <c r="F439" s="133"/>
      <c r="G439" s="133"/>
      <c r="H439" s="773"/>
      <c r="I439" s="774"/>
      <c r="J439" s="133"/>
      <c r="P439" s="19"/>
      <c r="Q439" s="19"/>
    </row>
    <row r="440" spans="2:17" ht="15" customHeight="1" x14ac:dyDescent="0.2">
      <c r="B440" s="133"/>
      <c r="C440" s="133"/>
      <c r="D440" s="133"/>
      <c r="E440" s="133"/>
      <c r="F440" s="133"/>
      <c r="G440" s="133"/>
      <c r="H440" s="412" t="s">
        <v>484</v>
      </c>
      <c r="I440" s="395"/>
      <c r="J440" s="133"/>
      <c r="P440" s="19"/>
      <c r="Q440" s="19"/>
    </row>
    <row r="441" spans="2:17" ht="15" customHeight="1" x14ac:dyDescent="0.2">
      <c r="B441" s="133"/>
      <c r="C441" s="133"/>
      <c r="D441" s="133"/>
      <c r="E441" s="133"/>
      <c r="F441" s="133"/>
      <c r="G441" s="133"/>
      <c r="H441" s="412"/>
      <c r="I441" s="395"/>
      <c r="J441" s="133"/>
      <c r="P441" s="19"/>
      <c r="Q441" s="19"/>
    </row>
    <row r="442" spans="2:17" ht="15" customHeight="1" x14ac:dyDescent="0.2">
      <c r="H442" s="412" t="s">
        <v>485</v>
      </c>
      <c r="I442" s="395"/>
      <c r="P442" s="19"/>
      <c r="Q442" s="19"/>
    </row>
    <row r="443" spans="2:17" ht="15" customHeight="1" x14ac:dyDescent="0.2">
      <c r="H443" s="412"/>
      <c r="I443" s="395"/>
      <c r="P443" s="19"/>
      <c r="Q443" s="19"/>
    </row>
    <row r="444" spans="2:17" ht="15" customHeight="1" x14ac:dyDescent="0.2">
      <c r="H444" s="412" t="s">
        <v>486</v>
      </c>
      <c r="I444" s="395"/>
      <c r="P444" s="19"/>
      <c r="Q444" s="19"/>
    </row>
    <row r="445" spans="2:17" ht="15" customHeight="1" x14ac:dyDescent="0.2">
      <c r="H445" s="412"/>
      <c r="I445" s="395"/>
      <c r="J445" s="131" t="str">
        <f>IF(OR(I440="",I442="",I444=""),"",IF(AND(I440="0mL",I442="0mL",I444="200mL"),"G","R"))</f>
        <v/>
      </c>
      <c r="P445" s="19"/>
      <c r="Q445" s="19"/>
    </row>
    <row r="446" spans="2:17" ht="15" customHeight="1" x14ac:dyDescent="0.2">
      <c r="P446" s="19"/>
      <c r="Q446" s="19"/>
    </row>
    <row r="447" spans="2:17" ht="15" customHeight="1" x14ac:dyDescent="0.2">
      <c r="B447" s="133"/>
      <c r="C447" s="133"/>
      <c r="D447" s="133"/>
      <c r="E447" s="133"/>
      <c r="F447" s="133"/>
      <c r="G447" s="133"/>
      <c r="H447" s="133"/>
      <c r="I447" s="133"/>
      <c r="J447" s="133"/>
      <c r="P447" s="19"/>
      <c r="Q447" s="19"/>
    </row>
    <row r="448" spans="2:17" ht="15" customHeight="1" x14ac:dyDescent="0.2">
      <c r="B448" s="769" t="s">
        <v>323</v>
      </c>
      <c r="C448" s="770"/>
      <c r="D448" s="133"/>
      <c r="E448" s="133"/>
      <c r="F448" s="133"/>
      <c r="G448" s="133"/>
      <c r="H448" s="771" t="s">
        <v>483</v>
      </c>
      <c r="I448" s="772"/>
      <c r="J448" s="133"/>
      <c r="P448" s="19"/>
      <c r="Q448" s="19"/>
    </row>
    <row r="449" spans="2:17" ht="15" customHeight="1" x14ac:dyDescent="0.2">
      <c r="B449" s="133"/>
      <c r="C449" s="133"/>
      <c r="D449" s="133"/>
      <c r="E449" s="133"/>
      <c r="F449" s="133"/>
      <c r="G449" s="133"/>
      <c r="H449" s="773"/>
      <c r="I449" s="774"/>
      <c r="J449" s="133"/>
      <c r="P449" s="19"/>
      <c r="Q449" s="19"/>
    </row>
    <row r="450" spans="2:17" ht="15" customHeight="1" x14ac:dyDescent="0.2">
      <c r="B450" s="133"/>
      <c r="C450" s="133"/>
      <c r="D450" s="133"/>
      <c r="E450" s="133"/>
      <c r="F450" s="133"/>
      <c r="G450" s="133"/>
      <c r="H450" s="412" t="s">
        <v>484</v>
      </c>
      <c r="I450" s="395"/>
      <c r="J450" s="133"/>
      <c r="P450" s="19"/>
      <c r="Q450" s="19"/>
    </row>
    <row r="451" spans="2:17" ht="15" customHeight="1" x14ac:dyDescent="0.2">
      <c r="B451" s="133"/>
      <c r="C451" s="133"/>
      <c r="D451" s="133"/>
      <c r="E451" s="133"/>
      <c r="F451" s="133"/>
      <c r="G451" s="133"/>
      <c r="H451" s="412"/>
      <c r="I451" s="395"/>
      <c r="J451" s="133"/>
      <c r="P451" s="19"/>
      <c r="Q451" s="19"/>
    </row>
    <row r="452" spans="2:17" ht="15" customHeight="1" x14ac:dyDescent="0.2">
      <c r="H452" s="412" t="s">
        <v>485</v>
      </c>
      <c r="I452" s="395"/>
      <c r="P452" s="19"/>
      <c r="Q452" s="19"/>
    </row>
    <row r="453" spans="2:17" ht="15" customHeight="1" x14ac:dyDescent="0.2">
      <c r="H453" s="412"/>
      <c r="I453" s="395"/>
      <c r="P453" s="19"/>
      <c r="Q453" s="19"/>
    </row>
    <row r="454" spans="2:17" ht="15" customHeight="1" x14ac:dyDescent="0.2">
      <c r="H454" s="412" t="s">
        <v>486</v>
      </c>
      <c r="I454" s="395"/>
      <c r="P454" s="19"/>
      <c r="Q454" s="19"/>
    </row>
    <row r="455" spans="2:17" ht="15" customHeight="1" x14ac:dyDescent="0.2">
      <c r="H455" s="412"/>
      <c r="I455" s="395"/>
      <c r="J455" s="131" t="str">
        <f>IF(OR(I450="",I452="",I454=""),"",IF(AND(I450="40mL",I452="0mL",I454="160mL"),"G","R"))</f>
        <v/>
      </c>
      <c r="P455" s="19"/>
      <c r="Q455" s="19"/>
    </row>
    <row r="456" spans="2:17" ht="15" customHeight="1" x14ac:dyDescent="0.2">
      <c r="P456" s="19"/>
      <c r="Q456" s="19"/>
    </row>
    <row r="457" spans="2:17" ht="15" customHeight="1" x14ac:dyDescent="0.2">
      <c r="B457" s="133"/>
      <c r="C457" s="133"/>
      <c r="D457" s="133"/>
      <c r="E457" s="133"/>
      <c r="F457" s="133"/>
      <c r="G457" s="133"/>
      <c r="H457" s="133"/>
      <c r="I457" s="133"/>
      <c r="J457" s="133"/>
      <c r="P457" s="19"/>
      <c r="Q457" s="19"/>
    </row>
    <row r="458" spans="2:17" ht="15" customHeight="1" x14ac:dyDescent="0.2">
      <c r="B458" s="769" t="s">
        <v>324</v>
      </c>
      <c r="C458" s="770"/>
      <c r="D458" s="133"/>
      <c r="E458" s="133"/>
      <c r="F458" s="133"/>
      <c r="G458" s="133"/>
      <c r="H458" s="771" t="s">
        <v>483</v>
      </c>
      <c r="I458" s="772"/>
      <c r="J458" s="133"/>
      <c r="P458" s="19"/>
      <c r="Q458" s="19"/>
    </row>
    <row r="459" spans="2:17" ht="15" customHeight="1" x14ac:dyDescent="0.2">
      <c r="B459" s="133"/>
      <c r="C459" s="133"/>
      <c r="D459" s="133"/>
      <c r="E459" s="133"/>
      <c r="F459" s="133"/>
      <c r="G459" s="133"/>
      <c r="H459" s="773"/>
      <c r="I459" s="774"/>
      <c r="J459" s="133"/>
      <c r="P459" s="19"/>
      <c r="Q459" s="19"/>
    </row>
    <row r="460" spans="2:17" ht="15" customHeight="1" x14ac:dyDescent="0.2">
      <c r="B460" s="133"/>
      <c r="C460" s="133"/>
      <c r="D460" s="133"/>
      <c r="E460" s="133"/>
      <c r="F460" s="133"/>
      <c r="G460" s="133"/>
      <c r="H460" s="412" t="s">
        <v>484</v>
      </c>
      <c r="I460" s="395"/>
      <c r="J460" s="133"/>
      <c r="P460" s="19"/>
      <c r="Q460" s="19"/>
    </row>
    <row r="461" spans="2:17" ht="15" customHeight="1" x14ac:dyDescent="0.2">
      <c r="B461" s="133"/>
      <c r="C461" s="133"/>
      <c r="D461" s="133"/>
      <c r="E461" s="133"/>
      <c r="F461" s="133"/>
      <c r="G461" s="133"/>
      <c r="H461" s="412"/>
      <c r="I461" s="395"/>
      <c r="J461" s="133"/>
      <c r="P461" s="19"/>
      <c r="Q461" s="19"/>
    </row>
    <row r="462" spans="2:17" ht="15" customHeight="1" x14ac:dyDescent="0.2">
      <c r="H462" s="412" t="s">
        <v>485</v>
      </c>
      <c r="I462" s="395"/>
      <c r="P462" s="19"/>
      <c r="Q462" s="19"/>
    </row>
    <row r="463" spans="2:17" ht="15" customHeight="1" x14ac:dyDescent="0.2">
      <c r="H463" s="412"/>
      <c r="I463" s="395"/>
      <c r="K463" s="259" t="str">
        <f>IF(OR(J445="",J455="",J465=""),"",IF(AND(J445="G",J455="G",J465="G"),"Αν έχεις κάνει σκοπό της ζωής σου, να εντυπωσιάσεις τα πλήθη, σε πληροφορώ, ότι είσαι σε πολύ καλό δρόμο!","Σε ένα ή περισσότερα σημεία έχεις εκτροχιαστεί. Μάζεψε τα κομμάτια σου και προσπάθησε πάλι."))</f>
        <v/>
      </c>
      <c r="L463" s="259"/>
      <c r="M463" s="259"/>
      <c r="N463" s="259"/>
      <c r="O463" s="259"/>
      <c r="P463" s="278" t="str">
        <f>IF(K463="","",IF(K463="Αν έχεις κάνει σκοπό της ζωής σου, να εντυπωσιάσεις τα πλήθη, σε πληροφορώ, ότι είσαι σε πολύ καλό δρόμο!","J","L"))</f>
        <v/>
      </c>
      <c r="Q463" s="19"/>
    </row>
    <row r="464" spans="2:17" ht="15" customHeight="1" x14ac:dyDescent="0.2">
      <c r="H464" s="412" t="s">
        <v>486</v>
      </c>
      <c r="I464" s="395"/>
      <c r="K464" s="259"/>
      <c r="L464" s="259"/>
      <c r="M464" s="259"/>
      <c r="N464" s="259"/>
      <c r="O464" s="259"/>
      <c r="P464" s="278"/>
      <c r="Q464" s="19"/>
    </row>
    <row r="465" spans="2:17" ht="15" customHeight="1" x14ac:dyDescent="0.2">
      <c r="H465" s="412"/>
      <c r="I465" s="395"/>
      <c r="J465" s="131" t="str">
        <f>IF(OR(I460="",I462="",I464=""),"",IF(AND(I460="0mL",I462="80mL",I464="200mL"),"G","R"))</f>
        <v/>
      </c>
      <c r="K465" s="259"/>
      <c r="L465" s="259"/>
      <c r="M465" s="259"/>
      <c r="N465" s="259"/>
      <c r="O465" s="259"/>
      <c r="P465" s="278"/>
      <c r="Q465" s="19"/>
    </row>
    <row r="466" spans="2:17" ht="15" customHeight="1" x14ac:dyDescent="0.2">
      <c r="P466" s="19"/>
      <c r="Q466" s="19"/>
    </row>
    <row r="467" spans="2:17" ht="15" customHeight="1" x14ac:dyDescent="0.2">
      <c r="P467" s="19"/>
      <c r="Q467" s="19"/>
    </row>
    <row r="468" spans="2:17" ht="15" customHeight="1" x14ac:dyDescent="0.2">
      <c r="B468" s="213" t="s">
        <v>1265</v>
      </c>
      <c r="C468" s="213"/>
      <c r="D468" s="213"/>
      <c r="E468" s="213"/>
      <c r="F468" s="213"/>
      <c r="G468" s="213"/>
      <c r="H468" s="213"/>
      <c r="I468" s="213"/>
      <c r="J468" s="213"/>
      <c r="P468" s="19"/>
      <c r="Q468" s="19"/>
    </row>
    <row r="469" spans="2:17" ht="15" customHeight="1" x14ac:dyDescent="0.2">
      <c r="B469" s="213"/>
      <c r="C469" s="213"/>
      <c r="D469" s="213"/>
      <c r="E469" s="213"/>
      <c r="F469" s="213"/>
      <c r="G469" s="213"/>
      <c r="H469" s="213"/>
      <c r="I469" s="213"/>
      <c r="J469" s="213"/>
      <c r="P469" s="19"/>
      <c r="Q469" s="19"/>
    </row>
    <row r="470" spans="2:17" ht="15" customHeight="1" x14ac:dyDescent="0.2">
      <c r="B470" s="213"/>
      <c r="C470" s="213"/>
      <c r="D470" s="213"/>
      <c r="E470" s="213"/>
      <c r="F470" s="213"/>
      <c r="G470" s="213"/>
      <c r="H470" s="213"/>
      <c r="I470" s="213"/>
      <c r="J470" s="213"/>
      <c r="P470" s="19"/>
      <c r="Q470" s="19"/>
    </row>
    <row r="471" spans="2:17" ht="15" customHeight="1" x14ac:dyDescent="0.2">
      <c r="B471" s="213"/>
      <c r="C471" s="213"/>
      <c r="D471" s="213"/>
      <c r="E471" s="213"/>
      <c r="F471" s="213"/>
      <c r="G471" s="213"/>
      <c r="H471" s="213"/>
      <c r="I471" s="213"/>
      <c r="J471" s="213"/>
      <c r="P471" s="19"/>
      <c r="Q471" s="19"/>
    </row>
    <row r="472" spans="2:17" ht="15" customHeight="1" x14ac:dyDescent="0.2">
      <c r="B472" s="213"/>
      <c r="C472" s="213"/>
      <c r="D472" s="213"/>
      <c r="E472" s="213"/>
      <c r="F472" s="213"/>
      <c r="G472" s="213"/>
      <c r="H472" s="213"/>
      <c r="I472" s="213"/>
      <c r="J472" s="213"/>
      <c r="P472" s="19"/>
      <c r="Q472" s="19"/>
    </row>
    <row r="473" spans="2:17" ht="15" customHeight="1" x14ac:dyDescent="0.2">
      <c r="B473" s="213"/>
      <c r="C473" s="213"/>
      <c r="D473" s="213"/>
      <c r="E473" s="213"/>
      <c r="F473" s="213"/>
      <c r="G473" s="213"/>
      <c r="H473" s="213"/>
      <c r="I473" s="213"/>
      <c r="J473" s="213"/>
      <c r="P473" s="19"/>
      <c r="Q473" s="19"/>
    </row>
    <row r="474" spans="2:17" ht="15" customHeight="1" x14ac:dyDescent="0.2">
      <c r="B474" s="213"/>
      <c r="C474" s="213"/>
      <c r="D474" s="213"/>
      <c r="E474" s="213"/>
      <c r="F474" s="213"/>
      <c r="G474" s="213"/>
      <c r="H474" s="213"/>
      <c r="I474" s="213"/>
      <c r="J474" s="213"/>
      <c r="P474" s="19"/>
      <c r="Q474" s="19"/>
    </row>
    <row r="475" spans="2:17" ht="15" customHeight="1" x14ac:dyDescent="0.2">
      <c r="P475" s="19"/>
      <c r="Q475" s="19"/>
    </row>
    <row r="476" spans="2:17" ht="15" customHeight="1" x14ac:dyDescent="0.2">
      <c r="P476" s="19"/>
      <c r="Q476" s="19"/>
    </row>
    <row r="477" spans="2:17" ht="15" customHeight="1" x14ac:dyDescent="0.2">
      <c r="P477" s="19"/>
      <c r="Q477" s="19"/>
    </row>
    <row r="478" spans="2:17" ht="15" customHeight="1" x14ac:dyDescent="0.2">
      <c r="P478" s="19"/>
      <c r="Q478" s="19"/>
    </row>
    <row r="479" spans="2:17" ht="15" customHeight="1" x14ac:dyDescent="0.2">
      <c r="P479" s="19"/>
      <c r="Q479" s="19"/>
    </row>
    <row r="480" spans="2:17" ht="15" customHeight="1" x14ac:dyDescent="0.2">
      <c r="P480" s="19"/>
      <c r="Q480" s="19"/>
    </row>
    <row r="481" spans="1:17" ht="15" customHeight="1" x14ac:dyDescent="0.2">
      <c r="P481" s="19"/>
      <c r="Q481" s="19"/>
    </row>
    <row r="482" spans="1:17" ht="15" customHeight="1" x14ac:dyDescent="0.2">
      <c r="P482" s="19"/>
      <c r="Q482" s="19"/>
    </row>
    <row r="483" spans="1:17" ht="15" customHeight="1" x14ac:dyDescent="0.2">
      <c r="B483" s="767" t="s">
        <v>570</v>
      </c>
      <c r="C483" s="656" t="s">
        <v>419</v>
      </c>
      <c r="D483" s="656"/>
      <c r="E483" s="656"/>
      <c r="F483" s="656"/>
      <c r="G483" s="656"/>
      <c r="H483" s="393"/>
      <c r="I483" s="393"/>
      <c r="P483" s="19"/>
      <c r="Q483" s="19"/>
    </row>
    <row r="484" spans="1:17" ht="15" customHeight="1" x14ac:dyDescent="0.2">
      <c r="B484" s="767"/>
      <c r="C484" s="657"/>
      <c r="D484" s="657"/>
      <c r="E484" s="657"/>
      <c r="F484" s="657"/>
      <c r="G484" s="657"/>
      <c r="H484" s="394"/>
      <c r="I484" s="394"/>
      <c r="J484" s="131" t="str">
        <f>IF(H483="","",IF(OR(H483="προπάνιο",H483="ΠΡΟΠΑΝΙΟ"),"G","R"))</f>
        <v/>
      </c>
      <c r="P484" s="19"/>
      <c r="Q484" s="19"/>
    </row>
    <row r="485" spans="1:17" ht="15" customHeight="1" x14ac:dyDescent="0.2">
      <c r="P485" s="19"/>
      <c r="Q485" s="19"/>
    </row>
    <row r="486" spans="1:17" ht="15" customHeight="1" x14ac:dyDescent="0.2">
      <c r="B486" s="767" t="s">
        <v>571</v>
      </c>
      <c r="C486" s="656" t="s">
        <v>420</v>
      </c>
      <c r="D486" s="656"/>
      <c r="E486" s="656"/>
      <c r="F486" s="656"/>
      <c r="G486" s="656"/>
      <c r="H486" s="393"/>
      <c r="I486" s="393"/>
      <c r="P486" s="19"/>
      <c r="Q486" s="19"/>
    </row>
    <row r="487" spans="1:17" ht="15" customHeight="1" x14ac:dyDescent="0.2">
      <c r="B487" s="767"/>
      <c r="C487" s="657"/>
      <c r="D487" s="657"/>
      <c r="E487" s="657"/>
      <c r="F487" s="657"/>
      <c r="G487" s="657"/>
      <c r="H487" s="394"/>
      <c r="I487" s="394"/>
      <c r="J487" s="131" t="str">
        <f>IF(H486="","",IF(OR(H486="προπάνιο",H486="ΠΡΟΠΑΝΙΟ"),"G","R"))</f>
        <v/>
      </c>
      <c r="P487" s="19"/>
      <c r="Q487" s="19"/>
    </row>
    <row r="488" spans="1:17" ht="15" customHeight="1" x14ac:dyDescent="0.2">
      <c r="P488" s="19"/>
      <c r="Q488" s="19"/>
    </row>
    <row r="489" spans="1:17" ht="15" customHeight="1" x14ac:dyDescent="0.2">
      <c r="B489" s="767" t="s">
        <v>572</v>
      </c>
      <c r="C489" s="656" t="s">
        <v>421</v>
      </c>
      <c r="D489" s="656"/>
      <c r="E489" s="656"/>
      <c r="F489" s="656"/>
      <c r="G489" s="656"/>
      <c r="H489" s="393"/>
      <c r="I489" s="393"/>
      <c r="P489" s="19"/>
      <c r="Q489" s="19"/>
    </row>
    <row r="490" spans="1:17" ht="15" customHeight="1" x14ac:dyDescent="0.2">
      <c r="B490" s="767"/>
      <c r="C490" s="657"/>
      <c r="D490" s="657"/>
      <c r="E490" s="657"/>
      <c r="F490" s="657"/>
      <c r="G490" s="657"/>
      <c r="H490" s="394"/>
      <c r="I490" s="394"/>
      <c r="J490" s="131" t="str">
        <f>IF(H489="","",IF(H489=40,"G","R"))</f>
        <v/>
      </c>
      <c r="P490" s="19"/>
      <c r="Q490" s="19"/>
    </row>
    <row r="491" spans="1:17" ht="15" customHeight="1" x14ac:dyDescent="0.2">
      <c r="K491" s="259" t="str">
        <f>IF(OR(J484="",J487="",J490="",J493=""),"",IF(AND(J484="G",J487="G",J490="G",J493="G"),"Απ' ότι φαίνεται, είσαι άπιαστο πουλί. Πάντως για καλό και για κακό, πρόσεχε τη μύτη σου!","Το έξυπνο πουλί από τη μύτη πιάνεται! Πρέπει να προσέχεις περισσότερο… τη μύτη σου, έξυπνο πουλί!"))</f>
        <v/>
      </c>
      <c r="L491" s="259"/>
      <c r="M491" s="259"/>
      <c r="N491" s="259"/>
      <c r="O491" s="259"/>
      <c r="P491" s="278" t="str">
        <f>IF(K491="","",IF(K491="Απ' ότι φαίνεται, είσαι άπιαστο πουλί. Πάντως για καλό και για κακό, πρόσεχε τη μύτη σου!","J","L"))</f>
        <v/>
      </c>
      <c r="Q491" s="19"/>
    </row>
    <row r="492" spans="1:17" ht="15" customHeight="1" x14ac:dyDescent="0.2">
      <c r="B492" s="767" t="s">
        <v>573</v>
      </c>
      <c r="C492" s="656" t="s">
        <v>422</v>
      </c>
      <c r="D492" s="656"/>
      <c r="E492" s="656"/>
      <c r="F492" s="656"/>
      <c r="G492" s="656"/>
      <c r="H492" s="393"/>
      <c r="I492" s="393"/>
      <c r="K492" s="259"/>
      <c r="L492" s="259"/>
      <c r="M492" s="259"/>
      <c r="N492" s="259"/>
      <c r="O492" s="259"/>
      <c r="P492" s="278"/>
      <c r="Q492" s="19"/>
    </row>
    <row r="493" spans="1:17" ht="15" customHeight="1" x14ac:dyDescent="0.2">
      <c r="B493" s="767"/>
      <c r="C493" s="657"/>
      <c r="D493" s="657"/>
      <c r="E493" s="657"/>
      <c r="F493" s="657"/>
      <c r="G493" s="657"/>
      <c r="H493" s="394"/>
      <c r="I493" s="394"/>
      <c r="J493" s="131" t="str">
        <f>IF(H492="","",IF(H492=17,"G","R"))</f>
        <v/>
      </c>
      <c r="K493" s="259"/>
      <c r="L493" s="259"/>
      <c r="M493" s="259"/>
      <c r="N493" s="259"/>
      <c r="O493" s="259"/>
      <c r="P493" s="278"/>
      <c r="Q493" s="19"/>
    </row>
    <row r="494" spans="1:17" ht="15" customHeight="1" x14ac:dyDescent="0.2">
      <c r="P494" s="19"/>
      <c r="Q494" s="19"/>
    </row>
    <row r="495" spans="1:17" ht="15" customHeight="1" x14ac:dyDescent="0.2">
      <c r="P495" s="19"/>
      <c r="Q495" s="19"/>
    </row>
    <row r="496" spans="1:17" ht="15" customHeight="1" x14ac:dyDescent="0.2">
      <c r="A496" s="136"/>
      <c r="B496" s="443" t="s">
        <v>1266</v>
      </c>
      <c r="C496" s="213"/>
      <c r="D496" s="213"/>
      <c r="E496" s="213"/>
      <c r="F496" s="213"/>
      <c r="G496" s="213"/>
      <c r="I496" s="649" t="str">
        <f>IF(F519&lt;&gt;"ναι","","Λύση του προβλήματος 8.")</f>
        <v/>
      </c>
      <c r="J496" s="649"/>
      <c r="K496" s="649"/>
      <c r="P496" s="19"/>
      <c r="Q496" s="19"/>
    </row>
    <row r="497" spans="1:17" ht="15" customHeight="1" x14ac:dyDescent="0.2">
      <c r="A497" s="136"/>
      <c r="B497" s="213"/>
      <c r="C497" s="213"/>
      <c r="D497" s="213"/>
      <c r="E497" s="213"/>
      <c r="F497" s="213"/>
      <c r="G497" s="213"/>
      <c r="I497" s="638" t="str">
        <f>IF(F519&lt;&gt;"ναι","","Έστω ότι στο αρχικό αέριο μίγμα περιέχονται αmL αλκενίου και βmL Η2. Εί-ναι προφανές ότι θα ισχύει… α+β=150.  [σχέση 1]")</f>
        <v/>
      </c>
      <c r="J497" s="638"/>
      <c r="K497" s="638"/>
      <c r="L497" s="638"/>
      <c r="M497" s="638"/>
      <c r="N497" s="638"/>
      <c r="O497" s="638"/>
      <c r="P497" s="19"/>
      <c r="Q497" s="19"/>
    </row>
    <row r="498" spans="1:17" ht="15" customHeight="1" x14ac:dyDescent="0.2">
      <c r="A498" s="136"/>
      <c r="B498" s="213"/>
      <c r="C498" s="213"/>
      <c r="D498" s="213"/>
      <c r="E498" s="213"/>
      <c r="F498" s="213"/>
      <c r="G498" s="213"/>
      <c r="I498" s="638"/>
      <c r="J498" s="638"/>
      <c r="K498" s="638"/>
      <c r="L498" s="638"/>
      <c r="M498" s="638"/>
      <c r="N498" s="638"/>
      <c r="O498" s="638"/>
      <c r="P498" s="19"/>
      <c r="Q498" s="19"/>
    </row>
    <row r="499" spans="1:17" ht="15" customHeight="1" x14ac:dyDescent="0.2">
      <c r="A499" s="136"/>
      <c r="B499" s="213"/>
      <c r="C499" s="213"/>
      <c r="D499" s="213"/>
      <c r="E499" s="213"/>
      <c r="F499" s="213"/>
      <c r="G499" s="213"/>
      <c r="I499" s="744" t="str">
        <f>IF(F519&lt;&gt;"ναι","","Όταν το αέριο μίγμα διέρχεται μέσα από το θερμαινόμενο Ni, γίνεται προσθή-κη του Η2 στο δ.δ. του αλκενίου, καθώς το Ni καταλύει αυτή την αντίδραση και σχηματίζεται αλκάνιο, σύμφωνα με την εξίσωση...")</f>
        <v/>
      </c>
      <c r="J499" s="744"/>
      <c r="K499" s="744"/>
      <c r="L499" s="744"/>
      <c r="M499" s="744"/>
      <c r="N499" s="744"/>
      <c r="O499" s="744"/>
      <c r="P499" s="19"/>
      <c r="Q499" s="19"/>
    </row>
    <row r="500" spans="1:17" ht="15" customHeight="1" x14ac:dyDescent="0.2">
      <c r="B500" s="213"/>
      <c r="C500" s="213"/>
      <c r="D500" s="213"/>
      <c r="E500" s="213"/>
      <c r="F500" s="213"/>
      <c r="G500" s="213"/>
      <c r="I500" s="744"/>
      <c r="J500" s="744"/>
      <c r="K500" s="744"/>
      <c r="L500" s="744"/>
      <c r="M500" s="744"/>
      <c r="N500" s="744"/>
      <c r="O500" s="744"/>
      <c r="P500" s="19"/>
      <c r="Q500" s="19"/>
    </row>
    <row r="501" spans="1:17" ht="15" customHeight="1" x14ac:dyDescent="0.2">
      <c r="B501" s="213" t="s">
        <v>964</v>
      </c>
      <c r="C501" s="213"/>
      <c r="D501" s="213"/>
      <c r="E501" s="213"/>
      <c r="F501" s="213"/>
      <c r="G501" s="213"/>
      <c r="I501" s="744"/>
      <c r="J501" s="744"/>
      <c r="K501" s="744"/>
      <c r="L501" s="744"/>
      <c r="M501" s="744"/>
      <c r="N501" s="744"/>
      <c r="O501" s="744"/>
      <c r="P501" s="19"/>
      <c r="Q501" s="19"/>
    </row>
    <row r="502" spans="1:17" ht="15" customHeight="1" x14ac:dyDescent="0.2">
      <c r="B502" s="213"/>
      <c r="C502" s="213"/>
      <c r="D502" s="213"/>
      <c r="E502" s="213"/>
      <c r="F502" s="213"/>
      <c r="G502" s="213"/>
      <c r="I502" s="768" t="str">
        <f>IF(F519&lt;&gt;"ναι","","                          CvH2v  +  H2")</f>
        <v/>
      </c>
      <c r="J502" s="768"/>
      <c r="K502" s="768"/>
      <c r="L502" s="123" t="str">
        <f>IF(F519&lt;&gt;"ναι","","→")</f>
        <v/>
      </c>
      <c r="M502" s="768" t="str">
        <f>IF(F519&lt;&gt;"ναι","","CvH2v+2")</f>
        <v/>
      </c>
      <c r="N502" s="768"/>
      <c r="O502" s="768"/>
      <c r="P502" s="19"/>
      <c r="Q502" s="19"/>
    </row>
    <row r="503" spans="1:17" ht="15" customHeight="1" x14ac:dyDescent="0.2">
      <c r="B503" s="213"/>
      <c r="C503" s="213"/>
      <c r="D503" s="213"/>
      <c r="E503" s="213"/>
      <c r="F503" s="213"/>
      <c r="G503" s="213"/>
      <c r="I503" s="208"/>
      <c r="J503" s="208"/>
      <c r="K503" s="208"/>
      <c r="L503" s="123"/>
      <c r="M503" s="208"/>
      <c r="N503" s="208"/>
      <c r="O503" s="208"/>
      <c r="P503" s="19"/>
      <c r="Q503" s="19"/>
    </row>
    <row r="504" spans="1:17" ht="15" customHeight="1" x14ac:dyDescent="0.2">
      <c r="B504" s="213"/>
      <c r="C504" s="213"/>
      <c r="D504" s="213"/>
      <c r="E504" s="213"/>
      <c r="F504" s="213"/>
      <c r="G504" s="213"/>
      <c r="I504" s="796" t="str">
        <f>IF(F519&lt;&gt;"ναι","","Σύμφωνα με την εκφώνηση, από την πραγματοποίηση της αντίδρασης σχη-ματίζεται τελικά ένα αέριο μίγμα, αποτελούμενο μόνο από Υ/Α. Άρα, το Η2 που περιεχόταν στο αρχικό μίγμα, αντέδρασε πλήρως, ενώ από το αλκένιο, περίσσεψε μια ποσότητα.")</f>
        <v/>
      </c>
      <c r="J504" s="796"/>
      <c r="K504" s="796"/>
      <c r="L504" s="796"/>
      <c r="M504" s="796"/>
      <c r="N504" s="796"/>
      <c r="O504" s="796"/>
      <c r="P504" s="19"/>
      <c r="Q504" s="19"/>
    </row>
    <row r="505" spans="1:17" ht="15" customHeight="1" x14ac:dyDescent="0.2">
      <c r="B505" s="213"/>
      <c r="C505" s="213"/>
      <c r="D505" s="213"/>
      <c r="E505" s="213"/>
      <c r="F505" s="213"/>
      <c r="G505" s="213"/>
      <c r="I505" s="796"/>
      <c r="J505" s="796"/>
      <c r="K505" s="796"/>
      <c r="L505" s="796"/>
      <c r="M505" s="796"/>
      <c r="N505" s="796"/>
      <c r="O505" s="796"/>
      <c r="P505" s="19"/>
      <c r="Q505" s="19"/>
    </row>
    <row r="506" spans="1:17" ht="15" customHeight="1" x14ac:dyDescent="0.2">
      <c r="B506" s="213"/>
      <c r="C506" s="213"/>
      <c r="D506" s="213"/>
      <c r="E506" s="213"/>
      <c r="F506" s="213"/>
      <c r="G506" s="213"/>
      <c r="I506" s="796"/>
      <c r="J506" s="796"/>
      <c r="K506" s="796"/>
      <c r="L506" s="796"/>
      <c r="M506" s="796"/>
      <c r="N506" s="796"/>
      <c r="O506" s="796"/>
      <c r="P506" s="19"/>
      <c r="Q506" s="19"/>
    </row>
    <row r="507" spans="1:17" ht="15" customHeight="1" x14ac:dyDescent="0.2">
      <c r="B507" s="213"/>
      <c r="C507" s="213"/>
      <c r="D507" s="213"/>
      <c r="E507" s="213"/>
      <c r="F507" s="213"/>
      <c r="G507" s="213"/>
      <c r="I507" s="796"/>
      <c r="J507" s="796"/>
      <c r="K507" s="796"/>
      <c r="L507" s="796"/>
      <c r="M507" s="796"/>
      <c r="N507" s="796"/>
      <c r="O507" s="796"/>
      <c r="P507" s="19"/>
      <c r="Q507" s="19"/>
    </row>
    <row r="508" spans="1:17" ht="15" customHeight="1" x14ac:dyDescent="0.2">
      <c r="B508" s="213"/>
      <c r="C508" s="213"/>
      <c r="D508" s="213"/>
      <c r="E508" s="213"/>
      <c r="F508" s="213"/>
      <c r="G508" s="213"/>
      <c r="I508" s="744" t="str">
        <f>IF(F519&lt;&gt;"ναι","","Σύμφωνα με τα παραπάνω και λαμβάνοντας υπόψη τη στοιχειομετρική ανα-λογία της αντίδρασης, καταλαβαίνουμε ότι τα βmL H2, αντέδρασαν πλήρως με βmL CvH2v και παράχθηκαν βmL CvH2v+2.")</f>
        <v/>
      </c>
      <c r="J508" s="744"/>
      <c r="K508" s="744"/>
      <c r="L508" s="744"/>
      <c r="M508" s="744"/>
      <c r="N508" s="744"/>
      <c r="O508" s="744"/>
      <c r="P508" s="19"/>
      <c r="Q508" s="19"/>
    </row>
    <row r="509" spans="1:17" ht="15" customHeight="1" x14ac:dyDescent="0.2">
      <c r="B509" s="213" t="s">
        <v>965</v>
      </c>
      <c r="C509" s="213"/>
      <c r="D509" s="213"/>
      <c r="E509" s="213"/>
      <c r="F509" s="213"/>
      <c r="G509" s="213"/>
      <c r="I509" s="744"/>
      <c r="J509" s="744"/>
      <c r="K509" s="744"/>
      <c r="L509" s="744"/>
      <c r="M509" s="744"/>
      <c r="N509" s="744"/>
      <c r="O509" s="744"/>
      <c r="P509" s="19"/>
      <c r="Q509" s="19"/>
    </row>
    <row r="510" spans="1:17" ht="15" customHeight="1" x14ac:dyDescent="0.2">
      <c r="B510" s="213"/>
      <c r="C510" s="213"/>
      <c r="D510" s="213"/>
      <c r="E510" s="213"/>
      <c r="F510" s="213"/>
      <c r="G510" s="213"/>
      <c r="I510" s="744"/>
      <c r="J510" s="744"/>
      <c r="K510" s="744"/>
      <c r="L510" s="744"/>
      <c r="M510" s="744"/>
      <c r="N510" s="744"/>
      <c r="O510" s="744"/>
      <c r="P510" s="19"/>
      <c r="Q510" s="19"/>
    </row>
    <row r="511" spans="1:17" ht="15" customHeight="1" x14ac:dyDescent="0.2">
      <c r="B511" s="793" t="s">
        <v>1267</v>
      </c>
      <c r="C511" s="500"/>
      <c r="D511" s="500"/>
      <c r="E511" s="500"/>
      <c r="F511" s="500"/>
      <c r="G511" s="500"/>
      <c r="I511" s="784" t="str">
        <f>IF(F519&lt;&gt;"ναι","","Στο τελικό αέριο μίγμα λοιπόν, θα περιέχονται τα βmL του αλκανίου που πα-ράχθηκε και όση ποσότητα αλκενίου δεν αντέδρασε, δηλαδή [α–β]mL, ενώ σύμφωνα με την εκφώνηση θα είναι... [α–β]+β=120.  [σχέση 2]")</f>
        <v/>
      </c>
      <c r="J511" s="784"/>
      <c r="K511" s="784"/>
      <c r="L511" s="784"/>
      <c r="M511" s="784"/>
      <c r="N511" s="784"/>
      <c r="O511" s="784"/>
      <c r="P511" s="19"/>
      <c r="Q511" s="19"/>
    </row>
    <row r="512" spans="1:17" ht="15" customHeight="1" x14ac:dyDescent="0.2">
      <c r="B512" s="500"/>
      <c r="C512" s="500"/>
      <c r="D512" s="500"/>
      <c r="E512" s="500"/>
      <c r="F512" s="500"/>
      <c r="G512" s="500"/>
      <c r="I512" s="784"/>
      <c r="J512" s="784"/>
      <c r="K512" s="784"/>
      <c r="L512" s="784"/>
      <c r="M512" s="784"/>
      <c r="N512" s="784"/>
      <c r="O512" s="784"/>
      <c r="P512" s="19"/>
      <c r="Q512" s="19"/>
    </row>
    <row r="513" spans="2:17" ht="15" customHeight="1" x14ac:dyDescent="0.2">
      <c r="B513" s="500"/>
      <c r="C513" s="500"/>
      <c r="D513" s="500"/>
      <c r="E513" s="500"/>
      <c r="F513" s="500"/>
      <c r="G513" s="500"/>
      <c r="I513" s="784"/>
      <c r="J513" s="784"/>
      <c r="K513" s="784"/>
      <c r="L513" s="784"/>
      <c r="M513" s="784"/>
      <c r="N513" s="784"/>
      <c r="O513" s="784"/>
      <c r="P513" s="19"/>
      <c r="Q513" s="19"/>
    </row>
    <row r="514" spans="2:17" ht="15" customHeight="1" x14ac:dyDescent="0.35">
      <c r="D514" s="644" t="s">
        <v>641</v>
      </c>
      <c r="E514" s="644"/>
      <c r="F514" s="644"/>
      <c r="G514" s="644"/>
      <c r="I514" s="637" t="str">
        <f>IF(F519&lt;&gt;"ναι","","Εύκολα από τις σχέσεις 1 και 2, προκύπτει… α=120 και β=30.")</f>
        <v/>
      </c>
      <c r="J514" s="637"/>
      <c r="K514" s="637"/>
      <c r="L514" s="637"/>
      <c r="M514" s="637"/>
      <c r="N514" s="637"/>
      <c r="O514" s="637"/>
      <c r="P514" s="19"/>
      <c r="Q514" s="19"/>
    </row>
    <row r="515" spans="2:17" ht="15" customHeight="1" x14ac:dyDescent="0.2">
      <c r="I515" s="639" t="str">
        <f>IF(F519&lt;&gt;"ναι","","Άρα το αρχικό αέριο μίγμα περιείχε 120mL αλκενίου και 30mL H2, ενώ το τελικό μίγμα, αυτό των δύο Υ/Α, αποτελείται από… 120–30=90mL αλκενίου που δεν αντέδρασε και 30mL αλκανίου που παράχθηκε.")</f>
        <v/>
      </c>
      <c r="J515" s="639"/>
      <c r="K515" s="639"/>
      <c r="L515" s="639"/>
      <c r="M515" s="639"/>
      <c r="N515" s="639"/>
      <c r="O515" s="639"/>
      <c r="P515" s="19"/>
      <c r="Q515" s="19"/>
    </row>
    <row r="516" spans="2:17" ht="15" customHeight="1" x14ac:dyDescent="0.2">
      <c r="F516" s="645" t="s">
        <v>22</v>
      </c>
      <c r="G516" s="646"/>
      <c r="I516" s="639"/>
      <c r="J516" s="639"/>
      <c r="K516" s="639"/>
      <c r="L516" s="639"/>
      <c r="M516" s="639"/>
      <c r="N516" s="639"/>
      <c r="O516" s="639"/>
      <c r="P516" s="19"/>
      <c r="Q516" s="19"/>
    </row>
    <row r="517" spans="2:17" ht="15" customHeight="1" x14ac:dyDescent="0.2">
      <c r="F517" s="645"/>
      <c r="G517" s="646"/>
      <c r="I517" s="639"/>
      <c r="J517" s="639"/>
      <c r="K517" s="639"/>
      <c r="L517" s="639"/>
      <c r="M517" s="639"/>
      <c r="N517" s="639"/>
      <c r="O517" s="639"/>
      <c r="P517" s="19"/>
      <c r="Q517" s="19"/>
    </row>
    <row r="518" spans="2:17" ht="15" customHeight="1" x14ac:dyDescent="0.2">
      <c r="F518" s="645"/>
      <c r="G518" s="646"/>
      <c r="I518" s="638" t="str">
        <f>IF(F519&lt;&gt;"ναι","","Το μίγμα των δύο Υ/Α αναφλέγεται με 3L αέρα. Στον αέρα που χρησιμοποιή-θηκε περιέχονται... [20/100]·3=0,6L=600mL O2 και 3–0,6=2,4L=2400mL N2.")</f>
        <v/>
      </c>
      <c r="J518" s="638"/>
      <c r="K518" s="638"/>
      <c r="L518" s="638"/>
      <c r="M518" s="638"/>
      <c r="N518" s="638"/>
      <c r="O518" s="638"/>
      <c r="P518" s="19"/>
      <c r="Q518" s="19"/>
    </row>
    <row r="519" spans="2:17" ht="15" customHeight="1" x14ac:dyDescent="0.2">
      <c r="F519" s="647"/>
      <c r="G519" s="648"/>
      <c r="I519" s="638"/>
      <c r="J519" s="638"/>
      <c r="K519" s="638"/>
      <c r="L519" s="638"/>
      <c r="M519" s="638"/>
      <c r="N519" s="638"/>
      <c r="O519" s="638"/>
      <c r="P519" s="19"/>
      <c r="Q519" s="19"/>
    </row>
    <row r="520" spans="2:17" ht="15" customHeight="1" x14ac:dyDescent="0.2">
      <c r="F520" s="647"/>
      <c r="G520" s="648"/>
      <c r="I520" s="639" t="str">
        <f>IF(F519&lt;&gt;"ναι","","Η εξίσωση καύσης και η αντίστοιχη κατάστρωση για το αλκένιο είναι...")</f>
        <v/>
      </c>
      <c r="J520" s="639"/>
      <c r="K520" s="639"/>
      <c r="L520" s="639"/>
      <c r="M520" s="639"/>
      <c r="N520" s="639"/>
      <c r="O520" s="639"/>
      <c r="P520" s="19"/>
      <c r="Q520" s="19"/>
    </row>
    <row r="521" spans="2:17" ht="15" customHeight="1" x14ac:dyDescent="0.2">
      <c r="I521" s="768" t="str">
        <f>IF(F519&lt;&gt;"ναι","","                    CvH2v  +  3v/2 O2")</f>
        <v/>
      </c>
      <c r="J521" s="768"/>
      <c r="K521" s="768"/>
      <c r="L521" s="123" t="str">
        <f>IF(F519&lt;&gt;"ναι","","→")</f>
        <v/>
      </c>
      <c r="M521" s="768" t="str">
        <f>IF(F519&lt;&gt;"ναι",""," v CO2 + v H2O")</f>
        <v/>
      </c>
      <c r="N521" s="768"/>
      <c r="O521" s="768"/>
      <c r="P521" s="19"/>
      <c r="Q521" s="19"/>
    </row>
    <row r="522" spans="2:17" ht="15" customHeight="1" x14ac:dyDescent="0.2">
      <c r="I522" s="655" t="str">
        <f>IF(F519&lt;&gt;"ναι","","         90mL CvH2v αντιδρούν με 90·3v/2mL O2 και δίνουν 90·vmL CO2.")</f>
        <v/>
      </c>
      <c r="J522" s="655"/>
      <c r="K522" s="655"/>
      <c r="L522" s="655"/>
      <c r="M522" s="655"/>
      <c r="N522" s="655"/>
      <c r="O522" s="655"/>
      <c r="P522" s="19"/>
      <c r="Q522" s="19"/>
    </row>
    <row r="523" spans="2:17" ht="15" customHeight="1" x14ac:dyDescent="0.2">
      <c r="I523" s="639" t="str">
        <f>IF(F519&lt;&gt;"ναι","","Η εξίσωση καύσης και η αντίστοιχη κατάστρωση για το αλκάνιο είναι...")</f>
        <v/>
      </c>
      <c r="J523" s="639"/>
      <c r="K523" s="639"/>
      <c r="L523" s="639"/>
      <c r="M523" s="639"/>
      <c r="N523" s="639"/>
      <c r="O523" s="639"/>
      <c r="P523" s="19"/>
      <c r="Q523" s="19"/>
    </row>
    <row r="524" spans="2:17" ht="15" customHeight="1" x14ac:dyDescent="0.2">
      <c r="I524" s="768" t="str">
        <f>IF(F519&lt;&gt;"ναι","","          CvH2v+2  +  [3v+1]/2 O2")</f>
        <v/>
      </c>
      <c r="J524" s="768"/>
      <c r="K524" s="768"/>
      <c r="L524" s="123" t="str">
        <f>IF(F519&lt;&gt;"ναι","","→")</f>
        <v/>
      </c>
      <c r="M524" s="768" t="str">
        <f>IF(F519&lt;&gt;"ναι",""," v CO2 + [v+1] H2O")</f>
        <v/>
      </c>
      <c r="N524" s="768"/>
      <c r="O524" s="768"/>
      <c r="P524" s="19"/>
      <c r="Q524" s="19"/>
    </row>
    <row r="525" spans="2:17" ht="15" customHeight="1" x14ac:dyDescent="0.2">
      <c r="I525" s="655" t="str">
        <f>IF(F519&lt;&gt;"ναι","","     30mL CvH2v+2 αντιδρούν με 30·[3v+1]/2mL O2 και δίνουν 30·vmL CO2.")</f>
        <v/>
      </c>
      <c r="J525" s="655"/>
      <c r="K525" s="655"/>
      <c r="L525" s="655"/>
      <c r="M525" s="655"/>
      <c r="N525" s="655"/>
      <c r="O525" s="655"/>
      <c r="P525" s="19"/>
      <c r="Q525" s="19"/>
    </row>
    <row r="526" spans="2:17" ht="15" customHeight="1" x14ac:dyDescent="0.2">
      <c r="B526" s="146" t="str">
        <f>IF(F519&lt;&gt;"ναι","","*")</f>
        <v/>
      </c>
      <c r="C526" s="651" t="str">
        <f>IF(F519&lt;&gt;"ναι","","Άρα ο όγκος του Ο2 που περίσσεψε θα είναι…")</f>
        <v/>
      </c>
      <c r="D526" s="651"/>
      <c r="E526" s="651"/>
      <c r="F526" s="651"/>
      <c r="G526" s="651"/>
      <c r="I526" s="639" t="str">
        <f>IF(F519&lt;&gt;"ναι","","Ο όγκος του CO2 που παράχθηκε συνολικά θα είναι… 90·v+30·v=120·vmL, ενώ ο όγκος του Ο2, που απαιτήθηκε για να καεί το αέριο μίγμα των δύο Υ/Α, θα είναι… [90·3v/2]+30·[3v+1]/2=[180·v+15]mL*.")</f>
        <v/>
      </c>
      <c r="J526" s="639"/>
      <c r="K526" s="639"/>
      <c r="L526" s="639"/>
      <c r="M526" s="639"/>
      <c r="N526" s="639"/>
      <c r="O526" s="639"/>
      <c r="P526" s="19"/>
      <c r="Q526" s="19"/>
    </row>
    <row r="527" spans="2:17" ht="15" customHeight="1" x14ac:dyDescent="0.2">
      <c r="C527" s="659" t="str">
        <f>IF(F519&lt;&gt;"ναι","","… 600–[180·v+15]=[585–180·v]mL.")</f>
        <v/>
      </c>
      <c r="D527" s="659"/>
      <c r="E527" s="659"/>
      <c r="F527" s="659"/>
      <c r="G527" s="659"/>
      <c r="I527" s="639"/>
      <c r="J527" s="639"/>
      <c r="K527" s="639"/>
      <c r="L527" s="639"/>
      <c r="M527" s="639"/>
      <c r="N527" s="639"/>
      <c r="O527" s="639"/>
      <c r="P527" s="19"/>
      <c r="Q527" s="19"/>
    </row>
    <row r="528" spans="2:17" ht="15" customHeight="1" x14ac:dyDescent="0.2">
      <c r="I528" s="639"/>
      <c r="J528" s="639"/>
      <c r="K528" s="639"/>
      <c r="L528" s="639"/>
      <c r="M528" s="639"/>
      <c r="N528" s="639"/>
      <c r="O528" s="639"/>
      <c r="P528" s="19"/>
      <c r="Q528" s="19"/>
    </row>
    <row r="529" spans="1:17" ht="15" customHeight="1" x14ac:dyDescent="0.2">
      <c r="I529" s="639" t="str">
        <f>IF(F519&lt;&gt;"ναι","","Στα ψυχθέντα καυσαέρια περιέχονται, το Ν2, το CO2 και το περίσσειο Ο2, άρα θα ισχύει...")</f>
        <v/>
      </c>
      <c r="J529" s="639"/>
      <c r="K529" s="639"/>
      <c r="L529" s="639"/>
      <c r="M529" s="639"/>
      <c r="N529" s="639"/>
      <c r="O529" s="639"/>
      <c r="P529" s="19"/>
      <c r="Q529" s="19"/>
    </row>
    <row r="530" spans="1:17" ht="15" customHeight="1" x14ac:dyDescent="0.2">
      <c r="I530" s="639"/>
      <c r="J530" s="639"/>
      <c r="K530" s="639"/>
      <c r="L530" s="639"/>
      <c r="M530" s="639"/>
      <c r="N530" s="639"/>
      <c r="O530" s="639"/>
      <c r="P530" s="19"/>
      <c r="Q530" s="19"/>
    </row>
    <row r="531" spans="1:17" ht="15" customHeight="1" x14ac:dyDescent="0.2">
      <c r="I531" s="637" t="str">
        <f>IF(F519&lt;&gt;"ναι","","… 2400+120·v+[585–180·v]=2805  ή  60·v=180  ή  v=3.")</f>
        <v/>
      </c>
      <c r="J531" s="637"/>
      <c r="K531" s="637"/>
      <c r="L531" s="637"/>
      <c r="M531" s="637"/>
      <c r="N531" s="637"/>
      <c r="O531" s="637"/>
      <c r="P531" s="19"/>
      <c r="Q531" s="19"/>
    </row>
    <row r="532" spans="1:17" ht="15" customHeight="1" x14ac:dyDescent="0.2">
      <c r="I532" s="655" t="str">
        <f>IF(F519&lt;&gt;"ναι","","Άρα το αλκένιο που περιεχόταν στο αρχικό αέριο μίγμα, ήταν το προπένιο.")</f>
        <v/>
      </c>
      <c r="J532" s="655"/>
      <c r="K532" s="655"/>
      <c r="L532" s="655"/>
      <c r="M532" s="655"/>
      <c r="N532" s="655"/>
      <c r="O532" s="655"/>
      <c r="P532" s="19"/>
      <c r="Q532" s="19"/>
    </row>
    <row r="533" spans="1:17" ht="15" customHeight="1" x14ac:dyDescent="0.2">
      <c r="P533" s="19"/>
      <c r="Q533" s="19"/>
    </row>
    <row r="534" spans="1:17" ht="15" customHeight="1" x14ac:dyDescent="0.2">
      <c r="A534" s="16"/>
      <c r="B534" s="16"/>
      <c r="C534" s="16"/>
      <c r="D534" s="16"/>
      <c r="E534" s="16"/>
      <c r="F534" s="16"/>
      <c r="G534" s="16"/>
      <c r="H534" s="16"/>
      <c r="I534" s="16"/>
      <c r="J534" s="214" t="s">
        <v>568</v>
      </c>
      <c r="K534" s="214"/>
      <c r="L534" s="214"/>
      <c r="M534" s="214"/>
      <c r="N534" s="214"/>
      <c r="O534" s="214"/>
      <c r="P534" s="19"/>
      <c r="Q534" s="19"/>
    </row>
    <row r="536" spans="1:17" ht="15" customHeight="1" x14ac:dyDescent="0.2">
      <c r="B536" s="251" t="s">
        <v>264</v>
      </c>
      <c r="C536" s="251"/>
      <c r="D536" s="251"/>
    </row>
    <row r="537" spans="1:17" ht="15" customHeight="1" x14ac:dyDescent="0.2">
      <c r="B537" s="250"/>
      <c r="C537" s="250"/>
      <c r="D537" s="250"/>
    </row>
    <row r="538" spans="1:17" ht="15" customHeight="1" x14ac:dyDescent="0.2">
      <c r="B538" s="246" t="s">
        <v>242</v>
      </c>
      <c r="C538" s="246"/>
      <c r="D538" s="246"/>
    </row>
    <row r="567" spans="11:11" ht="15" customHeight="1" x14ac:dyDescent="0.2">
      <c r="K567" s="83"/>
    </row>
    <row r="587" spans="3:11" ht="15" customHeight="1" x14ac:dyDescent="0.2">
      <c r="K587" s="83"/>
    </row>
    <row r="591" spans="3:11" ht="15" customHeight="1" x14ac:dyDescent="0.2">
      <c r="C591" s="245"/>
      <c r="D591" s="245"/>
      <c r="E591" s="245"/>
      <c r="F591" s="245"/>
      <c r="G591" s="245"/>
      <c r="H591" s="245"/>
      <c r="I591" s="245"/>
      <c r="J591" s="245"/>
    </row>
    <row r="592" spans="3:11" ht="15" customHeight="1" x14ac:dyDescent="0.2">
      <c r="C592" s="245"/>
      <c r="D592" s="245"/>
      <c r="E592" s="245"/>
      <c r="F592" s="245"/>
      <c r="G592" s="245"/>
      <c r="H592" s="245"/>
      <c r="I592" s="245"/>
      <c r="J592" s="245"/>
    </row>
    <row r="599" spans="1:15" ht="15" customHeight="1" x14ac:dyDescent="0.2">
      <c r="C599" s="245"/>
      <c r="D599" s="245"/>
      <c r="E599" s="245"/>
      <c r="F599" s="245"/>
      <c r="G599" s="245"/>
      <c r="H599" s="245"/>
      <c r="I599" s="245"/>
      <c r="J599" s="245"/>
    </row>
    <row r="600" spans="1:15" ht="15" customHeight="1" x14ac:dyDescent="0.2">
      <c r="C600" s="245"/>
      <c r="D600" s="245"/>
      <c r="E600" s="245"/>
      <c r="F600" s="245"/>
      <c r="G600" s="245"/>
      <c r="H600" s="245"/>
      <c r="I600" s="245"/>
      <c r="J600" s="245"/>
    </row>
    <row r="601" spans="1:15" ht="15" customHeight="1" x14ac:dyDescent="0.2">
      <c r="C601" s="245"/>
      <c r="D601" s="245"/>
      <c r="E601" s="245"/>
      <c r="F601" s="245"/>
      <c r="G601" s="245"/>
      <c r="H601" s="245"/>
      <c r="I601" s="245"/>
      <c r="J601" s="245"/>
      <c r="M601" s="634"/>
      <c r="N601" s="634"/>
      <c r="O601" s="634"/>
    </row>
    <row r="602" spans="1:15" ht="15" customHeight="1" x14ac:dyDescent="0.2">
      <c r="C602" s="245"/>
      <c r="D602" s="245"/>
      <c r="E602" s="245"/>
      <c r="F602" s="245"/>
      <c r="G602" s="245"/>
      <c r="H602" s="245"/>
      <c r="I602" s="245"/>
      <c r="J602" s="245"/>
      <c r="M602" s="634"/>
      <c r="N602" s="634"/>
      <c r="O602" s="634"/>
    </row>
    <row r="604" spans="1:15" ht="15" customHeight="1" x14ac:dyDescent="0.2">
      <c r="A604" s="136"/>
      <c r="B604" s="258"/>
      <c r="C604" s="258"/>
      <c r="D604" s="258"/>
      <c r="E604" s="258"/>
      <c r="F604" s="258"/>
      <c r="G604" s="258"/>
      <c r="H604" s="258"/>
      <c r="I604" s="258"/>
      <c r="J604" s="258"/>
    </row>
    <row r="606" spans="1:15" ht="15" customHeight="1" x14ac:dyDescent="0.2">
      <c r="B606" s="138"/>
      <c r="C606" s="591"/>
      <c r="D606" s="258"/>
      <c r="E606" s="258"/>
      <c r="F606" s="258"/>
      <c r="G606" s="258"/>
      <c r="H606" s="258"/>
      <c r="I606" s="258"/>
      <c r="J606" s="258"/>
    </row>
    <row r="608" spans="1:15" ht="15" customHeight="1" x14ac:dyDescent="0.2">
      <c r="B608" s="138"/>
      <c r="C608" s="591"/>
      <c r="D608" s="591"/>
      <c r="E608" s="591"/>
      <c r="F608" s="591"/>
      <c r="G608" s="591"/>
      <c r="H608" s="591"/>
      <c r="I608" s="591"/>
      <c r="J608" s="591"/>
    </row>
    <row r="609" spans="1:10" ht="15" customHeight="1" x14ac:dyDescent="0.2">
      <c r="G609" s="282"/>
      <c r="H609" s="282"/>
      <c r="I609" s="282"/>
      <c r="J609" s="282"/>
    </row>
    <row r="610" spans="1:10" ht="15" customHeight="1" x14ac:dyDescent="0.2">
      <c r="A610" s="136"/>
      <c r="B610" s="258"/>
      <c r="C610" s="258"/>
      <c r="D610" s="258"/>
      <c r="E610" s="258"/>
      <c r="F610" s="258"/>
      <c r="G610" s="258"/>
      <c r="H610" s="258"/>
      <c r="I610" s="258"/>
      <c r="J610" s="258"/>
    </row>
    <row r="611" spans="1:10" ht="15" customHeight="1" x14ac:dyDescent="0.2">
      <c r="G611" s="282"/>
      <c r="H611" s="282"/>
      <c r="I611" s="282"/>
      <c r="J611" s="282"/>
    </row>
    <row r="612" spans="1:10" ht="15" customHeight="1" x14ac:dyDescent="0.2">
      <c r="A612" s="136"/>
      <c r="B612" s="258"/>
      <c r="C612" s="258"/>
      <c r="D612" s="258"/>
      <c r="E612" s="258"/>
      <c r="F612" s="258"/>
      <c r="G612" s="258"/>
      <c r="H612" s="258"/>
      <c r="I612" s="258"/>
      <c r="J612" s="258"/>
    </row>
    <row r="614" spans="1:10" ht="15" customHeight="1" x14ac:dyDescent="0.2">
      <c r="B614" s="138"/>
      <c r="C614" s="591"/>
      <c r="D614" s="258"/>
      <c r="E614" s="258"/>
      <c r="F614" s="258"/>
      <c r="G614" s="258"/>
      <c r="H614" s="258"/>
      <c r="I614" s="258"/>
      <c r="J614" s="258"/>
    </row>
    <row r="616" spans="1:10" ht="15" customHeight="1" x14ac:dyDescent="0.2">
      <c r="B616" s="138"/>
      <c r="C616" s="591"/>
      <c r="D616" s="258"/>
      <c r="E616" s="258"/>
      <c r="F616" s="258"/>
      <c r="G616" s="258"/>
      <c r="H616" s="258"/>
      <c r="I616" s="258"/>
      <c r="J616" s="258"/>
    </row>
    <row r="617" spans="1:10" ht="15" customHeight="1" x14ac:dyDescent="0.2">
      <c r="G617" s="282"/>
      <c r="H617" s="282"/>
      <c r="I617" s="282"/>
      <c r="J617" s="282"/>
    </row>
    <row r="618" spans="1:10" ht="15" customHeight="1" x14ac:dyDescent="0.2">
      <c r="A618" s="136"/>
      <c r="B618" s="258"/>
      <c r="C618" s="258"/>
      <c r="D618" s="258"/>
      <c r="E618" s="258"/>
      <c r="F618" s="258"/>
      <c r="G618" s="258"/>
      <c r="H618" s="258"/>
      <c r="I618" s="258"/>
      <c r="J618" s="258"/>
    </row>
    <row r="620" spans="1:10" ht="15" customHeight="1" x14ac:dyDescent="0.2">
      <c r="B620" s="138"/>
      <c r="C620" s="591"/>
      <c r="D620" s="258"/>
      <c r="E620" s="258"/>
      <c r="F620" s="258"/>
      <c r="G620" s="258"/>
      <c r="H620" s="258"/>
      <c r="I620" s="258"/>
      <c r="J620" s="258"/>
    </row>
    <row r="622" spans="1:10" ht="15" customHeight="1" x14ac:dyDescent="0.2">
      <c r="B622" s="138"/>
      <c r="C622" s="591"/>
      <c r="D622" s="258"/>
      <c r="E622" s="258"/>
      <c r="F622" s="258"/>
      <c r="G622" s="258"/>
      <c r="H622" s="258"/>
      <c r="I622" s="258"/>
      <c r="J622" s="258"/>
    </row>
    <row r="623" spans="1:10" ht="15" customHeight="1" x14ac:dyDescent="0.2">
      <c r="G623" s="282"/>
      <c r="H623" s="282"/>
      <c r="I623" s="282"/>
      <c r="J623" s="282"/>
    </row>
    <row r="624" spans="1:10" ht="15" customHeight="1" x14ac:dyDescent="0.2">
      <c r="A624" s="136"/>
      <c r="B624" s="258"/>
      <c r="C624" s="258"/>
      <c r="D624" s="258"/>
      <c r="E624" s="258"/>
      <c r="F624" s="258"/>
      <c r="G624" s="258"/>
      <c r="H624" s="258"/>
      <c r="I624" s="258"/>
      <c r="J624" s="258"/>
    </row>
    <row r="625" spans="1:10" ht="15" customHeight="1" x14ac:dyDescent="0.2">
      <c r="G625" s="282"/>
      <c r="H625" s="282"/>
      <c r="I625" s="282"/>
      <c r="J625" s="282"/>
    </row>
    <row r="626" spans="1:10" ht="15" customHeight="1" x14ac:dyDescent="0.2">
      <c r="A626" s="136"/>
      <c r="B626" s="258"/>
      <c r="C626" s="258"/>
      <c r="D626" s="258"/>
      <c r="E626" s="258"/>
      <c r="F626" s="258"/>
      <c r="G626" s="258"/>
      <c r="H626" s="258"/>
      <c r="I626" s="258"/>
      <c r="J626" s="258"/>
    </row>
    <row r="629" spans="1:10" ht="15" customHeight="1" x14ac:dyDescent="0.2">
      <c r="B629" s="138"/>
      <c r="C629" s="245"/>
      <c r="D629" s="245"/>
      <c r="E629" s="245"/>
      <c r="F629" s="245"/>
      <c r="G629" s="245"/>
      <c r="H629" s="245"/>
      <c r="I629" s="245"/>
      <c r="J629" s="245"/>
    </row>
    <row r="631" spans="1:10" ht="15" customHeight="1" x14ac:dyDescent="0.2">
      <c r="B631" s="138"/>
      <c r="C631" s="245"/>
      <c r="D631" s="245"/>
      <c r="E631" s="245"/>
      <c r="F631" s="245"/>
      <c r="G631" s="245"/>
      <c r="H631" s="245"/>
      <c r="I631" s="245"/>
      <c r="J631" s="245"/>
    </row>
    <row r="633" spans="1:10" ht="15" customHeight="1" x14ac:dyDescent="0.2">
      <c r="A633" s="136"/>
      <c r="B633" s="499"/>
      <c r="C633" s="499"/>
      <c r="D633" s="499"/>
      <c r="E633" s="499"/>
      <c r="F633" s="499"/>
      <c r="G633" s="499"/>
      <c r="H633" s="499"/>
      <c r="I633" s="499"/>
      <c r="J633" s="499"/>
    </row>
    <row r="634" spans="1:10" ht="15" customHeight="1" x14ac:dyDescent="0.2">
      <c r="B634" s="499"/>
      <c r="C634" s="499"/>
      <c r="D634" s="499"/>
      <c r="E634" s="499"/>
      <c r="F634" s="499"/>
      <c r="G634" s="499"/>
      <c r="H634" s="499"/>
      <c r="I634" s="499"/>
      <c r="J634" s="499"/>
    </row>
    <row r="636" spans="1:10" ht="15" customHeight="1" x14ac:dyDescent="0.2">
      <c r="B636" s="138"/>
      <c r="C636" s="582"/>
      <c r="D636" s="582"/>
      <c r="E636" s="582"/>
      <c r="F636" s="582"/>
      <c r="G636" s="582"/>
      <c r="H636" s="582"/>
      <c r="I636" s="582"/>
      <c r="J636" s="582"/>
    </row>
    <row r="638" spans="1:10" ht="15" customHeight="1" x14ac:dyDescent="0.2">
      <c r="B638" s="138"/>
      <c r="C638" s="582"/>
      <c r="D638" s="582"/>
      <c r="E638" s="582"/>
      <c r="F638" s="582"/>
      <c r="G638" s="582"/>
      <c r="H638" s="582"/>
      <c r="I638" s="582"/>
      <c r="J638" s="582"/>
    </row>
    <row r="640" spans="1:10" ht="15" customHeight="1" x14ac:dyDescent="0.2">
      <c r="B640" s="138"/>
      <c r="C640" s="582"/>
      <c r="D640" s="582"/>
      <c r="E640" s="582"/>
      <c r="F640" s="582"/>
      <c r="G640" s="582"/>
      <c r="H640" s="582"/>
      <c r="I640" s="582"/>
      <c r="J640" s="582"/>
    </row>
    <row r="642" spans="2:10" ht="15" customHeight="1" x14ac:dyDescent="0.2">
      <c r="B642" s="245"/>
      <c r="C642" s="245"/>
      <c r="D642" s="245"/>
      <c r="E642" s="245"/>
      <c r="F642" s="245"/>
      <c r="G642" s="245"/>
      <c r="H642" s="245"/>
      <c r="I642" s="245"/>
      <c r="J642" s="245"/>
    </row>
    <row r="643" spans="2:10" ht="15" customHeight="1" x14ac:dyDescent="0.2">
      <c r="B643" s="245"/>
      <c r="C643" s="245"/>
      <c r="D643" s="245"/>
      <c r="E643" s="245"/>
      <c r="F643" s="245"/>
      <c r="G643" s="245"/>
      <c r="H643" s="245"/>
      <c r="I643" s="245"/>
      <c r="J643" s="245"/>
    </row>
    <row r="644" spans="2:10" ht="15" customHeight="1" x14ac:dyDescent="0.2">
      <c r="B644" s="245"/>
      <c r="C644" s="245"/>
      <c r="D644" s="245"/>
      <c r="E644" s="245"/>
      <c r="F644" s="245"/>
      <c r="G644" s="245"/>
      <c r="H644" s="245"/>
      <c r="I644" s="245"/>
      <c r="J644" s="245"/>
    </row>
    <row r="645" spans="2:10" ht="15" customHeight="1" x14ac:dyDescent="0.2">
      <c r="B645" s="245"/>
      <c r="C645" s="245"/>
      <c r="D645" s="245"/>
      <c r="E645" s="245"/>
      <c r="F645" s="245"/>
      <c r="G645" s="245"/>
      <c r="H645" s="245"/>
      <c r="I645" s="245"/>
      <c r="J645" s="245"/>
    </row>
    <row r="646" spans="2:10" ht="15" customHeight="1" x14ac:dyDescent="0.2">
      <c r="B646" s="245"/>
      <c r="C646" s="245"/>
      <c r="D646" s="245"/>
      <c r="E646" s="245"/>
      <c r="F646" s="245"/>
      <c r="G646" s="245"/>
      <c r="H646" s="245"/>
      <c r="I646" s="245"/>
      <c r="J646" s="245"/>
    </row>
    <row r="647" spans="2:10" ht="15" customHeight="1" x14ac:dyDescent="0.2">
      <c r="B647" s="245"/>
      <c r="C647" s="245"/>
      <c r="D647" s="245"/>
      <c r="E647" s="245"/>
      <c r="F647" s="245"/>
      <c r="G647" s="245"/>
      <c r="H647" s="245"/>
      <c r="I647" s="245"/>
      <c r="J647" s="245"/>
    </row>
    <row r="648" spans="2:10" ht="15" customHeight="1" x14ac:dyDescent="0.2">
      <c r="B648" s="245"/>
      <c r="C648" s="245"/>
      <c r="D648" s="245"/>
      <c r="E648" s="245"/>
      <c r="F648" s="245"/>
      <c r="G648" s="245"/>
      <c r="H648" s="245"/>
      <c r="I648" s="245"/>
      <c r="J648" s="245"/>
    </row>
    <row r="649" spans="2:10" ht="15" customHeight="1" x14ac:dyDescent="0.2">
      <c r="B649" s="245"/>
      <c r="C649" s="245"/>
      <c r="D649" s="245"/>
      <c r="E649" s="245"/>
      <c r="F649" s="245"/>
      <c r="G649" s="245"/>
      <c r="H649" s="245"/>
      <c r="I649" s="245"/>
      <c r="J649" s="245"/>
    </row>
    <row r="650" spans="2:10" ht="15" customHeight="1" x14ac:dyDescent="0.2">
      <c r="B650" s="245"/>
      <c r="C650" s="245"/>
      <c r="D650" s="245"/>
      <c r="E650" s="245"/>
      <c r="F650" s="245"/>
      <c r="G650" s="245"/>
      <c r="H650" s="245"/>
      <c r="I650" s="245"/>
      <c r="J650" s="245"/>
    </row>
    <row r="651" spans="2:10" ht="15" customHeight="1" x14ac:dyDescent="0.2">
      <c r="B651" s="245"/>
      <c r="C651" s="245"/>
      <c r="D651" s="245"/>
      <c r="E651" s="245"/>
      <c r="F651" s="245"/>
      <c r="G651" s="245"/>
      <c r="H651" s="245"/>
      <c r="I651" s="245"/>
      <c r="J651" s="245"/>
    </row>
    <row r="652" spans="2:10" ht="15" customHeight="1" x14ac:dyDescent="0.2">
      <c r="B652" s="245"/>
      <c r="C652" s="245"/>
      <c r="D652" s="245"/>
      <c r="E652" s="245"/>
      <c r="F652" s="245"/>
      <c r="G652" s="245"/>
      <c r="H652" s="245"/>
      <c r="I652" s="245"/>
      <c r="J652" s="245"/>
    </row>
    <row r="653" spans="2:10" ht="15" customHeight="1" x14ac:dyDescent="0.2">
      <c r="B653" s="245"/>
      <c r="C653" s="245"/>
      <c r="D653" s="245"/>
      <c r="E653" s="245"/>
      <c r="F653" s="245"/>
      <c r="G653" s="245"/>
      <c r="H653" s="245"/>
      <c r="I653" s="245"/>
      <c r="J653" s="245"/>
    </row>
    <row r="654" spans="2:10" ht="15" customHeight="1" x14ac:dyDescent="0.2">
      <c r="B654" s="245"/>
      <c r="C654" s="245"/>
      <c r="D654" s="245"/>
      <c r="E654" s="245"/>
      <c r="F654" s="245"/>
      <c r="G654" s="245"/>
      <c r="H654" s="245"/>
      <c r="I654" s="245"/>
      <c r="J654" s="245"/>
    </row>
    <row r="655" spans="2:10" ht="15" customHeight="1" x14ac:dyDescent="0.2">
      <c r="B655" s="245"/>
      <c r="C655" s="245"/>
      <c r="D655" s="245"/>
      <c r="E655" s="245"/>
      <c r="F655" s="245"/>
      <c r="G655" s="245"/>
      <c r="H655" s="245"/>
      <c r="I655" s="245"/>
      <c r="J655" s="245"/>
    </row>
    <row r="656" spans="2:10" ht="15" customHeight="1" x14ac:dyDescent="0.2">
      <c r="B656" s="245"/>
      <c r="C656" s="245"/>
      <c r="D656" s="245"/>
      <c r="E656" s="245"/>
      <c r="F656" s="245"/>
      <c r="G656" s="245"/>
      <c r="H656" s="245"/>
      <c r="I656" s="245"/>
      <c r="J656" s="245"/>
    </row>
    <row r="657" spans="2:10" ht="15" customHeight="1" x14ac:dyDescent="0.2">
      <c r="B657" s="245"/>
      <c r="C657" s="245"/>
      <c r="D657" s="245"/>
      <c r="E657" s="245"/>
      <c r="F657" s="245"/>
      <c r="G657" s="245"/>
      <c r="H657" s="245"/>
      <c r="I657" s="245"/>
      <c r="J657" s="245"/>
    </row>
  </sheetData>
  <sheetProtection algorithmName="SHA-512" hashValue="oumaVryJNGkyHVyG6JqilmS0KTAHgySMuUDE1Wp95RxHeyUkQrYH4rAUCMjRCVY76xPBQHqfrYyz4FFyaatDNQ==" saltValue="McHJWNhdD02h79/vWi7KOA==" spinCount="100000" sheet="1" objects="1" scenarios="1"/>
  <mergeCells count="305">
    <mergeCell ref="L122:P128"/>
    <mergeCell ref="B269:J270"/>
    <mergeCell ref="B63:J67"/>
    <mergeCell ref="K463:O465"/>
    <mergeCell ref="B333:J339"/>
    <mergeCell ref="C340:E341"/>
    <mergeCell ref="F340:F341"/>
    <mergeCell ref="G340:K341"/>
    <mergeCell ref="B438:C438"/>
    <mergeCell ref="B309:C311"/>
    <mergeCell ref="D309:E311"/>
    <mergeCell ref="B313:C315"/>
    <mergeCell ref="D312:E312"/>
    <mergeCell ref="D313:E315"/>
    <mergeCell ref="F305:G308"/>
    <mergeCell ref="D308:E308"/>
    <mergeCell ref="H309:J312"/>
    <mergeCell ref="F313:G316"/>
    <mergeCell ref="H313:J316"/>
    <mergeCell ref="F309:G312"/>
    <mergeCell ref="B138:J146"/>
    <mergeCell ref="H305:J308"/>
    <mergeCell ref="F346:F347"/>
    <mergeCell ref="B343:B344"/>
    <mergeCell ref="B355:B356"/>
    <mergeCell ref="C355:E356"/>
    <mergeCell ref="B379:B384"/>
    <mergeCell ref="B386:B391"/>
    <mergeCell ref="B323:J324"/>
    <mergeCell ref="B328:D328"/>
    <mergeCell ref="B300:C301"/>
    <mergeCell ref="D300:E301"/>
    <mergeCell ref="B321:C321"/>
    <mergeCell ref="D321:E321"/>
    <mergeCell ref="D317:E320"/>
    <mergeCell ref="B317:C320"/>
    <mergeCell ref="B316:C316"/>
    <mergeCell ref="F317:G321"/>
    <mergeCell ref="D316:E316"/>
    <mergeCell ref="B329:D329"/>
    <mergeCell ref="B330:D330"/>
    <mergeCell ref="F300:G301"/>
    <mergeCell ref="C386:G391"/>
    <mergeCell ref="H386:I387"/>
    <mergeCell ref="J386:J387"/>
    <mergeCell ref="H388:I389"/>
    <mergeCell ref="P421:P423"/>
    <mergeCell ref="I442:I443"/>
    <mergeCell ref="I444:I445"/>
    <mergeCell ref="H438:I439"/>
    <mergeCell ref="H444:H445"/>
    <mergeCell ref="I440:I441"/>
    <mergeCell ref="B448:C448"/>
    <mergeCell ref="H448:I449"/>
    <mergeCell ref="H450:H451"/>
    <mergeCell ref="I450:I451"/>
    <mergeCell ref="H442:H443"/>
    <mergeCell ref="B434:J435"/>
    <mergeCell ref="B239:J242"/>
    <mergeCell ref="B226:J231"/>
    <mergeCell ref="B243:J248"/>
    <mergeCell ref="B283:J290"/>
    <mergeCell ref="B297:J298"/>
    <mergeCell ref="H383:I384"/>
    <mergeCell ref="C372:G377"/>
    <mergeCell ref="H376:I377"/>
    <mergeCell ref="G352:K353"/>
    <mergeCell ref="C365:F365"/>
    <mergeCell ref="B367:J367"/>
    <mergeCell ref="B358:B359"/>
    <mergeCell ref="C358:E359"/>
    <mergeCell ref="F358:F359"/>
    <mergeCell ref="G358:L359"/>
    <mergeCell ref="H374:I375"/>
    <mergeCell ref="H372:I373"/>
    <mergeCell ref="B361:J362"/>
    <mergeCell ref="C363:F363"/>
    <mergeCell ref="C364:F364"/>
    <mergeCell ref="J374:J375"/>
    <mergeCell ref="B369:J370"/>
    <mergeCell ref="B372:B377"/>
    <mergeCell ref="J376:J377"/>
    <mergeCell ref="B217:E217"/>
    <mergeCell ref="B186:J189"/>
    <mergeCell ref="B168:J172"/>
    <mergeCell ref="B618:J618"/>
    <mergeCell ref="C614:J614"/>
    <mergeCell ref="C616:J616"/>
    <mergeCell ref="G617:J617"/>
    <mergeCell ref="B249:E249"/>
    <mergeCell ref="B250:J254"/>
    <mergeCell ref="B258:J262"/>
    <mergeCell ref="B308:C308"/>
    <mergeCell ref="D305:E307"/>
    <mergeCell ref="B305:C307"/>
    <mergeCell ref="C608:J608"/>
    <mergeCell ref="G609:J609"/>
    <mergeCell ref="B610:J610"/>
    <mergeCell ref="C606:J606"/>
    <mergeCell ref="G343:L344"/>
    <mergeCell ref="B346:B347"/>
    <mergeCell ref="C346:E347"/>
    <mergeCell ref="B218:J221"/>
    <mergeCell ref="C599:J602"/>
    <mergeCell ref="J534:O534"/>
    <mergeCell ref="B536:D536"/>
    <mergeCell ref="M601:O602"/>
    <mergeCell ref="B604:J604"/>
    <mergeCell ref="H302:J304"/>
    <mergeCell ref="B302:C303"/>
    <mergeCell ref="C343:E344"/>
    <mergeCell ref="F343:F344"/>
    <mergeCell ref="C631:J631"/>
    <mergeCell ref="C620:J620"/>
    <mergeCell ref="C622:J622"/>
    <mergeCell ref="G623:J623"/>
    <mergeCell ref="B624:J624"/>
    <mergeCell ref="G625:J625"/>
    <mergeCell ref="B626:J626"/>
    <mergeCell ref="B349:B350"/>
    <mergeCell ref="C349:E350"/>
    <mergeCell ref="F349:F350"/>
    <mergeCell ref="G349:K350"/>
    <mergeCell ref="B340:B341"/>
    <mergeCell ref="F355:F356"/>
    <mergeCell ref="G355:L356"/>
    <mergeCell ref="B352:B353"/>
    <mergeCell ref="C352:E353"/>
    <mergeCell ref="F352:F353"/>
    <mergeCell ref="B537:D537"/>
    <mergeCell ref="B274:J278"/>
    <mergeCell ref="B279:J282"/>
    <mergeCell ref="B291:J292"/>
    <mergeCell ref="B312:C312"/>
    <mergeCell ref="G346:K347"/>
    <mergeCell ref="B653:J656"/>
    <mergeCell ref="B657:J657"/>
    <mergeCell ref="C638:J638"/>
    <mergeCell ref="C640:J640"/>
    <mergeCell ref="G611:J611"/>
    <mergeCell ref="B612:J612"/>
    <mergeCell ref="C629:J629"/>
    <mergeCell ref="B642:J652"/>
    <mergeCell ref="B633:J634"/>
    <mergeCell ref="C636:J636"/>
    <mergeCell ref="H300:J301"/>
    <mergeCell ref="B304:C304"/>
    <mergeCell ref="D304:E304"/>
    <mergeCell ref="F302:G304"/>
    <mergeCell ref="D302:E303"/>
    <mergeCell ref="C366:F366"/>
    <mergeCell ref="J372:J373"/>
    <mergeCell ref="H317:J321"/>
    <mergeCell ref="B496:G500"/>
    <mergeCell ref="B164:J167"/>
    <mergeCell ref="B193:J197"/>
    <mergeCell ref="B198:J208"/>
    <mergeCell ref="B213:J216"/>
    <mergeCell ref="B173:J173"/>
    <mergeCell ref="B176:J181"/>
    <mergeCell ref="B175:E175"/>
    <mergeCell ref="B182:J183"/>
    <mergeCell ref="B185:G185"/>
    <mergeCell ref="B538:D538"/>
    <mergeCell ref="C591:J592"/>
    <mergeCell ref="E416:E417"/>
    <mergeCell ref="F416:G417"/>
    <mergeCell ref="B509:G510"/>
    <mergeCell ref="B511:G513"/>
    <mergeCell ref="D514:G514"/>
    <mergeCell ref="F516:G518"/>
    <mergeCell ref="E418:E419"/>
    <mergeCell ref="F418:G419"/>
    <mergeCell ref="B418:B419"/>
    <mergeCell ref="I532:O532"/>
    <mergeCell ref="I525:O525"/>
    <mergeCell ref="I526:O528"/>
    <mergeCell ref="C526:G526"/>
    <mergeCell ref="C527:G527"/>
    <mergeCell ref="I522:O522"/>
    <mergeCell ref="I523:O523"/>
    <mergeCell ref="I524:K524"/>
    <mergeCell ref="M524:O524"/>
    <mergeCell ref="I529:O530"/>
    <mergeCell ref="I531:O531"/>
    <mergeCell ref="I521:K521"/>
    <mergeCell ref="I504:O507"/>
    <mergeCell ref="M2:O2"/>
    <mergeCell ref="B4:H5"/>
    <mergeCell ref="B7:J8"/>
    <mergeCell ref="B13:J16"/>
    <mergeCell ref="B9:J9"/>
    <mergeCell ref="B148:J156"/>
    <mergeCell ref="B157:J163"/>
    <mergeCell ref="K36:K37"/>
    <mergeCell ref="B38:J45"/>
    <mergeCell ref="B88:J93"/>
    <mergeCell ref="B68:J75"/>
    <mergeCell ref="B46:J52"/>
    <mergeCell ref="B53:J60"/>
    <mergeCell ref="B84:J87"/>
    <mergeCell ref="L78:P85"/>
    <mergeCell ref="B131:J133"/>
    <mergeCell ref="B134:J135"/>
    <mergeCell ref="B116:J126"/>
    <mergeCell ref="B114:J115"/>
    <mergeCell ref="B112:J113"/>
    <mergeCell ref="B101:J111"/>
    <mergeCell ref="B17:J28"/>
    <mergeCell ref="L71:N76"/>
    <mergeCell ref="L110:P118"/>
    <mergeCell ref="J388:J389"/>
    <mergeCell ref="H390:I391"/>
    <mergeCell ref="J390:J391"/>
    <mergeCell ref="C379:G384"/>
    <mergeCell ref="J379:J380"/>
    <mergeCell ref="J381:J382"/>
    <mergeCell ref="J383:J384"/>
    <mergeCell ref="H379:I380"/>
    <mergeCell ref="H381:I382"/>
    <mergeCell ref="L389:O391"/>
    <mergeCell ref="P389:P391"/>
    <mergeCell ref="L289:N290"/>
    <mergeCell ref="L227:P248"/>
    <mergeCell ref="L319:P323"/>
    <mergeCell ref="L161:N165"/>
    <mergeCell ref="L168:P172"/>
    <mergeCell ref="L308:P316"/>
    <mergeCell ref="L362:N363"/>
    <mergeCell ref="L250:P272"/>
    <mergeCell ref="I393:K393"/>
    <mergeCell ref="I394:O395"/>
    <mergeCell ref="I396:O396"/>
    <mergeCell ref="I398:O398"/>
    <mergeCell ref="E404:G404"/>
    <mergeCell ref="B393:G403"/>
    <mergeCell ref="I409:O409"/>
    <mergeCell ref="I410:O411"/>
    <mergeCell ref="F409:G410"/>
    <mergeCell ref="F406:G408"/>
    <mergeCell ref="I404:O406"/>
    <mergeCell ref="I407:O407"/>
    <mergeCell ref="I408:O408"/>
    <mergeCell ref="I399:O399"/>
    <mergeCell ref="I400:O401"/>
    <mergeCell ref="I402:O402"/>
    <mergeCell ref="I403:K403"/>
    <mergeCell ref="M403:O403"/>
    <mergeCell ref="I508:O510"/>
    <mergeCell ref="I514:O514"/>
    <mergeCell ref="I515:O517"/>
    <mergeCell ref="I518:O519"/>
    <mergeCell ref="I520:O520"/>
    <mergeCell ref="B412:G412"/>
    <mergeCell ref="I412:O414"/>
    <mergeCell ref="B414:B415"/>
    <mergeCell ref="C414:D415"/>
    <mergeCell ref="E414:E415"/>
    <mergeCell ref="F414:G415"/>
    <mergeCell ref="B436:J437"/>
    <mergeCell ref="H421:I423"/>
    <mergeCell ref="C416:D417"/>
    <mergeCell ref="C421:G423"/>
    <mergeCell ref="C418:D419"/>
    <mergeCell ref="B416:B417"/>
    <mergeCell ref="I511:O513"/>
    <mergeCell ref="K421:O423"/>
    <mergeCell ref="B425:J433"/>
    <mergeCell ref="H440:H441"/>
    <mergeCell ref="B501:G508"/>
    <mergeCell ref="M521:O521"/>
    <mergeCell ref="B458:C458"/>
    <mergeCell ref="H458:I459"/>
    <mergeCell ref="H460:H461"/>
    <mergeCell ref="I460:I461"/>
    <mergeCell ref="H452:H453"/>
    <mergeCell ref="I452:I453"/>
    <mergeCell ref="H454:H455"/>
    <mergeCell ref="I454:I455"/>
    <mergeCell ref="H489:I490"/>
    <mergeCell ref="B468:J474"/>
    <mergeCell ref="C483:G484"/>
    <mergeCell ref="H483:I484"/>
    <mergeCell ref="B483:B484"/>
    <mergeCell ref="H462:H463"/>
    <mergeCell ref="I462:I463"/>
    <mergeCell ref="H464:H465"/>
    <mergeCell ref="I464:I465"/>
    <mergeCell ref="F519:G520"/>
    <mergeCell ref="I496:K496"/>
    <mergeCell ref="I497:O498"/>
    <mergeCell ref="I499:O501"/>
    <mergeCell ref="I502:K502"/>
    <mergeCell ref="M502:O502"/>
    <mergeCell ref="P463:P465"/>
    <mergeCell ref="P491:P493"/>
    <mergeCell ref="B492:B493"/>
    <mergeCell ref="C492:G493"/>
    <mergeCell ref="H492:I493"/>
    <mergeCell ref="K491:O493"/>
    <mergeCell ref="B486:B487"/>
    <mergeCell ref="C486:G487"/>
    <mergeCell ref="H486:I487"/>
    <mergeCell ref="B489:B490"/>
    <mergeCell ref="C489:G490"/>
  </mergeCells>
  <phoneticPr fontId="76" type="noConversion"/>
  <hyperlinks>
    <hyperlink ref="B330:D330" r:id="rId1" location="Αλκένια!A1" display="… στην αρχή της σελίδας"/>
    <hyperlink ref="B538:D538" r:id="rId2" location="Αλκένια!A1" display="… στην αρχή της σελίδας"/>
    <hyperlink ref="O363" r:id="rId3" location="'Λύσεις ασκήσεων - προβλημάτων 2'!A105"/>
  </hyperlinks>
  <pageMargins left="0.75" right="0.75" top="1" bottom="1" header="0.5" footer="0.5"/>
  <pageSetup paperSize="9" orientation="portrait"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47"/>
  <sheetViews>
    <sheetView zoomScale="93" zoomScaleNormal="93" workbookViewId="0"/>
  </sheetViews>
  <sheetFormatPr defaultColWidth="9.140625" defaultRowHeight="15" x14ac:dyDescent="0.2"/>
  <cols>
    <col min="1" max="16384" width="9.140625" style="5"/>
  </cols>
  <sheetData>
    <row r="1" spans="1:17" x14ac:dyDescent="0.2">
      <c r="A1" s="13"/>
      <c r="B1" s="13"/>
      <c r="C1" s="13"/>
      <c r="D1" s="13"/>
      <c r="E1" s="13"/>
      <c r="F1" s="13"/>
      <c r="G1" s="13"/>
      <c r="H1" s="13"/>
      <c r="I1" s="13"/>
      <c r="J1" s="13"/>
      <c r="K1" s="13"/>
      <c r="L1" s="13"/>
      <c r="M1" s="13"/>
      <c r="N1" s="13"/>
      <c r="O1" s="13"/>
      <c r="P1" s="19"/>
      <c r="Q1" s="19"/>
    </row>
    <row r="2" spans="1:17" ht="15.75" x14ac:dyDescent="0.2">
      <c r="A2" s="16"/>
      <c r="B2" s="16"/>
      <c r="C2" s="16"/>
      <c r="D2" s="16"/>
      <c r="E2" s="16"/>
      <c r="F2" s="16"/>
      <c r="G2" s="16"/>
      <c r="H2" s="16"/>
      <c r="I2" s="16"/>
      <c r="J2" s="16"/>
      <c r="K2" s="16"/>
      <c r="L2" s="16"/>
      <c r="M2" s="339" t="s">
        <v>359</v>
      </c>
      <c r="N2" s="339"/>
      <c r="O2" s="339"/>
      <c r="P2" s="19"/>
      <c r="Q2" s="19"/>
    </row>
    <row r="3" spans="1:17" ht="15" customHeight="1" x14ac:dyDescent="0.2">
      <c r="A3" s="13"/>
      <c r="B3" s="13"/>
      <c r="C3" s="13"/>
      <c r="D3" s="13"/>
      <c r="E3" s="13"/>
      <c r="F3" s="13"/>
      <c r="G3" s="13"/>
      <c r="H3" s="13"/>
      <c r="I3" s="13"/>
      <c r="J3" s="13"/>
      <c r="K3" s="13"/>
      <c r="L3" s="13"/>
      <c r="M3" s="13"/>
      <c r="N3" s="13"/>
      <c r="O3" s="13"/>
      <c r="P3" s="19"/>
      <c r="Q3" s="19"/>
    </row>
    <row r="4" spans="1:17" ht="15" customHeight="1" x14ac:dyDescent="0.2">
      <c r="A4" s="13"/>
      <c r="B4" s="212" t="s">
        <v>222</v>
      </c>
      <c r="C4" s="212"/>
      <c r="D4" s="212"/>
      <c r="E4" s="212"/>
      <c r="F4" s="212"/>
      <c r="G4" s="212"/>
      <c r="H4" s="212"/>
      <c r="I4" s="13"/>
      <c r="J4" s="13"/>
      <c r="K4" s="13"/>
      <c r="L4" s="13"/>
      <c r="M4" s="13"/>
      <c r="N4" s="13"/>
      <c r="O4" s="13"/>
      <c r="P4" s="19"/>
      <c r="Q4" s="19"/>
    </row>
    <row r="5" spans="1:17" ht="15" customHeight="1" x14ac:dyDescent="0.2">
      <c r="A5" s="13"/>
      <c r="B5" s="212"/>
      <c r="C5" s="212"/>
      <c r="D5" s="212"/>
      <c r="E5" s="212"/>
      <c r="F5" s="212"/>
      <c r="G5" s="212"/>
      <c r="H5" s="212"/>
      <c r="I5" s="13"/>
      <c r="J5" s="13"/>
      <c r="K5" s="13"/>
      <c r="L5" s="13"/>
      <c r="M5" s="13"/>
      <c r="N5" s="13"/>
      <c r="O5" s="13"/>
      <c r="P5" s="19"/>
      <c r="Q5" s="19"/>
    </row>
    <row r="6" spans="1:17" ht="15" customHeight="1" x14ac:dyDescent="0.2">
      <c r="P6" s="19"/>
      <c r="Q6" s="19"/>
    </row>
    <row r="7" spans="1:17" ht="15" customHeight="1" x14ac:dyDescent="0.2">
      <c r="B7" s="240" t="s">
        <v>1268</v>
      </c>
      <c r="C7" s="240"/>
      <c r="D7" s="240"/>
      <c r="E7" s="240"/>
      <c r="F7" s="240"/>
      <c r="G7" s="240"/>
      <c r="H7" s="240"/>
      <c r="I7" s="240"/>
      <c r="J7" s="240"/>
      <c r="P7" s="19"/>
      <c r="Q7" s="19"/>
    </row>
    <row r="8" spans="1:17" ht="15" customHeight="1" x14ac:dyDescent="0.2">
      <c r="B8" s="240"/>
      <c r="C8" s="240"/>
      <c r="D8" s="240"/>
      <c r="E8" s="240"/>
      <c r="F8" s="240"/>
      <c r="G8" s="240"/>
      <c r="H8" s="240"/>
      <c r="I8" s="240"/>
      <c r="J8" s="240"/>
      <c r="P8" s="19"/>
      <c r="Q8" s="19"/>
    </row>
    <row r="9" spans="1:17" x14ac:dyDescent="0.2">
      <c r="B9" s="245" t="s">
        <v>851</v>
      </c>
      <c r="C9" s="245"/>
      <c r="D9" s="245"/>
      <c r="E9" s="245"/>
      <c r="F9" s="245"/>
      <c r="G9" s="245"/>
      <c r="H9" s="245"/>
      <c r="I9" s="245"/>
      <c r="J9" s="245"/>
      <c r="P9" s="19"/>
      <c r="Q9" s="19"/>
    </row>
    <row r="10" spans="1:17" ht="15" customHeight="1" x14ac:dyDescent="0.2">
      <c r="P10" s="19"/>
      <c r="Q10" s="19"/>
    </row>
    <row r="11" spans="1:17" x14ac:dyDescent="0.2">
      <c r="P11" s="19"/>
      <c r="Q11" s="19"/>
    </row>
    <row r="12" spans="1:17" x14ac:dyDescent="0.2">
      <c r="P12" s="19"/>
      <c r="Q12" s="19"/>
    </row>
    <row r="13" spans="1:17" ht="18.75" customHeight="1" x14ac:dyDescent="0.2">
      <c r="B13" s="240" t="s">
        <v>1269</v>
      </c>
      <c r="C13" s="240"/>
      <c r="D13" s="240"/>
      <c r="E13" s="240"/>
      <c r="F13" s="240"/>
      <c r="G13" s="240"/>
      <c r="H13" s="240"/>
      <c r="I13" s="240"/>
      <c r="J13" s="240"/>
      <c r="P13" s="19"/>
      <c r="Q13" s="19"/>
    </row>
    <row r="14" spans="1:17" x14ac:dyDescent="0.2">
      <c r="B14" s="240"/>
      <c r="C14" s="240"/>
      <c r="D14" s="240"/>
      <c r="E14" s="240"/>
      <c r="F14" s="240"/>
      <c r="G14" s="240"/>
      <c r="H14" s="240"/>
      <c r="I14" s="240"/>
      <c r="J14" s="240"/>
      <c r="P14" s="19"/>
      <c r="Q14" s="19"/>
    </row>
    <row r="15" spans="1:17" ht="15" customHeight="1" x14ac:dyDescent="0.2">
      <c r="B15" s="240"/>
      <c r="C15" s="240"/>
      <c r="D15" s="240"/>
      <c r="E15" s="240"/>
      <c r="F15" s="240"/>
      <c r="G15" s="240"/>
      <c r="H15" s="240"/>
      <c r="I15" s="240"/>
      <c r="J15" s="240"/>
      <c r="P15" s="19"/>
      <c r="Q15" s="19"/>
    </row>
    <row r="16" spans="1:17" x14ac:dyDescent="0.2">
      <c r="B16" s="213" t="s">
        <v>1270</v>
      </c>
      <c r="C16" s="213"/>
      <c r="D16" s="213"/>
      <c r="E16" s="213"/>
      <c r="F16" s="213"/>
      <c r="G16" s="213"/>
      <c r="H16" s="213"/>
      <c r="I16" s="213"/>
      <c r="J16" s="213"/>
      <c r="P16" s="19"/>
      <c r="Q16" s="19"/>
    </row>
    <row r="17" spans="2:17" x14ac:dyDescent="0.2">
      <c r="B17" s="213"/>
      <c r="C17" s="213"/>
      <c r="D17" s="213"/>
      <c r="E17" s="213"/>
      <c r="F17" s="213"/>
      <c r="G17" s="213"/>
      <c r="H17" s="213"/>
      <c r="I17" s="213"/>
      <c r="J17" s="213"/>
      <c r="P17" s="19"/>
      <c r="Q17" s="19"/>
    </row>
    <row r="18" spans="2:17" x14ac:dyDescent="0.2">
      <c r="B18" s="213"/>
      <c r="C18" s="213"/>
      <c r="D18" s="213"/>
      <c r="E18" s="213"/>
      <c r="F18" s="213"/>
      <c r="G18" s="213"/>
      <c r="H18" s="213"/>
      <c r="I18" s="213"/>
      <c r="J18" s="213"/>
      <c r="P18" s="19"/>
      <c r="Q18" s="19"/>
    </row>
    <row r="19" spans="2:17" ht="15" customHeight="1" x14ac:dyDescent="0.2">
      <c r="B19" s="213"/>
      <c r="C19" s="213"/>
      <c r="D19" s="213"/>
      <c r="E19" s="213"/>
      <c r="F19" s="213"/>
      <c r="G19" s="213"/>
      <c r="H19" s="213"/>
      <c r="I19" s="213"/>
      <c r="J19" s="213"/>
      <c r="P19" s="19"/>
      <c r="Q19" s="19"/>
    </row>
    <row r="20" spans="2:17" x14ac:dyDescent="0.2">
      <c r="B20" s="213"/>
      <c r="C20" s="213"/>
      <c r="D20" s="213"/>
      <c r="E20" s="213"/>
      <c r="F20" s="213"/>
      <c r="G20" s="213"/>
      <c r="H20" s="213"/>
      <c r="I20" s="213"/>
      <c r="J20" s="213"/>
      <c r="P20" s="19"/>
      <c r="Q20" s="19"/>
    </row>
    <row r="21" spans="2:17" x14ac:dyDescent="0.2">
      <c r="B21" s="213"/>
      <c r="C21" s="213"/>
      <c r="D21" s="213"/>
      <c r="E21" s="213"/>
      <c r="F21" s="213"/>
      <c r="G21" s="213"/>
      <c r="H21" s="213"/>
      <c r="I21" s="213"/>
      <c r="J21" s="213"/>
      <c r="P21" s="19"/>
      <c r="Q21" s="19"/>
    </row>
    <row r="22" spans="2:17" x14ac:dyDescent="0.2">
      <c r="B22" s="213"/>
      <c r="C22" s="213"/>
      <c r="D22" s="213"/>
      <c r="E22" s="213"/>
      <c r="F22" s="213"/>
      <c r="G22" s="213"/>
      <c r="H22" s="213"/>
      <c r="I22" s="213"/>
      <c r="J22" s="213"/>
      <c r="P22" s="19"/>
      <c r="Q22" s="19"/>
    </row>
    <row r="23" spans="2:17" x14ac:dyDescent="0.2">
      <c r="B23" s="213"/>
      <c r="C23" s="213"/>
      <c r="D23" s="213"/>
      <c r="E23" s="213"/>
      <c r="F23" s="213"/>
      <c r="G23" s="213"/>
      <c r="H23" s="213"/>
      <c r="I23" s="213"/>
      <c r="J23" s="213"/>
      <c r="P23" s="19"/>
      <c r="Q23" s="19"/>
    </row>
    <row r="24" spans="2:17" x14ac:dyDescent="0.2">
      <c r="B24" s="213"/>
      <c r="C24" s="213"/>
      <c r="D24" s="213"/>
      <c r="E24" s="213"/>
      <c r="F24" s="213"/>
      <c r="G24" s="213"/>
      <c r="H24" s="213"/>
      <c r="I24" s="213"/>
      <c r="J24" s="213"/>
      <c r="P24" s="19"/>
      <c r="Q24" s="19"/>
    </row>
    <row r="25" spans="2:17" ht="15" customHeight="1" x14ac:dyDescent="0.2">
      <c r="B25" s="213"/>
      <c r="C25" s="213"/>
      <c r="D25" s="213"/>
      <c r="E25" s="213"/>
      <c r="F25" s="213"/>
      <c r="G25" s="213"/>
      <c r="H25" s="213"/>
      <c r="I25" s="213"/>
      <c r="J25" s="213"/>
      <c r="P25" s="19"/>
      <c r="Q25" s="19"/>
    </row>
    <row r="26" spans="2:17" x14ac:dyDescent="0.2">
      <c r="B26" s="213"/>
      <c r="C26" s="213"/>
      <c r="D26" s="213"/>
      <c r="E26" s="213"/>
      <c r="F26" s="213"/>
      <c r="G26" s="213"/>
      <c r="H26" s="213"/>
      <c r="I26" s="213"/>
      <c r="J26" s="213"/>
      <c r="P26" s="19"/>
      <c r="Q26" s="19"/>
    </row>
    <row r="27" spans="2:17" x14ac:dyDescent="0.2">
      <c r="B27" s="213"/>
      <c r="C27" s="213"/>
      <c r="D27" s="213"/>
      <c r="E27" s="213"/>
      <c r="F27" s="213"/>
      <c r="G27" s="213"/>
      <c r="H27" s="213"/>
      <c r="I27" s="213"/>
      <c r="J27" s="213"/>
      <c r="P27" s="19"/>
      <c r="Q27" s="19"/>
    </row>
    <row r="28" spans="2:17" ht="15.75" customHeight="1" x14ac:dyDescent="0.2">
      <c r="P28" s="19"/>
      <c r="Q28" s="19"/>
    </row>
    <row r="29" spans="2:17" x14ac:dyDescent="0.2">
      <c r="P29" s="19"/>
      <c r="Q29" s="19"/>
    </row>
    <row r="30" spans="2:17" x14ac:dyDescent="0.2">
      <c r="P30" s="19"/>
      <c r="Q30" s="19"/>
    </row>
    <row r="31" spans="2:17" x14ac:dyDescent="0.2">
      <c r="P31" s="19"/>
      <c r="Q31" s="19"/>
    </row>
    <row r="32" spans="2:17" x14ac:dyDescent="0.2">
      <c r="P32" s="19"/>
      <c r="Q32" s="19"/>
    </row>
    <row r="33" spans="2:17" x14ac:dyDescent="0.2">
      <c r="P33" s="19"/>
      <c r="Q33" s="19"/>
    </row>
    <row r="34" spans="2:17" x14ac:dyDescent="0.2">
      <c r="P34" s="19"/>
      <c r="Q34" s="19"/>
    </row>
    <row r="35" spans="2:17" ht="15" customHeight="1" x14ac:dyDescent="0.2">
      <c r="K35" s="156"/>
      <c r="P35" s="19"/>
      <c r="Q35" s="19"/>
    </row>
    <row r="36" spans="2:17" ht="15" customHeight="1" x14ac:dyDescent="0.2">
      <c r="B36" s="213" t="s">
        <v>1271</v>
      </c>
      <c r="C36" s="213"/>
      <c r="D36" s="213"/>
      <c r="E36" s="213"/>
      <c r="F36" s="213"/>
      <c r="G36" s="213"/>
      <c r="H36" s="213"/>
      <c r="I36" s="213"/>
      <c r="J36" s="213"/>
      <c r="K36" s="156"/>
      <c r="P36" s="19"/>
      <c r="Q36" s="19"/>
    </row>
    <row r="37" spans="2:17" ht="15" customHeight="1" x14ac:dyDescent="0.2">
      <c r="B37" s="213"/>
      <c r="C37" s="213"/>
      <c r="D37" s="213"/>
      <c r="E37" s="213"/>
      <c r="F37" s="213"/>
      <c r="G37" s="213"/>
      <c r="H37" s="213"/>
      <c r="I37" s="213"/>
      <c r="J37" s="213"/>
      <c r="K37" s="156"/>
      <c r="L37" s="227" t="s">
        <v>31</v>
      </c>
      <c r="M37" s="227"/>
      <c r="N37" s="227"/>
      <c r="O37" s="227"/>
      <c r="P37" s="19"/>
      <c r="Q37" s="19"/>
    </row>
    <row r="38" spans="2:17" ht="15" customHeight="1" x14ac:dyDescent="0.2">
      <c r="B38" s="213"/>
      <c r="C38" s="213"/>
      <c r="D38" s="213"/>
      <c r="E38" s="213"/>
      <c r="F38" s="213"/>
      <c r="G38" s="213"/>
      <c r="H38" s="213"/>
      <c r="I38" s="213"/>
      <c r="J38" s="213"/>
      <c r="K38" s="156"/>
      <c r="L38" s="227"/>
      <c r="M38" s="227"/>
      <c r="N38" s="227"/>
      <c r="O38" s="227"/>
      <c r="P38" s="19"/>
      <c r="Q38" s="19"/>
    </row>
    <row r="39" spans="2:17" ht="15" customHeight="1" x14ac:dyDescent="0.2">
      <c r="B39" s="213"/>
      <c r="C39" s="213"/>
      <c r="D39" s="213"/>
      <c r="E39" s="213"/>
      <c r="F39" s="213"/>
      <c r="G39" s="213"/>
      <c r="H39" s="213"/>
      <c r="I39" s="213"/>
      <c r="J39" s="213"/>
      <c r="K39" s="156"/>
      <c r="L39" s="227"/>
      <c r="M39" s="227"/>
      <c r="N39" s="227"/>
      <c r="O39" s="227"/>
      <c r="P39" s="19"/>
      <c r="Q39" s="19"/>
    </row>
    <row r="40" spans="2:17" ht="18" customHeight="1" x14ac:dyDescent="0.2">
      <c r="B40" s="213"/>
      <c r="C40" s="213"/>
      <c r="D40" s="213"/>
      <c r="E40" s="213"/>
      <c r="F40" s="213"/>
      <c r="G40" s="213"/>
      <c r="H40" s="213"/>
      <c r="I40" s="213"/>
      <c r="J40" s="213"/>
      <c r="K40" s="156"/>
      <c r="L40" s="227"/>
      <c r="M40" s="227"/>
      <c r="N40" s="227"/>
      <c r="O40" s="227"/>
      <c r="P40" s="19"/>
      <c r="Q40" s="19"/>
    </row>
    <row r="41" spans="2:17" ht="15" customHeight="1" x14ac:dyDescent="0.2">
      <c r="B41" s="213" t="s">
        <v>1272</v>
      </c>
      <c r="C41" s="213"/>
      <c r="D41" s="213"/>
      <c r="E41" s="213"/>
      <c r="F41" s="213"/>
      <c r="G41" s="213"/>
      <c r="H41" s="213"/>
      <c r="I41" s="213"/>
      <c r="J41" s="213"/>
      <c r="K41" s="156"/>
      <c r="L41" s="227"/>
      <c r="M41" s="227"/>
      <c r="N41" s="227"/>
      <c r="O41" s="227"/>
      <c r="P41" s="19"/>
      <c r="Q41" s="19"/>
    </row>
    <row r="42" spans="2:17" ht="15" customHeight="1" x14ac:dyDescent="0.2">
      <c r="B42" s="213"/>
      <c r="C42" s="213"/>
      <c r="D42" s="213"/>
      <c r="E42" s="213"/>
      <c r="F42" s="213"/>
      <c r="G42" s="213"/>
      <c r="H42" s="213"/>
      <c r="I42" s="213"/>
      <c r="J42" s="213"/>
      <c r="K42" s="156"/>
      <c r="L42" s="227"/>
      <c r="M42" s="227"/>
      <c r="N42" s="227"/>
      <c r="O42" s="227"/>
      <c r="P42" s="19"/>
      <c r="Q42" s="19"/>
    </row>
    <row r="43" spans="2:17" ht="15" customHeight="1" x14ac:dyDescent="0.2">
      <c r="B43" s="213"/>
      <c r="C43" s="213"/>
      <c r="D43" s="213"/>
      <c r="E43" s="213"/>
      <c r="F43" s="213"/>
      <c r="G43" s="213"/>
      <c r="H43" s="213"/>
      <c r="I43" s="213"/>
      <c r="J43" s="213"/>
      <c r="K43" s="156"/>
      <c r="L43" s="227"/>
      <c r="M43" s="227"/>
      <c r="N43" s="227"/>
      <c r="O43" s="227"/>
      <c r="P43" s="19"/>
      <c r="Q43" s="19"/>
    </row>
    <row r="44" spans="2:17" ht="15" customHeight="1" x14ac:dyDescent="0.2">
      <c r="B44" s="213"/>
      <c r="C44" s="213"/>
      <c r="D44" s="213"/>
      <c r="E44" s="213"/>
      <c r="F44" s="213"/>
      <c r="G44" s="213"/>
      <c r="H44" s="213"/>
      <c r="I44" s="213"/>
      <c r="J44" s="213"/>
      <c r="K44" s="156"/>
      <c r="L44" s="227"/>
      <c r="M44" s="227"/>
      <c r="N44" s="227"/>
      <c r="O44" s="227"/>
      <c r="P44" s="19"/>
      <c r="Q44" s="19"/>
    </row>
    <row r="45" spans="2:17" ht="15" customHeight="1" x14ac:dyDescent="0.2">
      <c r="B45" s="213"/>
      <c r="C45" s="213"/>
      <c r="D45" s="213"/>
      <c r="E45" s="213"/>
      <c r="F45" s="213"/>
      <c r="G45" s="213"/>
      <c r="H45" s="213"/>
      <c r="I45" s="213"/>
      <c r="J45" s="213"/>
      <c r="K45" s="156"/>
      <c r="L45" s="227"/>
      <c r="M45" s="227"/>
      <c r="N45" s="227"/>
      <c r="O45" s="227"/>
      <c r="P45" s="19"/>
      <c r="Q45" s="19"/>
    </row>
    <row r="46" spans="2:17" x14ac:dyDescent="0.2">
      <c r="B46" s="213"/>
      <c r="C46" s="213"/>
      <c r="D46" s="213"/>
      <c r="E46" s="213"/>
      <c r="F46" s="213"/>
      <c r="G46" s="213"/>
      <c r="H46" s="213"/>
      <c r="I46" s="213"/>
      <c r="J46" s="213"/>
      <c r="L46" s="227"/>
      <c r="M46" s="227"/>
      <c r="N46" s="227"/>
      <c r="O46" s="227"/>
      <c r="P46" s="19"/>
      <c r="Q46" s="19"/>
    </row>
    <row r="47" spans="2:17" x14ac:dyDescent="0.2">
      <c r="B47" s="213"/>
      <c r="C47" s="213"/>
      <c r="D47" s="213"/>
      <c r="E47" s="213"/>
      <c r="F47" s="213"/>
      <c r="G47" s="213"/>
      <c r="H47" s="213"/>
      <c r="I47" s="213"/>
      <c r="J47" s="213"/>
      <c r="L47" s="227"/>
      <c r="M47" s="227"/>
      <c r="N47" s="227"/>
      <c r="O47" s="227"/>
      <c r="P47" s="19"/>
      <c r="Q47" s="19"/>
    </row>
    <row r="48" spans="2:17" x14ac:dyDescent="0.2">
      <c r="B48" s="213"/>
      <c r="C48" s="213"/>
      <c r="D48" s="213"/>
      <c r="E48" s="213"/>
      <c r="F48" s="213"/>
      <c r="G48" s="213"/>
      <c r="H48" s="213"/>
      <c r="I48" s="213"/>
      <c r="J48" s="213"/>
      <c r="P48" s="19"/>
      <c r="Q48" s="19"/>
    </row>
    <row r="49" spans="2:17" ht="15" customHeight="1" x14ac:dyDescent="0.2">
      <c r="B49" s="213"/>
      <c r="C49" s="213"/>
      <c r="D49" s="213"/>
      <c r="E49" s="213"/>
      <c r="F49" s="213"/>
      <c r="G49" s="213"/>
      <c r="H49" s="213"/>
      <c r="I49" s="213"/>
      <c r="J49" s="213"/>
      <c r="P49" s="19"/>
      <c r="Q49" s="19"/>
    </row>
    <row r="50" spans="2:17" x14ac:dyDescent="0.2">
      <c r="P50" s="19"/>
      <c r="Q50" s="19"/>
    </row>
    <row r="51" spans="2:17" x14ac:dyDescent="0.2">
      <c r="P51" s="19"/>
      <c r="Q51" s="19"/>
    </row>
    <row r="52" spans="2:17" ht="15" customHeight="1" x14ac:dyDescent="0.2">
      <c r="B52" s="213" t="s">
        <v>1273</v>
      </c>
      <c r="C52" s="213"/>
      <c r="D52" s="213"/>
      <c r="E52" s="213"/>
      <c r="F52" s="213"/>
      <c r="G52" s="213"/>
      <c r="H52" s="213"/>
      <c r="I52" s="213"/>
      <c r="J52" s="213"/>
      <c r="P52" s="19"/>
      <c r="Q52" s="19"/>
    </row>
    <row r="53" spans="2:17" ht="15" customHeight="1" x14ac:dyDescent="0.2">
      <c r="B53" s="213"/>
      <c r="C53" s="213"/>
      <c r="D53" s="213"/>
      <c r="E53" s="213"/>
      <c r="F53" s="213"/>
      <c r="G53" s="213"/>
      <c r="H53" s="213"/>
      <c r="I53" s="213"/>
      <c r="J53" s="213"/>
      <c r="P53" s="19"/>
      <c r="Q53" s="19"/>
    </row>
    <row r="54" spans="2:17" x14ac:dyDescent="0.2">
      <c r="B54" s="213"/>
      <c r="C54" s="213"/>
      <c r="D54" s="213"/>
      <c r="E54" s="213"/>
      <c r="F54" s="213"/>
      <c r="G54" s="213"/>
      <c r="H54" s="213"/>
      <c r="I54" s="213"/>
      <c r="J54" s="213"/>
      <c r="P54" s="19"/>
      <c r="Q54" s="19"/>
    </row>
    <row r="55" spans="2:17" x14ac:dyDescent="0.2">
      <c r="B55" s="213"/>
      <c r="C55" s="213"/>
      <c r="D55" s="213"/>
      <c r="E55" s="213"/>
      <c r="F55" s="213"/>
      <c r="G55" s="213"/>
      <c r="H55" s="213"/>
      <c r="I55" s="213"/>
      <c r="J55" s="213"/>
      <c r="P55" s="19"/>
      <c r="Q55" s="19"/>
    </row>
    <row r="56" spans="2:17" x14ac:dyDescent="0.2">
      <c r="B56" s="213"/>
      <c r="C56" s="213"/>
      <c r="D56" s="213"/>
      <c r="E56" s="213"/>
      <c r="F56" s="213"/>
      <c r="G56" s="213"/>
      <c r="H56" s="213"/>
      <c r="I56" s="213"/>
      <c r="J56" s="213"/>
      <c r="P56" s="19"/>
      <c r="Q56" s="19"/>
    </row>
    <row r="57" spans="2:17" x14ac:dyDescent="0.2">
      <c r="B57" s="213"/>
      <c r="C57" s="213"/>
      <c r="D57" s="213"/>
      <c r="E57" s="213"/>
      <c r="F57" s="213"/>
      <c r="G57" s="213"/>
      <c r="H57" s="213"/>
      <c r="I57" s="213"/>
      <c r="J57" s="213"/>
      <c r="P57" s="19"/>
      <c r="Q57" s="19"/>
    </row>
    <row r="58" spans="2:17" x14ac:dyDescent="0.2">
      <c r="B58" s="213"/>
      <c r="C58" s="213"/>
      <c r="D58" s="213"/>
      <c r="E58" s="213"/>
      <c r="F58" s="213"/>
      <c r="G58" s="213"/>
      <c r="H58" s="213"/>
      <c r="I58" s="213"/>
      <c r="J58" s="213"/>
      <c r="P58" s="19"/>
      <c r="Q58" s="19"/>
    </row>
    <row r="59" spans="2:17" x14ac:dyDescent="0.2">
      <c r="B59" s="266" t="s">
        <v>1274</v>
      </c>
      <c r="C59" s="266"/>
      <c r="D59" s="266"/>
      <c r="E59" s="266"/>
      <c r="F59" s="266"/>
      <c r="G59" s="266"/>
      <c r="H59" s="266"/>
      <c r="I59" s="266"/>
      <c r="J59" s="266"/>
      <c r="P59" s="19"/>
      <c r="Q59" s="19"/>
    </row>
    <row r="60" spans="2:17" x14ac:dyDescent="0.2">
      <c r="B60" s="266"/>
      <c r="C60" s="266"/>
      <c r="D60" s="266"/>
      <c r="E60" s="266"/>
      <c r="F60" s="266"/>
      <c r="G60" s="266"/>
      <c r="H60" s="266"/>
      <c r="I60" s="266"/>
      <c r="J60" s="266"/>
      <c r="P60" s="19"/>
      <c r="Q60" s="19"/>
    </row>
    <row r="61" spans="2:17" x14ac:dyDescent="0.2">
      <c r="B61" s="266"/>
      <c r="C61" s="266"/>
      <c r="D61" s="266"/>
      <c r="E61" s="266"/>
      <c r="F61" s="266"/>
      <c r="G61" s="266"/>
      <c r="H61" s="266"/>
      <c r="I61" s="266"/>
      <c r="J61" s="266"/>
      <c r="P61" s="19"/>
      <c r="Q61" s="19"/>
    </row>
    <row r="62" spans="2:17" x14ac:dyDescent="0.2">
      <c r="B62" s="266"/>
      <c r="C62" s="266"/>
      <c r="D62" s="266"/>
      <c r="E62" s="266"/>
      <c r="F62" s="266"/>
      <c r="G62" s="266"/>
      <c r="H62" s="266"/>
      <c r="I62" s="266"/>
      <c r="J62" s="266"/>
      <c r="P62" s="19"/>
      <c r="Q62" s="19"/>
    </row>
    <row r="63" spans="2:17" x14ac:dyDescent="0.2">
      <c r="B63" s="266"/>
      <c r="C63" s="266"/>
      <c r="D63" s="266"/>
      <c r="E63" s="266"/>
      <c r="F63" s="266"/>
      <c r="G63" s="266"/>
      <c r="H63" s="266"/>
      <c r="I63" s="266"/>
      <c r="J63" s="266"/>
      <c r="P63" s="19"/>
      <c r="Q63" s="19"/>
    </row>
    <row r="64" spans="2:17" x14ac:dyDescent="0.2">
      <c r="P64" s="19"/>
      <c r="Q64" s="19"/>
    </row>
    <row r="65" spans="2:17" ht="15.75" customHeight="1" x14ac:dyDescent="0.2">
      <c r="P65" s="19"/>
      <c r="Q65" s="19"/>
    </row>
    <row r="66" spans="2:17" ht="15" customHeight="1" x14ac:dyDescent="0.2">
      <c r="P66" s="19"/>
      <c r="Q66" s="19"/>
    </row>
    <row r="67" spans="2:17" x14ac:dyDescent="0.2">
      <c r="P67" s="19"/>
      <c r="Q67" s="19"/>
    </row>
    <row r="68" spans="2:17" ht="15" customHeight="1" x14ac:dyDescent="0.2">
      <c r="P68" s="19"/>
      <c r="Q68" s="19"/>
    </row>
    <row r="69" spans="2:17" x14ac:dyDescent="0.2">
      <c r="L69" s="227"/>
      <c r="M69" s="227"/>
      <c r="N69" s="227"/>
      <c r="P69" s="19"/>
      <c r="Q69" s="19"/>
    </row>
    <row r="70" spans="2:17" x14ac:dyDescent="0.2">
      <c r="L70" s="227"/>
      <c r="M70" s="227"/>
      <c r="N70" s="227"/>
      <c r="P70" s="19"/>
      <c r="Q70" s="19"/>
    </row>
    <row r="71" spans="2:17" ht="15" customHeight="1" x14ac:dyDescent="0.2">
      <c r="L71" s="227"/>
      <c r="M71" s="227"/>
      <c r="N71" s="227"/>
      <c r="P71" s="19"/>
      <c r="Q71" s="19"/>
    </row>
    <row r="72" spans="2:17" ht="15" customHeight="1" x14ac:dyDescent="0.2">
      <c r="L72" s="227"/>
      <c r="M72" s="227"/>
      <c r="N72" s="227"/>
      <c r="P72" s="19"/>
      <c r="Q72" s="19"/>
    </row>
    <row r="73" spans="2:17" x14ac:dyDescent="0.2">
      <c r="L73" s="227"/>
      <c r="M73" s="227"/>
      <c r="N73" s="227"/>
      <c r="P73" s="19"/>
      <c r="Q73" s="19"/>
    </row>
    <row r="74" spans="2:17" ht="15" customHeight="1" x14ac:dyDescent="0.2">
      <c r="P74" s="19"/>
      <c r="Q74" s="19"/>
    </row>
    <row r="75" spans="2:17" ht="15" customHeight="1" x14ac:dyDescent="0.2">
      <c r="B75" s="213" t="s">
        <v>1275</v>
      </c>
      <c r="C75" s="213"/>
      <c r="D75" s="213"/>
      <c r="E75" s="213"/>
      <c r="F75" s="213"/>
      <c r="G75" s="213"/>
      <c r="H75" s="213"/>
      <c r="I75" s="213"/>
      <c r="J75" s="213"/>
      <c r="P75" s="19"/>
      <c r="Q75" s="19"/>
    </row>
    <row r="76" spans="2:17" ht="15" customHeight="1" x14ac:dyDescent="0.2">
      <c r="B76" s="213"/>
      <c r="C76" s="213"/>
      <c r="D76" s="213"/>
      <c r="E76" s="213"/>
      <c r="F76" s="213"/>
      <c r="G76" s="213"/>
      <c r="H76" s="213"/>
      <c r="I76" s="213"/>
      <c r="J76" s="213"/>
      <c r="P76" s="19"/>
      <c r="Q76" s="19"/>
    </row>
    <row r="77" spans="2:17" ht="15" customHeight="1" x14ac:dyDescent="0.2">
      <c r="B77" s="213"/>
      <c r="C77" s="213"/>
      <c r="D77" s="213"/>
      <c r="E77" s="213"/>
      <c r="F77" s="213"/>
      <c r="G77" s="213"/>
      <c r="H77" s="213"/>
      <c r="I77" s="213"/>
      <c r="J77" s="213"/>
      <c r="P77" s="19"/>
      <c r="Q77" s="19"/>
    </row>
    <row r="78" spans="2:17" ht="15" customHeight="1" x14ac:dyDescent="0.2">
      <c r="B78" s="213"/>
      <c r="C78" s="213"/>
      <c r="D78" s="213"/>
      <c r="E78" s="213"/>
      <c r="F78" s="213"/>
      <c r="G78" s="213"/>
      <c r="H78" s="213"/>
      <c r="I78" s="213"/>
      <c r="J78" s="213"/>
      <c r="P78" s="19"/>
      <c r="Q78" s="19"/>
    </row>
    <row r="79" spans="2:17" ht="15" customHeight="1" x14ac:dyDescent="0.2">
      <c r="B79" s="213"/>
      <c r="C79" s="213"/>
      <c r="D79" s="213"/>
      <c r="E79" s="213"/>
      <c r="F79" s="213"/>
      <c r="G79" s="213"/>
      <c r="H79" s="213"/>
      <c r="I79" s="213"/>
      <c r="J79" s="213"/>
      <c r="P79" s="19"/>
      <c r="Q79" s="19"/>
    </row>
    <row r="80" spans="2:17" ht="15" customHeight="1" x14ac:dyDescent="0.2">
      <c r="B80" s="153"/>
      <c r="C80" s="153"/>
      <c r="D80" s="153"/>
      <c r="E80" s="153"/>
      <c r="F80" s="153"/>
      <c r="G80" s="153"/>
      <c r="H80" s="153"/>
      <c r="I80" s="153"/>
      <c r="J80" s="153"/>
      <c r="P80" s="19"/>
      <c r="Q80" s="19"/>
    </row>
    <row r="81" spans="2:17" ht="15" customHeight="1" x14ac:dyDescent="0.2">
      <c r="P81" s="19"/>
      <c r="Q81" s="19"/>
    </row>
    <row r="82" spans="2:17" ht="15" customHeight="1" x14ac:dyDescent="0.2">
      <c r="B82" s="213" t="s">
        <v>966</v>
      </c>
      <c r="C82" s="213"/>
      <c r="D82" s="213"/>
      <c r="E82" s="213"/>
      <c r="F82" s="213"/>
      <c r="G82" s="213"/>
      <c r="H82" s="213"/>
      <c r="I82" s="213"/>
      <c r="J82" s="213"/>
      <c r="P82" s="19"/>
      <c r="Q82" s="19"/>
    </row>
    <row r="83" spans="2:17" ht="15" customHeight="1" x14ac:dyDescent="0.2">
      <c r="B83" s="213"/>
      <c r="C83" s="213"/>
      <c r="D83" s="213"/>
      <c r="E83" s="213"/>
      <c r="F83" s="213"/>
      <c r="G83" s="213"/>
      <c r="H83" s="213"/>
      <c r="I83" s="213"/>
      <c r="J83" s="213"/>
      <c r="P83" s="19"/>
      <c r="Q83" s="19"/>
    </row>
    <row r="84" spans="2:17" ht="15" customHeight="1" x14ac:dyDescent="0.2">
      <c r="B84" s="213"/>
      <c r="C84" s="213"/>
      <c r="D84" s="213"/>
      <c r="E84" s="213"/>
      <c r="F84" s="213"/>
      <c r="G84" s="213"/>
      <c r="H84" s="213"/>
      <c r="I84" s="213"/>
      <c r="J84" s="213"/>
      <c r="P84" s="19"/>
      <c r="Q84" s="19"/>
    </row>
    <row r="85" spans="2:17" ht="15" customHeight="1" x14ac:dyDescent="0.2">
      <c r="B85" s="213"/>
      <c r="C85" s="213"/>
      <c r="D85" s="213"/>
      <c r="E85" s="213"/>
      <c r="F85" s="213"/>
      <c r="G85" s="213"/>
      <c r="H85" s="213"/>
      <c r="I85" s="213"/>
      <c r="J85" s="213"/>
      <c r="P85" s="19"/>
      <c r="Q85" s="19"/>
    </row>
    <row r="86" spans="2:17" ht="15" customHeight="1" x14ac:dyDescent="0.2">
      <c r="B86" s="213"/>
      <c r="C86" s="213"/>
      <c r="D86" s="213"/>
      <c r="E86" s="213"/>
      <c r="F86" s="213"/>
      <c r="G86" s="213"/>
      <c r="H86" s="213"/>
      <c r="I86" s="213"/>
      <c r="J86" s="213"/>
      <c r="P86" s="19"/>
      <c r="Q86" s="19"/>
    </row>
    <row r="87" spans="2:17" ht="15" customHeight="1" x14ac:dyDescent="0.2">
      <c r="B87" s="213"/>
      <c r="C87" s="213"/>
      <c r="D87" s="213"/>
      <c r="E87" s="213"/>
      <c r="F87" s="213"/>
      <c r="G87" s="213"/>
      <c r="H87" s="213"/>
      <c r="I87" s="213"/>
      <c r="J87" s="213"/>
      <c r="P87" s="19"/>
      <c r="Q87" s="19"/>
    </row>
    <row r="88" spans="2:17" ht="15" customHeight="1" x14ac:dyDescent="0.2">
      <c r="B88" s="213"/>
      <c r="C88" s="213"/>
      <c r="D88" s="213"/>
      <c r="E88" s="213"/>
      <c r="F88" s="213"/>
      <c r="G88" s="213"/>
      <c r="H88" s="213"/>
      <c r="I88" s="213"/>
      <c r="J88" s="213"/>
      <c r="P88" s="19"/>
      <c r="Q88" s="19"/>
    </row>
    <row r="89" spans="2:17" ht="15" customHeight="1" x14ac:dyDescent="0.2">
      <c r="B89" s="213"/>
      <c r="C89" s="213"/>
      <c r="D89" s="213"/>
      <c r="E89" s="213"/>
      <c r="F89" s="213"/>
      <c r="G89" s="213"/>
      <c r="H89" s="213"/>
      <c r="I89" s="213"/>
      <c r="J89" s="213"/>
      <c r="P89" s="19"/>
      <c r="Q89" s="19"/>
    </row>
    <row r="90" spans="2:17" ht="15" customHeight="1" x14ac:dyDescent="0.2">
      <c r="B90" s="213"/>
      <c r="C90" s="213"/>
      <c r="D90" s="213"/>
      <c r="E90" s="213"/>
      <c r="F90" s="213"/>
      <c r="G90" s="213"/>
      <c r="H90" s="213"/>
      <c r="I90" s="213"/>
      <c r="J90" s="213"/>
      <c r="P90" s="19"/>
      <c r="Q90" s="19"/>
    </row>
    <row r="91" spans="2:17" ht="15" customHeight="1" x14ac:dyDescent="0.2">
      <c r="B91" s="213"/>
      <c r="C91" s="213"/>
      <c r="D91" s="213"/>
      <c r="E91" s="213"/>
      <c r="F91" s="213"/>
      <c r="G91" s="213"/>
      <c r="H91" s="213"/>
      <c r="I91" s="213"/>
      <c r="J91" s="213"/>
      <c r="P91" s="19"/>
      <c r="Q91" s="19"/>
    </row>
    <row r="92" spans="2:17" ht="15" customHeight="1" x14ac:dyDescent="0.2">
      <c r="B92" s="213"/>
      <c r="C92" s="213"/>
      <c r="D92" s="213"/>
      <c r="E92" s="213"/>
      <c r="F92" s="213"/>
      <c r="G92" s="213"/>
      <c r="H92" s="213"/>
      <c r="I92" s="213"/>
      <c r="J92" s="213"/>
      <c r="P92" s="19"/>
      <c r="Q92" s="19"/>
    </row>
    <row r="93" spans="2:17" ht="15" customHeight="1" x14ac:dyDescent="0.2">
      <c r="P93" s="19"/>
      <c r="Q93" s="19"/>
    </row>
    <row r="94" spans="2:17" ht="15" customHeight="1" x14ac:dyDescent="0.2">
      <c r="B94" s="213" t="s">
        <v>1276</v>
      </c>
      <c r="C94" s="213"/>
      <c r="D94" s="213"/>
      <c r="E94" s="213"/>
      <c r="F94" s="213"/>
      <c r="G94" s="213"/>
      <c r="H94" s="213"/>
      <c r="I94" s="213"/>
      <c r="J94" s="213"/>
      <c r="P94" s="19"/>
      <c r="Q94" s="19"/>
    </row>
    <row r="95" spans="2:17" ht="15" customHeight="1" x14ac:dyDescent="0.2">
      <c r="B95" s="213"/>
      <c r="C95" s="213"/>
      <c r="D95" s="213"/>
      <c r="E95" s="213"/>
      <c r="F95" s="213"/>
      <c r="G95" s="213"/>
      <c r="H95" s="213"/>
      <c r="I95" s="213"/>
      <c r="J95" s="213"/>
      <c r="P95" s="19"/>
      <c r="Q95" s="19"/>
    </row>
    <row r="96" spans="2:17" ht="15" customHeight="1" x14ac:dyDescent="0.2">
      <c r="B96" s="213"/>
      <c r="C96" s="213"/>
      <c r="D96" s="213"/>
      <c r="E96" s="213"/>
      <c r="F96" s="213"/>
      <c r="G96" s="213"/>
      <c r="H96" s="213"/>
      <c r="I96" s="213"/>
      <c r="J96" s="213"/>
      <c r="P96" s="19"/>
      <c r="Q96" s="19"/>
    </row>
    <row r="97" spans="2:17" ht="15" customHeight="1" x14ac:dyDescent="0.2">
      <c r="B97" s="213"/>
      <c r="C97" s="213"/>
      <c r="D97" s="213"/>
      <c r="E97" s="213"/>
      <c r="F97" s="213"/>
      <c r="G97" s="213"/>
      <c r="H97" s="213"/>
      <c r="I97" s="213"/>
      <c r="J97" s="213"/>
      <c r="P97" s="19"/>
      <c r="Q97" s="19"/>
    </row>
    <row r="98" spans="2:17" ht="15" customHeight="1" x14ac:dyDescent="0.2">
      <c r="B98" s="213"/>
      <c r="C98" s="213"/>
      <c r="D98" s="213"/>
      <c r="E98" s="213"/>
      <c r="F98" s="213"/>
      <c r="G98" s="213"/>
      <c r="H98" s="213"/>
      <c r="I98" s="213"/>
      <c r="J98" s="213"/>
      <c r="P98" s="19"/>
      <c r="Q98" s="19"/>
    </row>
    <row r="99" spans="2:17" ht="15" customHeight="1" x14ac:dyDescent="0.2">
      <c r="B99" s="213"/>
      <c r="C99" s="213"/>
      <c r="D99" s="213"/>
      <c r="E99" s="213"/>
      <c r="F99" s="213"/>
      <c r="G99" s="213"/>
      <c r="H99" s="213"/>
      <c r="I99" s="213"/>
      <c r="J99" s="213"/>
      <c r="P99" s="19"/>
      <c r="Q99" s="19"/>
    </row>
    <row r="100" spans="2:17" ht="15" customHeight="1" x14ac:dyDescent="0.2">
      <c r="B100" s="213"/>
      <c r="C100" s="213"/>
      <c r="D100" s="213"/>
      <c r="E100" s="213"/>
      <c r="F100" s="213"/>
      <c r="G100" s="213"/>
      <c r="H100" s="213"/>
      <c r="I100" s="213"/>
      <c r="J100" s="213"/>
      <c r="P100" s="19"/>
      <c r="Q100" s="19"/>
    </row>
    <row r="101" spans="2:17" ht="15" customHeight="1" x14ac:dyDescent="0.35">
      <c r="B101" s="798" t="s">
        <v>132</v>
      </c>
      <c r="C101" s="798"/>
      <c r="D101" s="798"/>
      <c r="E101" s="798"/>
      <c r="P101" s="19"/>
      <c r="Q101" s="19"/>
    </row>
    <row r="102" spans="2:17" ht="15" customHeight="1" x14ac:dyDescent="0.2">
      <c r="B102" s="266" t="s">
        <v>1277</v>
      </c>
      <c r="C102" s="266"/>
      <c r="D102" s="266"/>
      <c r="E102" s="266"/>
      <c r="F102" s="266"/>
      <c r="G102" s="266"/>
      <c r="H102" s="266"/>
      <c r="I102" s="266"/>
      <c r="J102" s="266"/>
      <c r="P102" s="19"/>
      <c r="Q102" s="19"/>
    </row>
    <row r="103" spans="2:17" ht="15" customHeight="1" x14ac:dyDescent="0.2">
      <c r="B103" s="266"/>
      <c r="C103" s="266"/>
      <c r="D103" s="266"/>
      <c r="E103" s="266"/>
      <c r="F103" s="266"/>
      <c r="G103" s="266"/>
      <c r="H103" s="266"/>
      <c r="I103" s="266"/>
      <c r="J103" s="266"/>
      <c r="P103" s="19"/>
      <c r="Q103" s="19"/>
    </row>
    <row r="104" spans="2:17" ht="15" customHeight="1" x14ac:dyDescent="0.2">
      <c r="B104" s="266"/>
      <c r="C104" s="266"/>
      <c r="D104" s="266"/>
      <c r="E104" s="266"/>
      <c r="F104" s="266"/>
      <c r="G104" s="266"/>
      <c r="H104" s="266"/>
      <c r="I104" s="266"/>
      <c r="J104" s="266"/>
      <c r="P104" s="19"/>
      <c r="Q104" s="19"/>
    </row>
    <row r="105" spans="2:17" ht="15" customHeight="1" x14ac:dyDescent="0.2">
      <c r="B105" s="266"/>
      <c r="C105" s="266"/>
      <c r="D105" s="266"/>
      <c r="E105" s="266"/>
      <c r="F105" s="266"/>
      <c r="G105" s="266"/>
      <c r="H105" s="266"/>
      <c r="I105" s="266"/>
      <c r="J105" s="266"/>
      <c r="P105" s="19"/>
      <c r="Q105" s="19"/>
    </row>
    <row r="106" spans="2:17" ht="15" customHeight="1" x14ac:dyDescent="0.2">
      <c r="B106" s="266"/>
      <c r="C106" s="266"/>
      <c r="D106" s="266"/>
      <c r="E106" s="266"/>
      <c r="F106" s="266"/>
      <c r="G106" s="266"/>
      <c r="H106" s="266"/>
      <c r="I106" s="266"/>
      <c r="J106" s="266"/>
      <c r="P106" s="19"/>
      <c r="Q106" s="19"/>
    </row>
    <row r="107" spans="2:17" ht="15" customHeight="1" x14ac:dyDescent="0.2">
      <c r="B107" s="266"/>
      <c r="C107" s="266"/>
      <c r="D107" s="266"/>
      <c r="E107" s="266"/>
      <c r="F107" s="266"/>
      <c r="G107" s="266"/>
      <c r="H107" s="266"/>
      <c r="I107" s="266"/>
      <c r="J107" s="266"/>
      <c r="P107" s="19"/>
      <c r="Q107" s="19"/>
    </row>
    <row r="108" spans="2:17" ht="15" customHeight="1" x14ac:dyDescent="0.2">
      <c r="B108" s="266"/>
      <c r="C108" s="266"/>
      <c r="D108" s="266"/>
      <c r="E108" s="266"/>
      <c r="F108" s="266"/>
      <c r="G108" s="266"/>
      <c r="H108" s="266"/>
      <c r="I108" s="266"/>
      <c r="J108" s="266"/>
      <c r="P108" s="19"/>
      <c r="Q108" s="19"/>
    </row>
    <row r="109" spans="2:17" ht="15" customHeight="1" x14ac:dyDescent="0.2">
      <c r="B109" s="266"/>
      <c r="C109" s="266"/>
      <c r="D109" s="266"/>
      <c r="E109" s="266"/>
      <c r="F109" s="266"/>
      <c r="G109" s="266"/>
      <c r="H109" s="266"/>
      <c r="I109" s="266"/>
      <c r="J109" s="266"/>
      <c r="P109" s="19"/>
      <c r="Q109" s="19"/>
    </row>
    <row r="110" spans="2:17" ht="15" customHeight="1" x14ac:dyDescent="0.2">
      <c r="B110" s="799"/>
      <c r="C110" s="799"/>
      <c r="D110" s="799"/>
      <c r="E110" s="799"/>
      <c r="F110" s="799"/>
      <c r="G110" s="799"/>
      <c r="H110" s="799"/>
      <c r="I110" s="799"/>
      <c r="J110" s="799"/>
      <c r="P110" s="19"/>
      <c r="Q110" s="19"/>
    </row>
    <row r="111" spans="2:17" ht="15" customHeight="1" x14ac:dyDescent="0.2">
      <c r="B111" s="799"/>
      <c r="C111" s="799"/>
      <c r="D111" s="799"/>
      <c r="E111" s="799"/>
      <c r="F111" s="799"/>
      <c r="G111" s="799"/>
      <c r="H111" s="799"/>
      <c r="I111" s="799"/>
      <c r="J111" s="799"/>
      <c r="P111" s="19"/>
      <c r="Q111" s="19"/>
    </row>
    <row r="112" spans="2:17" ht="15" customHeight="1" x14ac:dyDescent="0.2">
      <c r="P112" s="19"/>
      <c r="Q112" s="19"/>
    </row>
    <row r="113" spans="2:17" ht="15" customHeight="1" x14ac:dyDescent="0.35">
      <c r="B113" s="798" t="s">
        <v>133</v>
      </c>
      <c r="C113" s="798"/>
      <c r="D113" s="798"/>
      <c r="E113" s="798"/>
      <c r="F113" s="798"/>
      <c r="P113" s="19"/>
      <c r="Q113" s="19"/>
    </row>
    <row r="114" spans="2:17" ht="15" customHeight="1" x14ac:dyDescent="0.2">
      <c r="B114" s="266" t="s">
        <v>1278</v>
      </c>
      <c r="C114" s="266"/>
      <c r="D114" s="266"/>
      <c r="E114" s="266"/>
      <c r="F114" s="266"/>
      <c r="G114" s="266"/>
      <c r="H114" s="266"/>
      <c r="I114" s="266"/>
      <c r="J114" s="266"/>
      <c r="P114" s="19"/>
      <c r="Q114" s="19"/>
    </row>
    <row r="115" spans="2:17" ht="15" customHeight="1" x14ac:dyDescent="0.2">
      <c r="B115" s="266"/>
      <c r="C115" s="266"/>
      <c r="D115" s="266"/>
      <c r="E115" s="266"/>
      <c r="F115" s="266"/>
      <c r="G115" s="266"/>
      <c r="H115" s="266"/>
      <c r="I115" s="266"/>
      <c r="J115" s="266"/>
      <c r="P115" s="19"/>
      <c r="Q115" s="19"/>
    </row>
    <row r="116" spans="2:17" ht="15" customHeight="1" x14ac:dyDescent="0.2">
      <c r="B116" s="266"/>
      <c r="C116" s="266"/>
      <c r="D116" s="266"/>
      <c r="E116" s="266"/>
      <c r="F116" s="266"/>
      <c r="G116" s="266"/>
      <c r="H116" s="266"/>
      <c r="I116" s="266"/>
      <c r="J116" s="266"/>
      <c r="P116" s="19"/>
      <c r="Q116" s="19"/>
    </row>
    <row r="117" spans="2:17" ht="15" customHeight="1" x14ac:dyDescent="0.2">
      <c r="B117" s="266"/>
      <c r="C117" s="266"/>
      <c r="D117" s="266"/>
      <c r="E117" s="266"/>
      <c r="F117" s="266"/>
      <c r="G117" s="266"/>
      <c r="H117" s="266"/>
      <c r="I117" s="266"/>
      <c r="J117" s="266"/>
      <c r="P117" s="19"/>
      <c r="Q117" s="19"/>
    </row>
    <row r="118" spans="2:17" ht="15" customHeight="1" x14ac:dyDescent="0.2">
      <c r="B118" s="266"/>
      <c r="C118" s="266"/>
      <c r="D118" s="266"/>
      <c r="E118" s="266"/>
      <c r="F118" s="266"/>
      <c r="G118" s="266"/>
      <c r="H118" s="266"/>
      <c r="I118" s="266"/>
      <c r="J118" s="266"/>
      <c r="P118" s="19"/>
      <c r="Q118" s="19"/>
    </row>
    <row r="119" spans="2:17" ht="15" customHeight="1" x14ac:dyDescent="0.2">
      <c r="P119" s="19"/>
      <c r="Q119" s="19"/>
    </row>
    <row r="120" spans="2:17" ht="15" customHeight="1" x14ac:dyDescent="0.2">
      <c r="P120" s="19"/>
      <c r="Q120" s="19"/>
    </row>
    <row r="121" spans="2:17" ht="15" customHeight="1" x14ac:dyDescent="0.2">
      <c r="P121" s="19"/>
      <c r="Q121" s="19"/>
    </row>
    <row r="122" spans="2:17" ht="15" customHeight="1" x14ac:dyDescent="0.2">
      <c r="P122" s="19"/>
      <c r="Q122" s="19"/>
    </row>
    <row r="123" spans="2:17" ht="15" customHeight="1" x14ac:dyDescent="0.2">
      <c r="P123" s="19"/>
      <c r="Q123" s="19"/>
    </row>
    <row r="124" spans="2:17" ht="15" customHeight="1" x14ac:dyDescent="0.2">
      <c r="P124" s="19"/>
      <c r="Q124" s="19"/>
    </row>
    <row r="125" spans="2:17" ht="15" customHeight="1" x14ac:dyDescent="0.2">
      <c r="B125" s="441" t="s">
        <v>184</v>
      </c>
      <c r="C125" s="441"/>
      <c r="D125" s="441"/>
      <c r="E125" s="441"/>
      <c r="K125" s="158"/>
      <c r="P125" s="19"/>
      <c r="Q125" s="19"/>
    </row>
    <row r="126" spans="2:17" ht="15" customHeight="1" x14ac:dyDescent="0.2">
      <c r="B126" s="213" t="s">
        <v>1279</v>
      </c>
      <c r="C126" s="213"/>
      <c r="D126" s="213"/>
      <c r="E126" s="213"/>
      <c r="F126" s="213"/>
      <c r="G126" s="213"/>
      <c r="H126" s="213"/>
      <c r="I126" s="213"/>
      <c r="J126" s="213"/>
      <c r="P126" s="19"/>
      <c r="Q126" s="19"/>
    </row>
    <row r="127" spans="2:17" ht="15" customHeight="1" x14ac:dyDescent="0.2">
      <c r="B127" s="213"/>
      <c r="C127" s="213"/>
      <c r="D127" s="213"/>
      <c r="E127" s="213"/>
      <c r="F127" s="213"/>
      <c r="G127" s="213"/>
      <c r="H127" s="213"/>
      <c r="I127" s="213"/>
      <c r="J127" s="213"/>
      <c r="P127" s="19"/>
      <c r="Q127" s="19"/>
    </row>
    <row r="128" spans="2:17" ht="15" customHeight="1" x14ac:dyDescent="0.2">
      <c r="B128" s="213"/>
      <c r="C128" s="213"/>
      <c r="D128" s="213"/>
      <c r="E128" s="213"/>
      <c r="F128" s="213"/>
      <c r="G128" s="213"/>
      <c r="H128" s="213"/>
      <c r="I128" s="213"/>
      <c r="J128" s="213"/>
      <c r="P128" s="19"/>
      <c r="Q128" s="19"/>
    </row>
    <row r="129" spans="2:17" ht="15" customHeight="1" x14ac:dyDescent="0.2">
      <c r="B129" s="213"/>
      <c r="C129" s="213"/>
      <c r="D129" s="213"/>
      <c r="E129" s="213"/>
      <c r="F129" s="213"/>
      <c r="G129" s="213"/>
      <c r="H129" s="213"/>
      <c r="I129" s="213"/>
      <c r="J129" s="213"/>
      <c r="P129" s="19"/>
      <c r="Q129" s="19"/>
    </row>
    <row r="130" spans="2:17" ht="15" customHeight="1" x14ac:dyDescent="0.2">
      <c r="B130" s="213" t="s">
        <v>1280</v>
      </c>
      <c r="C130" s="213"/>
      <c r="D130" s="213"/>
      <c r="E130" s="213"/>
      <c r="F130" s="213"/>
      <c r="G130" s="213"/>
      <c r="H130" s="213"/>
      <c r="I130" s="213"/>
      <c r="J130" s="213"/>
      <c r="P130" s="19"/>
      <c r="Q130" s="19"/>
    </row>
    <row r="131" spans="2:17" ht="15" customHeight="1" x14ac:dyDescent="0.2">
      <c r="B131" s="213"/>
      <c r="C131" s="213"/>
      <c r="D131" s="213"/>
      <c r="E131" s="213"/>
      <c r="F131" s="213"/>
      <c r="G131" s="213"/>
      <c r="H131" s="213"/>
      <c r="I131" s="213"/>
      <c r="J131" s="213"/>
      <c r="P131" s="19"/>
      <c r="Q131" s="19"/>
    </row>
    <row r="132" spans="2:17" ht="15" customHeight="1" x14ac:dyDescent="0.2">
      <c r="P132" s="19"/>
      <c r="Q132" s="19"/>
    </row>
    <row r="133" spans="2:17" ht="15" customHeight="1" x14ac:dyDescent="0.2">
      <c r="P133" s="19"/>
      <c r="Q133" s="19"/>
    </row>
    <row r="134" spans="2:17" ht="15" customHeight="1" x14ac:dyDescent="0.2">
      <c r="P134" s="19"/>
      <c r="Q134" s="19"/>
    </row>
    <row r="135" spans="2:17" ht="15" customHeight="1" x14ac:dyDescent="0.2">
      <c r="L135" s="82"/>
      <c r="N135" s="82"/>
      <c r="O135" s="82"/>
      <c r="P135" s="19"/>
      <c r="Q135" s="19"/>
    </row>
    <row r="136" spans="2:17" ht="15" customHeight="1" x14ac:dyDescent="0.2">
      <c r="L136" s="82"/>
      <c r="N136" s="82"/>
      <c r="O136" s="82"/>
      <c r="P136" s="19"/>
      <c r="Q136" s="19"/>
    </row>
    <row r="137" spans="2:17" ht="15" customHeight="1" x14ac:dyDescent="0.2">
      <c r="L137" s="82"/>
      <c r="N137" s="82"/>
      <c r="O137" s="82"/>
      <c r="P137" s="19"/>
      <c r="Q137" s="19"/>
    </row>
    <row r="138" spans="2:17" ht="15" customHeight="1" x14ac:dyDescent="0.2">
      <c r="L138" s="82"/>
      <c r="N138" s="82"/>
      <c r="O138" s="82"/>
      <c r="P138" s="19"/>
      <c r="Q138" s="19"/>
    </row>
    <row r="139" spans="2:17" ht="15" customHeight="1" x14ac:dyDescent="0.2">
      <c r="L139" s="82"/>
      <c r="N139" s="82"/>
      <c r="O139" s="82"/>
      <c r="P139" s="19"/>
      <c r="Q139" s="19"/>
    </row>
    <row r="140" spans="2:17" ht="15" customHeight="1" x14ac:dyDescent="0.2">
      <c r="L140" s="82"/>
      <c r="N140" s="82"/>
      <c r="O140" s="82"/>
      <c r="P140" s="19"/>
      <c r="Q140" s="19"/>
    </row>
    <row r="141" spans="2:17" ht="15" customHeight="1" x14ac:dyDescent="0.2">
      <c r="L141" s="82"/>
      <c r="N141" s="82"/>
      <c r="O141" s="82"/>
      <c r="P141" s="19"/>
      <c r="Q141" s="19"/>
    </row>
    <row r="142" spans="2:17" ht="15" customHeight="1" x14ac:dyDescent="0.2">
      <c r="L142" s="82"/>
      <c r="N142" s="82"/>
      <c r="O142" s="82"/>
      <c r="P142" s="19"/>
      <c r="Q142" s="19"/>
    </row>
    <row r="143" spans="2:17" ht="15" customHeight="1" x14ac:dyDescent="0.2">
      <c r="L143" s="82"/>
      <c r="N143" s="82"/>
      <c r="O143" s="82"/>
      <c r="P143" s="19"/>
      <c r="Q143" s="19"/>
    </row>
    <row r="144" spans="2:17" ht="15" customHeight="1" x14ac:dyDescent="0.2">
      <c r="B144" s="213" t="s">
        <v>1281</v>
      </c>
      <c r="C144" s="213"/>
      <c r="D144" s="213"/>
      <c r="E144" s="213"/>
      <c r="F144" s="213"/>
      <c r="G144" s="213"/>
      <c r="H144" s="213"/>
      <c r="I144" s="213"/>
      <c r="J144" s="213"/>
      <c r="K144" s="158"/>
      <c r="P144" s="19"/>
      <c r="Q144" s="19"/>
    </row>
    <row r="145" spans="2:17" ht="15" customHeight="1" x14ac:dyDescent="0.2">
      <c r="B145" s="213"/>
      <c r="C145" s="213"/>
      <c r="D145" s="213"/>
      <c r="E145" s="213"/>
      <c r="F145" s="213"/>
      <c r="G145" s="213"/>
      <c r="H145" s="213"/>
      <c r="I145" s="213"/>
      <c r="J145" s="213"/>
      <c r="K145" s="158"/>
      <c r="P145" s="19"/>
      <c r="Q145" s="19"/>
    </row>
    <row r="146" spans="2:17" ht="15" customHeight="1" x14ac:dyDescent="0.2">
      <c r="B146" s="213"/>
      <c r="C146" s="213"/>
      <c r="D146" s="213"/>
      <c r="E146" s="213"/>
      <c r="F146" s="213"/>
      <c r="G146" s="213"/>
      <c r="H146" s="213"/>
      <c r="I146" s="213"/>
      <c r="J146" s="213"/>
      <c r="P146" s="19"/>
      <c r="Q146" s="19"/>
    </row>
    <row r="147" spans="2:17" ht="15" customHeight="1" x14ac:dyDescent="0.2">
      <c r="B147" s="213"/>
      <c r="C147" s="213"/>
      <c r="D147" s="213"/>
      <c r="E147" s="213"/>
      <c r="F147" s="213"/>
      <c r="G147" s="213"/>
      <c r="H147" s="213"/>
      <c r="I147" s="213"/>
      <c r="J147" s="213"/>
      <c r="P147" s="19"/>
      <c r="Q147" s="19"/>
    </row>
    <row r="148" spans="2:17" ht="15" customHeight="1" x14ac:dyDescent="0.2">
      <c r="B148" s="441" t="s">
        <v>313</v>
      </c>
      <c r="C148" s="441"/>
      <c r="D148" s="441"/>
      <c r="E148" s="441"/>
      <c r="P148" s="19"/>
      <c r="Q148" s="19"/>
    </row>
    <row r="149" spans="2:17" ht="15" customHeight="1" x14ac:dyDescent="0.2">
      <c r="B149" s="266" t="s">
        <v>1282</v>
      </c>
      <c r="C149" s="266"/>
      <c r="D149" s="266"/>
      <c r="E149" s="266"/>
      <c r="F149" s="266"/>
      <c r="G149" s="266"/>
      <c r="H149" s="266"/>
      <c r="I149" s="266"/>
      <c r="J149" s="266"/>
      <c r="P149" s="19"/>
      <c r="Q149" s="19"/>
    </row>
    <row r="150" spans="2:17" ht="15" customHeight="1" x14ac:dyDescent="0.2">
      <c r="B150" s="266"/>
      <c r="C150" s="266"/>
      <c r="D150" s="266"/>
      <c r="E150" s="266"/>
      <c r="F150" s="266"/>
      <c r="G150" s="266"/>
      <c r="H150" s="266"/>
      <c r="I150" s="266"/>
      <c r="J150" s="266"/>
      <c r="P150" s="19"/>
      <c r="Q150" s="19"/>
    </row>
    <row r="151" spans="2:17" ht="15" customHeight="1" x14ac:dyDescent="0.2">
      <c r="B151" s="266"/>
      <c r="C151" s="266"/>
      <c r="D151" s="266"/>
      <c r="E151" s="266"/>
      <c r="F151" s="266"/>
      <c r="G151" s="266"/>
      <c r="H151" s="266"/>
      <c r="I151" s="266"/>
      <c r="J151" s="266"/>
      <c r="P151" s="19"/>
      <c r="Q151" s="19"/>
    </row>
    <row r="152" spans="2:17" ht="15" customHeight="1" x14ac:dyDescent="0.2">
      <c r="B152" s="266"/>
      <c r="C152" s="266"/>
      <c r="D152" s="266"/>
      <c r="E152" s="266"/>
      <c r="F152" s="266"/>
      <c r="G152" s="266"/>
      <c r="H152" s="266"/>
      <c r="I152" s="266"/>
      <c r="J152" s="266"/>
      <c r="P152" s="19"/>
      <c r="Q152" s="19"/>
    </row>
    <row r="153" spans="2:17" ht="15" customHeight="1" x14ac:dyDescent="0.2">
      <c r="B153" s="266"/>
      <c r="C153" s="266"/>
      <c r="D153" s="266"/>
      <c r="E153" s="266"/>
      <c r="F153" s="266"/>
      <c r="G153" s="266"/>
      <c r="H153" s="266"/>
      <c r="I153" s="266"/>
      <c r="J153" s="266"/>
      <c r="L153" s="82"/>
      <c r="N153" s="82"/>
      <c r="O153" s="82"/>
      <c r="P153" s="19"/>
      <c r="Q153" s="19"/>
    </row>
    <row r="154" spans="2:17" ht="15" customHeight="1" x14ac:dyDescent="0.2">
      <c r="B154" s="266"/>
      <c r="C154" s="266"/>
      <c r="D154" s="266"/>
      <c r="E154" s="266"/>
      <c r="F154" s="266"/>
      <c r="G154" s="266"/>
      <c r="H154" s="266"/>
      <c r="I154" s="266"/>
      <c r="J154" s="266"/>
      <c r="L154" s="82"/>
      <c r="N154" s="82"/>
      <c r="O154" s="82"/>
      <c r="P154" s="19"/>
      <c r="Q154" s="19"/>
    </row>
    <row r="155" spans="2:17" ht="15" customHeight="1" x14ac:dyDescent="0.2">
      <c r="B155" s="266"/>
      <c r="C155" s="266"/>
      <c r="D155" s="266"/>
      <c r="E155" s="266"/>
      <c r="F155" s="266"/>
      <c r="G155" s="266"/>
      <c r="H155" s="266"/>
      <c r="I155" s="266"/>
      <c r="J155" s="266"/>
      <c r="L155" s="82"/>
      <c r="N155" s="82"/>
      <c r="O155" s="82"/>
      <c r="P155" s="19"/>
      <c r="Q155" s="19"/>
    </row>
    <row r="156" spans="2:17" ht="15" customHeight="1" x14ac:dyDescent="0.2">
      <c r="L156" s="82"/>
      <c r="N156" s="82"/>
      <c r="O156" s="82"/>
      <c r="P156" s="19"/>
      <c r="Q156" s="19"/>
    </row>
    <row r="157" spans="2:17" ht="15" customHeight="1" x14ac:dyDescent="0.2">
      <c r="L157" s="82"/>
      <c r="N157" s="82"/>
      <c r="O157" s="82"/>
      <c r="P157" s="19"/>
      <c r="Q157" s="19"/>
    </row>
    <row r="158" spans="2:17" ht="15" customHeight="1" x14ac:dyDescent="0.2">
      <c r="L158" s="82"/>
      <c r="M158" s="82"/>
      <c r="N158" s="82"/>
      <c r="O158" s="82"/>
      <c r="P158" s="19"/>
      <c r="Q158" s="19"/>
    </row>
    <row r="159" spans="2:17" ht="15" customHeight="1" x14ac:dyDescent="0.2">
      <c r="L159" s="82"/>
      <c r="M159" s="82"/>
      <c r="N159" s="82"/>
      <c r="O159" s="82"/>
      <c r="P159" s="19"/>
      <c r="Q159" s="19"/>
    </row>
    <row r="160" spans="2:17" ht="15" customHeight="1" x14ac:dyDescent="0.2">
      <c r="B160" s="441" t="s">
        <v>397</v>
      </c>
      <c r="C160" s="441"/>
      <c r="D160" s="441"/>
      <c r="E160" s="441"/>
      <c r="L160" s="82"/>
      <c r="M160" s="82"/>
      <c r="N160" s="82"/>
      <c r="O160" s="82"/>
      <c r="P160" s="19"/>
      <c r="Q160" s="19"/>
    </row>
    <row r="161" spans="2:17" ht="15" customHeight="1" x14ac:dyDescent="0.2">
      <c r="B161" s="213" t="s">
        <v>1283</v>
      </c>
      <c r="C161" s="213"/>
      <c r="D161" s="213"/>
      <c r="E161" s="213"/>
      <c r="F161" s="213"/>
      <c r="G161" s="213"/>
      <c r="H161" s="213"/>
      <c r="I161" s="213"/>
      <c r="J161" s="213"/>
      <c r="L161" s="82"/>
      <c r="M161" s="82"/>
      <c r="N161" s="82"/>
      <c r="O161" s="82"/>
      <c r="P161" s="19"/>
      <c r="Q161" s="19"/>
    </row>
    <row r="162" spans="2:17" ht="15" customHeight="1" x14ac:dyDescent="0.2">
      <c r="B162" s="213"/>
      <c r="C162" s="213"/>
      <c r="D162" s="213"/>
      <c r="E162" s="213"/>
      <c r="F162" s="213"/>
      <c r="G162" s="213"/>
      <c r="H162" s="213"/>
      <c r="I162" s="213"/>
      <c r="J162" s="213"/>
      <c r="L162" s="82"/>
      <c r="M162" s="82"/>
      <c r="N162" s="82"/>
      <c r="O162" s="82"/>
      <c r="P162" s="19"/>
      <c r="Q162" s="19"/>
    </row>
    <row r="163" spans="2:17" ht="15" customHeight="1" x14ac:dyDescent="0.2">
      <c r="B163" s="213"/>
      <c r="C163" s="213"/>
      <c r="D163" s="213"/>
      <c r="E163" s="213"/>
      <c r="F163" s="213"/>
      <c r="G163" s="213"/>
      <c r="H163" s="213"/>
      <c r="I163" s="213"/>
      <c r="J163" s="213"/>
      <c r="L163" s="82"/>
      <c r="M163" s="82"/>
      <c r="N163" s="82"/>
      <c r="O163" s="82"/>
      <c r="P163" s="19"/>
      <c r="Q163" s="19"/>
    </row>
    <row r="164" spans="2:17" ht="15" customHeight="1" x14ac:dyDescent="0.2">
      <c r="B164" s="213"/>
      <c r="C164" s="213"/>
      <c r="D164" s="213"/>
      <c r="E164" s="213"/>
      <c r="F164" s="213"/>
      <c r="G164" s="213"/>
      <c r="H164" s="213"/>
      <c r="I164" s="213"/>
      <c r="J164" s="213"/>
      <c r="L164" s="82"/>
      <c r="M164" s="82"/>
      <c r="N164" s="82"/>
      <c r="O164" s="82"/>
      <c r="P164" s="19"/>
      <c r="Q164" s="19"/>
    </row>
    <row r="165" spans="2:17" ht="15" customHeight="1" x14ac:dyDescent="0.2">
      <c r="B165" s="213"/>
      <c r="C165" s="213"/>
      <c r="D165" s="213"/>
      <c r="E165" s="213"/>
      <c r="F165" s="213"/>
      <c r="G165" s="213"/>
      <c r="H165" s="213"/>
      <c r="I165" s="213"/>
      <c r="J165" s="213"/>
      <c r="L165" s="82"/>
      <c r="M165" s="82"/>
      <c r="N165" s="82"/>
      <c r="O165" s="82"/>
      <c r="P165" s="19"/>
      <c r="Q165" s="19"/>
    </row>
    <row r="166" spans="2:17" ht="15" customHeight="1" x14ac:dyDescent="0.2">
      <c r="B166" s="213"/>
      <c r="C166" s="213"/>
      <c r="D166" s="213"/>
      <c r="E166" s="213"/>
      <c r="F166" s="213"/>
      <c r="G166" s="213"/>
      <c r="H166" s="213"/>
      <c r="I166" s="213"/>
      <c r="J166" s="213"/>
      <c r="L166" s="82"/>
      <c r="M166" s="82"/>
      <c r="N166" s="82"/>
      <c r="O166" s="82"/>
      <c r="P166" s="19"/>
      <c r="Q166" s="19"/>
    </row>
    <row r="167" spans="2:17" ht="15" customHeight="1" x14ac:dyDescent="0.2">
      <c r="B167" s="213"/>
      <c r="C167" s="213"/>
      <c r="D167" s="213"/>
      <c r="E167" s="213"/>
      <c r="F167" s="213"/>
      <c r="G167" s="213"/>
      <c r="H167" s="213"/>
      <c r="I167" s="213"/>
      <c r="J167" s="213"/>
      <c r="L167" s="82"/>
      <c r="M167" s="82"/>
      <c r="N167" s="82"/>
      <c r="O167" s="82"/>
      <c r="P167" s="19"/>
      <c r="Q167" s="19"/>
    </row>
    <row r="168" spans="2:17" ht="15" customHeight="1" x14ac:dyDescent="0.2">
      <c r="B168" s="213"/>
      <c r="C168" s="213"/>
      <c r="D168" s="213"/>
      <c r="E168" s="213"/>
      <c r="F168" s="213"/>
      <c r="G168" s="213"/>
      <c r="H168" s="213"/>
      <c r="I168" s="213"/>
      <c r="J168" s="213"/>
      <c r="L168" s="82"/>
      <c r="M168" s="82"/>
      <c r="N168" s="82"/>
      <c r="O168" s="82"/>
      <c r="P168" s="19"/>
      <c r="Q168" s="19"/>
    </row>
    <row r="169" spans="2:17" ht="15" customHeight="1" x14ac:dyDescent="0.2">
      <c r="B169" s="213"/>
      <c r="C169" s="213"/>
      <c r="D169" s="213"/>
      <c r="E169" s="213"/>
      <c r="F169" s="213"/>
      <c r="G169" s="213"/>
      <c r="H169" s="213"/>
      <c r="I169" s="213"/>
      <c r="J169" s="213"/>
      <c r="L169" s="82"/>
      <c r="M169" s="82"/>
      <c r="N169" s="82"/>
      <c r="O169" s="82"/>
      <c r="P169" s="19"/>
      <c r="Q169" s="19"/>
    </row>
    <row r="170" spans="2:17" ht="15" customHeight="1" x14ac:dyDescent="0.2">
      <c r="B170" s="213"/>
      <c r="C170" s="213"/>
      <c r="D170" s="213"/>
      <c r="E170" s="213"/>
      <c r="F170" s="213"/>
      <c r="G170" s="213"/>
      <c r="H170" s="213"/>
      <c r="I170" s="213"/>
      <c r="J170" s="213"/>
      <c r="L170" s="82"/>
      <c r="M170" s="82"/>
      <c r="N170" s="82"/>
      <c r="O170" s="82"/>
      <c r="P170" s="19"/>
      <c r="Q170" s="19"/>
    </row>
    <row r="171" spans="2:17" ht="15" customHeight="1" x14ac:dyDescent="0.2">
      <c r="B171" s="213" t="s">
        <v>967</v>
      </c>
      <c r="C171" s="213"/>
      <c r="D171" s="213"/>
      <c r="E171" s="213"/>
      <c r="F171" s="213"/>
      <c r="G171" s="213"/>
      <c r="H171" s="213"/>
      <c r="I171" s="213"/>
      <c r="J171" s="213"/>
      <c r="L171" s="82"/>
      <c r="M171" s="82"/>
      <c r="N171" s="82"/>
      <c r="O171" s="82"/>
      <c r="P171" s="19"/>
      <c r="Q171" s="19"/>
    </row>
    <row r="172" spans="2:17" ht="15" customHeight="1" x14ac:dyDescent="0.2">
      <c r="B172" s="213"/>
      <c r="C172" s="213"/>
      <c r="D172" s="213"/>
      <c r="E172" s="213"/>
      <c r="F172" s="213"/>
      <c r="G172" s="213"/>
      <c r="H172" s="213"/>
      <c r="I172" s="213"/>
      <c r="J172" s="213"/>
      <c r="L172" s="82"/>
      <c r="M172" s="82"/>
      <c r="N172" s="82"/>
      <c r="O172" s="82"/>
      <c r="P172" s="19"/>
      <c r="Q172" s="19"/>
    </row>
    <row r="173" spans="2:17" ht="15" customHeight="1" x14ac:dyDescent="0.2">
      <c r="L173" s="82"/>
      <c r="M173" s="82"/>
      <c r="N173" s="82"/>
      <c r="O173" s="82"/>
      <c r="P173" s="19"/>
      <c r="Q173" s="19"/>
    </row>
    <row r="174" spans="2:17" ht="15" customHeight="1" x14ac:dyDescent="0.2">
      <c r="L174" s="82"/>
      <c r="M174" s="82"/>
      <c r="N174" s="82"/>
      <c r="O174" s="82"/>
      <c r="P174" s="19"/>
      <c r="Q174" s="19"/>
    </row>
    <row r="175" spans="2:17" ht="15" customHeight="1" x14ac:dyDescent="0.2">
      <c r="K175" s="147" t="s">
        <v>356</v>
      </c>
      <c r="L175" s="231" t="s">
        <v>1284</v>
      </c>
      <c r="M175" s="232"/>
      <c r="N175" s="232"/>
      <c r="O175" s="232"/>
      <c r="P175" s="233"/>
      <c r="Q175" s="19"/>
    </row>
    <row r="176" spans="2:17" ht="15" customHeight="1" x14ac:dyDescent="0.2">
      <c r="L176" s="234"/>
      <c r="M176" s="222"/>
      <c r="N176" s="222"/>
      <c r="O176" s="222"/>
      <c r="P176" s="235"/>
      <c r="Q176" s="19"/>
    </row>
    <row r="177" spans="2:17" ht="15" customHeight="1" x14ac:dyDescent="0.2">
      <c r="L177" s="236"/>
      <c r="M177" s="237"/>
      <c r="N177" s="237"/>
      <c r="O177" s="237"/>
      <c r="P177" s="238"/>
      <c r="Q177" s="19"/>
    </row>
    <row r="178" spans="2:17" ht="15" customHeight="1" x14ac:dyDescent="0.2">
      <c r="P178" s="19"/>
      <c r="Q178" s="19"/>
    </row>
    <row r="179" spans="2:17" ht="15" customHeight="1" x14ac:dyDescent="0.2">
      <c r="K179" s="147" t="s">
        <v>199</v>
      </c>
      <c r="L179" s="231" t="s">
        <v>1359</v>
      </c>
      <c r="M179" s="232"/>
      <c r="N179" s="232"/>
      <c r="O179" s="232"/>
      <c r="P179" s="233"/>
      <c r="Q179" s="19"/>
    </row>
    <row r="180" spans="2:17" ht="15" customHeight="1" x14ac:dyDescent="0.2">
      <c r="L180" s="234"/>
      <c r="M180" s="222"/>
      <c r="N180" s="222"/>
      <c r="O180" s="222"/>
      <c r="P180" s="235"/>
      <c r="Q180" s="19"/>
    </row>
    <row r="181" spans="2:17" ht="15" customHeight="1" x14ac:dyDescent="0.2">
      <c r="L181" s="234"/>
      <c r="M181" s="222"/>
      <c r="N181" s="222"/>
      <c r="O181" s="222"/>
      <c r="P181" s="235"/>
      <c r="Q181" s="19"/>
    </row>
    <row r="182" spans="2:17" ht="15" customHeight="1" x14ac:dyDescent="0.2">
      <c r="L182" s="234"/>
      <c r="M182" s="222"/>
      <c r="N182" s="222"/>
      <c r="O182" s="222"/>
      <c r="P182" s="235"/>
      <c r="Q182" s="19"/>
    </row>
    <row r="183" spans="2:17" ht="15" customHeight="1" x14ac:dyDescent="0.2">
      <c r="L183" s="234"/>
      <c r="M183" s="222"/>
      <c r="N183" s="222"/>
      <c r="O183" s="222"/>
      <c r="P183" s="235"/>
      <c r="Q183" s="19"/>
    </row>
    <row r="184" spans="2:17" ht="15" customHeight="1" x14ac:dyDescent="0.2">
      <c r="L184" s="234"/>
      <c r="M184" s="222"/>
      <c r="N184" s="222"/>
      <c r="O184" s="222"/>
      <c r="P184" s="235"/>
      <c r="Q184" s="19"/>
    </row>
    <row r="185" spans="2:17" ht="15" customHeight="1" x14ac:dyDescent="0.2">
      <c r="B185" s="213" t="s">
        <v>670</v>
      </c>
      <c r="C185" s="213"/>
      <c r="D185" s="213"/>
      <c r="E185" s="213"/>
      <c r="F185" s="213"/>
      <c r="G185" s="213"/>
      <c r="H185" s="213"/>
      <c r="I185" s="213"/>
      <c r="J185" s="213"/>
      <c r="L185" s="236"/>
      <c r="M185" s="237"/>
      <c r="N185" s="237"/>
      <c r="O185" s="237"/>
      <c r="P185" s="238"/>
      <c r="Q185" s="19"/>
    </row>
    <row r="186" spans="2:17" ht="15" customHeight="1" x14ac:dyDescent="0.2">
      <c r="B186" s="213"/>
      <c r="C186" s="213"/>
      <c r="D186" s="213"/>
      <c r="E186" s="213"/>
      <c r="F186" s="213"/>
      <c r="G186" s="213"/>
      <c r="H186" s="213"/>
      <c r="I186" s="213"/>
      <c r="J186" s="213"/>
      <c r="L186" s="82"/>
      <c r="M186" s="82"/>
      <c r="N186" s="82"/>
      <c r="O186" s="82"/>
      <c r="P186" s="19"/>
      <c r="Q186" s="19"/>
    </row>
    <row r="187" spans="2:17" ht="15" customHeight="1" x14ac:dyDescent="0.2">
      <c r="B187" s="213" t="s">
        <v>1285</v>
      </c>
      <c r="C187" s="213"/>
      <c r="D187" s="213"/>
      <c r="E187" s="213"/>
      <c r="F187" s="213"/>
      <c r="G187" s="213"/>
      <c r="H187" s="213"/>
      <c r="I187" s="213"/>
      <c r="J187" s="213"/>
      <c r="L187" s="82"/>
      <c r="M187" s="82"/>
      <c r="N187" s="82"/>
      <c r="O187" s="82"/>
      <c r="P187" s="19"/>
      <c r="Q187" s="19"/>
    </row>
    <row r="188" spans="2:17" ht="15" customHeight="1" x14ac:dyDescent="0.2">
      <c r="B188" s="213"/>
      <c r="C188" s="213"/>
      <c r="D188" s="213"/>
      <c r="E188" s="213"/>
      <c r="F188" s="213"/>
      <c r="G188" s="213"/>
      <c r="H188" s="213"/>
      <c r="I188" s="213"/>
      <c r="J188" s="213"/>
      <c r="L188" s="222"/>
      <c r="M188" s="222"/>
      <c r="N188" s="222"/>
      <c r="O188" s="82"/>
      <c r="P188" s="19"/>
      <c r="Q188" s="19"/>
    </row>
    <row r="189" spans="2:17" ht="15" customHeight="1" x14ac:dyDescent="0.2">
      <c r="B189" s="213"/>
      <c r="C189" s="213"/>
      <c r="D189" s="213"/>
      <c r="E189" s="213"/>
      <c r="F189" s="213"/>
      <c r="G189" s="213"/>
      <c r="H189" s="213"/>
      <c r="I189" s="213"/>
      <c r="J189" s="213"/>
      <c r="L189" s="222"/>
      <c r="M189" s="222"/>
      <c r="N189" s="222"/>
      <c r="O189" s="82"/>
      <c r="P189" s="19"/>
      <c r="Q189" s="19"/>
    </row>
    <row r="190" spans="2:17" ht="15" customHeight="1" x14ac:dyDescent="0.2">
      <c r="B190" s="213"/>
      <c r="C190" s="213"/>
      <c r="D190" s="213"/>
      <c r="E190" s="213"/>
      <c r="F190" s="213"/>
      <c r="G190" s="213"/>
      <c r="H190" s="213"/>
      <c r="I190" s="213"/>
      <c r="J190" s="213"/>
      <c r="L190" s="222"/>
      <c r="M190" s="222"/>
      <c r="N190" s="222"/>
      <c r="O190" s="82"/>
      <c r="P190" s="19"/>
      <c r="Q190" s="19"/>
    </row>
    <row r="191" spans="2:17" ht="15" customHeight="1" x14ac:dyDescent="0.2">
      <c r="B191" s="213"/>
      <c r="C191" s="213"/>
      <c r="D191" s="213"/>
      <c r="E191" s="213"/>
      <c r="F191" s="213"/>
      <c r="G191" s="213"/>
      <c r="H191" s="213"/>
      <c r="I191" s="213"/>
      <c r="J191" s="213"/>
      <c r="L191" s="222"/>
      <c r="M191" s="222"/>
      <c r="N191" s="222"/>
      <c r="O191" s="82"/>
      <c r="P191" s="19"/>
      <c r="Q191" s="19"/>
    </row>
    <row r="192" spans="2:17" ht="15" customHeight="1" x14ac:dyDescent="0.2">
      <c r="B192" s="213"/>
      <c r="C192" s="213"/>
      <c r="D192" s="213"/>
      <c r="E192" s="213"/>
      <c r="F192" s="213"/>
      <c r="G192" s="213"/>
      <c r="H192" s="213"/>
      <c r="I192" s="213"/>
      <c r="J192" s="213"/>
      <c r="L192" s="222"/>
      <c r="M192" s="222"/>
      <c r="N192" s="222"/>
      <c r="O192" s="82"/>
      <c r="P192" s="19"/>
      <c r="Q192" s="19"/>
    </row>
    <row r="193" spans="2:17" ht="15" customHeight="1" x14ac:dyDescent="0.2">
      <c r="L193" s="222"/>
      <c r="M193" s="222"/>
      <c r="N193" s="222"/>
      <c r="O193" s="82"/>
      <c r="P193" s="19"/>
      <c r="Q193" s="19"/>
    </row>
    <row r="194" spans="2:17" ht="15" customHeight="1" x14ac:dyDescent="0.2">
      <c r="L194" s="154"/>
      <c r="M194" s="154"/>
      <c r="N194" s="154"/>
      <c r="O194" s="82"/>
      <c r="P194" s="19"/>
      <c r="Q194" s="19"/>
    </row>
    <row r="195" spans="2:17" ht="15" customHeight="1" x14ac:dyDescent="0.2">
      <c r="L195" s="82"/>
      <c r="M195" s="82"/>
      <c r="N195" s="82"/>
      <c r="O195" s="82"/>
      <c r="P195" s="19"/>
      <c r="Q195" s="19"/>
    </row>
    <row r="196" spans="2:17" ht="15" customHeight="1" x14ac:dyDescent="0.2">
      <c r="L196" s="82"/>
      <c r="M196" s="82"/>
      <c r="N196" s="82"/>
      <c r="O196" s="82"/>
      <c r="P196" s="19"/>
      <c r="Q196" s="19"/>
    </row>
    <row r="197" spans="2:17" ht="15" customHeight="1" x14ac:dyDescent="0.2">
      <c r="B197" s="213" t="s">
        <v>1286</v>
      </c>
      <c r="C197" s="213"/>
      <c r="D197" s="213"/>
      <c r="E197" s="213"/>
      <c r="F197" s="213"/>
      <c r="G197" s="213"/>
      <c r="H197" s="213"/>
      <c r="I197" s="213"/>
      <c r="J197" s="213"/>
      <c r="L197" s="82"/>
      <c r="M197" s="82"/>
      <c r="N197" s="82"/>
      <c r="O197" s="82"/>
      <c r="P197" s="19"/>
      <c r="Q197" s="19"/>
    </row>
    <row r="198" spans="2:17" ht="15" customHeight="1" x14ac:dyDescent="0.2">
      <c r="B198" s="213"/>
      <c r="C198" s="213"/>
      <c r="D198" s="213"/>
      <c r="E198" s="213"/>
      <c r="F198" s="213"/>
      <c r="G198" s="213"/>
      <c r="H198" s="213"/>
      <c r="I198" s="213"/>
      <c r="J198" s="213"/>
      <c r="L198" s="82"/>
      <c r="M198" s="82"/>
      <c r="N198" s="82"/>
      <c r="O198" s="82"/>
      <c r="P198" s="19"/>
      <c r="Q198" s="19"/>
    </row>
    <row r="199" spans="2:17" ht="15" customHeight="1" x14ac:dyDescent="0.2">
      <c r="B199" s="213"/>
      <c r="C199" s="213"/>
      <c r="D199" s="213"/>
      <c r="E199" s="213"/>
      <c r="F199" s="213"/>
      <c r="G199" s="213"/>
      <c r="H199" s="213"/>
      <c r="I199" s="213"/>
      <c r="J199" s="213"/>
      <c r="L199" s="82"/>
      <c r="M199" s="82"/>
      <c r="N199" s="82"/>
      <c r="O199" s="82"/>
      <c r="P199" s="19"/>
      <c r="Q199" s="19"/>
    </row>
    <row r="200" spans="2:17" ht="15" customHeight="1" x14ac:dyDescent="0.2">
      <c r="B200" s="213"/>
      <c r="C200" s="213"/>
      <c r="D200" s="213"/>
      <c r="E200" s="213"/>
      <c r="F200" s="213"/>
      <c r="G200" s="213"/>
      <c r="H200" s="213"/>
      <c r="I200" s="213"/>
      <c r="J200" s="213"/>
      <c r="L200" s="82"/>
      <c r="M200" s="82"/>
      <c r="N200" s="82"/>
      <c r="O200" s="82"/>
      <c r="P200" s="19"/>
      <c r="Q200" s="19"/>
    </row>
    <row r="201" spans="2:17" ht="15" customHeight="1" x14ac:dyDescent="0.2">
      <c r="B201" s="213"/>
      <c r="C201" s="213"/>
      <c r="D201" s="213"/>
      <c r="E201" s="213"/>
      <c r="F201" s="213"/>
      <c r="G201" s="213"/>
      <c r="H201" s="213"/>
      <c r="I201" s="213"/>
      <c r="J201" s="213"/>
      <c r="L201" s="82"/>
      <c r="M201" s="82"/>
      <c r="N201" s="82"/>
      <c r="O201" s="82"/>
      <c r="P201" s="19"/>
      <c r="Q201" s="19"/>
    </row>
    <row r="202" spans="2:17" ht="15" customHeight="1" x14ac:dyDescent="0.2">
      <c r="B202" s="213"/>
      <c r="C202" s="213"/>
      <c r="D202" s="213"/>
      <c r="E202" s="213"/>
      <c r="F202" s="213"/>
      <c r="G202" s="213"/>
      <c r="H202" s="213"/>
      <c r="I202" s="213"/>
      <c r="J202" s="213"/>
      <c r="L202" s="82"/>
      <c r="M202" s="82"/>
      <c r="N202" s="82"/>
      <c r="O202" s="82"/>
      <c r="P202" s="19"/>
      <c r="Q202" s="19"/>
    </row>
    <row r="203" spans="2:17" ht="15" customHeight="1" x14ac:dyDescent="0.2">
      <c r="B203" s="213"/>
      <c r="C203" s="213"/>
      <c r="D203" s="213"/>
      <c r="E203" s="213"/>
      <c r="F203" s="213"/>
      <c r="G203" s="213"/>
      <c r="H203" s="213"/>
      <c r="I203" s="213"/>
      <c r="J203" s="213"/>
      <c r="L203" s="82"/>
      <c r="M203" s="82"/>
      <c r="N203" s="82"/>
      <c r="O203" s="82"/>
      <c r="P203" s="19"/>
      <c r="Q203" s="19"/>
    </row>
    <row r="204" spans="2:17" ht="15" customHeight="1" x14ac:dyDescent="0.2">
      <c r="L204" s="82"/>
      <c r="M204" s="82"/>
      <c r="N204" s="82"/>
      <c r="O204" s="82"/>
      <c r="P204" s="19"/>
      <c r="Q204" s="19"/>
    </row>
    <row r="205" spans="2:17" ht="15" customHeight="1" x14ac:dyDescent="0.2">
      <c r="B205" s="441"/>
      <c r="C205" s="441"/>
      <c r="D205" s="441"/>
      <c r="E205" s="441"/>
      <c r="L205" s="82"/>
      <c r="M205" s="82"/>
      <c r="N205" s="82"/>
      <c r="O205" s="82"/>
      <c r="P205" s="19"/>
      <c r="Q205" s="19"/>
    </row>
    <row r="206" spans="2:17" ht="15" customHeight="1" x14ac:dyDescent="0.2">
      <c r="L206" s="82"/>
      <c r="M206" s="82"/>
      <c r="N206" s="82"/>
      <c r="O206" s="82"/>
      <c r="P206" s="19"/>
      <c r="Q206" s="19"/>
    </row>
    <row r="207" spans="2:17" ht="15" customHeight="1" x14ac:dyDescent="0.2">
      <c r="L207" s="82"/>
      <c r="M207" s="82"/>
      <c r="N207" s="82"/>
      <c r="O207" s="82"/>
      <c r="P207" s="19"/>
      <c r="Q207" s="19"/>
    </row>
    <row r="208" spans="2:17" ht="15" customHeight="1" x14ac:dyDescent="0.2">
      <c r="L208" s="82"/>
      <c r="M208" s="82"/>
      <c r="N208" s="82"/>
      <c r="O208" s="82"/>
      <c r="P208" s="19"/>
      <c r="Q208" s="19"/>
    </row>
    <row r="209" spans="2:17" ht="15" customHeight="1" x14ac:dyDescent="0.2">
      <c r="L209" s="82"/>
      <c r="M209" s="82"/>
      <c r="N209" s="82"/>
      <c r="O209" s="82"/>
      <c r="P209" s="19"/>
      <c r="Q209" s="19"/>
    </row>
    <row r="210" spans="2:17" ht="15" customHeight="1" x14ac:dyDescent="0.2">
      <c r="L210" s="82"/>
      <c r="M210" s="82"/>
      <c r="N210" s="82"/>
      <c r="O210" s="82"/>
      <c r="P210" s="19"/>
      <c r="Q210" s="19"/>
    </row>
    <row r="211" spans="2:17" ht="15" customHeight="1" x14ac:dyDescent="0.2">
      <c r="L211" s="82"/>
      <c r="M211" s="82"/>
      <c r="N211" s="82"/>
      <c r="O211" s="82"/>
      <c r="P211" s="19"/>
      <c r="Q211" s="19"/>
    </row>
    <row r="212" spans="2:17" ht="15" customHeight="1" x14ac:dyDescent="0.2">
      <c r="L212" s="82"/>
      <c r="M212" s="82"/>
      <c r="N212" s="82"/>
      <c r="O212" s="82"/>
      <c r="P212" s="19"/>
      <c r="Q212" s="19"/>
    </row>
    <row r="213" spans="2:17" ht="15" customHeight="1" x14ac:dyDescent="0.2">
      <c r="L213" s="82"/>
      <c r="M213" s="82"/>
      <c r="N213" s="82"/>
      <c r="O213" s="82"/>
      <c r="P213" s="19"/>
      <c r="Q213" s="19"/>
    </row>
    <row r="214" spans="2:17" ht="15" customHeight="1" x14ac:dyDescent="0.2">
      <c r="L214" s="82"/>
      <c r="M214" s="82"/>
      <c r="N214" s="82"/>
      <c r="O214" s="82"/>
      <c r="P214" s="19"/>
      <c r="Q214" s="19"/>
    </row>
    <row r="215" spans="2:17" ht="15" customHeight="1" x14ac:dyDescent="0.2">
      <c r="B215" s="153"/>
      <c r="C215" s="153"/>
      <c r="D215" s="153"/>
      <c r="E215" s="153"/>
      <c r="G215" s="153"/>
      <c r="H215" s="153"/>
      <c r="I215" s="153"/>
      <c r="J215" s="153"/>
      <c r="L215" s="82"/>
      <c r="M215" s="82"/>
      <c r="N215" s="82"/>
      <c r="O215" s="82"/>
      <c r="P215" s="19"/>
      <c r="Q215" s="19"/>
    </row>
    <row r="216" spans="2:17" ht="15" customHeight="1" x14ac:dyDescent="0.2">
      <c r="B216" s="153"/>
      <c r="C216" s="153"/>
      <c r="D216" s="153"/>
      <c r="E216" s="153"/>
      <c r="F216" s="153"/>
      <c r="G216" s="153"/>
      <c r="H216" s="153"/>
      <c r="I216" s="153"/>
      <c r="J216" s="153"/>
      <c r="L216" s="82"/>
      <c r="M216" s="82"/>
      <c r="N216" s="82"/>
      <c r="O216" s="82"/>
      <c r="P216" s="19"/>
      <c r="Q216" s="19"/>
    </row>
    <row r="217" spans="2:17" ht="15" customHeight="1" x14ac:dyDescent="0.2">
      <c r="B217" s="153"/>
      <c r="C217" s="153"/>
      <c r="D217" s="153"/>
      <c r="E217" s="153"/>
      <c r="G217" s="153"/>
      <c r="H217" s="153"/>
      <c r="I217" s="153"/>
      <c r="J217" s="153"/>
      <c r="L217" s="82"/>
      <c r="M217" s="82"/>
      <c r="N217" s="82"/>
      <c r="O217" s="82"/>
      <c r="P217" s="19"/>
      <c r="Q217" s="19"/>
    </row>
    <row r="218" spans="2:17" ht="15" customHeight="1" x14ac:dyDescent="0.2">
      <c r="L218" s="82"/>
      <c r="M218" s="82"/>
      <c r="N218" s="82"/>
      <c r="O218" s="82"/>
      <c r="P218" s="19"/>
      <c r="Q218" s="19"/>
    </row>
    <row r="219" spans="2:17" ht="15" customHeight="1" x14ac:dyDescent="0.2">
      <c r="B219" s="213" t="s">
        <v>968</v>
      </c>
      <c r="C219" s="213"/>
      <c r="D219" s="213"/>
      <c r="E219" s="213"/>
      <c r="F219" s="213"/>
      <c r="G219" s="213"/>
      <c r="H219" s="213"/>
      <c r="I219" s="213"/>
      <c r="J219" s="213"/>
      <c r="L219" s="82"/>
      <c r="M219" s="82"/>
      <c r="N219" s="82"/>
      <c r="O219" s="82"/>
      <c r="P219" s="19"/>
      <c r="Q219" s="19"/>
    </row>
    <row r="220" spans="2:17" ht="15" customHeight="1" x14ac:dyDescent="0.2">
      <c r="B220" s="213"/>
      <c r="C220" s="213"/>
      <c r="D220" s="213"/>
      <c r="E220" s="213"/>
      <c r="F220" s="213"/>
      <c r="G220" s="213"/>
      <c r="H220" s="213"/>
      <c r="I220" s="213"/>
      <c r="J220" s="213"/>
      <c r="L220" s="82"/>
      <c r="M220" s="82"/>
      <c r="N220" s="82"/>
      <c r="O220" s="82"/>
      <c r="P220" s="19"/>
      <c r="Q220" s="19"/>
    </row>
    <row r="221" spans="2:17" ht="15" customHeight="1" x14ac:dyDescent="0.2">
      <c r="B221" s="258" t="s">
        <v>671</v>
      </c>
      <c r="C221" s="258"/>
      <c r="D221" s="258"/>
      <c r="E221" s="258"/>
      <c r="F221" s="258"/>
      <c r="G221" s="258"/>
      <c r="H221" s="258"/>
      <c r="I221" s="258"/>
      <c r="J221" s="258"/>
      <c r="L221" s="82"/>
      <c r="M221" s="82"/>
      <c r="N221" s="82"/>
      <c r="O221" s="82"/>
      <c r="P221" s="19"/>
      <c r="Q221" s="19"/>
    </row>
    <row r="222" spans="2:17" ht="15" customHeight="1" x14ac:dyDescent="0.2">
      <c r="L222" s="82"/>
      <c r="M222" s="82"/>
      <c r="N222" s="82"/>
      <c r="O222" s="82"/>
      <c r="P222" s="19"/>
      <c r="Q222" s="19"/>
    </row>
    <row r="223" spans="2:17" ht="15" customHeight="1" x14ac:dyDescent="0.2">
      <c r="L223" s="82"/>
      <c r="M223" s="82"/>
      <c r="N223" s="82"/>
      <c r="O223" s="82"/>
      <c r="P223" s="19"/>
      <c r="Q223" s="19"/>
    </row>
    <row r="224" spans="2:17" ht="15" customHeight="1" x14ac:dyDescent="0.2">
      <c r="L224" s="82"/>
      <c r="M224" s="82"/>
      <c r="N224" s="82"/>
      <c r="O224" s="82"/>
      <c r="P224" s="19"/>
      <c r="Q224" s="19"/>
    </row>
    <row r="225" spans="2:17" ht="15" customHeight="1" x14ac:dyDescent="0.2">
      <c r="L225" s="82"/>
      <c r="M225" s="82"/>
      <c r="N225" s="82"/>
      <c r="O225" s="82"/>
      <c r="P225" s="19"/>
      <c r="Q225" s="19"/>
    </row>
    <row r="226" spans="2:17" ht="15" customHeight="1" x14ac:dyDescent="0.2">
      <c r="L226" s="82"/>
      <c r="M226" s="82"/>
      <c r="N226" s="82"/>
      <c r="O226" s="82"/>
      <c r="P226" s="19"/>
      <c r="Q226" s="19"/>
    </row>
    <row r="227" spans="2:17" ht="15" customHeight="1" x14ac:dyDescent="0.2">
      <c r="L227" s="82"/>
      <c r="M227" s="82"/>
      <c r="N227" s="82"/>
      <c r="O227" s="82"/>
      <c r="P227" s="19"/>
      <c r="Q227" s="19"/>
    </row>
    <row r="228" spans="2:17" ht="15" customHeight="1" x14ac:dyDescent="0.2">
      <c r="L228" s="82"/>
      <c r="M228" s="82"/>
      <c r="N228" s="82"/>
      <c r="O228" s="82"/>
      <c r="P228" s="19"/>
      <c r="Q228" s="19"/>
    </row>
    <row r="229" spans="2:17" ht="15" customHeight="1" x14ac:dyDescent="0.2">
      <c r="B229" s="213" t="s">
        <v>1287</v>
      </c>
      <c r="C229" s="213"/>
      <c r="D229" s="213"/>
      <c r="E229" s="213"/>
      <c r="F229" s="213"/>
      <c r="G229" s="213"/>
      <c r="H229" s="213"/>
      <c r="I229" s="213"/>
      <c r="J229" s="213"/>
      <c r="L229" s="82"/>
      <c r="M229" s="82"/>
      <c r="N229" s="82"/>
      <c r="O229" s="82"/>
      <c r="P229" s="19"/>
      <c r="Q229" s="19"/>
    </row>
    <row r="230" spans="2:17" ht="15" customHeight="1" x14ac:dyDescent="0.2">
      <c r="B230" s="213"/>
      <c r="C230" s="213"/>
      <c r="D230" s="213"/>
      <c r="E230" s="213"/>
      <c r="F230" s="213"/>
      <c r="G230" s="213"/>
      <c r="H230" s="213"/>
      <c r="I230" s="213"/>
      <c r="J230" s="213"/>
      <c r="L230" s="82"/>
      <c r="M230" s="82"/>
      <c r="N230" s="82"/>
      <c r="O230" s="82"/>
      <c r="P230" s="19"/>
      <c r="Q230" s="19"/>
    </row>
    <row r="231" spans="2:17" ht="15" customHeight="1" x14ac:dyDescent="0.2">
      <c r="B231" s="213"/>
      <c r="C231" s="213"/>
      <c r="D231" s="213"/>
      <c r="E231" s="213"/>
      <c r="F231" s="213"/>
      <c r="G231" s="213"/>
      <c r="H231" s="213"/>
      <c r="I231" s="213"/>
      <c r="J231" s="213"/>
      <c r="L231" s="82"/>
      <c r="M231" s="82"/>
      <c r="N231" s="82"/>
      <c r="O231" s="82"/>
      <c r="P231" s="19"/>
      <c r="Q231" s="19"/>
    </row>
    <row r="232" spans="2:17" ht="15" customHeight="1" x14ac:dyDescent="0.2">
      <c r="B232" s="213"/>
      <c r="C232" s="213"/>
      <c r="D232" s="213"/>
      <c r="E232" s="213"/>
      <c r="F232" s="213"/>
      <c r="G232" s="213"/>
      <c r="H232" s="213"/>
      <c r="I232" s="213"/>
      <c r="J232" s="213"/>
      <c r="L232" s="82"/>
      <c r="M232" s="82"/>
      <c r="N232" s="82"/>
      <c r="O232" s="82"/>
      <c r="P232" s="19"/>
      <c r="Q232" s="19"/>
    </row>
    <row r="233" spans="2:17" ht="15" customHeight="1" x14ac:dyDescent="0.2">
      <c r="B233" s="213"/>
      <c r="C233" s="213"/>
      <c r="D233" s="213"/>
      <c r="E233" s="213"/>
      <c r="F233" s="213"/>
      <c r="G233" s="213"/>
      <c r="H233" s="213"/>
      <c r="I233" s="213"/>
      <c r="J233" s="213"/>
      <c r="K233" s="158" t="s">
        <v>356</v>
      </c>
      <c r="L233" s="875" t="s">
        <v>178</v>
      </c>
      <c r="M233" s="876"/>
      <c r="N233" s="876"/>
      <c r="O233" s="876"/>
      <c r="P233" s="877"/>
      <c r="Q233" s="19"/>
    </row>
    <row r="234" spans="2:17" ht="15" customHeight="1" x14ac:dyDescent="0.2">
      <c r="B234" s="213"/>
      <c r="C234" s="213"/>
      <c r="D234" s="213"/>
      <c r="E234" s="213"/>
      <c r="F234" s="213"/>
      <c r="G234" s="213"/>
      <c r="H234" s="213"/>
      <c r="I234" s="213"/>
      <c r="J234" s="213"/>
      <c r="L234" s="878"/>
      <c r="M234" s="222"/>
      <c r="N234" s="222"/>
      <c r="O234" s="222"/>
      <c r="P234" s="879"/>
      <c r="Q234" s="19"/>
    </row>
    <row r="235" spans="2:17" ht="15" customHeight="1" x14ac:dyDescent="0.2">
      <c r="B235" s="213"/>
      <c r="C235" s="213"/>
      <c r="D235" s="213"/>
      <c r="E235" s="213"/>
      <c r="F235" s="213"/>
      <c r="G235" s="213"/>
      <c r="H235" s="213"/>
      <c r="I235" s="213"/>
      <c r="J235" s="213"/>
      <c r="L235" s="878"/>
      <c r="M235" s="222"/>
      <c r="N235" s="222"/>
      <c r="O235" s="222"/>
      <c r="P235" s="879"/>
      <c r="Q235" s="19"/>
    </row>
    <row r="236" spans="2:17" ht="15" customHeight="1" x14ac:dyDescent="0.2">
      <c r="L236" s="878"/>
      <c r="M236" s="222"/>
      <c r="N236" s="222"/>
      <c r="O236" s="222"/>
      <c r="P236" s="879"/>
      <c r="Q236" s="19"/>
    </row>
    <row r="237" spans="2:17" ht="15" customHeight="1" x14ac:dyDescent="0.2">
      <c r="L237" s="880"/>
      <c r="M237" s="881"/>
      <c r="N237" s="881"/>
      <c r="O237" s="881"/>
      <c r="P237" s="882"/>
      <c r="Q237" s="19"/>
    </row>
    <row r="238" spans="2:17" ht="15" customHeight="1" x14ac:dyDescent="0.2">
      <c r="L238" s="82"/>
      <c r="M238" s="82"/>
      <c r="N238" s="82"/>
      <c r="O238" s="82"/>
      <c r="P238" s="19"/>
      <c r="Q238" s="19"/>
    </row>
    <row r="239" spans="2:17" ht="15" customHeight="1" x14ac:dyDescent="0.2">
      <c r="L239" s="82"/>
      <c r="M239" s="82"/>
      <c r="N239" s="82"/>
      <c r="O239" s="82"/>
      <c r="P239" s="19"/>
      <c r="Q239" s="19"/>
    </row>
    <row r="240" spans="2:17" ht="15" customHeight="1" x14ac:dyDescent="0.2">
      <c r="L240" s="82"/>
      <c r="M240" s="82"/>
      <c r="N240" s="82"/>
      <c r="O240" s="82"/>
      <c r="P240" s="19"/>
      <c r="Q240" s="19"/>
    </row>
    <row r="241" spans="2:17" ht="15" customHeight="1" x14ac:dyDescent="0.2">
      <c r="L241" s="82"/>
      <c r="M241" s="82"/>
      <c r="N241" s="82"/>
      <c r="O241" s="82"/>
      <c r="P241" s="19"/>
      <c r="Q241" s="19"/>
    </row>
    <row r="242" spans="2:17" ht="15" customHeight="1" x14ac:dyDescent="0.2">
      <c r="L242" s="82"/>
      <c r="M242" s="82"/>
      <c r="N242" s="82"/>
      <c r="O242" s="82"/>
      <c r="P242" s="19"/>
      <c r="Q242" s="19"/>
    </row>
    <row r="243" spans="2:17" ht="15" customHeight="1" x14ac:dyDescent="0.2">
      <c r="L243" s="82"/>
      <c r="M243" s="82"/>
      <c r="N243" s="82"/>
      <c r="O243" s="82"/>
      <c r="P243" s="19"/>
      <c r="Q243" s="19"/>
    </row>
    <row r="244" spans="2:17" ht="15" customHeight="1" x14ac:dyDescent="0.2">
      <c r="B244" s="213" t="s">
        <v>969</v>
      </c>
      <c r="C244" s="213"/>
      <c r="D244" s="213"/>
      <c r="E244" s="213"/>
      <c r="F244" s="213"/>
      <c r="G244" s="213"/>
      <c r="H244" s="213"/>
      <c r="I244" s="213"/>
      <c r="J244" s="213"/>
      <c r="L244" s="82"/>
      <c r="M244" s="82"/>
      <c r="N244" s="82"/>
      <c r="O244" s="82"/>
      <c r="P244" s="19"/>
      <c r="Q244" s="19"/>
    </row>
    <row r="245" spans="2:17" ht="15" customHeight="1" x14ac:dyDescent="0.2">
      <c r="B245" s="213"/>
      <c r="C245" s="213"/>
      <c r="D245" s="213"/>
      <c r="E245" s="213"/>
      <c r="F245" s="213"/>
      <c r="G245" s="213"/>
      <c r="H245" s="213"/>
      <c r="I245" s="213"/>
      <c r="J245" s="213"/>
      <c r="L245" s="82"/>
      <c r="M245" s="82"/>
      <c r="N245" s="82"/>
      <c r="O245" s="82"/>
      <c r="P245" s="19"/>
      <c r="Q245" s="19"/>
    </row>
    <row r="246" spans="2:17" ht="15" customHeight="1" x14ac:dyDescent="0.2">
      <c r="B246" s="213"/>
      <c r="C246" s="213"/>
      <c r="D246" s="213"/>
      <c r="E246" s="213"/>
      <c r="F246" s="213"/>
      <c r="G246" s="213"/>
      <c r="H246" s="213"/>
      <c r="I246" s="213"/>
      <c r="J246" s="213"/>
      <c r="L246" s="82"/>
      <c r="M246" s="82"/>
      <c r="N246" s="82"/>
      <c r="O246" s="82"/>
      <c r="P246" s="19"/>
      <c r="Q246" s="19"/>
    </row>
    <row r="247" spans="2:17" ht="15" customHeight="1" x14ac:dyDescent="0.2">
      <c r="B247" s="213"/>
      <c r="C247" s="213"/>
      <c r="D247" s="213"/>
      <c r="E247" s="213"/>
      <c r="F247" s="213"/>
      <c r="G247" s="213"/>
      <c r="H247" s="213"/>
      <c r="I247" s="213"/>
      <c r="J247" s="213"/>
      <c r="L247" s="82"/>
      <c r="M247" s="82"/>
      <c r="N247" s="82"/>
      <c r="O247" s="82"/>
      <c r="P247" s="19"/>
      <c r="Q247" s="19"/>
    </row>
    <row r="248" spans="2:17" ht="15" customHeight="1" x14ac:dyDescent="0.2">
      <c r="B248" s="245" t="s">
        <v>630</v>
      </c>
      <c r="C248" s="245"/>
      <c r="D248" s="245"/>
      <c r="E248" s="245"/>
      <c r="F248" s="245"/>
      <c r="G248" s="245"/>
      <c r="H248" s="245"/>
      <c r="I248" s="245"/>
      <c r="J248" s="245"/>
      <c r="L248" s="82"/>
      <c r="M248" s="82"/>
      <c r="N248" s="82"/>
      <c r="O248" s="82"/>
      <c r="P248" s="19"/>
      <c r="Q248" s="19"/>
    </row>
    <row r="249" spans="2:17" ht="15" customHeight="1" x14ac:dyDescent="0.2">
      <c r="L249" s="82"/>
      <c r="M249" s="82"/>
      <c r="N249" s="82"/>
      <c r="O249" s="82"/>
      <c r="P249" s="19"/>
      <c r="Q249" s="19"/>
    </row>
    <row r="250" spans="2:17" ht="15" customHeight="1" x14ac:dyDescent="0.2">
      <c r="B250" s="153"/>
      <c r="C250" s="153"/>
      <c r="D250" s="153"/>
      <c r="E250" s="153"/>
      <c r="F250" s="153"/>
      <c r="G250" s="153"/>
      <c r="H250" s="153"/>
      <c r="I250" s="153"/>
      <c r="J250" s="153"/>
      <c r="L250" s="82"/>
      <c r="M250" s="82"/>
      <c r="N250" s="82"/>
      <c r="O250" s="82"/>
      <c r="P250" s="19"/>
      <c r="Q250" s="19"/>
    </row>
    <row r="251" spans="2:17" ht="15" customHeight="1" x14ac:dyDescent="0.2">
      <c r="B251" s="153"/>
      <c r="C251" s="153"/>
      <c r="D251" s="153"/>
      <c r="E251" s="153"/>
      <c r="G251" s="153"/>
      <c r="H251" s="153"/>
      <c r="I251" s="153"/>
      <c r="J251" s="153"/>
      <c r="L251" s="82"/>
      <c r="M251" s="82"/>
      <c r="N251" s="82"/>
      <c r="O251" s="82"/>
      <c r="P251" s="19"/>
      <c r="Q251" s="19"/>
    </row>
    <row r="252" spans="2:17" ht="15" customHeight="1" x14ac:dyDescent="0.2">
      <c r="B252" s="153"/>
      <c r="C252" s="153"/>
      <c r="D252" s="153"/>
      <c r="E252" s="153"/>
      <c r="F252" s="153"/>
      <c r="G252" s="153"/>
      <c r="H252" s="153"/>
      <c r="I252" s="153"/>
      <c r="J252" s="153"/>
      <c r="L252" s="82"/>
      <c r="M252" s="82"/>
      <c r="N252" s="82"/>
      <c r="O252" s="82"/>
      <c r="P252" s="19"/>
      <c r="Q252" s="19"/>
    </row>
    <row r="253" spans="2:17" ht="15" customHeight="1" x14ac:dyDescent="0.2">
      <c r="B253" s="213" t="s">
        <v>970</v>
      </c>
      <c r="C253" s="213"/>
      <c r="D253" s="213"/>
      <c r="E253" s="213"/>
      <c r="F253" s="213"/>
      <c r="G253" s="213"/>
      <c r="H253" s="213"/>
      <c r="I253" s="213"/>
      <c r="J253" s="213"/>
      <c r="L253" s="82"/>
      <c r="M253" s="82"/>
      <c r="N253" s="82"/>
      <c r="O253" s="82"/>
      <c r="P253" s="19"/>
      <c r="Q253" s="19"/>
    </row>
    <row r="254" spans="2:17" ht="15" customHeight="1" x14ac:dyDescent="0.2">
      <c r="B254" s="213"/>
      <c r="C254" s="213"/>
      <c r="D254" s="213"/>
      <c r="E254" s="213"/>
      <c r="F254" s="213"/>
      <c r="G254" s="213"/>
      <c r="H254" s="213"/>
      <c r="I254" s="213"/>
      <c r="J254" s="213"/>
      <c r="L254" s="82"/>
      <c r="M254" s="82"/>
      <c r="N254" s="82"/>
      <c r="O254" s="82"/>
      <c r="P254" s="19"/>
      <c r="Q254" s="19"/>
    </row>
    <row r="255" spans="2:17" ht="15" customHeight="1" x14ac:dyDescent="0.2">
      <c r="B255" s="213"/>
      <c r="C255" s="213"/>
      <c r="D255" s="213"/>
      <c r="E255" s="213"/>
      <c r="F255" s="213"/>
      <c r="G255" s="213"/>
      <c r="H255" s="213"/>
      <c r="I255" s="213"/>
      <c r="J255" s="213"/>
      <c r="L255" s="82"/>
      <c r="M255" s="82"/>
      <c r="N255" s="82"/>
      <c r="O255" s="82"/>
      <c r="P255" s="19"/>
      <c r="Q255" s="19"/>
    </row>
    <row r="256" spans="2:17" ht="15" customHeight="1" x14ac:dyDescent="0.2">
      <c r="B256" s="213"/>
      <c r="C256" s="213"/>
      <c r="D256" s="213"/>
      <c r="E256" s="213"/>
      <c r="F256" s="213"/>
      <c r="G256" s="213"/>
      <c r="H256" s="213"/>
      <c r="I256" s="213"/>
      <c r="J256" s="213"/>
      <c r="L256" s="82"/>
      <c r="M256" s="82"/>
      <c r="N256" s="82"/>
      <c r="O256" s="82"/>
      <c r="P256" s="19"/>
      <c r="Q256" s="19"/>
    </row>
    <row r="257" spans="2:17" ht="15" customHeight="1" x14ac:dyDescent="0.2">
      <c r="B257" s="213"/>
      <c r="C257" s="213"/>
      <c r="D257" s="213"/>
      <c r="E257" s="213"/>
      <c r="F257" s="213"/>
      <c r="G257" s="213"/>
      <c r="H257" s="213"/>
      <c r="I257" s="213"/>
      <c r="J257" s="213"/>
      <c r="L257" s="82"/>
      <c r="M257" s="82"/>
      <c r="N257" s="82"/>
      <c r="O257" s="82"/>
      <c r="P257" s="19"/>
      <c r="Q257" s="19"/>
    </row>
    <row r="258" spans="2:17" ht="15" customHeight="1" x14ac:dyDescent="0.2">
      <c r="B258" s="213"/>
      <c r="C258" s="213"/>
      <c r="D258" s="213"/>
      <c r="E258" s="213"/>
      <c r="F258" s="213"/>
      <c r="G258" s="213"/>
      <c r="H258" s="213"/>
      <c r="I258" s="213"/>
      <c r="J258" s="213"/>
      <c r="L258" s="82"/>
      <c r="M258" s="82"/>
      <c r="N258" s="82"/>
      <c r="O258" s="82"/>
      <c r="P258" s="19"/>
      <c r="Q258" s="19"/>
    </row>
    <row r="259" spans="2:17" ht="15" customHeight="1" x14ac:dyDescent="0.2">
      <c r="B259" s="213"/>
      <c r="C259" s="213"/>
      <c r="D259" s="213"/>
      <c r="E259" s="213"/>
      <c r="F259" s="213"/>
      <c r="G259" s="213"/>
      <c r="H259" s="213"/>
      <c r="I259" s="213"/>
      <c r="J259" s="213"/>
      <c r="L259" s="82"/>
      <c r="M259" s="82"/>
      <c r="N259" s="82"/>
      <c r="O259" s="82"/>
      <c r="P259" s="19"/>
      <c r="Q259" s="19"/>
    </row>
    <row r="260" spans="2:17" ht="15" customHeight="1" x14ac:dyDescent="0.2">
      <c r="B260" s="213"/>
      <c r="C260" s="213"/>
      <c r="D260" s="213"/>
      <c r="E260" s="213"/>
      <c r="F260" s="213"/>
      <c r="G260" s="213"/>
      <c r="H260" s="213"/>
      <c r="I260" s="213"/>
      <c r="J260" s="213"/>
      <c r="L260" s="82"/>
      <c r="M260" s="82"/>
      <c r="N260" s="82"/>
      <c r="O260" s="82"/>
      <c r="P260" s="19"/>
      <c r="Q260" s="19"/>
    </row>
    <row r="261" spans="2:17" ht="15" customHeight="1" x14ac:dyDescent="0.2">
      <c r="K261" s="112"/>
      <c r="P261" s="19"/>
      <c r="Q261" s="19"/>
    </row>
    <row r="262" spans="2:17" ht="15" customHeight="1" x14ac:dyDescent="0.2">
      <c r="P262" s="19"/>
      <c r="Q262" s="19"/>
    </row>
    <row r="263" spans="2:17" ht="15" customHeight="1" x14ac:dyDescent="0.2">
      <c r="P263" s="19"/>
      <c r="Q263" s="19"/>
    </row>
    <row r="264" spans="2:17" ht="15" customHeight="1" x14ac:dyDescent="0.2">
      <c r="P264" s="19"/>
      <c r="Q264" s="19"/>
    </row>
    <row r="265" spans="2:17" ht="15" customHeight="1" x14ac:dyDescent="0.2">
      <c r="P265" s="19"/>
      <c r="Q265" s="19"/>
    </row>
    <row r="266" spans="2:17" ht="15" customHeight="1" x14ac:dyDescent="0.2">
      <c r="B266" s="153"/>
      <c r="C266" s="153"/>
      <c r="D266" s="153"/>
      <c r="E266" s="153"/>
      <c r="F266" s="153"/>
      <c r="G266" s="153"/>
      <c r="H266" s="153"/>
      <c r="I266" s="153"/>
      <c r="J266" s="153"/>
      <c r="P266" s="19"/>
      <c r="Q266" s="19"/>
    </row>
    <row r="267" spans="2:17" ht="15" customHeight="1" x14ac:dyDescent="0.2">
      <c r="B267" s="153"/>
      <c r="C267" s="153"/>
      <c r="D267" s="153"/>
      <c r="E267" s="153"/>
      <c r="G267" s="153"/>
      <c r="H267" s="153"/>
      <c r="I267" s="153"/>
      <c r="J267" s="153"/>
      <c r="P267" s="19"/>
      <c r="Q267" s="19"/>
    </row>
    <row r="268" spans="2:17" ht="15" customHeight="1" x14ac:dyDescent="0.2">
      <c r="B268" s="153"/>
      <c r="C268" s="153"/>
      <c r="D268" s="153"/>
      <c r="E268" s="153"/>
      <c r="H268" s="153"/>
      <c r="I268" s="153"/>
      <c r="J268" s="153"/>
      <c r="P268" s="19"/>
      <c r="Q268" s="19"/>
    </row>
    <row r="269" spans="2:17" ht="15" customHeight="1" x14ac:dyDescent="0.2">
      <c r="B269" s="213" t="s">
        <v>1288</v>
      </c>
      <c r="C269" s="213"/>
      <c r="D269" s="213"/>
      <c r="E269" s="213"/>
      <c r="F269" s="213"/>
      <c r="G269" s="213"/>
      <c r="H269" s="213"/>
      <c r="I269" s="213"/>
      <c r="J269" s="213"/>
      <c r="P269" s="19"/>
      <c r="Q269" s="19"/>
    </row>
    <row r="270" spans="2:17" ht="15" customHeight="1" x14ac:dyDescent="0.2">
      <c r="B270" s="213"/>
      <c r="C270" s="213"/>
      <c r="D270" s="213"/>
      <c r="E270" s="213"/>
      <c r="F270" s="213"/>
      <c r="G270" s="213"/>
      <c r="H270" s="213"/>
      <c r="I270" s="213"/>
      <c r="J270" s="213"/>
      <c r="P270" s="19"/>
      <c r="Q270" s="19"/>
    </row>
    <row r="271" spans="2:17" ht="15" customHeight="1" x14ac:dyDescent="0.2">
      <c r="B271" s="213"/>
      <c r="C271" s="213"/>
      <c r="D271" s="213"/>
      <c r="E271" s="213"/>
      <c r="F271" s="213"/>
      <c r="G271" s="213"/>
      <c r="H271" s="213"/>
      <c r="I271" s="213"/>
      <c r="J271" s="213"/>
      <c r="P271" s="19"/>
      <c r="Q271" s="19"/>
    </row>
    <row r="272" spans="2:17" ht="15" customHeight="1" x14ac:dyDescent="0.2">
      <c r="B272" s="213"/>
      <c r="C272" s="213"/>
      <c r="D272" s="213"/>
      <c r="E272" s="213"/>
      <c r="F272" s="213"/>
      <c r="G272" s="213"/>
      <c r="H272" s="213"/>
      <c r="I272" s="213"/>
      <c r="J272" s="213"/>
      <c r="P272" s="19"/>
      <c r="Q272" s="19"/>
    </row>
    <row r="273" spans="1:17" ht="15" customHeight="1" x14ac:dyDescent="0.2">
      <c r="B273" s="213"/>
      <c r="C273" s="213"/>
      <c r="D273" s="213"/>
      <c r="E273" s="213"/>
      <c r="F273" s="213"/>
      <c r="G273" s="213"/>
      <c r="H273" s="213"/>
      <c r="I273" s="213"/>
      <c r="J273" s="213"/>
      <c r="P273" s="19"/>
      <c r="Q273" s="19"/>
    </row>
    <row r="274" spans="1:17" ht="15" customHeight="1" x14ac:dyDescent="0.2">
      <c r="B274" s="213"/>
      <c r="C274" s="213"/>
      <c r="D274" s="213"/>
      <c r="E274" s="213"/>
      <c r="F274" s="213"/>
      <c r="G274" s="213"/>
      <c r="H274" s="213"/>
      <c r="I274" s="213"/>
      <c r="J274" s="213"/>
      <c r="P274" s="19"/>
      <c r="Q274" s="19"/>
    </row>
    <row r="275" spans="1:17" ht="15" customHeight="1" x14ac:dyDescent="0.2">
      <c r="P275" s="19"/>
      <c r="Q275" s="19"/>
    </row>
    <row r="276" spans="1:17" ht="15" customHeight="1" x14ac:dyDescent="0.2">
      <c r="P276" s="19"/>
      <c r="Q276" s="19"/>
    </row>
    <row r="277" spans="1:17" ht="15" customHeight="1" x14ac:dyDescent="0.2">
      <c r="P277" s="19"/>
      <c r="Q277" s="19"/>
    </row>
    <row r="278" spans="1:17" ht="15" customHeight="1" x14ac:dyDescent="0.2">
      <c r="P278" s="19"/>
      <c r="Q278" s="19"/>
    </row>
    <row r="279" spans="1:17" ht="15" customHeight="1" x14ac:dyDescent="0.2">
      <c r="P279" s="19"/>
      <c r="Q279" s="19"/>
    </row>
    <row r="280" spans="1:17" ht="15" customHeight="1" x14ac:dyDescent="0.2">
      <c r="P280" s="19"/>
      <c r="Q280" s="19"/>
    </row>
    <row r="281" spans="1:17" ht="15" customHeight="1" x14ac:dyDescent="0.2">
      <c r="P281" s="19"/>
      <c r="Q281" s="19"/>
    </row>
    <row r="282" spans="1:17" ht="15" customHeight="1" x14ac:dyDescent="0.2">
      <c r="P282" s="19"/>
      <c r="Q282" s="19"/>
    </row>
    <row r="283" spans="1:17" ht="15" customHeight="1" x14ac:dyDescent="0.2">
      <c r="A283" s="19"/>
      <c r="B283" s="19"/>
      <c r="C283" s="19"/>
      <c r="D283" s="148"/>
      <c r="E283" s="19"/>
      <c r="F283" s="19"/>
      <c r="G283" s="19"/>
      <c r="H283" s="19"/>
      <c r="I283" s="19"/>
      <c r="J283" s="19"/>
      <c r="K283" s="19"/>
      <c r="L283" s="19"/>
      <c r="M283" s="19"/>
      <c r="N283" s="19"/>
      <c r="O283" s="19"/>
      <c r="P283" s="19"/>
      <c r="Q283" s="19"/>
    </row>
    <row r="284" spans="1:17" ht="15" customHeight="1" x14ac:dyDescent="0.2">
      <c r="B284" s="153"/>
      <c r="C284" s="153"/>
      <c r="D284" s="153"/>
      <c r="E284" s="153"/>
      <c r="F284" s="153"/>
      <c r="G284" s="153"/>
      <c r="H284" s="153"/>
      <c r="I284" s="153"/>
      <c r="J284" s="153"/>
      <c r="L284" s="82"/>
      <c r="M284" s="82"/>
      <c r="N284" s="82"/>
      <c r="O284" s="82"/>
      <c r="P284" s="19"/>
      <c r="Q284" s="19"/>
    </row>
    <row r="285" spans="1:17" ht="15" customHeight="1" x14ac:dyDescent="0.2">
      <c r="B285" s="251" t="s">
        <v>264</v>
      </c>
      <c r="C285" s="251"/>
      <c r="D285" s="251"/>
      <c r="K285" s="112"/>
      <c r="P285" s="19"/>
      <c r="Q285" s="19"/>
    </row>
    <row r="286" spans="1:17" ht="15" customHeight="1" x14ac:dyDescent="0.2">
      <c r="B286" s="250"/>
      <c r="C286" s="250"/>
      <c r="D286" s="250"/>
      <c r="P286" s="19"/>
      <c r="Q286" s="19"/>
    </row>
    <row r="287" spans="1:17" ht="15" customHeight="1" x14ac:dyDescent="0.2">
      <c r="B287" s="246" t="s">
        <v>242</v>
      </c>
      <c r="C287" s="246"/>
      <c r="D287" s="246"/>
      <c r="P287" s="19"/>
      <c r="Q287" s="19"/>
    </row>
    <row r="288" spans="1:17" ht="15" customHeight="1" x14ac:dyDescent="0.2">
      <c r="P288" s="19"/>
      <c r="Q288" s="19"/>
    </row>
    <row r="289" spans="1:17" ht="15" customHeight="1" x14ac:dyDescent="0.2">
      <c r="G289" s="153"/>
      <c r="H289" s="153"/>
      <c r="I289" s="153"/>
      <c r="J289" s="153"/>
      <c r="P289" s="19"/>
      <c r="Q289" s="19"/>
    </row>
    <row r="290" spans="1:17" ht="15" customHeight="1" x14ac:dyDescent="0.2">
      <c r="A290" s="155" t="s">
        <v>325</v>
      </c>
      <c r="B290" s="213" t="s">
        <v>680</v>
      </c>
      <c r="C290" s="213"/>
      <c r="D290" s="213"/>
      <c r="E290" s="213"/>
      <c r="F290" s="213"/>
      <c r="G290" s="213"/>
      <c r="H290" s="213"/>
      <c r="I290" s="213"/>
      <c r="J290" s="213"/>
      <c r="P290" s="19"/>
      <c r="Q290" s="19"/>
    </row>
    <row r="291" spans="1:17" ht="15" customHeight="1" x14ac:dyDescent="0.2">
      <c r="A291" s="155"/>
      <c r="B291" s="213"/>
      <c r="C291" s="213"/>
      <c r="D291" s="213"/>
      <c r="E291" s="213"/>
      <c r="F291" s="213"/>
      <c r="G291" s="213"/>
      <c r="H291" s="213"/>
      <c r="I291" s="213"/>
      <c r="J291" s="213"/>
      <c r="L291" s="635" t="s">
        <v>843</v>
      </c>
      <c r="M291" s="635"/>
      <c r="N291" s="635"/>
      <c r="P291" s="19"/>
      <c r="Q291" s="19"/>
    </row>
    <row r="292" spans="1:17" ht="15" customHeight="1" x14ac:dyDescent="0.2">
      <c r="B292" s="144" t="s">
        <v>570</v>
      </c>
      <c r="C292" s="582" t="s">
        <v>537</v>
      </c>
      <c r="D292" s="582"/>
      <c r="E292" s="582"/>
      <c r="F292" s="582"/>
      <c r="G292" s="153"/>
      <c r="H292" s="153"/>
      <c r="I292" s="153"/>
      <c r="J292" s="153"/>
      <c r="L292" s="635"/>
      <c r="M292" s="635"/>
      <c r="N292" s="635"/>
      <c r="O292" s="185" t="s">
        <v>807</v>
      </c>
      <c r="P292" s="19"/>
      <c r="Q292" s="19"/>
    </row>
    <row r="293" spans="1:17" ht="15" customHeight="1" x14ac:dyDescent="0.2">
      <c r="B293" s="144" t="s">
        <v>571</v>
      </c>
      <c r="C293" s="582" t="s">
        <v>538</v>
      </c>
      <c r="D293" s="582"/>
      <c r="E293" s="582"/>
      <c r="F293" s="582"/>
      <c r="G293" s="153"/>
      <c r="H293" s="153"/>
      <c r="I293" s="153"/>
      <c r="J293" s="153"/>
      <c r="P293" s="19"/>
      <c r="Q293" s="19"/>
    </row>
    <row r="294" spans="1:17" ht="15" customHeight="1" x14ac:dyDescent="0.2">
      <c r="B294" s="144" t="s">
        <v>572</v>
      </c>
      <c r="C294" s="582" t="s">
        <v>539</v>
      </c>
      <c r="D294" s="582"/>
      <c r="E294" s="582"/>
      <c r="F294" s="582"/>
      <c r="G294" s="153"/>
      <c r="H294" s="153"/>
      <c r="I294" s="153"/>
      <c r="J294" s="153"/>
      <c r="P294" s="19"/>
      <c r="Q294" s="19"/>
    </row>
    <row r="295" spans="1:17" ht="15" customHeight="1" x14ac:dyDescent="0.2">
      <c r="B295" s="144" t="s">
        <v>573</v>
      </c>
      <c r="C295" s="582" t="s">
        <v>540</v>
      </c>
      <c r="D295" s="582"/>
      <c r="E295" s="582"/>
      <c r="F295" s="582"/>
      <c r="G295" s="153"/>
      <c r="H295" s="153"/>
      <c r="I295" s="153"/>
      <c r="J295" s="153"/>
      <c r="P295" s="19"/>
      <c r="Q295" s="19"/>
    </row>
    <row r="296" spans="1:17" ht="15" customHeight="1" x14ac:dyDescent="0.2">
      <c r="B296" s="660" t="s">
        <v>724</v>
      </c>
      <c r="C296" s="341"/>
      <c r="D296" s="341"/>
      <c r="E296" s="341"/>
      <c r="F296" s="341"/>
      <c r="G296" s="341"/>
      <c r="H296" s="341"/>
      <c r="I296" s="341"/>
      <c r="J296" s="341"/>
      <c r="P296" s="19"/>
      <c r="Q296" s="19"/>
    </row>
    <row r="297" spans="1:17" ht="15" customHeight="1" x14ac:dyDescent="0.2">
      <c r="B297" s="153"/>
      <c r="C297" s="153"/>
      <c r="D297" s="153"/>
      <c r="E297" s="153"/>
      <c r="G297" s="153"/>
      <c r="H297" s="153"/>
      <c r="I297" s="153"/>
      <c r="J297" s="153"/>
      <c r="P297" s="19"/>
      <c r="Q297" s="19"/>
    </row>
    <row r="298" spans="1:17" ht="15" customHeight="1" x14ac:dyDescent="0.2">
      <c r="A298" s="155" t="s">
        <v>326</v>
      </c>
      <c r="B298" s="723" t="s">
        <v>1289</v>
      </c>
      <c r="C298" s="723"/>
      <c r="D298" s="723"/>
      <c r="E298" s="723"/>
      <c r="F298" s="723"/>
      <c r="G298" s="723"/>
      <c r="H298" s="723"/>
      <c r="I298" s="723"/>
      <c r="J298" s="723"/>
      <c r="P298" s="19"/>
      <c r="Q298" s="19"/>
    </row>
    <row r="299" spans="1:17" ht="15" customHeight="1" x14ac:dyDescent="0.2">
      <c r="B299" s="723"/>
      <c r="C299" s="723"/>
      <c r="D299" s="723"/>
      <c r="E299" s="723"/>
      <c r="F299" s="723"/>
      <c r="G299" s="723"/>
      <c r="H299" s="723"/>
      <c r="I299" s="723"/>
      <c r="J299" s="723"/>
      <c r="P299" s="19"/>
      <c r="Q299" s="19"/>
    </row>
    <row r="300" spans="1:17" ht="15" customHeight="1" x14ac:dyDescent="0.2">
      <c r="B300" s="723"/>
      <c r="C300" s="723"/>
      <c r="D300" s="723"/>
      <c r="E300" s="723"/>
      <c r="F300" s="723"/>
      <c r="G300" s="723"/>
      <c r="H300" s="723"/>
      <c r="I300" s="723"/>
      <c r="J300" s="723"/>
      <c r="P300" s="19"/>
      <c r="Q300" s="19"/>
    </row>
    <row r="301" spans="1:17" ht="15" customHeight="1" x14ac:dyDescent="0.2">
      <c r="B301" s="723"/>
      <c r="C301" s="723"/>
      <c r="D301" s="723"/>
      <c r="E301" s="723"/>
      <c r="F301" s="723"/>
      <c r="G301" s="723"/>
      <c r="H301" s="723"/>
      <c r="I301" s="723"/>
      <c r="J301" s="723"/>
      <c r="P301" s="19"/>
      <c r="Q301" s="19"/>
    </row>
    <row r="302" spans="1:17" ht="15" customHeight="1" x14ac:dyDescent="0.2">
      <c r="P302" s="19"/>
      <c r="Q302" s="19"/>
    </row>
    <row r="303" spans="1:17" ht="15" customHeight="1" x14ac:dyDescent="0.2">
      <c r="B303" s="36" t="s">
        <v>546</v>
      </c>
      <c r="C303" s="34"/>
      <c r="D303" s="34"/>
      <c r="E303" s="34"/>
      <c r="F303" s="34"/>
      <c r="G303" s="34"/>
      <c r="H303" s="34"/>
      <c r="I303" s="34"/>
      <c r="J303" s="153"/>
      <c r="P303" s="19"/>
      <c r="Q303" s="19"/>
    </row>
    <row r="304" spans="1:17" ht="15" customHeight="1" x14ac:dyDescent="0.2">
      <c r="B304" s="35"/>
      <c r="C304" s="34"/>
      <c r="D304" s="34"/>
      <c r="E304" s="34"/>
      <c r="F304" s="34"/>
      <c r="G304" s="34"/>
      <c r="H304" s="34"/>
      <c r="I304" s="34"/>
      <c r="J304" s="153"/>
      <c r="P304" s="19"/>
      <c r="Q304" s="19"/>
    </row>
    <row r="305" spans="2:17" ht="15" customHeight="1" x14ac:dyDescent="0.2">
      <c r="B305" s="34"/>
      <c r="C305" s="34"/>
      <c r="D305" s="34"/>
      <c r="E305" s="34"/>
      <c r="F305" s="34"/>
      <c r="G305" s="34"/>
      <c r="H305" s="34"/>
      <c r="I305" s="34"/>
      <c r="J305" s="153"/>
      <c r="P305" s="19"/>
      <c r="Q305" s="19"/>
    </row>
    <row r="306" spans="2:17" ht="15" customHeight="1" x14ac:dyDescent="0.2">
      <c r="B306" s="34"/>
      <c r="C306" s="34"/>
      <c r="D306" s="34"/>
      <c r="E306" s="34"/>
      <c r="F306" s="34"/>
      <c r="G306" s="34"/>
      <c r="H306" s="34"/>
      <c r="I306" s="34"/>
      <c r="P306" s="19"/>
      <c r="Q306" s="19"/>
    </row>
    <row r="307" spans="2:17" ht="15" customHeight="1" x14ac:dyDescent="0.2">
      <c r="B307" s="34"/>
      <c r="C307" s="34"/>
      <c r="D307" s="34"/>
      <c r="E307" s="34"/>
      <c r="F307" s="34"/>
      <c r="G307" s="34"/>
      <c r="H307" s="34"/>
      <c r="I307" s="34"/>
      <c r="L307" s="82"/>
      <c r="M307" s="82"/>
      <c r="N307" s="82"/>
      <c r="O307" s="82"/>
      <c r="P307" s="19"/>
      <c r="Q307" s="19"/>
    </row>
    <row r="308" spans="2:17" ht="15" customHeight="1" x14ac:dyDescent="0.2">
      <c r="B308" s="34"/>
      <c r="C308" s="34"/>
      <c r="D308" s="34"/>
      <c r="E308" s="34"/>
      <c r="F308" s="34"/>
      <c r="G308" s="34"/>
      <c r="H308" s="34"/>
      <c r="I308" s="34"/>
      <c r="L308" s="82"/>
      <c r="M308" s="82"/>
      <c r="N308" s="82"/>
      <c r="O308" s="82"/>
      <c r="P308" s="19"/>
      <c r="Q308" s="19"/>
    </row>
    <row r="309" spans="2:17" ht="15" customHeight="1" x14ac:dyDescent="0.2">
      <c r="B309" s="34"/>
      <c r="C309" s="34"/>
      <c r="D309" s="34"/>
      <c r="E309" s="34"/>
      <c r="F309" s="34"/>
      <c r="G309" s="34"/>
      <c r="H309" s="34"/>
      <c r="I309" s="34"/>
      <c r="L309" s="82"/>
      <c r="M309" s="82"/>
      <c r="N309" s="82"/>
      <c r="O309" s="82"/>
      <c r="P309" s="19"/>
      <c r="Q309" s="19"/>
    </row>
    <row r="310" spans="2:17" ht="15" customHeight="1" x14ac:dyDescent="0.2">
      <c r="B310" s="34"/>
      <c r="C310" s="34"/>
      <c r="D310" s="34"/>
      <c r="E310" s="34"/>
      <c r="F310" s="34"/>
      <c r="G310" s="34"/>
      <c r="H310" s="34"/>
      <c r="I310" s="34"/>
      <c r="L310" s="82"/>
      <c r="M310" s="82"/>
      <c r="N310" s="82"/>
      <c r="O310" s="82"/>
      <c r="P310" s="19"/>
      <c r="Q310" s="19"/>
    </row>
    <row r="311" spans="2:17" ht="15" customHeight="1" x14ac:dyDescent="0.2">
      <c r="L311" s="82"/>
      <c r="M311" s="82"/>
      <c r="N311" s="82"/>
      <c r="O311" s="82"/>
      <c r="P311" s="19"/>
      <c r="Q311" s="19"/>
    </row>
    <row r="312" spans="2:17" ht="15" customHeight="1" x14ac:dyDescent="0.2">
      <c r="L312" s="82"/>
      <c r="M312" s="82"/>
      <c r="N312" s="82"/>
      <c r="O312" s="82"/>
      <c r="P312" s="19"/>
      <c r="Q312" s="19"/>
    </row>
    <row r="313" spans="2:17" ht="15" customHeight="1" x14ac:dyDescent="0.2">
      <c r="L313" s="82"/>
      <c r="M313" s="82"/>
      <c r="N313" s="82"/>
      <c r="O313" s="82"/>
      <c r="P313" s="19"/>
      <c r="Q313" s="19"/>
    </row>
    <row r="314" spans="2:17" ht="15" customHeight="1" x14ac:dyDescent="0.2">
      <c r="C314" s="865" t="s">
        <v>547</v>
      </c>
      <c r="D314" s="866"/>
      <c r="E314" s="867"/>
      <c r="F314" s="874" t="s">
        <v>6</v>
      </c>
      <c r="G314" s="874"/>
      <c r="H314" s="151"/>
      <c r="I314" s="131" t="str">
        <f>IF(AND(H314="",H315="",H316=""),"",IF(AND(H314="",H315="Σ",H316=""),"G","R"))</f>
        <v/>
      </c>
      <c r="L314" s="82"/>
      <c r="M314" s="82"/>
      <c r="N314" s="82"/>
      <c r="O314" s="82"/>
      <c r="P314" s="19"/>
      <c r="Q314" s="19"/>
    </row>
    <row r="315" spans="2:17" ht="15" customHeight="1" x14ac:dyDescent="0.2">
      <c r="C315" s="868"/>
      <c r="D315" s="869"/>
      <c r="E315" s="870"/>
      <c r="F315" s="874" t="s">
        <v>4</v>
      </c>
      <c r="G315" s="874"/>
      <c r="H315" s="151"/>
      <c r="L315" s="82"/>
      <c r="M315" s="82"/>
      <c r="N315" s="82"/>
      <c r="O315" s="82"/>
      <c r="P315" s="19"/>
      <c r="Q315" s="19"/>
    </row>
    <row r="316" spans="2:17" ht="15" customHeight="1" x14ac:dyDescent="0.2">
      <c r="C316" s="871"/>
      <c r="D316" s="872"/>
      <c r="E316" s="873"/>
      <c r="F316" s="874" t="s">
        <v>3</v>
      </c>
      <c r="G316" s="874"/>
      <c r="H316" s="151"/>
      <c r="L316" s="82"/>
      <c r="M316" s="82"/>
      <c r="N316" s="82"/>
      <c r="O316" s="82"/>
      <c r="P316" s="19"/>
      <c r="Q316" s="19"/>
    </row>
    <row r="317" spans="2:17" ht="15" customHeight="1" x14ac:dyDescent="0.2">
      <c r="L317" s="82"/>
      <c r="M317" s="82"/>
      <c r="N317" s="82"/>
      <c r="O317" s="82"/>
      <c r="P317" s="19"/>
      <c r="Q317" s="19"/>
    </row>
    <row r="318" spans="2:17" ht="15" customHeight="1" x14ac:dyDescent="0.2">
      <c r="C318" s="865" t="s">
        <v>548</v>
      </c>
      <c r="D318" s="866"/>
      <c r="E318" s="867"/>
      <c r="F318" s="874" t="s">
        <v>41</v>
      </c>
      <c r="G318" s="874"/>
      <c r="H318" s="151"/>
      <c r="I318" s="131" t="str">
        <f>IF(AND(H318="",H319="",H320=""),"",IF(AND(H318="",H319="",H320="Σ"),"G","R"))</f>
        <v/>
      </c>
      <c r="L318" s="82"/>
      <c r="M318" s="82"/>
      <c r="N318" s="82"/>
      <c r="O318" s="82"/>
      <c r="P318" s="19"/>
      <c r="Q318" s="19"/>
    </row>
    <row r="319" spans="2:17" ht="15" customHeight="1" x14ac:dyDescent="0.2">
      <c r="C319" s="868"/>
      <c r="D319" s="869"/>
      <c r="E319" s="870"/>
      <c r="F319" s="874" t="s">
        <v>142</v>
      </c>
      <c r="G319" s="874"/>
      <c r="H319" s="151"/>
      <c r="L319" s="82"/>
      <c r="M319" s="82"/>
      <c r="N319" s="82"/>
      <c r="O319" s="82"/>
      <c r="P319" s="19"/>
      <c r="Q319" s="19"/>
    </row>
    <row r="320" spans="2:17" ht="15" customHeight="1" x14ac:dyDescent="0.2">
      <c r="C320" s="871"/>
      <c r="D320" s="872"/>
      <c r="E320" s="873"/>
      <c r="F320" s="874" t="s">
        <v>143</v>
      </c>
      <c r="G320" s="874"/>
      <c r="H320" s="151"/>
      <c r="L320" s="222"/>
      <c r="M320" s="222"/>
      <c r="N320" s="222"/>
      <c r="O320" s="82"/>
      <c r="P320" s="19"/>
      <c r="Q320" s="19"/>
    </row>
    <row r="321" spans="2:17" ht="15" customHeight="1" x14ac:dyDescent="0.2">
      <c r="L321" s="222"/>
      <c r="M321" s="222"/>
      <c r="N321" s="222"/>
      <c r="O321" s="82"/>
      <c r="P321" s="19"/>
      <c r="Q321" s="19"/>
    </row>
    <row r="322" spans="2:17" ht="15" customHeight="1" x14ac:dyDescent="0.2">
      <c r="C322" s="865" t="s">
        <v>549</v>
      </c>
      <c r="D322" s="866"/>
      <c r="E322" s="867"/>
      <c r="F322" s="874" t="s">
        <v>41</v>
      </c>
      <c r="G322" s="874"/>
      <c r="H322" s="151"/>
      <c r="I322" s="131" t="str">
        <f>IF(AND(H322="",H323="",H324=""),"",IF(AND(H322="Σ",H323="",H324=""),"G","R"))</f>
        <v/>
      </c>
      <c r="L322" s="82"/>
      <c r="M322" s="82"/>
      <c r="N322" s="82"/>
      <c r="O322" s="82"/>
      <c r="P322" s="19"/>
      <c r="Q322" s="19"/>
    </row>
    <row r="323" spans="2:17" ht="15" customHeight="1" x14ac:dyDescent="0.2">
      <c r="B323" s="153"/>
      <c r="C323" s="868"/>
      <c r="D323" s="869"/>
      <c r="E323" s="870"/>
      <c r="F323" s="874" t="s">
        <v>4</v>
      </c>
      <c r="G323" s="874"/>
      <c r="H323" s="151"/>
      <c r="J323" s="153"/>
      <c r="L323" s="82"/>
      <c r="M323" s="82"/>
      <c r="N323" s="82"/>
      <c r="O323" s="82"/>
      <c r="P323" s="19"/>
      <c r="Q323" s="19"/>
    </row>
    <row r="324" spans="2:17" ht="15" customHeight="1" x14ac:dyDescent="0.2">
      <c r="B324" s="153"/>
      <c r="C324" s="871"/>
      <c r="D324" s="872"/>
      <c r="E324" s="873"/>
      <c r="F324" s="874" t="s">
        <v>143</v>
      </c>
      <c r="G324" s="874"/>
      <c r="H324" s="151"/>
      <c r="J324" s="153"/>
      <c r="L324" s="82"/>
      <c r="M324" s="82"/>
      <c r="N324" s="82"/>
      <c r="O324" s="82"/>
      <c r="P324" s="19"/>
      <c r="Q324" s="19"/>
    </row>
    <row r="325" spans="2:17" ht="15" customHeight="1" x14ac:dyDescent="0.2">
      <c r="B325" s="153"/>
      <c r="C325" s="153"/>
      <c r="D325" s="153"/>
      <c r="E325" s="153"/>
      <c r="F325" s="153"/>
      <c r="G325" s="153"/>
      <c r="H325" s="153"/>
      <c r="I325" s="153"/>
      <c r="J325" s="153"/>
      <c r="L325" s="82"/>
      <c r="M325" s="82"/>
      <c r="N325" s="82"/>
      <c r="O325" s="82"/>
      <c r="P325" s="19"/>
      <c r="Q325" s="19"/>
    </row>
    <row r="326" spans="2:17" ht="15" customHeight="1" x14ac:dyDescent="0.2">
      <c r="C326" s="865" t="s">
        <v>550</v>
      </c>
      <c r="D326" s="866"/>
      <c r="E326" s="867"/>
      <c r="F326" s="874" t="s">
        <v>4</v>
      </c>
      <c r="G326" s="874"/>
      <c r="H326" s="151"/>
      <c r="I326" s="131" t="str">
        <f>IF(AND(H326="",H327="",H328=""),"",IF(AND(H326="Σ",H327="",H328=""),"G","R"))</f>
        <v/>
      </c>
      <c r="L326" s="82"/>
      <c r="M326" s="82"/>
      <c r="N326" s="82"/>
      <c r="O326" s="82"/>
      <c r="P326" s="19"/>
      <c r="Q326" s="19"/>
    </row>
    <row r="327" spans="2:17" ht="15" customHeight="1" x14ac:dyDescent="0.2">
      <c r="C327" s="868"/>
      <c r="D327" s="869"/>
      <c r="E327" s="870"/>
      <c r="F327" s="874" t="s">
        <v>142</v>
      </c>
      <c r="G327" s="874"/>
      <c r="H327" s="151"/>
      <c r="L327" s="82"/>
      <c r="M327" s="82"/>
      <c r="N327" s="82"/>
      <c r="O327" s="82"/>
      <c r="P327" s="19"/>
      <c r="Q327" s="19"/>
    </row>
    <row r="328" spans="2:17" ht="15" customHeight="1" x14ac:dyDescent="0.2">
      <c r="C328" s="871"/>
      <c r="D328" s="872"/>
      <c r="E328" s="873"/>
      <c r="F328" s="874" t="s">
        <v>6</v>
      </c>
      <c r="G328" s="874"/>
      <c r="H328" s="151"/>
      <c r="L328" s="82"/>
      <c r="M328" s="82"/>
      <c r="N328" s="82"/>
      <c r="O328" s="82"/>
      <c r="P328" s="19"/>
      <c r="Q328" s="19"/>
    </row>
    <row r="329" spans="2:17" ht="15" customHeight="1" x14ac:dyDescent="0.2">
      <c r="L329" s="82"/>
      <c r="M329" s="82"/>
      <c r="N329" s="82"/>
      <c r="O329" s="82"/>
      <c r="P329" s="19"/>
      <c r="Q329" s="19"/>
    </row>
    <row r="330" spans="2:17" ht="15" customHeight="1" x14ac:dyDescent="0.2">
      <c r="C330" s="391" t="s">
        <v>551</v>
      </c>
      <c r="D330" s="391"/>
      <c r="E330" s="391"/>
      <c r="F330" s="861"/>
      <c r="G330" s="861"/>
      <c r="H330" s="861"/>
      <c r="I330" s="131" t="str">
        <f>IF(F330="","",IF(OR(F330="ΠΡΟΠΙΝΙΟ",F330="1-ΠΡΟΠΙΝΙΟ",F330="προπίνιο",F330="1-προπίνιο"),"G","R"))</f>
        <v/>
      </c>
      <c r="L330" s="82"/>
      <c r="M330" s="82"/>
      <c r="N330" s="82"/>
      <c r="O330" s="82"/>
      <c r="P330" s="19"/>
      <c r="Q330" s="19"/>
    </row>
    <row r="331" spans="2:17" ht="15" customHeight="1" x14ac:dyDescent="0.2">
      <c r="C331" s="463"/>
      <c r="D331" s="463"/>
      <c r="E331" s="463"/>
      <c r="F331" s="862"/>
      <c r="G331" s="862"/>
      <c r="H331" s="862"/>
      <c r="L331" s="82"/>
      <c r="M331" s="82"/>
      <c r="N331" s="82"/>
      <c r="O331" s="82"/>
      <c r="P331" s="19"/>
      <c r="Q331" s="19"/>
    </row>
    <row r="332" spans="2:17" ht="15" customHeight="1" x14ac:dyDescent="0.2">
      <c r="C332" s="392"/>
      <c r="D332" s="392"/>
      <c r="E332" s="392"/>
      <c r="F332" s="863"/>
      <c r="G332" s="863"/>
      <c r="H332" s="863"/>
      <c r="L332" s="82"/>
      <c r="M332" s="82"/>
      <c r="N332" s="82"/>
      <c r="O332" s="82"/>
      <c r="P332" s="19"/>
      <c r="Q332" s="19"/>
    </row>
    <row r="333" spans="2:17" ht="15" customHeight="1" x14ac:dyDescent="0.2">
      <c r="C333" s="34"/>
      <c r="D333" s="34"/>
      <c r="E333" s="34"/>
      <c r="F333" s="34"/>
      <c r="G333" s="34"/>
      <c r="H333" s="34"/>
      <c r="L333" s="82"/>
      <c r="M333" s="82"/>
      <c r="N333" s="82"/>
      <c r="O333" s="82"/>
      <c r="P333" s="19"/>
      <c r="Q333" s="19"/>
    </row>
    <row r="334" spans="2:17" ht="15" customHeight="1" x14ac:dyDescent="0.2">
      <c r="C334" s="391" t="s">
        <v>552</v>
      </c>
      <c r="D334" s="391"/>
      <c r="E334" s="391"/>
      <c r="F334" s="861"/>
      <c r="G334" s="861"/>
      <c r="H334" s="861"/>
      <c r="I334" s="131" t="str">
        <f>IF(F334="","",IF(OR(F334="ΠΡΟΠΕΝΙΟ",F334="1-ΠΡΟΠΕΝΙΟ",F334="προπένιο",F334="1-προπένιο"),"G","R"))</f>
        <v/>
      </c>
      <c r="P334" s="19"/>
      <c r="Q334" s="19"/>
    </row>
    <row r="335" spans="2:17" ht="15" customHeight="1" x14ac:dyDescent="0.2">
      <c r="C335" s="463"/>
      <c r="D335" s="463"/>
      <c r="E335" s="463"/>
      <c r="F335" s="862"/>
      <c r="G335" s="862"/>
      <c r="H335" s="862"/>
      <c r="P335" s="19"/>
      <c r="Q335" s="19"/>
    </row>
    <row r="336" spans="2:17" ht="15" customHeight="1" x14ac:dyDescent="0.2">
      <c r="C336" s="392"/>
      <c r="D336" s="392"/>
      <c r="E336" s="392"/>
      <c r="F336" s="863"/>
      <c r="G336" s="863"/>
      <c r="H336" s="863"/>
      <c r="P336" s="19"/>
      <c r="Q336" s="19"/>
    </row>
    <row r="337" spans="1:17" ht="15" customHeight="1" x14ac:dyDescent="0.2">
      <c r="P337" s="19"/>
      <c r="Q337" s="19"/>
    </row>
    <row r="338" spans="1:17" ht="15" customHeight="1" x14ac:dyDescent="0.2">
      <c r="C338" s="391" t="s">
        <v>553</v>
      </c>
      <c r="D338" s="391"/>
      <c r="E338" s="391"/>
      <c r="F338" s="861"/>
      <c r="G338" s="861"/>
      <c r="H338" s="861"/>
      <c r="I338" s="131" t="str">
        <f>IF(F338="","",IF(OR(F338="2-ΠΡΟΠΑΝΟΛΗ",F338="2-προπανόλη"),"G","R"))</f>
        <v/>
      </c>
      <c r="P338" s="19"/>
      <c r="Q338" s="19"/>
    </row>
    <row r="339" spans="1:17" ht="15" customHeight="1" x14ac:dyDescent="0.2">
      <c r="C339" s="463"/>
      <c r="D339" s="463"/>
      <c r="E339" s="463"/>
      <c r="F339" s="862"/>
      <c r="G339" s="862"/>
      <c r="H339" s="862"/>
      <c r="P339" s="19"/>
      <c r="Q339" s="19"/>
    </row>
    <row r="340" spans="1:17" ht="15" customHeight="1" x14ac:dyDescent="0.2">
      <c r="C340" s="392"/>
      <c r="D340" s="392"/>
      <c r="E340" s="392"/>
      <c r="F340" s="863"/>
      <c r="G340" s="863"/>
      <c r="H340" s="863"/>
      <c r="P340" s="19"/>
      <c r="Q340" s="19"/>
    </row>
    <row r="341" spans="1:17" ht="15" customHeight="1" x14ac:dyDescent="0.2">
      <c r="P341" s="19"/>
      <c r="Q341" s="19"/>
    </row>
    <row r="342" spans="1:17" ht="15" customHeight="1" x14ac:dyDescent="0.2">
      <c r="C342" s="391" t="s">
        <v>554</v>
      </c>
      <c r="D342" s="391"/>
      <c r="E342" s="391"/>
      <c r="F342" s="861"/>
      <c r="G342" s="861"/>
      <c r="H342" s="861"/>
      <c r="I342" s="131" t="str">
        <f>IF(F342="","",IF(OR(F342="1-ΠΡΟΠΑΝΟΛΗ",F342="ΠΡΟΠΑΝΟΛΗ",F342="προπανόλη",F342="1-προπανόλη"),"G","R"))</f>
        <v/>
      </c>
      <c r="K342" s="149"/>
      <c r="L342" s="259" t="str">
        <f>IF(OR(I314="",I318="",I322="",I326="",I330="",I334="",I338="",I342=""),"",IF(AND(I314="G",I318="G",I322="G",I326="G",I330="G",I334="G",I338="G",I342="G"),"Οι πολύ σωστές επιλογές σου, φανερώνουν ότι κατανόησες τη θεωρία πολύ καλά και όχι μόνο αυτό. Εύγε!","Κάτι σου διαφεύγει. Μήπως σου διέφυγε και να διαβάσεις τη θεωρία πριν ασχοληθείς με τις ασκήσεις;"))</f>
        <v/>
      </c>
      <c r="M342" s="259"/>
      <c r="N342" s="259"/>
      <c r="O342" s="259"/>
      <c r="P342" s="278" t="str">
        <f>IF(L342="","",IF(L342="Οι πολύ σωστές επιλογές σου, φανερώνουν ότι κατανόησες τη θεωρία πολύ καλά και όχι μόνο αυτό. Εύγε!","J","L"))</f>
        <v/>
      </c>
      <c r="Q342" s="19"/>
    </row>
    <row r="343" spans="1:17" ht="15" customHeight="1" x14ac:dyDescent="0.2">
      <c r="C343" s="463"/>
      <c r="D343" s="463"/>
      <c r="E343" s="463"/>
      <c r="F343" s="862"/>
      <c r="G343" s="862"/>
      <c r="H343" s="862"/>
      <c r="L343" s="259"/>
      <c r="M343" s="259"/>
      <c r="N343" s="259"/>
      <c r="O343" s="259"/>
      <c r="P343" s="278"/>
      <c r="Q343" s="19"/>
    </row>
    <row r="344" spans="1:17" ht="15" customHeight="1" x14ac:dyDescent="0.2">
      <c r="C344" s="392"/>
      <c r="D344" s="392"/>
      <c r="E344" s="392"/>
      <c r="F344" s="863"/>
      <c r="G344" s="863"/>
      <c r="H344" s="863"/>
      <c r="L344" s="259"/>
      <c r="M344" s="259"/>
      <c r="N344" s="259"/>
      <c r="O344" s="259"/>
      <c r="P344" s="278"/>
      <c r="Q344" s="19"/>
    </row>
    <row r="345" spans="1:17" ht="15" customHeight="1" x14ac:dyDescent="0.2">
      <c r="P345" s="19"/>
      <c r="Q345" s="19"/>
    </row>
    <row r="346" spans="1:17" ht="15" customHeight="1" x14ac:dyDescent="0.2">
      <c r="A346" s="115"/>
      <c r="B346" s="115"/>
      <c r="P346" s="19"/>
      <c r="Q346" s="19"/>
    </row>
    <row r="347" spans="1:17" ht="15" customHeight="1" x14ac:dyDescent="0.2">
      <c r="A347" s="115"/>
      <c r="B347" s="36" t="s">
        <v>633</v>
      </c>
      <c r="P347" s="19"/>
      <c r="Q347" s="19"/>
    </row>
    <row r="348" spans="1:17" ht="15" customHeight="1" x14ac:dyDescent="0.2">
      <c r="A348" s="115"/>
      <c r="P348" s="19"/>
      <c r="Q348" s="19"/>
    </row>
    <row r="349" spans="1:17" ht="15" customHeight="1" x14ac:dyDescent="0.2">
      <c r="A349" s="115"/>
      <c r="K349" s="158" t="s">
        <v>199</v>
      </c>
      <c r="L349" s="231" t="s">
        <v>1290</v>
      </c>
      <c r="M349" s="232"/>
      <c r="N349" s="232"/>
      <c r="O349" s="232"/>
      <c r="P349" s="233"/>
      <c r="Q349" s="19"/>
    </row>
    <row r="350" spans="1:17" ht="15" customHeight="1" x14ac:dyDescent="0.2">
      <c r="A350" s="115"/>
      <c r="L350" s="234"/>
      <c r="M350" s="222"/>
      <c r="N350" s="222"/>
      <c r="O350" s="222"/>
      <c r="P350" s="235"/>
      <c r="Q350" s="19"/>
    </row>
    <row r="351" spans="1:17" ht="15" customHeight="1" x14ac:dyDescent="0.2">
      <c r="A351" s="115"/>
      <c r="L351" s="234"/>
      <c r="M351" s="222"/>
      <c r="N351" s="222"/>
      <c r="O351" s="222"/>
      <c r="P351" s="235"/>
      <c r="Q351" s="19"/>
    </row>
    <row r="352" spans="1:17" ht="15" customHeight="1" x14ac:dyDescent="0.2">
      <c r="A352" s="115"/>
      <c r="L352" s="234"/>
      <c r="M352" s="222"/>
      <c r="N352" s="222"/>
      <c r="O352" s="222"/>
      <c r="P352" s="235"/>
      <c r="Q352" s="19"/>
    </row>
    <row r="353" spans="1:17" ht="15" customHeight="1" x14ac:dyDescent="0.2">
      <c r="A353" s="115"/>
      <c r="L353" s="236"/>
      <c r="M353" s="237"/>
      <c r="N353" s="237"/>
      <c r="O353" s="237"/>
      <c r="P353" s="238"/>
      <c r="Q353" s="19"/>
    </row>
    <row r="354" spans="1:17" ht="15" customHeight="1" x14ac:dyDescent="0.2">
      <c r="A354" s="115"/>
      <c r="P354" s="19"/>
      <c r="Q354" s="19"/>
    </row>
    <row r="355" spans="1:17" ht="15" customHeight="1" x14ac:dyDescent="0.2">
      <c r="L355" s="82"/>
      <c r="M355" s="82"/>
      <c r="N355" s="82"/>
      <c r="O355" s="82"/>
      <c r="P355" s="19"/>
      <c r="Q355" s="19"/>
    </row>
    <row r="356" spans="1:17" ht="15" customHeight="1" x14ac:dyDescent="0.2">
      <c r="L356" s="82"/>
      <c r="M356" s="82"/>
      <c r="N356" s="82"/>
      <c r="O356" s="82"/>
      <c r="P356" s="19"/>
      <c r="Q356" s="19"/>
    </row>
    <row r="357" spans="1:17" ht="15" customHeight="1" x14ac:dyDescent="0.2">
      <c r="C357" s="852" t="s">
        <v>971</v>
      </c>
      <c r="D357" s="853"/>
      <c r="E357" s="853"/>
      <c r="F357" s="854"/>
      <c r="G357" s="393"/>
      <c r="H357" s="393"/>
      <c r="I357" s="131" t="str">
        <f>IF(G357="","",IF(OR(G357="ΑΙΘΕΝΙΟ",G357="ΑΙΘΥΛΕΝΙΟ",G357="αιθυλένιο",G357="αιθένιο",G357="1-αιθένιο",G357="1-αιθυλένιο",G357="1-ΑΙΘΕΝΙΟ",G357="1-ΑΙΘΥΛΕΝΙΟ"),"G","R"))</f>
        <v/>
      </c>
      <c r="L357" s="82"/>
      <c r="M357" s="82"/>
      <c r="N357" s="82"/>
      <c r="O357" s="82"/>
      <c r="P357" s="19"/>
      <c r="Q357" s="19"/>
    </row>
    <row r="358" spans="1:17" ht="15" customHeight="1" x14ac:dyDescent="0.2">
      <c r="C358" s="855"/>
      <c r="D358" s="856"/>
      <c r="E358" s="856"/>
      <c r="F358" s="857"/>
      <c r="G358" s="462"/>
      <c r="H358" s="462"/>
      <c r="L358" s="82"/>
      <c r="M358" s="82"/>
      <c r="N358" s="82"/>
      <c r="O358" s="82"/>
      <c r="P358" s="19"/>
      <c r="Q358" s="19"/>
    </row>
    <row r="359" spans="1:17" ht="15" customHeight="1" x14ac:dyDescent="0.2">
      <c r="C359" s="858"/>
      <c r="D359" s="859"/>
      <c r="E359" s="859"/>
      <c r="F359" s="860"/>
      <c r="G359" s="394"/>
      <c r="H359" s="394"/>
      <c r="L359" s="82"/>
      <c r="M359" s="82"/>
      <c r="N359" s="82"/>
      <c r="O359" s="82"/>
      <c r="P359" s="19"/>
      <c r="Q359" s="19"/>
    </row>
    <row r="360" spans="1:17" ht="15" customHeight="1" x14ac:dyDescent="0.2">
      <c r="L360" s="82"/>
      <c r="M360" s="82"/>
      <c r="N360" s="82"/>
      <c r="O360" s="82"/>
      <c r="P360" s="19"/>
      <c r="Q360" s="19"/>
    </row>
    <row r="361" spans="1:17" ht="15" customHeight="1" x14ac:dyDescent="0.2">
      <c r="C361" s="656" t="s">
        <v>196</v>
      </c>
      <c r="D361" s="656"/>
      <c r="E361" s="656"/>
      <c r="F361" s="656"/>
      <c r="G361" s="490"/>
      <c r="H361" s="492"/>
      <c r="I361" s="131" t="str">
        <f>IF(G361="","",IF(OR(G361="ΑΙΘΑΝΟΛΗ",G361="1-ΑΙΘΑΝΟΛΗ",G361="αιθανόλη",G361="1-αιθανόλη",G361="αιθυλική αλκοόλη",G361="ΑΙΘΥΛΙΚΗ ΑΛΚΟΟΛΗ"),"G","R"))</f>
        <v/>
      </c>
      <c r="L361" s="82"/>
      <c r="M361" s="82"/>
      <c r="N361" s="82"/>
      <c r="O361" s="82"/>
      <c r="P361" s="19"/>
      <c r="Q361" s="19"/>
    </row>
    <row r="362" spans="1:17" ht="15" customHeight="1" x14ac:dyDescent="0.2">
      <c r="C362" s="779"/>
      <c r="D362" s="779"/>
      <c r="E362" s="779"/>
      <c r="F362" s="779"/>
      <c r="G362" s="493"/>
      <c r="H362" s="495"/>
      <c r="L362" s="82"/>
      <c r="M362" s="82"/>
      <c r="N362" s="82"/>
      <c r="O362" s="82"/>
      <c r="P362" s="19"/>
      <c r="Q362" s="19"/>
    </row>
    <row r="363" spans="1:17" ht="15" customHeight="1" x14ac:dyDescent="0.2">
      <c r="C363" s="657"/>
      <c r="D363" s="657"/>
      <c r="E363" s="657"/>
      <c r="F363" s="657"/>
      <c r="G363" s="496"/>
      <c r="H363" s="498"/>
      <c r="L363" s="82"/>
      <c r="M363" s="82"/>
      <c r="N363" s="82"/>
      <c r="O363" s="82"/>
      <c r="P363" s="19"/>
      <c r="Q363" s="19"/>
    </row>
    <row r="364" spans="1:17" ht="15" customHeight="1" x14ac:dyDescent="0.2">
      <c r="L364" s="82"/>
      <c r="M364" s="82"/>
      <c r="N364" s="82"/>
      <c r="O364" s="82"/>
      <c r="P364" s="19"/>
      <c r="Q364" s="19"/>
    </row>
    <row r="365" spans="1:17" ht="15" customHeight="1" x14ac:dyDescent="0.2">
      <c r="C365" s="656" t="s">
        <v>197</v>
      </c>
      <c r="D365" s="656"/>
      <c r="E365" s="656"/>
      <c r="F365" s="656"/>
      <c r="G365" s="393"/>
      <c r="H365" s="393"/>
      <c r="I365" s="131" t="str">
        <f>IF(G365="","",IF(OR(G365="ΑΙΘΙΝΙΟ",G365="1-ΑΙΘΙΝΙΟ",G365="ΑΚΕΤΥΛΕΝΙΟ",G365="αιθίνιο",G365="1-αιθίνιο",G365="ακετυλένιο"),"G","R"))</f>
        <v/>
      </c>
      <c r="L365" s="82"/>
      <c r="M365" s="82"/>
      <c r="N365" s="82"/>
      <c r="O365" s="82"/>
      <c r="P365" s="19"/>
      <c r="Q365" s="19"/>
    </row>
    <row r="366" spans="1:17" ht="15" customHeight="1" x14ac:dyDescent="0.2">
      <c r="C366" s="779"/>
      <c r="D366" s="779"/>
      <c r="E366" s="779"/>
      <c r="F366" s="779"/>
      <c r="G366" s="462"/>
      <c r="H366" s="462"/>
      <c r="L366" s="82"/>
      <c r="M366" s="82"/>
      <c r="N366" s="82"/>
      <c r="O366" s="82"/>
      <c r="P366" s="19"/>
      <c r="Q366" s="19"/>
    </row>
    <row r="367" spans="1:17" ht="15" customHeight="1" x14ac:dyDescent="0.2">
      <c r="C367" s="657"/>
      <c r="D367" s="657"/>
      <c r="E367" s="657"/>
      <c r="F367" s="657"/>
      <c r="G367" s="394"/>
      <c r="H367" s="394"/>
      <c r="L367" s="82"/>
      <c r="M367" s="82"/>
      <c r="N367" s="82"/>
      <c r="O367" s="82"/>
      <c r="P367" s="19"/>
      <c r="Q367" s="19"/>
    </row>
    <row r="368" spans="1:17" ht="15" customHeight="1" x14ac:dyDescent="0.2">
      <c r="L368" s="82"/>
      <c r="M368" s="82"/>
      <c r="N368" s="82"/>
      <c r="O368" s="82"/>
      <c r="P368" s="19"/>
      <c r="Q368" s="19"/>
    </row>
    <row r="369" spans="2:17" ht="15" customHeight="1" x14ac:dyDescent="0.2">
      <c r="C369" s="656" t="s">
        <v>198</v>
      </c>
      <c r="D369" s="656"/>
      <c r="E369" s="656"/>
      <c r="F369" s="656"/>
      <c r="G369" s="393"/>
      <c r="H369" s="393"/>
      <c r="I369" s="131" t="str">
        <f>IF(G369="","",IF(OR(G369="ΑΙΘΑΝΑΛΗ",G369="1-ΑΙΘΑΝΑΛΗ",G369="ΑΚΕΤΑΛΔΕΫΔΗ",G369="αιθανάλη",G369="1-αιθανάλη",G369="ακεταλδεΰδη"),"G","R"))</f>
        <v/>
      </c>
      <c r="L369" s="259" t="str">
        <f>IF(OR(I357="",I361="",I365="",I369=""),"",IF(AND(I357="G",I361="G",I365="G",I369="G"),"Φαίνεται πως αυτό το θέμα ήταν για εσένα ευκολότερο απ' ότι για κάποιους άλλους. Συγχαρητήρια!","Φαίνεται πως αυτό το θέμα δεν ήταν για εσένα τόσο εύκολο όσο για κάποιους άλλους. Προσπάθησε πάλι."))</f>
        <v/>
      </c>
      <c r="M369" s="259"/>
      <c r="N369" s="259"/>
      <c r="O369" s="259"/>
      <c r="P369" s="278" t="str">
        <f>IF(L369="","",IF(L369="Φαίνεται πως αυτό το θέμα ήταν για εσένα ευκολότερο απ' ότι για κάποιους άλλους. Συγχαρητήρια!","J","L"))</f>
        <v/>
      </c>
      <c r="Q369" s="19"/>
    </row>
    <row r="370" spans="2:17" ht="15" customHeight="1" x14ac:dyDescent="0.2">
      <c r="C370" s="779"/>
      <c r="D370" s="779"/>
      <c r="E370" s="779"/>
      <c r="F370" s="779"/>
      <c r="G370" s="462"/>
      <c r="H370" s="462"/>
      <c r="L370" s="259"/>
      <c r="M370" s="259"/>
      <c r="N370" s="259"/>
      <c r="O370" s="259"/>
      <c r="P370" s="278"/>
      <c r="Q370" s="19"/>
    </row>
    <row r="371" spans="2:17" ht="15" customHeight="1" x14ac:dyDescent="0.2">
      <c r="C371" s="657"/>
      <c r="D371" s="657"/>
      <c r="E371" s="657"/>
      <c r="F371" s="657"/>
      <c r="G371" s="394"/>
      <c r="H371" s="394"/>
      <c r="L371" s="259"/>
      <c r="M371" s="259"/>
      <c r="N371" s="259"/>
      <c r="O371" s="259"/>
      <c r="P371" s="278"/>
      <c r="Q371" s="19"/>
    </row>
    <row r="372" spans="2:17" ht="15" customHeight="1" x14ac:dyDescent="0.2">
      <c r="L372" s="82"/>
      <c r="M372" s="82"/>
      <c r="N372" s="82"/>
      <c r="O372" s="82"/>
      <c r="P372" s="19"/>
      <c r="Q372" s="19"/>
    </row>
    <row r="373" spans="2:17" ht="15" customHeight="1" x14ac:dyDescent="0.2">
      <c r="L373" s="82"/>
      <c r="M373" s="82"/>
      <c r="N373" s="82"/>
      <c r="O373" s="82"/>
      <c r="P373" s="19"/>
      <c r="Q373" s="19"/>
    </row>
    <row r="374" spans="2:17" ht="15" customHeight="1" x14ac:dyDescent="0.2">
      <c r="B374" s="213" t="s">
        <v>1291</v>
      </c>
      <c r="C374" s="213"/>
      <c r="D374" s="213"/>
      <c r="E374" s="213"/>
      <c r="F374" s="213"/>
      <c r="G374" s="213"/>
      <c r="H374" s="213"/>
      <c r="I374" s="213"/>
      <c r="J374" s="213"/>
      <c r="L374" s="82"/>
      <c r="M374" s="82"/>
      <c r="N374" s="82"/>
      <c r="O374" s="82"/>
      <c r="P374" s="19"/>
      <c r="Q374" s="19"/>
    </row>
    <row r="375" spans="2:17" ht="15" customHeight="1" x14ac:dyDescent="0.2">
      <c r="B375" s="213"/>
      <c r="C375" s="213"/>
      <c r="D375" s="213"/>
      <c r="E375" s="213"/>
      <c r="F375" s="213"/>
      <c r="G375" s="213"/>
      <c r="H375" s="213"/>
      <c r="I375" s="213"/>
      <c r="J375" s="213"/>
      <c r="L375" s="82"/>
      <c r="M375" s="82"/>
      <c r="N375" s="82"/>
      <c r="O375" s="82"/>
      <c r="P375" s="19"/>
      <c r="Q375" s="19"/>
    </row>
    <row r="376" spans="2:17" ht="15" customHeight="1" x14ac:dyDescent="0.2">
      <c r="B376" s="213"/>
      <c r="C376" s="213"/>
      <c r="D376" s="213"/>
      <c r="E376" s="213"/>
      <c r="F376" s="213"/>
      <c r="G376" s="213"/>
      <c r="H376" s="213"/>
      <c r="I376" s="213"/>
      <c r="J376" s="213"/>
      <c r="L376" s="82"/>
      <c r="M376" s="82"/>
      <c r="N376" s="82"/>
      <c r="O376" s="82"/>
      <c r="P376" s="19"/>
      <c r="Q376" s="19"/>
    </row>
    <row r="377" spans="2:17" ht="15" customHeight="1" x14ac:dyDescent="0.2">
      <c r="B377" s="213"/>
      <c r="C377" s="213"/>
      <c r="D377" s="213"/>
      <c r="E377" s="213"/>
      <c r="F377" s="213"/>
      <c r="G377" s="213"/>
      <c r="H377" s="213"/>
      <c r="I377" s="213"/>
      <c r="J377" s="213"/>
      <c r="L377" s="82"/>
      <c r="M377" s="82"/>
      <c r="N377" s="82"/>
      <c r="O377" s="82"/>
      <c r="P377" s="19"/>
      <c r="Q377" s="19"/>
    </row>
    <row r="378" spans="2:17" ht="15" customHeight="1" x14ac:dyDescent="0.2">
      <c r="B378" s="213"/>
      <c r="C378" s="213"/>
      <c r="D378" s="213"/>
      <c r="E378" s="213"/>
      <c r="F378" s="213"/>
      <c r="G378" s="213"/>
      <c r="H378" s="213"/>
      <c r="I378" s="213"/>
      <c r="J378" s="213"/>
      <c r="L378" s="82"/>
      <c r="M378" s="82"/>
      <c r="N378" s="82"/>
      <c r="O378" s="82"/>
      <c r="P378" s="19"/>
      <c r="Q378" s="19"/>
    </row>
    <row r="379" spans="2:17" ht="15" customHeight="1" x14ac:dyDescent="0.2">
      <c r="B379" s="213"/>
      <c r="C379" s="213"/>
      <c r="D379" s="213"/>
      <c r="E379" s="213"/>
      <c r="F379" s="213"/>
      <c r="G379" s="213"/>
      <c r="H379" s="213"/>
      <c r="I379" s="213"/>
      <c r="J379" s="213"/>
      <c r="L379" s="82"/>
      <c r="M379" s="82"/>
      <c r="N379" s="82"/>
      <c r="O379" s="82"/>
      <c r="P379" s="19"/>
      <c r="Q379" s="19"/>
    </row>
    <row r="380" spans="2:17" ht="15" customHeight="1" x14ac:dyDescent="0.2">
      <c r="B380" s="213"/>
      <c r="C380" s="213"/>
      <c r="D380" s="213"/>
      <c r="E380" s="213"/>
      <c r="F380" s="213"/>
      <c r="G380" s="213"/>
      <c r="H380" s="213"/>
      <c r="I380" s="213"/>
      <c r="J380" s="213"/>
      <c r="L380" s="82"/>
      <c r="M380" s="82"/>
      <c r="N380" s="82"/>
      <c r="O380" s="82"/>
      <c r="P380" s="19"/>
      <c r="Q380" s="19"/>
    </row>
    <row r="381" spans="2:17" ht="15" customHeight="1" x14ac:dyDescent="0.2">
      <c r="B381" s="213"/>
      <c r="C381" s="213"/>
      <c r="D381" s="213"/>
      <c r="E381" s="213"/>
      <c r="F381" s="213"/>
      <c r="G381" s="213"/>
      <c r="H381" s="213"/>
      <c r="I381" s="213"/>
      <c r="J381" s="213"/>
      <c r="L381" s="82"/>
      <c r="M381" s="82"/>
      <c r="N381" s="82"/>
      <c r="O381" s="82"/>
      <c r="P381" s="19"/>
      <c r="Q381" s="19"/>
    </row>
    <row r="382" spans="2:17" ht="15" customHeight="1" x14ac:dyDescent="0.2">
      <c r="B382" s="213"/>
      <c r="C382" s="213"/>
      <c r="D382" s="213"/>
      <c r="E382" s="213"/>
      <c r="F382" s="213"/>
      <c r="G382" s="213"/>
      <c r="H382" s="213"/>
      <c r="I382" s="213"/>
      <c r="J382" s="213"/>
      <c r="L382" s="82"/>
      <c r="M382" s="82"/>
      <c r="N382" s="82"/>
      <c r="O382" s="82"/>
      <c r="P382" s="19"/>
      <c r="Q382" s="19"/>
    </row>
    <row r="383" spans="2:17" ht="15" customHeight="1" x14ac:dyDescent="0.2">
      <c r="B383" s="213"/>
      <c r="C383" s="213"/>
      <c r="D383" s="213"/>
      <c r="E383" s="213"/>
      <c r="F383" s="213"/>
      <c r="G383" s="213"/>
      <c r="H383" s="213"/>
      <c r="I383" s="213"/>
      <c r="J383" s="213"/>
      <c r="L383" s="82"/>
      <c r="M383" s="82"/>
      <c r="N383" s="82"/>
      <c r="O383" s="82"/>
      <c r="P383" s="19"/>
      <c r="Q383" s="19"/>
    </row>
    <row r="384" spans="2:17" ht="15" customHeight="1" x14ac:dyDescent="0.2">
      <c r="B384" s="213"/>
      <c r="C384" s="213"/>
      <c r="D384" s="213"/>
      <c r="E384" s="213"/>
      <c r="F384" s="213"/>
      <c r="G384" s="213"/>
      <c r="H384" s="213"/>
      <c r="I384" s="213"/>
      <c r="J384" s="213"/>
      <c r="L384" s="82"/>
      <c r="M384" s="82"/>
      <c r="N384" s="82"/>
      <c r="O384" s="82"/>
      <c r="P384" s="19"/>
      <c r="Q384" s="19"/>
    </row>
    <row r="385" spans="2:17" ht="15" customHeight="1" x14ac:dyDescent="0.2">
      <c r="B385" s="213"/>
      <c r="C385" s="213"/>
      <c r="D385" s="213"/>
      <c r="E385" s="213"/>
      <c r="F385" s="213"/>
      <c r="G385" s="213"/>
      <c r="H385" s="213"/>
      <c r="I385" s="213"/>
      <c r="J385" s="213"/>
      <c r="L385" s="82"/>
      <c r="M385" s="82"/>
      <c r="N385" s="82"/>
      <c r="O385" s="82"/>
      <c r="P385" s="19"/>
      <c r="Q385" s="19"/>
    </row>
    <row r="386" spans="2:17" ht="15" customHeight="1" x14ac:dyDescent="0.2">
      <c r="B386" s="213"/>
      <c r="C386" s="213"/>
      <c r="D386" s="213"/>
      <c r="E386" s="213"/>
      <c r="F386" s="213"/>
      <c r="G386" s="213"/>
      <c r="H386" s="213"/>
      <c r="I386" s="213"/>
      <c r="J386" s="213"/>
      <c r="L386" s="82"/>
      <c r="M386" s="82"/>
      <c r="N386" s="82"/>
      <c r="O386" s="82"/>
      <c r="P386" s="19"/>
      <c r="Q386" s="19"/>
    </row>
    <row r="387" spans="2:17" ht="15" customHeight="1" x14ac:dyDescent="0.2">
      <c r="B387" s="213"/>
      <c r="C387" s="213"/>
      <c r="D387" s="213"/>
      <c r="E387" s="213"/>
      <c r="F387" s="213"/>
      <c r="G387" s="213"/>
      <c r="H387" s="213"/>
      <c r="I387" s="213"/>
      <c r="J387" s="213"/>
      <c r="L387" s="82"/>
      <c r="M387" s="82"/>
      <c r="N387" s="82"/>
      <c r="O387" s="82"/>
      <c r="P387" s="19"/>
      <c r="Q387" s="19"/>
    </row>
    <row r="388" spans="2:17" ht="15" customHeight="1" x14ac:dyDescent="0.2">
      <c r="B388" s="213"/>
      <c r="C388" s="213"/>
      <c r="D388" s="213"/>
      <c r="E388" s="213"/>
      <c r="F388" s="213"/>
      <c r="G388" s="213"/>
      <c r="H388" s="213"/>
      <c r="I388" s="213"/>
      <c r="J388" s="213"/>
      <c r="L388" s="82"/>
      <c r="M388" s="82"/>
      <c r="N388" s="82"/>
      <c r="O388" s="82"/>
      <c r="P388" s="19"/>
      <c r="Q388" s="19"/>
    </row>
    <row r="389" spans="2:17" ht="15" customHeight="1" x14ac:dyDescent="0.2">
      <c r="B389" s="213"/>
      <c r="C389" s="213"/>
      <c r="D389" s="213"/>
      <c r="E389" s="213"/>
      <c r="F389" s="213"/>
      <c r="G389" s="213"/>
      <c r="H389" s="213"/>
      <c r="I389" s="213"/>
      <c r="J389" s="213"/>
      <c r="L389" s="82"/>
      <c r="M389" s="82"/>
      <c r="N389" s="82"/>
      <c r="O389" s="82"/>
      <c r="P389" s="19"/>
      <c r="Q389" s="19"/>
    </row>
    <row r="390" spans="2:17" ht="15" customHeight="1" x14ac:dyDescent="0.2">
      <c r="B390" s="213"/>
      <c r="C390" s="213"/>
      <c r="D390" s="213"/>
      <c r="E390" s="213"/>
      <c r="F390" s="213"/>
      <c r="G390" s="213"/>
      <c r="H390" s="213"/>
      <c r="I390" s="213"/>
      <c r="J390" s="213"/>
      <c r="P390" s="19"/>
      <c r="Q390" s="19"/>
    </row>
    <row r="391" spans="2:17" ht="15" customHeight="1" x14ac:dyDescent="0.2">
      <c r="B391" s="883" t="s">
        <v>182</v>
      </c>
      <c r="C391" s="883"/>
      <c r="D391" s="883"/>
      <c r="E391" s="883"/>
      <c r="F391" s="883"/>
      <c r="G391" s="883"/>
      <c r="H391" s="883"/>
      <c r="I391" s="883"/>
      <c r="J391" s="883"/>
      <c r="P391" s="19"/>
      <c r="Q391" s="19"/>
    </row>
    <row r="392" spans="2:17" ht="18" customHeight="1" x14ac:dyDescent="0.2">
      <c r="B392" s="864" t="s">
        <v>183</v>
      </c>
      <c r="C392" s="764"/>
      <c r="D392" s="764"/>
      <c r="E392" s="764"/>
      <c r="F392" s="764"/>
      <c r="G392" s="764"/>
      <c r="H392" s="764"/>
      <c r="I392" s="764"/>
      <c r="J392" s="764"/>
      <c r="P392" s="19"/>
      <c r="Q392" s="19"/>
    </row>
    <row r="393" spans="2:17" ht="18" customHeight="1" x14ac:dyDescent="0.2">
      <c r="B393" s="864"/>
      <c r="C393" s="764"/>
      <c r="D393" s="764"/>
      <c r="E393" s="764"/>
      <c r="F393" s="764"/>
      <c r="G393" s="764"/>
      <c r="H393" s="764"/>
      <c r="I393" s="764"/>
      <c r="J393" s="764"/>
      <c r="P393" s="19"/>
      <c r="Q393" s="19"/>
    </row>
    <row r="394" spans="2:17" ht="18" customHeight="1" x14ac:dyDescent="0.2">
      <c r="B394" s="864"/>
      <c r="C394" s="764"/>
      <c r="D394" s="764"/>
      <c r="E394" s="764"/>
      <c r="F394" s="764"/>
      <c r="G394" s="764"/>
      <c r="H394" s="764"/>
      <c r="I394" s="764"/>
      <c r="J394" s="764"/>
      <c r="P394" s="19"/>
      <c r="Q394" s="19"/>
    </row>
    <row r="395" spans="2:17" ht="18" customHeight="1" x14ac:dyDescent="0.2">
      <c r="B395" s="764"/>
      <c r="C395" s="764"/>
      <c r="D395" s="764"/>
      <c r="E395" s="764"/>
      <c r="F395" s="764"/>
      <c r="G395" s="764"/>
      <c r="H395" s="764"/>
      <c r="I395" s="764"/>
      <c r="J395" s="764"/>
      <c r="P395" s="19"/>
      <c r="Q395" s="19"/>
    </row>
    <row r="396" spans="2:17" ht="15" customHeight="1" x14ac:dyDescent="0.2">
      <c r="B396" s="769" t="s">
        <v>487</v>
      </c>
      <c r="C396" s="770"/>
      <c r="D396" s="153"/>
      <c r="E396" s="153"/>
      <c r="F396" s="153"/>
      <c r="G396" s="153"/>
      <c r="H396" s="771" t="s">
        <v>483</v>
      </c>
      <c r="I396" s="772"/>
      <c r="J396" s="153"/>
      <c r="P396" s="19"/>
      <c r="Q396" s="19"/>
    </row>
    <row r="397" spans="2:17" ht="15" customHeight="1" x14ac:dyDescent="0.2">
      <c r="B397" s="153"/>
      <c r="C397" s="153"/>
      <c r="D397" s="153"/>
      <c r="E397" s="153"/>
      <c r="F397" s="153"/>
      <c r="G397" s="153"/>
      <c r="H397" s="773"/>
      <c r="I397" s="774"/>
      <c r="J397" s="153"/>
      <c r="P397" s="19"/>
      <c r="Q397" s="19"/>
    </row>
    <row r="398" spans="2:17" ht="15" customHeight="1" x14ac:dyDescent="0.2">
      <c r="B398" s="153"/>
      <c r="C398" s="153"/>
      <c r="D398" s="153"/>
      <c r="E398" s="153"/>
      <c r="F398" s="153"/>
      <c r="G398" s="153"/>
      <c r="H398" s="412" t="s">
        <v>191</v>
      </c>
      <c r="I398" s="395"/>
      <c r="J398" s="153"/>
      <c r="P398" s="19"/>
      <c r="Q398" s="19"/>
    </row>
    <row r="399" spans="2:17" ht="15" customHeight="1" x14ac:dyDescent="0.2">
      <c r="B399" s="153"/>
      <c r="C399" s="153"/>
      <c r="D399" s="153"/>
      <c r="E399" s="153"/>
      <c r="F399" s="153"/>
      <c r="G399" s="153"/>
      <c r="H399" s="412"/>
      <c r="I399" s="395"/>
      <c r="J399" s="153"/>
      <c r="P399" s="19"/>
      <c r="Q399" s="19"/>
    </row>
    <row r="400" spans="2:17" ht="15" customHeight="1" x14ac:dyDescent="0.2">
      <c r="H400" s="412" t="s">
        <v>485</v>
      </c>
      <c r="I400" s="395"/>
      <c r="P400" s="19"/>
      <c r="Q400" s="19"/>
    </row>
    <row r="401" spans="2:17" ht="15" customHeight="1" x14ac:dyDescent="0.2">
      <c r="H401" s="412"/>
      <c r="I401" s="395"/>
      <c r="P401" s="19"/>
      <c r="Q401" s="19"/>
    </row>
    <row r="402" spans="2:17" ht="15" customHeight="1" x14ac:dyDescent="0.2">
      <c r="H402" s="412" t="s">
        <v>484</v>
      </c>
      <c r="I402" s="395"/>
      <c r="P402" s="19"/>
      <c r="Q402" s="19"/>
    </row>
    <row r="403" spans="2:17" ht="15" customHeight="1" x14ac:dyDescent="0.2">
      <c r="H403" s="412"/>
      <c r="I403" s="395"/>
      <c r="P403" s="19"/>
      <c r="Q403" s="19"/>
    </row>
    <row r="404" spans="2:17" ht="15" customHeight="1" x14ac:dyDescent="0.2">
      <c r="H404" s="412" t="s">
        <v>486</v>
      </c>
      <c r="I404" s="395"/>
      <c r="P404" s="19"/>
      <c r="Q404" s="19"/>
    </row>
    <row r="405" spans="2:17" ht="15" customHeight="1" x14ac:dyDescent="0.2">
      <c r="H405" s="412"/>
      <c r="I405" s="395"/>
      <c r="J405" s="131" t="str">
        <f>IF(OR(I398="",I400="",I402="",I404=""),"",IF(AND(I398="20L",I400="0L",I402="40L",I404="0L"),"G","R"))</f>
        <v/>
      </c>
      <c r="P405" s="19"/>
      <c r="Q405" s="19"/>
    </row>
    <row r="406" spans="2:17" ht="15" customHeight="1" x14ac:dyDescent="0.2">
      <c r="P406" s="19"/>
      <c r="Q406" s="19"/>
    </row>
    <row r="407" spans="2:17" ht="15" customHeight="1" x14ac:dyDescent="0.2">
      <c r="B407" s="769" t="s">
        <v>323</v>
      </c>
      <c r="C407" s="770"/>
      <c r="D407" s="153"/>
      <c r="E407" s="153"/>
      <c r="F407" s="153"/>
      <c r="G407" s="153"/>
      <c r="H407" s="771" t="s">
        <v>483</v>
      </c>
      <c r="I407" s="772"/>
      <c r="J407" s="153"/>
      <c r="P407" s="19"/>
      <c r="Q407" s="19"/>
    </row>
    <row r="408" spans="2:17" ht="15" customHeight="1" x14ac:dyDescent="0.2">
      <c r="B408" s="153"/>
      <c r="C408" s="153"/>
      <c r="D408" s="153"/>
      <c r="E408" s="153"/>
      <c r="F408" s="153"/>
      <c r="G408" s="153"/>
      <c r="H408" s="773"/>
      <c r="I408" s="774"/>
      <c r="J408" s="153"/>
      <c r="P408" s="19"/>
      <c r="Q408" s="19"/>
    </row>
    <row r="409" spans="2:17" ht="15" customHeight="1" x14ac:dyDescent="0.2">
      <c r="B409" s="153"/>
      <c r="C409" s="153"/>
      <c r="D409" s="153"/>
      <c r="E409" s="153"/>
      <c r="F409" s="153"/>
      <c r="G409" s="153"/>
      <c r="H409" s="412" t="s">
        <v>191</v>
      </c>
      <c r="I409" s="395"/>
      <c r="J409" s="153"/>
      <c r="P409" s="19"/>
      <c r="Q409" s="19"/>
    </row>
    <row r="410" spans="2:17" ht="15" customHeight="1" x14ac:dyDescent="0.2">
      <c r="B410" s="153"/>
      <c r="C410" s="153"/>
      <c r="D410" s="153"/>
      <c r="E410" s="153"/>
      <c r="F410" s="153"/>
      <c r="G410" s="153"/>
      <c r="H410" s="412"/>
      <c r="I410" s="395"/>
      <c r="J410" s="153"/>
      <c r="P410" s="19"/>
      <c r="Q410" s="19"/>
    </row>
    <row r="411" spans="2:17" ht="15" customHeight="1" x14ac:dyDescent="0.2">
      <c r="H411" s="412" t="s">
        <v>485</v>
      </c>
      <c r="I411" s="395"/>
      <c r="P411" s="19"/>
      <c r="Q411" s="19"/>
    </row>
    <row r="412" spans="2:17" ht="15" customHeight="1" x14ac:dyDescent="0.2">
      <c r="H412" s="412"/>
      <c r="I412" s="395"/>
      <c r="P412" s="19"/>
      <c r="Q412" s="19"/>
    </row>
    <row r="413" spans="2:17" ht="15" customHeight="1" x14ac:dyDescent="0.2">
      <c r="H413" s="412" t="s">
        <v>484</v>
      </c>
      <c r="I413" s="395"/>
      <c r="P413" s="19"/>
      <c r="Q413" s="19"/>
    </row>
    <row r="414" spans="2:17" ht="15" customHeight="1" x14ac:dyDescent="0.2">
      <c r="H414" s="412"/>
      <c r="I414" s="395"/>
      <c r="P414" s="19"/>
      <c r="Q414" s="19"/>
    </row>
    <row r="415" spans="2:17" ht="15" customHeight="1" x14ac:dyDescent="0.2">
      <c r="H415" s="412" t="s">
        <v>486</v>
      </c>
      <c r="I415" s="395"/>
      <c r="P415" s="19"/>
      <c r="Q415" s="19"/>
    </row>
    <row r="416" spans="2:17" ht="15" customHeight="1" x14ac:dyDescent="0.2">
      <c r="H416" s="412"/>
      <c r="I416" s="395"/>
      <c r="J416" s="131" t="str">
        <f>IF(OR(I409="",I411="",I413="",I415=""),"",IF(AND(I409="0L",I411="0L",I413="50L",I415="0L"),"G","R"))</f>
        <v/>
      </c>
      <c r="P416" s="19"/>
      <c r="Q416" s="19"/>
    </row>
    <row r="417" spans="2:17" ht="15" customHeight="1" x14ac:dyDescent="0.2">
      <c r="P417" s="19"/>
      <c r="Q417" s="19"/>
    </row>
    <row r="418" spans="2:17" ht="15" customHeight="1" x14ac:dyDescent="0.2">
      <c r="B418" s="769" t="s">
        <v>324</v>
      </c>
      <c r="C418" s="770"/>
      <c r="D418" s="153"/>
      <c r="E418" s="153"/>
      <c r="F418" s="153"/>
      <c r="G418" s="153"/>
      <c r="H418" s="771" t="s">
        <v>483</v>
      </c>
      <c r="I418" s="772"/>
      <c r="J418" s="153"/>
      <c r="P418" s="19"/>
      <c r="Q418" s="19"/>
    </row>
    <row r="419" spans="2:17" ht="15" customHeight="1" x14ac:dyDescent="0.2">
      <c r="B419" s="153"/>
      <c r="C419" s="153"/>
      <c r="D419" s="153"/>
      <c r="E419" s="153"/>
      <c r="F419" s="153"/>
      <c r="G419" s="153"/>
      <c r="H419" s="773"/>
      <c r="I419" s="774"/>
      <c r="J419" s="153"/>
      <c r="P419" s="19"/>
      <c r="Q419" s="19"/>
    </row>
    <row r="420" spans="2:17" ht="15" customHeight="1" x14ac:dyDescent="0.2">
      <c r="B420" s="153"/>
      <c r="C420" s="153"/>
      <c r="D420" s="153"/>
      <c r="E420" s="153"/>
      <c r="F420" s="153"/>
      <c r="G420" s="153"/>
      <c r="H420" s="412" t="s">
        <v>191</v>
      </c>
      <c r="I420" s="395"/>
      <c r="J420" s="153"/>
      <c r="P420" s="19"/>
      <c r="Q420" s="19"/>
    </row>
    <row r="421" spans="2:17" ht="15" customHeight="1" x14ac:dyDescent="0.2">
      <c r="B421" s="153"/>
      <c r="C421" s="153"/>
      <c r="D421" s="153"/>
      <c r="E421" s="153"/>
      <c r="F421" s="153"/>
      <c r="G421" s="153"/>
      <c r="H421" s="412"/>
      <c r="I421" s="395"/>
      <c r="J421" s="153"/>
      <c r="P421" s="19"/>
      <c r="Q421" s="19"/>
    </row>
    <row r="422" spans="2:17" ht="15" customHeight="1" x14ac:dyDescent="0.2">
      <c r="H422" s="412" t="s">
        <v>485</v>
      </c>
      <c r="I422" s="395"/>
      <c r="P422" s="19"/>
      <c r="Q422" s="19"/>
    </row>
    <row r="423" spans="2:17" ht="15" customHeight="1" x14ac:dyDescent="0.2">
      <c r="H423" s="412"/>
      <c r="I423" s="395"/>
      <c r="P423" s="19"/>
      <c r="Q423" s="19"/>
    </row>
    <row r="424" spans="2:17" ht="15" customHeight="1" x14ac:dyDescent="0.2">
      <c r="H424" s="412" t="s">
        <v>484</v>
      </c>
      <c r="I424" s="395"/>
      <c r="P424" s="19"/>
      <c r="Q424" s="19"/>
    </row>
    <row r="425" spans="2:17" ht="15" customHeight="1" x14ac:dyDescent="0.2">
      <c r="H425" s="412"/>
      <c r="I425" s="395"/>
      <c r="P425" s="19"/>
      <c r="Q425" s="19"/>
    </row>
    <row r="426" spans="2:17" ht="15" customHeight="1" x14ac:dyDescent="0.2">
      <c r="H426" s="412" t="s">
        <v>486</v>
      </c>
      <c r="I426" s="395"/>
      <c r="P426" s="19"/>
      <c r="Q426" s="19"/>
    </row>
    <row r="427" spans="2:17" ht="15" customHeight="1" x14ac:dyDescent="0.2">
      <c r="H427" s="412"/>
      <c r="I427" s="395"/>
      <c r="J427" s="131" t="str">
        <f>IF(OR(I420="",I422="",I424="",I426=""),"",IF(AND(I420="0L",I422="0L",I424="20L",I426="15L"),"G","R"))</f>
        <v/>
      </c>
      <c r="P427" s="19"/>
      <c r="Q427" s="19"/>
    </row>
    <row r="428" spans="2:17" ht="15" customHeight="1" x14ac:dyDescent="0.2">
      <c r="P428" s="19"/>
      <c r="Q428" s="19"/>
    </row>
    <row r="429" spans="2:17" ht="15" customHeight="1" x14ac:dyDescent="0.2">
      <c r="B429" s="769" t="s">
        <v>192</v>
      </c>
      <c r="C429" s="770"/>
      <c r="D429" s="153"/>
      <c r="E429" s="153"/>
      <c r="F429" s="153"/>
      <c r="G429" s="153"/>
      <c r="H429" s="771" t="s">
        <v>483</v>
      </c>
      <c r="I429" s="772"/>
      <c r="J429" s="153"/>
      <c r="P429" s="19"/>
      <c r="Q429" s="19"/>
    </row>
    <row r="430" spans="2:17" ht="15" customHeight="1" x14ac:dyDescent="0.2">
      <c r="B430" s="153"/>
      <c r="C430" s="153"/>
      <c r="D430" s="153"/>
      <c r="E430" s="153"/>
      <c r="F430" s="153"/>
      <c r="G430" s="153"/>
      <c r="H430" s="773"/>
      <c r="I430" s="774"/>
      <c r="J430" s="153"/>
      <c r="P430" s="19"/>
      <c r="Q430" s="19"/>
    </row>
    <row r="431" spans="2:17" ht="15" customHeight="1" x14ac:dyDescent="0.2">
      <c r="B431" s="153"/>
      <c r="C431" s="153"/>
      <c r="D431" s="153"/>
      <c r="E431" s="153"/>
      <c r="F431" s="153"/>
      <c r="G431" s="153"/>
      <c r="H431" s="412" t="s">
        <v>191</v>
      </c>
      <c r="I431" s="395"/>
      <c r="J431" s="153"/>
      <c r="P431" s="19"/>
      <c r="Q431" s="19"/>
    </row>
    <row r="432" spans="2:17" x14ac:dyDescent="0.2">
      <c r="B432" s="153"/>
      <c r="C432" s="153"/>
      <c r="D432" s="153"/>
      <c r="E432" s="153"/>
      <c r="F432" s="153"/>
      <c r="G432" s="153"/>
      <c r="H432" s="412"/>
      <c r="I432" s="395"/>
      <c r="J432" s="153"/>
      <c r="P432" s="19"/>
      <c r="Q432" s="19"/>
    </row>
    <row r="433" spans="2:17" x14ac:dyDescent="0.2">
      <c r="H433" s="412" t="s">
        <v>485</v>
      </c>
      <c r="I433" s="395"/>
      <c r="P433" s="19"/>
      <c r="Q433" s="19"/>
    </row>
    <row r="434" spans="2:17" x14ac:dyDescent="0.2">
      <c r="H434" s="412"/>
      <c r="I434" s="395"/>
      <c r="P434" s="19"/>
      <c r="Q434" s="19"/>
    </row>
    <row r="435" spans="2:17" x14ac:dyDescent="0.2">
      <c r="H435" s="412" t="s">
        <v>484</v>
      </c>
      <c r="I435" s="395"/>
      <c r="P435" s="19"/>
      <c r="Q435" s="19"/>
    </row>
    <row r="436" spans="2:17" x14ac:dyDescent="0.2">
      <c r="H436" s="412"/>
      <c r="I436" s="395"/>
      <c r="P436" s="19"/>
      <c r="Q436" s="19"/>
    </row>
    <row r="437" spans="2:17" x14ac:dyDescent="0.2">
      <c r="H437" s="412" t="s">
        <v>486</v>
      </c>
      <c r="I437" s="395"/>
      <c r="P437" s="19"/>
      <c r="Q437" s="19"/>
    </row>
    <row r="438" spans="2:17" x14ac:dyDescent="0.2">
      <c r="H438" s="412"/>
      <c r="I438" s="395"/>
      <c r="J438" s="131" t="str">
        <f>IF(OR(I431="",I433="",I435="",I437=""),"",IF(AND(I431="0L",I433="0L",I435="0L",I437="45L"),"G","R"))</f>
        <v/>
      </c>
      <c r="P438" s="19"/>
      <c r="Q438" s="19"/>
    </row>
    <row r="439" spans="2:17" x14ac:dyDescent="0.2">
      <c r="P439" s="19"/>
      <c r="Q439" s="19"/>
    </row>
    <row r="440" spans="2:17" x14ac:dyDescent="0.2">
      <c r="B440" s="769" t="s">
        <v>193</v>
      </c>
      <c r="C440" s="770"/>
      <c r="D440" s="153"/>
      <c r="E440" s="153"/>
      <c r="F440" s="153"/>
      <c r="G440" s="153"/>
      <c r="H440" s="771" t="s">
        <v>483</v>
      </c>
      <c r="I440" s="772"/>
      <c r="J440" s="153"/>
      <c r="P440" s="19"/>
      <c r="Q440" s="19"/>
    </row>
    <row r="441" spans="2:17" x14ac:dyDescent="0.2">
      <c r="B441" s="153"/>
      <c r="C441" s="153"/>
      <c r="D441" s="153"/>
      <c r="E441" s="153"/>
      <c r="F441" s="153"/>
      <c r="G441" s="153"/>
      <c r="H441" s="773"/>
      <c r="I441" s="774"/>
      <c r="J441" s="153"/>
      <c r="P441" s="19"/>
      <c r="Q441" s="19"/>
    </row>
    <row r="442" spans="2:17" x14ac:dyDescent="0.2">
      <c r="B442" s="153"/>
      <c r="C442" s="153"/>
      <c r="D442" s="153"/>
      <c r="E442" s="153"/>
      <c r="F442" s="153"/>
      <c r="G442" s="153"/>
      <c r="H442" s="412" t="s">
        <v>191</v>
      </c>
      <c r="I442" s="395"/>
      <c r="J442" s="153"/>
      <c r="P442" s="19"/>
      <c r="Q442" s="19"/>
    </row>
    <row r="443" spans="2:17" x14ac:dyDescent="0.2">
      <c r="B443" s="153"/>
      <c r="C443" s="153"/>
      <c r="D443" s="153"/>
      <c r="E443" s="153"/>
      <c r="F443" s="153"/>
      <c r="G443" s="153"/>
      <c r="H443" s="412"/>
      <c r="I443" s="395"/>
      <c r="J443" s="153"/>
      <c r="P443" s="19"/>
      <c r="Q443" s="19"/>
    </row>
    <row r="444" spans="2:17" x14ac:dyDescent="0.2">
      <c r="H444" s="412" t="s">
        <v>485</v>
      </c>
      <c r="I444" s="395"/>
      <c r="P444" s="19"/>
      <c r="Q444" s="19"/>
    </row>
    <row r="445" spans="2:17" x14ac:dyDescent="0.2">
      <c r="H445" s="412"/>
      <c r="I445" s="395"/>
      <c r="P445" s="19"/>
      <c r="Q445" s="19"/>
    </row>
    <row r="446" spans="2:17" x14ac:dyDescent="0.2">
      <c r="H446" s="412" t="s">
        <v>484</v>
      </c>
      <c r="I446" s="395"/>
      <c r="P446" s="19"/>
      <c r="Q446" s="19"/>
    </row>
    <row r="447" spans="2:17" x14ac:dyDescent="0.2">
      <c r="H447" s="412"/>
      <c r="I447" s="395"/>
      <c r="L447" s="259" t="str">
        <f>IF(OR(J405="",J416="",J427="",J438="",J449=""),"",IF(AND(J405="G",J416="G",J427="G",J438="G",J449="G"),"Εξαιρετική επίδοση. Εύγε!","Έκανες κάποιο λάθος, ή... δε συνεμορφώθης προς τας υποδείξεις, ή και τα δύο μαζί. Προσπάθησε πάλι."))</f>
        <v/>
      </c>
      <c r="M447" s="259"/>
      <c r="N447" s="259"/>
      <c r="O447" s="259"/>
      <c r="P447" s="278" t="str">
        <f>IF(L447="","",IF(L447="Εξαιρετική επίδοση. Εύγε!","J","L"))</f>
        <v/>
      </c>
      <c r="Q447" s="19"/>
    </row>
    <row r="448" spans="2:17" x14ac:dyDescent="0.2">
      <c r="H448" s="412" t="s">
        <v>486</v>
      </c>
      <c r="I448" s="395"/>
      <c r="L448" s="259"/>
      <c r="M448" s="259"/>
      <c r="N448" s="259"/>
      <c r="O448" s="259"/>
      <c r="P448" s="278"/>
      <c r="Q448" s="19"/>
    </row>
    <row r="449" spans="2:17" x14ac:dyDescent="0.2">
      <c r="H449" s="412"/>
      <c r="I449" s="395"/>
      <c r="J449" s="131" t="str">
        <f>IF(OR(I442="",I444="",I446="",I448=""),"",IF(AND(I442="0L",I444="10L",I446="0L",I448="70L"),"G","R"))</f>
        <v/>
      </c>
      <c r="L449" s="259"/>
      <c r="M449" s="259"/>
      <c r="N449" s="259"/>
      <c r="O449" s="259"/>
      <c r="P449" s="278"/>
      <c r="Q449" s="19"/>
    </row>
    <row r="450" spans="2:17" x14ac:dyDescent="0.2">
      <c r="P450" s="19"/>
      <c r="Q450" s="19"/>
    </row>
    <row r="451" spans="2:17" x14ac:dyDescent="0.2">
      <c r="B451" s="213" t="s">
        <v>1292</v>
      </c>
      <c r="C451" s="213"/>
      <c r="D451" s="213"/>
      <c r="E451" s="213"/>
      <c r="F451" s="213"/>
      <c r="G451" s="213"/>
      <c r="H451" s="213"/>
      <c r="I451" s="213"/>
      <c r="J451" s="213"/>
      <c r="P451" s="19"/>
      <c r="Q451" s="19"/>
    </row>
    <row r="452" spans="2:17" x14ac:dyDescent="0.2">
      <c r="B452" s="213"/>
      <c r="C452" s="213"/>
      <c r="D452" s="213"/>
      <c r="E452" s="213"/>
      <c r="F452" s="213"/>
      <c r="G452" s="213"/>
      <c r="H452" s="213"/>
      <c r="I452" s="213"/>
      <c r="J452" s="213"/>
      <c r="P452" s="19"/>
      <c r="Q452" s="19"/>
    </row>
    <row r="453" spans="2:17" x14ac:dyDescent="0.2">
      <c r="B453" s="213"/>
      <c r="C453" s="213"/>
      <c r="D453" s="213"/>
      <c r="E453" s="213"/>
      <c r="F453" s="213"/>
      <c r="G453" s="213"/>
      <c r="H453" s="213"/>
      <c r="I453" s="213"/>
      <c r="J453" s="213"/>
      <c r="P453" s="19"/>
      <c r="Q453" s="19"/>
    </row>
    <row r="454" spans="2:17" x14ac:dyDescent="0.2">
      <c r="B454" s="213"/>
      <c r="C454" s="213"/>
      <c r="D454" s="213"/>
      <c r="E454" s="213"/>
      <c r="F454" s="213"/>
      <c r="G454" s="213"/>
      <c r="H454" s="213"/>
      <c r="I454" s="213"/>
      <c r="J454" s="213"/>
      <c r="P454" s="19"/>
      <c r="Q454" s="19"/>
    </row>
    <row r="455" spans="2:17" x14ac:dyDescent="0.2">
      <c r="B455" s="213"/>
      <c r="C455" s="213"/>
      <c r="D455" s="213"/>
      <c r="E455" s="213"/>
      <c r="F455" s="213"/>
      <c r="G455" s="213"/>
      <c r="H455" s="213"/>
      <c r="I455" s="213"/>
      <c r="J455" s="213"/>
      <c r="P455" s="19"/>
      <c r="Q455" s="19"/>
    </row>
    <row r="456" spans="2:17" x14ac:dyDescent="0.2">
      <c r="B456" s="213"/>
      <c r="C456" s="213"/>
      <c r="D456" s="213"/>
      <c r="E456" s="213"/>
      <c r="F456" s="213"/>
      <c r="G456" s="213"/>
      <c r="H456" s="213"/>
      <c r="I456" s="213"/>
      <c r="J456" s="213"/>
      <c r="P456" s="19"/>
      <c r="Q456" s="19"/>
    </row>
    <row r="457" spans="2:17" x14ac:dyDescent="0.2">
      <c r="B457" s="213"/>
      <c r="C457" s="213"/>
      <c r="D457" s="213"/>
      <c r="E457" s="213"/>
      <c r="F457" s="213"/>
      <c r="G457" s="213"/>
      <c r="H457" s="213"/>
      <c r="I457" s="213"/>
      <c r="J457" s="213"/>
      <c r="P457" s="19"/>
      <c r="Q457" s="19"/>
    </row>
    <row r="458" spans="2:17" x14ac:dyDescent="0.2">
      <c r="B458" s="213"/>
      <c r="C458" s="213"/>
      <c r="D458" s="213"/>
      <c r="E458" s="213"/>
      <c r="F458" s="213"/>
      <c r="G458" s="213"/>
      <c r="H458" s="213"/>
      <c r="I458" s="213"/>
      <c r="J458" s="213"/>
      <c r="P458" s="19"/>
      <c r="Q458" s="19"/>
    </row>
    <row r="459" spans="2:17" x14ac:dyDescent="0.2">
      <c r="P459" s="19"/>
      <c r="Q459" s="19"/>
    </row>
    <row r="460" spans="2:17" x14ac:dyDescent="0.2">
      <c r="P460" s="19"/>
      <c r="Q460" s="19"/>
    </row>
    <row r="461" spans="2:17" x14ac:dyDescent="0.2">
      <c r="P461" s="19"/>
      <c r="Q461" s="19"/>
    </row>
    <row r="462" spans="2:17" x14ac:dyDescent="0.2">
      <c r="P462" s="19"/>
      <c r="Q462" s="19"/>
    </row>
    <row r="463" spans="2:17" x14ac:dyDescent="0.2">
      <c r="P463" s="19"/>
      <c r="Q463" s="19"/>
    </row>
    <row r="464" spans="2:17" x14ac:dyDescent="0.2">
      <c r="P464" s="19"/>
      <c r="Q464" s="19"/>
    </row>
    <row r="465" spans="2:17" x14ac:dyDescent="0.2">
      <c r="P465" s="19"/>
      <c r="Q465" s="19"/>
    </row>
    <row r="466" spans="2:17" x14ac:dyDescent="0.2">
      <c r="P466" s="19"/>
      <c r="Q466" s="19"/>
    </row>
    <row r="467" spans="2:17" ht="15" customHeight="1" x14ac:dyDescent="0.2">
      <c r="B467" s="767" t="s">
        <v>570</v>
      </c>
      <c r="C467" s="656" t="s">
        <v>274</v>
      </c>
      <c r="D467" s="656"/>
      <c r="E467" s="656"/>
      <c r="F467" s="656"/>
      <c r="G467" s="656"/>
      <c r="H467" s="393"/>
      <c r="I467" s="393"/>
      <c r="K467" s="259" t="str">
        <f>IF(J468&lt;&gt;"G","","Η Φ είναι σίγουρα αλκάνιο [CvH2v+2] και αφού έχει Mr=44, δε μπορεί παρά να είναι ν=3, δηλαδή πρόκειται για το προπάνιο.")</f>
        <v/>
      </c>
      <c r="L467" s="259"/>
      <c r="M467" s="259"/>
      <c r="N467" s="259"/>
      <c r="O467" s="259"/>
      <c r="P467" s="19"/>
      <c r="Q467" s="19"/>
    </row>
    <row r="468" spans="2:17" x14ac:dyDescent="0.2">
      <c r="B468" s="767"/>
      <c r="C468" s="657"/>
      <c r="D468" s="657"/>
      <c r="E468" s="657"/>
      <c r="F468" s="657"/>
      <c r="G468" s="657"/>
      <c r="H468" s="394"/>
      <c r="I468" s="394"/>
      <c r="J468" s="131" t="str">
        <f>IF(H467="","",IF(OR(H467="προπάνιο",H467="ΠΡΟΠΑΝΙΟ"),"G","R"))</f>
        <v/>
      </c>
      <c r="K468" s="259"/>
      <c r="L468" s="259"/>
      <c r="M468" s="259"/>
      <c r="N468" s="259"/>
      <c r="O468" s="259"/>
      <c r="P468" s="19"/>
      <c r="Q468" s="19"/>
    </row>
    <row r="469" spans="2:17" x14ac:dyDescent="0.2">
      <c r="K469" s="259"/>
      <c r="L469" s="259"/>
      <c r="M469" s="259"/>
      <c r="N469" s="259"/>
      <c r="O469" s="259"/>
      <c r="P469" s="19"/>
      <c r="Q469" s="19"/>
    </row>
    <row r="470" spans="2:17" x14ac:dyDescent="0.2">
      <c r="B470" s="767" t="s">
        <v>571</v>
      </c>
      <c r="C470" s="656" t="s">
        <v>275</v>
      </c>
      <c r="D470" s="656"/>
      <c r="E470" s="656"/>
      <c r="F470" s="656"/>
      <c r="G470" s="656"/>
      <c r="H470" s="393"/>
      <c r="I470" s="393"/>
      <c r="P470" s="19"/>
      <c r="Q470" s="19"/>
    </row>
    <row r="471" spans="2:17" ht="15" customHeight="1" x14ac:dyDescent="0.2">
      <c r="B471" s="767"/>
      <c r="C471" s="657"/>
      <c r="D471" s="657"/>
      <c r="E471" s="657"/>
      <c r="F471" s="657"/>
      <c r="G471" s="657"/>
      <c r="H471" s="394"/>
      <c r="I471" s="394"/>
      <c r="J471" s="131" t="str">
        <f>IF(H470="","",IF(OR(H470="προπίνιο",H470="ΠΡΟΠΙΝΙΟ",H470="1-προπίνιο",H470="1-ΠΡΟΠΙΝΙΟ"),"G","R"))</f>
        <v/>
      </c>
      <c r="K471" s="259" t="str">
        <f>IF(AND(J468="G",OR(J471="R",J474="R")),"Είναι δυνατό η Φ να είναι το προπάνιο και το αλκίνιο να μην είναι το προπίνιο, ή το αλκένιο να μην είναι το προπένιο;",IF(AND(J468="G",J471="G",J474="G"),"Αφού βρήκες ποια είναι η ένωση Φ, πολύ εύκολα προσδιόρισες και την ταυτότητα του αλκινίου και αλκενίου.",""))</f>
        <v/>
      </c>
      <c r="L471" s="259"/>
      <c r="M471" s="259"/>
      <c r="N471" s="259"/>
      <c r="O471" s="259"/>
      <c r="P471" s="19"/>
      <c r="Q471" s="19"/>
    </row>
    <row r="472" spans="2:17" x14ac:dyDescent="0.2">
      <c r="K472" s="259"/>
      <c r="L472" s="259"/>
      <c r="M472" s="259"/>
      <c r="N472" s="259"/>
      <c r="O472" s="259"/>
      <c r="P472" s="19"/>
      <c r="Q472" s="19"/>
    </row>
    <row r="473" spans="2:17" ht="15" customHeight="1" x14ac:dyDescent="0.2">
      <c r="B473" s="157" t="s">
        <v>572</v>
      </c>
      <c r="C473" s="656" t="s">
        <v>276</v>
      </c>
      <c r="D473" s="656"/>
      <c r="E473" s="656"/>
      <c r="F473" s="656"/>
      <c r="G473" s="656"/>
      <c r="H473" s="393"/>
      <c r="I473" s="393"/>
      <c r="K473" s="259"/>
      <c r="L473" s="259"/>
      <c r="M473" s="259"/>
      <c r="N473" s="259"/>
      <c r="O473" s="259"/>
      <c r="P473" s="19"/>
      <c r="Q473" s="19"/>
    </row>
    <row r="474" spans="2:17" ht="15" customHeight="1" x14ac:dyDescent="0.2">
      <c r="B474" s="157"/>
      <c r="C474" s="657"/>
      <c r="D474" s="657"/>
      <c r="E474" s="657"/>
      <c r="F474" s="657"/>
      <c r="G474" s="657"/>
      <c r="H474" s="394"/>
      <c r="I474" s="394"/>
      <c r="J474" s="131" t="str">
        <f>IF(H473="","",IF(OR(H473="προπένιο",H473="ΠΡΟΠΕΝΙΟ",H473="1-προπένιο",H473="1-ΠΡΟΠΕΝΙΟ"),"G","R"))</f>
        <v/>
      </c>
      <c r="P474" s="19"/>
      <c r="Q474" s="19"/>
    </row>
    <row r="475" spans="2:17" x14ac:dyDescent="0.2">
      <c r="K475" s="259" t="str">
        <f>IF(OR(J477="",J480="",J483=""),"",IF(OR(AND(J477&lt;&gt;"",J477&lt;&gt;"G"),AND(J480&lt;&gt;"",J480&lt;&gt;"G"),AND(J483&lt;&gt;"",J483&lt;&gt;"G")),"Το σύστημα που πρέπει να λύσεις αποτελείται από
 τις εξισώσεις…
x+y+ω=170
2·x+y=ω
x+y=70.",""))</f>
        <v/>
      </c>
      <c r="L475" s="259"/>
      <c r="M475" s="259"/>
      <c r="N475" s="259"/>
      <c r="O475" s="259"/>
      <c r="P475" s="19"/>
      <c r="Q475" s="19"/>
    </row>
    <row r="476" spans="2:17" ht="15" customHeight="1" x14ac:dyDescent="0.2">
      <c r="B476" s="767" t="s">
        <v>573</v>
      </c>
      <c r="C476" s="656" t="s">
        <v>421</v>
      </c>
      <c r="D476" s="656"/>
      <c r="E476" s="656"/>
      <c r="F476" s="656"/>
      <c r="G476" s="656"/>
      <c r="H476" s="393"/>
      <c r="I476" s="393"/>
      <c r="K476" s="259"/>
      <c r="L476" s="259"/>
      <c r="M476" s="259"/>
      <c r="N476" s="259"/>
      <c r="O476" s="259"/>
      <c r="P476" s="19"/>
      <c r="Q476" s="19"/>
    </row>
    <row r="477" spans="2:17" ht="15" customHeight="1" x14ac:dyDescent="0.2">
      <c r="B477" s="767"/>
      <c r="C477" s="657"/>
      <c r="D477" s="657"/>
      <c r="E477" s="657"/>
      <c r="F477" s="657"/>
      <c r="G477" s="657"/>
      <c r="H477" s="394"/>
      <c r="I477" s="394"/>
      <c r="J477" s="131" t="str">
        <f>IF(H476="","",IF(H476=30,"G","R"))</f>
        <v/>
      </c>
      <c r="K477" s="259"/>
      <c r="L477" s="259"/>
      <c r="M477" s="259"/>
      <c r="N477" s="259"/>
      <c r="O477" s="259"/>
      <c r="P477" s="19"/>
      <c r="Q477" s="19"/>
    </row>
    <row r="478" spans="2:17" x14ac:dyDescent="0.2">
      <c r="K478" s="259"/>
      <c r="L478" s="259"/>
      <c r="M478" s="259"/>
      <c r="N478" s="259"/>
      <c r="O478" s="259"/>
      <c r="P478" s="19"/>
      <c r="Q478" s="19"/>
    </row>
    <row r="479" spans="2:17" x14ac:dyDescent="0.2">
      <c r="B479" s="767" t="s">
        <v>357</v>
      </c>
      <c r="C479" s="656" t="s">
        <v>422</v>
      </c>
      <c r="D479" s="656"/>
      <c r="E479" s="656"/>
      <c r="F479" s="656"/>
      <c r="G479" s="656"/>
      <c r="H479" s="393"/>
      <c r="I479" s="393"/>
      <c r="K479" s="259"/>
      <c r="L479" s="259"/>
      <c r="M479" s="259"/>
      <c r="N479" s="259"/>
      <c r="O479" s="259"/>
      <c r="P479" s="19"/>
      <c r="Q479" s="19"/>
    </row>
    <row r="480" spans="2:17" x14ac:dyDescent="0.2">
      <c r="B480" s="767"/>
      <c r="C480" s="657"/>
      <c r="D480" s="657"/>
      <c r="E480" s="657"/>
      <c r="F480" s="657"/>
      <c r="G480" s="657"/>
      <c r="H480" s="394"/>
      <c r="I480" s="394"/>
      <c r="J480" s="131" t="str">
        <f>IF(H479="","",IF(H479=40,"G","R"))</f>
        <v/>
      </c>
      <c r="P480" s="19"/>
      <c r="Q480" s="19"/>
    </row>
    <row r="481" spans="2:17" x14ac:dyDescent="0.2">
      <c r="K481" s="259" t="str">
        <f>IF(OR(J468="",J471="",J474="",J477="",J480="",J483=""),"",IF(AND(J468="G",J471="G",J474="G",J477="G",J480="G",J483="G"),"Αν νομίζεις, ότι θα εντυπωσιαστώ από το γεγονός, ότι έλυσες ολόσωστα αυτό το πρόβλημα..., έχεις απόλυτο δίκιο!","Το έξυπνο πουλί από τη μύτη πιάνεται, αλλά και από το λαιμό,το πόδι, τη φτερούγα... Εσύ από που πιάστηκες αυτή τη φορά έξυπνο πουλί;"))</f>
        <v/>
      </c>
      <c r="L481" s="259"/>
      <c r="M481" s="259"/>
      <c r="N481" s="259"/>
      <c r="O481" s="259"/>
      <c r="P481" s="278" t="str">
        <f>IF(K481="","",IF(K481="Αν νομίζεις, ότι θα εντυπωσιαστώ από το γεγονός, ότι έλυσες ολόσωστα αυτό το πρόβλημα..., έχεις απόλυτο δίκιο!","J","L"))</f>
        <v/>
      </c>
      <c r="Q481" s="19"/>
    </row>
    <row r="482" spans="2:17" x14ac:dyDescent="0.2">
      <c r="B482" s="767" t="s">
        <v>314</v>
      </c>
      <c r="C482" s="656" t="s">
        <v>277</v>
      </c>
      <c r="D482" s="656"/>
      <c r="E482" s="656"/>
      <c r="F482" s="656"/>
      <c r="G482" s="656"/>
      <c r="H482" s="393"/>
      <c r="I482" s="393"/>
      <c r="K482" s="259"/>
      <c r="L482" s="259"/>
      <c r="M482" s="259"/>
      <c r="N482" s="259"/>
      <c r="O482" s="259"/>
      <c r="P482" s="278"/>
      <c r="Q482" s="19"/>
    </row>
    <row r="483" spans="2:17" x14ac:dyDescent="0.2">
      <c r="B483" s="767"/>
      <c r="C483" s="657"/>
      <c r="D483" s="657"/>
      <c r="E483" s="657"/>
      <c r="F483" s="657"/>
      <c r="G483" s="657"/>
      <c r="H483" s="394"/>
      <c r="I483" s="394"/>
      <c r="J483" s="131" t="str">
        <f>IF(H482="","",IF(H482=100,"G","R"))</f>
        <v/>
      </c>
      <c r="K483" s="259"/>
      <c r="L483" s="259"/>
      <c r="M483" s="259"/>
      <c r="N483" s="259"/>
      <c r="O483" s="259"/>
      <c r="P483" s="278"/>
      <c r="Q483" s="19"/>
    </row>
    <row r="484" spans="2:17" x14ac:dyDescent="0.2">
      <c r="P484" s="19"/>
      <c r="Q484" s="19"/>
    </row>
    <row r="485" spans="2:17" x14ac:dyDescent="0.2">
      <c r="B485" s="213" t="s">
        <v>972</v>
      </c>
      <c r="C485" s="213"/>
      <c r="D485" s="213"/>
      <c r="E485" s="213"/>
      <c r="F485" s="213"/>
      <c r="G485" s="213"/>
      <c r="H485" s="213"/>
      <c r="I485" s="213"/>
      <c r="J485" s="213"/>
      <c r="P485" s="19"/>
      <c r="Q485" s="19"/>
    </row>
    <row r="486" spans="2:17" x14ac:dyDescent="0.2">
      <c r="B486" s="213"/>
      <c r="C486" s="213"/>
      <c r="D486" s="213"/>
      <c r="E486" s="213"/>
      <c r="F486" s="213"/>
      <c r="G486" s="213"/>
      <c r="H486" s="213"/>
      <c r="I486" s="213"/>
      <c r="J486" s="213"/>
      <c r="P486" s="19"/>
      <c r="Q486" s="19"/>
    </row>
    <row r="487" spans="2:17" x14ac:dyDescent="0.2">
      <c r="B487" s="213"/>
      <c r="C487" s="213"/>
      <c r="D487" s="213"/>
      <c r="E487" s="213"/>
      <c r="F487" s="213"/>
      <c r="G487" s="213"/>
      <c r="H487" s="213"/>
      <c r="I487" s="213"/>
      <c r="J487" s="213"/>
      <c r="P487" s="19"/>
      <c r="Q487" s="19"/>
    </row>
    <row r="488" spans="2:17" x14ac:dyDescent="0.2">
      <c r="B488" s="213"/>
      <c r="C488" s="213"/>
      <c r="D488" s="213"/>
      <c r="E488" s="213"/>
      <c r="F488" s="213"/>
      <c r="G488" s="213"/>
      <c r="H488" s="213"/>
      <c r="I488" s="213"/>
      <c r="J488" s="213"/>
      <c r="P488" s="19"/>
      <c r="Q488" s="19"/>
    </row>
    <row r="489" spans="2:17" x14ac:dyDescent="0.2">
      <c r="B489" s="213"/>
      <c r="C489" s="213"/>
      <c r="D489" s="213"/>
      <c r="E489" s="213"/>
      <c r="F489" s="213"/>
      <c r="G489" s="213"/>
      <c r="H489" s="213"/>
      <c r="I489" s="213"/>
      <c r="J489" s="213"/>
      <c r="P489" s="19"/>
      <c r="Q489" s="19"/>
    </row>
    <row r="490" spans="2:17" x14ac:dyDescent="0.2">
      <c r="B490" s="213"/>
      <c r="C490" s="213"/>
      <c r="D490" s="213"/>
      <c r="E490" s="213"/>
      <c r="F490" s="213"/>
      <c r="G490" s="213"/>
      <c r="H490" s="213"/>
      <c r="I490" s="213"/>
      <c r="J490" s="213"/>
      <c r="P490" s="19"/>
      <c r="Q490" s="19"/>
    </row>
    <row r="491" spans="2:17" x14ac:dyDescent="0.2">
      <c r="B491" s="213"/>
      <c r="C491" s="213"/>
      <c r="D491" s="213"/>
      <c r="E491" s="213"/>
      <c r="F491" s="213"/>
      <c r="G491" s="213"/>
      <c r="H491" s="213"/>
      <c r="I491" s="213"/>
      <c r="J491" s="213"/>
      <c r="P491" s="19"/>
      <c r="Q491" s="19"/>
    </row>
    <row r="492" spans="2:17" x14ac:dyDescent="0.2">
      <c r="B492" s="213"/>
      <c r="C492" s="213"/>
      <c r="D492" s="213"/>
      <c r="E492" s="213"/>
      <c r="F492" s="213"/>
      <c r="G492" s="213"/>
      <c r="H492" s="213"/>
      <c r="I492" s="213"/>
      <c r="J492" s="213"/>
      <c r="P492" s="19"/>
      <c r="Q492" s="19"/>
    </row>
    <row r="493" spans="2:17" x14ac:dyDescent="0.2">
      <c r="B493" s="213"/>
      <c r="C493" s="213"/>
      <c r="D493" s="213"/>
      <c r="E493" s="213"/>
      <c r="F493" s="213"/>
      <c r="G493" s="213"/>
      <c r="H493" s="213"/>
      <c r="I493" s="213"/>
      <c r="J493" s="213"/>
      <c r="P493" s="19"/>
      <c r="Q493" s="19"/>
    </row>
    <row r="494" spans="2:17" x14ac:dyDescent="0.2">
      <c r="B494" s="889"/>
      <c r="C494" s="889"/>
      <c r="D494" s="889"/>
      <c r="E494" s="889"/>
      <c r="F494" s="889"/>
      <c r="G494" s="889"/>
      <c r="H494" s="889"/>
      <c r="I494" s="889"/>
      <c r="J494" s="889"/>
      <c r="P494" s="19"/>
      <c r="Q494" s="19"/>
    </row>
    <row r="495" spans="2:17" x14ac:dyDescent="0.2">
      <c r="B495" s="889"/>
      <c r="C495" s="889"/>
      <c r="D495" s="889"/>
      <c r="E495" s="889"/>
      <c r="F495" s="889"/>
      <c r="G495" s="889"/>
      <c r="H495" s="889"/>
      <c r="I495" s="889"/>
      <c r="J495" s="889"/>
      <c r="P495" s="19"/>
      <c r="Q495" s="19"/>
    </row>
    <row r="496" spans="2:17" x14ac:dyDescent="0.2">
      <c r="P496" s="19"/>
      <c r="Q496" s="19"/>
    </row>
    <row r="497" spans="2:17" x14ac:dyDescent="0.2">
      <c r="P497" s="19"/>
      <c r="Q497" s="19"/>
    </row>
    <row r="498" spans="2:17" x14ac:dyDescent="0.2">
      <c r="P498" s="19"/>
      <c r="Q498" s="19"/>
    </row>
    <row r="499" spans="2:17" x14ac:dyDescent="0.2">
      <c r="P499" s="19"/>
      <c r="Q499" s="19"/>
    </row>
    <row r="500" spans="2:17" x14ac:dyDescent="0.2">
      <c r="P500" s="19"/>
      <c r="Q500" s="19"/>
    </row>
    <row r="501" spans="2:17" x14ac:dyDescent="0.2">
      <c r="P501" s="19"/>
      <c r="Q501" s="19"/>
    </row>
    <row r="502" spans="2:17" x14ac:dyDescent="0.2">
      <c r="P502" s="19"/>
      <c r="Q502" s="19"/>
    </row>
    <row r="503" spans="2:17" x14ac:dyDescent="0.2">
      <c r="P503" s="19"/>
      <c r="Q503" s="19"/>
    </row>
    <row r="504" spans="2:17" ht="15" customHeight="1" x14ac:dyDescent="0.2">
      <c r="B504" s="884" t="s">
        <v>570</v>
      </c>
      <c r="C504" s="656" t="s">
        <v>611</v>
      </c>
      <c r="D504" s="656"/>
      <c r="E504" s="656"/>
      <c r="F504" s="656"/>
      <c r="G504" s="656"/>
      <c r="H504" s="393"/>
      <c r="I504" s="393"/>
      <c r="P504" s="19"/>
      <c r="Q504" s="19"/>
    </row>
    <row r="505" spans="2:17" ht="15" customHeight="1" x14ac:dyDescent="0.2">
      <c r="B505" s="884"/>
      <c r="C505" s="779"/>
      <c r="D505" s="779"/>
      <c r="E505" s="779"/>
      <c r="F505" s="779"/>
      <c r="G505" s="779"/>
      <c r="H505" s="462"/>
      <c r="I505" s="462"/>
      <c r="P505" s="19"/>
      <c r="Q505" s="19"/>
    </row>
    <row r="506" spans="2:17" ht="15" customHeight="1" x14ac:dyDescent="0.2">
      <c r="B506" s="884"/>
      <c r="C506" s="657"/>
      <c r="D506" s="657"/>
      <c r="E506" s="657"/>
      <c r="F506" s="657"/>
      <c r="G506" s="657"/>
      <c r="H506" s="394"/>
      <c r="I506" s="394"/>
      <c r="J506" s="131" t="str">
        <f>IF(H504="","",IF(OR(H504="2xL",H504="2·xL",H504="2x L",H504="2·x L"),"G","R"))</f>
        <v/>
      </c>
      <c r="P506" s="19"/>
      <c r="Q506" s="19"/>
    </row>
    <row r="507" spans="2:17" x14ac:dyDescent="0.2">
      <c r="P507" s="19"/>
      <c r="Q507" s="19"/>
    </row>
    <row r="508" spans="2:17" x14ac:dyDescent="0.2">
      <c r="B508" s="884" t="s">
        <v>571</v>
      </c>
      <c r="C508" s="656" t="s">
        <v>612</v>
      </c>
      <c r="D508" s="656"/>
      <c r="E508" s="656"/>
      <c r="F508" s="656"/>
      <c r="G508" s="656"/>
      <c r="H508" s="393"/>
      <c r="I508" s="393"/>
      <c r="P508" s="19"/>
      <c r="Q508" s="19"/>
    </row>
    <row r="509" spans="2:17" x14ac:dyDescent="0.2">
      <c r="B509" s="884"/>
      <c r="C509" s="779"/>
      <c r="D509" s="779"/>
      <c r="E509" s="779"/>
      <c r="F509" s="779"/>
      <c r="G509" s="779"/>
      <c r="H509" s="462"/>
      <c r="I509" s="462"/>
      <c r="P509" s="19"/>
      <c r="Q509" s="19"/>
    </row>
    <row r="510" spans="2:17" x14ac:dyDescent="0.2">
      <c r="B510" s="884"/>
      <c r="C510" s="657"/>
      <c r="D510" s="657"/>
      <c r="E510" s="657"/>
      <c r="F510" s="657"/>
      <c r="G510" s="657"/>
      <c r="H510" s="394"/>
      <c r="I510" s="394"/>
      <c r="J510" s="131" t="str">
        <f>IF(H508="","",IF(OR(H508="xL",H508="x L",H508="1xL",H508="1x L"),"G","R"))</f>
        <v/>
      </c>
      <c r="P510" s="19"/>
      <c r="Q510" s="19"/>
    </row>
    <row r="511" spans="2:17" x14ac:dyDescent="0.2">
      <c r="P511" s="19"/>
      <c r="Q511" s="19"/>
    </row>
    <row r="512" spans="2:17" x14ac:dyDescent="0.2">
      <c r="B512" s="884" t="s">
        <v>572</v>
      </c>
      <c r="C512" s="656" t="s">
        <v>613</v>
      </c>
      <c r="D512" s="656"/>
      <c r="E512" s="656"/>
      <c r="F512" s="656"/>
      <c r="G512" s="656"/>
      <c r="H512" s="393"/>
      <c r="I512" s="393"/>
      <c r="P512" s="19"/>
      <c r="Q512" s="19"/>
    </row>
    <row r="513" spans="2:17" x14ac:dyDescent="0.2">
      <c r="B513" s="884"/>
      <c r="C513" s="779"/>
      <c r="D513" s="779"/>
      <c r="E513" s="779"/>
      <c r="F513" s="779"/>
      <c r="G513" s="779"/>
      <c r="H513" s="462"/>
      <c r="I513" s="462"/>
      <c r="P513" s="19"/>
      <c r="Q513" s="19"/>
    </row>
    <row r="514" spans="2:17" x14ac:dyDescent="0.2">
      <c r="B514" s="884"/>
      <c r="C514" s="657"/>
      <c r="D514" s="657"/>
      <c r="E514" s="657"/>
      <c r="F514" s="657"/>
      <c r="G514" s="657"/>
      <c r="H514" s="394"/>
      <c r="I514" s="394"/>
      <c r="J514" s="131" t="str">
        <f>IF(H512="","",IF(OR(H512="(250-2x)L",H512="(250–2x)L",H512="(250-2·x)L",H512="(250–2·x)L",H512="(180-x)L",H512="(180–x)L"),"G","R"))</f>
        <v/>
      </c>
      <c r="P514" s="19"/>
      <c r="Q514" s="19"/>
    </row>
    <row r="515" spans="2:17" x14ac:dyDescent="0.2">
      <c r="P515" s="19"/>
      <c r="Q515" s="19"/>
    </row>
    <row r="516" spans="2:17" ht="15" customHeight="1" x14ac:dyDescent="0.2">
      <c r="B516" s="884" t="s">
        <v>573</v>
      </c>
      <c r="C516" s="754" t="s">
        <v>441</v>
      </c>
      <c r="D516" s="755"/>
      <c r="E516" s="755"/>
      <c r="F516" s="755"/>
      <c r="G516" s="756"/>
      <c r="H516" s="393"/>
      <c r="I516" s="393"/>
      <c r="K516" s="259" t="str">
        <f>IF(J518="","",IF(J518&lt;&gt;"G","Η τιμή του x θα προκύψει από την επίλυση της εξίσωσης…
x+(250–2·x)=180",""))</f>
        <v/>
      </c>
      <c r="L516" s="259"/>
      <c r="M516" s="259"/>
      <c r="N516" s="259"/>
      <c r="O516" s="259"/>
      <c r="P516" s="19"/>
      <c r="Q516" s="19"/>
    </row>
    <row r="517" spans="2:17" x14ac:dyDescent="0.2">
      <c r="B517" s="884"/>
      <c r="C517" s="885"/>
      <c r="D517" s="886"/>
      <c r="E517" s="886"/>
      <c r="F517" s="886"/>
      <c r="G517" s="887"/>
      <c r="H517" s="462"/>
      <c r="I517" s="462"/>
      <c r="K517" s="259"/>
      <c r="L517" s="259"/>
      <c r="M517" s="259"/>
      <c r="N517" s="259"/>
      <c r="O517" s="259"/>
      <c r="P517" s="19"/>
      <c r="Q517" s="19"/>
    </row>
    <row r="518" spans="2:17" x14ac:dyDescent="0.2">
      <c r="B518" s="884"/>
      <c r="C518" s="757"/>
      <c r="D518" s="758"/>
      <c r="E518" s="758"/>
      <c r="F518" s="758"/>
      <c r="G518" s="759"/>
      <c r="H518" s="394"/>
      <c r="I518" s="394"/>
      <c r="J518" s="131" t="str">
        <f>IF(H516="","",IF(H516=70,"G","R"))</f>
        <v/>
      </c>
      <c r="K518" s="259"/>
      <c r="L518" s="259"/>
      <c r="M518" s="259"/>
      <c r="N518" s="259"/>
      <c r="O518" s="259"/>
      <c r="P518" s="19"/>
      <c r="Q518" s="19"/>
    </row>
    <row r="519" spans="2:17" x14ac:dyDescent="0.2">
      <c r="P519" s="19"/>
      <c r="Q519" s="19"/>
    </row>
    <row r="520" spans="2:17" ht="15" customHeight="1" x14ac:dyDescent="0.2">
      <c r="B520" s="767" t="s">
        <v>357</v>
      </c>
      <c r="C520" s="745" t="s">
        <v>442</v>
      </c>
      <c r="D520" s="745"/>
      <c r="E520" s="745"/>
      <c r="F520" s="395"/>
      <c r="G520" s="395"/>
      <c r="H520" s="395"/>
      <c r="I520" s="395"/>
      <c r="P520" s="19"/>
      <c r="Q520" s="19"/>
    </row>
    <row r="521" spans="2:17" x14ac:dyDescent="0.2">
      <c r="B521" s="767"/>
      <c r="C521" s="745"/>
      <c r="D521" s="745"/>
      <c r="E521" s="745"/>
      <c r="F521" s="395"/>
      <c r="G521" s="395"/>
      <c r="H521" s="395"/>
      <c r="I521" s="395"/>
      <c r="K521" s="259" t="str">
        <f>IF(OR(J506="",J510="",J514="",J518="",J523=""),"",IF(AND(J506="G",J510="G",J514="G",J518="G",J523="G"),"Ολόσωστες απαντήσεις, αποτέλεσμα πολύ σοβαρής προσπάθειας στο μάθημα της χημείας. Εύγε! Η συγκίνηση δε μου επιτρέπει να πω κάτι παραπάνω...","Δεν απέφυγες να κάνεις ένα ή περισσότερα λάθη. Ευτυχώς που μπορείς να προσπαθήσεις και πάλι!;"))</f>
        <v/>
      </c>
      <c r="L521" s="259"/>
      <c r="M521" s="259"/>
      <c r="N521" s="259"/>
      <c r="O521" s="259"/>
      <c r="P521" s="278" t="str">
        <f>IF(K521="","",IF(K521="Ολόσωστες απαντήσεις, αποτέλεσμα πολύ σοβαρής προσπάθειας στο μάθημα της χημείας. Εύγε! Η συγκίνηση δε μου επιτρέπει να πω κάτι παραπάνω...","J","L"))</f>
        <v/>
      </c>
      <c r="Q521" s="19"/>
    </row>
    <row r="522" spans="2:17" x14ac:dyDescent="0.2">
      <c r="B522" s="767"/>
      <c r="C522" s="745"/>
      <c r="D522" s="745"/>
      <c r="E522" s="745"/>
      <c r="F522" s="395"/>
      <c r="G522" s="395"/>
      <c r="H522" s="395"/>
      <c r="I522" s="395"/>
      <c r="K522" s="259"/>
      <c r="L522" s="259"/>
      <c r="M522" s="259"/>
      <c r="N522" s="259"/>
      <c r="O522" s="259"/>
      <c r="P522" s="278"/>
      <c r="Q522" s="19"/>
    </row>
    <row r="523" spans="2:17" x14ac:dyDescent="0.2">
      <c r="B523" s="767"/>
      <c r="C523" s="745"/>
      <c r="D523" s="745"/>
      <c r="E523" s="745"/>
      <c r="F523" s="395"/>
      <c r="G523" s="395"/>
      <c r="H523" s="395"/>
      <c r="I523" s="395"/>
      <c r="J523" s="131" t="str">
        <f>IF(OR(F520="",F522="",H520="",H522=""),"",IF(AND(OR(F520="αιθάνιο",F520="ΑΙΘΑΝΙΟ"),OR(F522="υδρογόνο",F522="ΥΔΡΟΓΟΝΟ"),H520="70L",H522="110L"),"G","R"))</f>
        <v/>
      </c>
      <c r="K523" s="259"/>
      <c r="L523" s="259"/>
      <c r="M523" s="259"/>
      <c r="N523" s="259"/>
      <c r="O523" s="259"/>
      <c r="P523" s="278"/>
      <c r="Q523" s="19"/>
    </row>
    <row r="524" spans="2:17" x14ac:dyDescent="0.2">
      <c r="P524" s="19"/>
      <c r="Q524" s="19"/>
    </row>
    <row r="525" spans="2:17" ht="15" customHeight="1" x14ac:dyDescent="0.2">
      <c r="B525" s="443" t="s">
        <v>973</v>
      </c>
      <c r="C525" s="443"/>
      <c r="D525" s="443"/>
      <c r="E525" s="443"/>
      <c r="F525" s="443"/>
      <c r="G525" s="443"/>
      <c r="I525" s="649" t="str">
        <f>IF(F536&lt;&gt;"ναι","","Λύση του προβλήματος 6.")</f>
        <v>Λύση του προβλήματος 6.</v>
      </c>
      <c r="J525" s="649"/>
      <c r="K525" s="649"/>
      <c r="P525" s="19"/>
      <c r="Q525" s="19"/>
    </row>
    <row r="526" spans="2:17" ht="15" customHeight="1" x14ac:dyDescent="0.2">
      <c r="B526" s="443"/>
      <c r="C526" s="443"/>
      <c r="D526" s="443"/>
      <c r="E526" s="443"/>
      <c r="F526" s="443"/>
      <c r="G526" s="443"/>
      <c r="I526" s="639" t="str">
        <f>IF(F536&lt;&gt;"ναι","","Είναι γνωστό ότι από την αντίδραση του αλκινίου Α [CvH2v–2], με νερό, πα-ρουσία H2SO4 και HgSO4, παράγεται μια καρβονυλική ένωση, άρα η ένωση Β θα έχει γενικό μοριακό τύπο CvH2vO.")</f>
        <v>Είναι γνωστό ότι από την αντίδραση του αλκινίου Α [CvH2v–2], με νερό, πα-ρουσία H2SO4 και HgSO4, παράγεται μια καρβονυλική ένωση, άρα η ένωση Β θα έχει γενικό μοριακό τύπο CvH2vO.</v>
      </c>
      <c r="J526" s="639"/>
      <c r="K526" s="639"/>
      <c r="L526" s="639"/>
      <c r="M526" s="639"/>
      <c r="N526" s="639"/>
      <c r="O526" s="639"/>
      <c r="P526" s="19"/>
      <c r="Q526" s="19"/>
    </row>
    <row r="527" spans="2:17" x14ac:dyDescent="0.2">
      <c r="B527" s="443"/>
      <c r="C527" s="443"/>
      <c r="D527" s="443"/>
      <c r="E527" s="443"/>
      <c r="F527" s="443"/>
      <c r="G527" s="443"/>
      <c r="I527" s="639"/>
      <c r="J527" s="639"/>
      <c r="K527" s="639"/>
      <c r="L527" s="639"/>
      <c r="M527" s="639"/>
      <c r="N527" s="639"/>
      <c r="O527" s="639"/>
      <c r="P527" s="19"/>
      <c r="Q527" s="19"/>
    </row>
    <row r="528" spans="2:17" x14ac:dyDescent="0.2">
      <c r="B528" s="443"/>
      <c r="C528" s="443"/>
      <c r="D528" s="443"/>
      <c r="E528" s="443"/>
      <c r="F528" s="443"/>
      <c r="G528" s="443"/>
      <c r="I528" s="639"/>
      <c r="J528" s="639"/>
      <c r="K528" s="639"/>
      <c r="L528" s="639"/>
      <c r="M528" s="639"/>
      <c r="N528" s="639"/>
      <c r="O528" s="639"/>
      <c r="P528" s="19"/>
      <c r="Q528" s="19"/>
    </row>
    <row r="529" spans="1:17" x14ac:dyDescent="0.2">
      <c r="B529" s="443"/>
      <c r="C529" s="443"/>
      <c r="D529" s="443"/>
      <c r="E529" s="443"/>
      <c r="F529" s="443"/>
      <c r="G529" s="443"/>
      <c r="I529" s="651" t="str">
        <f>IF(F536&lt;&gt;"ναι","","Η χημική εξίσωση της αντίδρασης είναι…")</f>
        <v>Η χημική εξίσωση της αντίδρασης είναι…</v>
      </c>
      <c r="J529" s="651"/>
      <c r="K529" s="651"/>
      <c r="L529" s="651"/>
      <c r="M529" s="651"/>
      <c r="N529" s="651"/>
      <c r="O529" s="651"/>
      <c r="P529" s="19"/>
      <c r="Q529" s="19"/>
    </row>
    <row r="530" spans="1:17" x14ac:dyDescent="0.2">
      <c r="B530" s="443"/>
      <c r="C530" s="443"/>
      <c r="D530" s="443"/>
      <c r="E530" s="443"/>
      <c r="F530" s="443"/>
      <c r="G530" s="443"/>
      <c r="J530" s="150"/>
      <c r="K530" s="888" t="str">
        <f>IF(F536&lt;&gt;"ναι","","CvH2v–2 + H2O → CvH2vO")</f>
        <v>CvH2v–2 + H2O → CvH2vO</v>
      </c>
      <c r="L530" s="888"/>
      <c r="M530" s="888"/>
      <c r="N530" s="150"/>
      <c r="P530" s="19"/>
      <c r="Q530" s="19"/>
    </row>
    <row r="531" spans="1:17" x14ac:dyDescent="0.2">
      <c r="D531" s="654" t="s">
        <v>194</v>
      </c>
      <c r="E531" s="654"/>
      <c r="F531" s="654"/>
      <c r="G531" s="654"/>
      <c r="I531" s="651" t="str">
        <f>IF(F536&lt;&gt;"ναι","","Μετατρέπουμε τις δοθείσες ποσότητες των ενώσεων Α και Β σε mol.")</f>
        <v>Μετατρέπουμε τις δοθείσες ποσότητες των ενώσεων Α και Β σε mol.</v>
      </c>
      <c r="J531" s="651"/>
      <c r="K531" s="651"/>
      <c r="L531" s="651"/>
      <c r="M531" s="651"/>
      <c r="N531" s="651"/>
      <c r="O531" s="651"/>
      <c r="P531" s="19"/>
      <c r="Q531" s="19"/>
    </row>
    <row r="532" spans="1:17" x14ac:dyDescent="0.2">
      <c r="I532" s="640" t="str">
        <f>IF(F536&lt;&gt;"ναι","","Ένωση Α: n=m/Mr=4/(14v–2)mol.")</f>
        <v>Ένωση Α: n=m/Mr=4/(14v–2)mol.</v>
      </c>
      <c r="J532" s="640"/>
      <c r="K532" s="640"/>
      <c r="L532" s="640"/>
      <c r="M532" s="640"/>
      <c r="N532" s="640"/>
      <c r="O532" s="640"/>
      <c r="P532" s="19"/>
      <c r="Q532" s="19"/>
    </row>
    <row r="533" spans="1:17" x14ac:dyDescent="0.2">
      <c r="F533" s="645" t="s">
        <v>195</v>
      </c>
      <c r="G533" s="646"/>
      <c r="I533" s="640" t="str">
        <f>IF(F536&lt;&gt;"ναι","","Ένωση Β: n=m/Mr=5,8/(14v+16)mol.")</f>
        <v>Ένωση Β: n=m/Mr=5,8/(14v+16)mol.</v>
      </c>
      <c r="J533" s="640"/>
      <c r="K533" s="640"/>
      <c r="L533" s="640"/>
      <c r="M533" s="640"/>
      <c r="N533" s="640"/>
      <c r="O533" s="640"/>
      <c r="P533" s="19"/>
      <c r="Q533" s="19"/>
    </row>
    <row r="534" spans="1:17" ht="15" customHeight="1" x14ac:dyDescent="0.2">
      <c r="F534" s="645"/>
      <c r="G534" s="646"/>
      <c r="I534" s="639" t="str">
        <f>IF(F536&lt;&gt;"ναι","","Η στοιχειομετρία της αντίδρασης, επιβάλλει τα παραγόμενα mol της ένωσης Β να είναι ίσα με τα αντιδρώντα mol της ένωσης Α, άρα θα είναι... ")</f>
        <v xml:space="preserve">Η στοιχειομετρία της αντίδρασης, επιβάλλει τα παραγόμενα mol της ένωσης Β να είναι ίσα με τα αντιδρώντα mol της ένωσης Α, άρα θα είναι... </v>
      </c>
      <c r="J534" s="639"/>
      <c r="K534" s="639"/>
      <c r="L534" s="639"/>
      <c r="M534" s="639"/>
      <c r="N534" s="639"/>
      <c r="O534" s="639"/>
      <c r="P534" s="19"/>
      <c r="Q534" s="19"/>
    </row>
    <row r="535" spans="1:17" x14ac:dyDescent="0.2">
      <c r="F535" s="645"/>
      <c r="G535" s="646"/>
      <c r="I535" s="639"/>
      <c r="J535" s="639"/>
      <c r="K535" s="639"/>
      <c r="L535" s="639"/>
      <c r="M535" s="639"/>
      <c r="N535" s="639"/>
      <c r="O535" s="639"/>
      <c r="P535" s="19"/>
      <c r="Q535" s="19"/>
    </row>
    <row r="536" spans="1:17" x14ac:dyDescent="0.2">
      <c r="F536" s="647" t="s">
        <v>1360</v>
      </c>
      <c r="G536" s="648"/>
      <c r="I536" s="638" t="str">
        <f>IF(F536&lt;&gt;"ναι","","4/(14v–2)=5,8/(14v+16) ή με αφαίρεση κατά μέλη αριθμητών και παρονομα-στών αυτής της αναλογίας, παίρνουμε…")</f>
        <v>4/(14v–2)=5,8/(14v+16) ή με αφαίρεση κατά μέλη αριθμητών και παρονομα-στών αυτής της αναλογίας, παίρνουμε…</v>
      </c>
      <c r="J536" s="638"/>
      <c r="K536" s="638"/>
      <c r="L536" s="638"/>
      <c r="M536" s="638"/>
      <c r="N536" s="638"/>
      <c r="O536" s="638"/>
      <c r="P536" s="19"/>
      <c r="Q536" s="19"/>
    </row>
    <row r="537" spans="1:17" x14ac:dyDescent="0.2">
      <c r="F537" s="647"/>
      <c r="G537" s="648"/>
      <c r="I537" s="638"/>
      <c r="J537" s="638"/>
      <c r="K537" s="638"/>
      <c r="L537" s="638"/>
      <c r="M537" s="638"/>
      <c r="N537" s="638"/>
      <c r="O537" s="638"/>
      <c r="P537" s="19"/>
      <c r="Q537" s="19"/>
    </row>
    <row r="538" spans="1:17" x14ac:dyDescent="0.2">
      <c r="I538" s="655" t="str">
        <f>IF(F536&lt;&gt;"ναι","","4/(14v–2)=5,8/(14v+16)=1,8/18=0,1, άρα 4/(14v–2)=0,1 ή 14v–2=40
ή 14v=42, οπότε v=3.")</f>
        <v>4/(14v–2)=5,8/(14v+16)=1,8/18=0,1, άρα 4/(14v–2)=0,1 ή 14v–2=40
ή 14v=42, οπότε v=3.</v>
      </c>
      <c r="J538" s="655"/>
      <c r="K538" s="655"/>
      <c r="L538" s="655"/>
      <c r="M538" s="655"/>
      <c r="N538" s="655"/>
      <c r="O538" s="655"/>
      <c r="P538" s="19"/>
      <c r="Q538" s="19"/>
    </row>
    <row r="539" spans="1:17" x14ac:dyDescent="0.2">
      <c r="I539" s="655"/>
      <c r="J539" s="655"/>
      <c r="K539" s="655"/>
      <c r="L539" s="655"/>
      <c r="M539" s="655"/>
      <c r="N539" s="655"/>
      <c r="O539" s="655"/>
      <c r="P539" s="19"/>
      <c r="Q539" s="19"/>
    </row>
    <row r="540" spans="1:17" x14ac:dyDescent="0.2">
      <c r="I540" s="637" t="str">
        <f>IF(F536&lt;&gt;"ναι","","Συμπεραίνουμε λοιπόν ότι το αλκίνιο Α ήταν το προπίνιο, οπότε η ένωση Β δε μπορεί παρά να είναι η προπανόνη.")</f>
        <v>Συμπεραίνουμε λοιπόν ότι το αλκίνιο Α ήταν το προπίνιο, οπότε η ένωση Β δε μπορεί παρά να είναι η προπανόνη.</v>
      </c>
      <c r="J540" s="637"/>
      <c r="K540" s="637"/>
      <c r="L540" s="637"/>
      <c r="M540" s="637"/>
      <c r="N540" s="637"/>
      <c r="O540" s="637"/>
      <c r="P540" s="19"/>
      <c r="Q540" s="19"/>
    </row>
    <row r="541" spans="1:17" x14ac:dyDescent="0.2">
      <c r="I541" s="637"/>
      <c r="J541" s="637"/>
      <c r="K541" s="637"/>
      <c r="L541" s="637"/>
      <c r="M541" s="637"/>
      <c r="N541" s="637"/>
      <c r="O541" s="637"/>
      <c r="P541" s="19"/>
      <c r="Q541" s="19"/>
    </row>
    <row r="542" spans="1:17" x14ac:dyDescent="0.2">
      <c r="P542" s="19"/>
      <c r="Q542" s="19"/>
    </row>
    <row r="543" spans="1:17" x14ac:dyDescent="0.2">
      <c r="A543" s="19"/>
      <c r="B543" s="19"/>
      <c r="C543" s="19"/>
      <c r="D543" s="19"/>
      <c r="E543" s="19"/>
      <c r="F543" s="19"/>
      <c r="G543" s="19"/>
      <c r="H543" s="19"/>
      <c r="I543" s="19"/>
      <c r="J543" s="214" t="s">
        <v>568</v>
      </c>
      <c r="K543" s="214"/>
      <c r="L543" s="214"/>
      <c r="M543" s="214"/>
      <c r="N543" s="214"/>
      <c r="O543" s="214"/>
      <c r="P543" s="19"/>
      <c r="Q543" s="19"/>
    </row>
    <row r="545" spans="2:4" x14ac:dyDescent="0.2">
      <c r="B545" s="251" t="s">
        <v>264</v>
      </c>
      <c r="C545" s="251"/>
      <c r="D545" s="251"/>
    </row>
    <row r="546" spans="2:4" x14ac:dyDescent="0.2">
      <c r="B546" s="250"/>
      <c r="C546" s="250"/>
      <c r="D546" s="250"/>
    </row>
    <row r="547" spans="2:4" x14ac:dyDescent="0.2">
      <c r="B547" s="246" t="s">
        <v>242</v>
      </c>
      <c r="C547" s="246"/>
      <c r="D547" s="246"/>
    </row>
  </sheetData>
  <sheetProtection algorithmName="SHA-512" hashValue="H+GP6JVOZmtq9+jkuVRZ/bqLEwJ7IURGI8u+QM+JkXFjiyDlbOVivqd5V0IH3JGotRFVCLsTl1/km0Uub0gxOw==" saltValue="gKHnZbuWfQaUt28ixUoMUw==" spinCount="100000" sheet="1" objects="1" scenarios="1"/>
  <mergeCells count="213">
    <mergeCell ref="B525:G530"/>
    <mergeCell ref="B545:D545"/>
    <mergeCell ref="B546:D546"/>
    <mergeCell ref="I529:O529"/>
    <mergeCell ref="K530:M530"/>
    <mergeCell ref="B494:J495"/>
    <mergeCell ref="C504:G506"/>
    <mergeCell ref="H504:I506"/>
    <mergeCell ref="B504:B506"/>
    <mergeCell ref="H508:I510"/>
    <mergeCell ref="B512:B514"/>
    <mergeCell ref="C512:G514"/>
    <mergeCell ref="H512:I514"/>
    <mergeCell ref="I540:O541"/>
    <mergeCell ref="I534:O535"/>
    <mergeCell ref="I536:O537"/>
    <mergeCell ref="I538:O539"/>
    <mergeCell ref="K516:O518"/>
    <mergeCell ref="I533:O533"/>
    <mergeCell ref="K521:O523"/>
    <mergeCell ref="D531:G531"/>
    <mergeCell ref="F533:G535"/>
    <mergeCell ref="F536:G537"/>
    <mergeCell ref="I531:O531"/>
    <mergeCell ref="I532:O532"/>
    <mergeCell ref="B547:D547"/>
    <mergeCell ref="J543:O543"/>
    <mergeCell ref="B520:B523"/>
    <mergeCell ref="F520:G521"/>
    <mergeCell ref="F522:G523"/>
    <mergeCell ref="P481:P483"/>
    <mergeCell ref="B479:B480"/>
    <mergeCell ref="C479:G480"/>
    <mergeCell ref="H479:I480"/>
    <mergeCell ref="B482:B483"/>
    <mergeCell ref="H482:I483"/>
    <mergeCell ref="K475:O479"/>
    <mergeCell ref="K481:O483"/>
    <mergeCell ref="B476:B477"/>
    <mergeCell ref="C476:G477"/>
    <mergeCell ref="B516:B518"/>
    <mergeCell ref="C516:G518"/>
    <mergeCell ref="H516:I518"/>
    <mergeCell ref="H476:I477"/>
    <mergeCell ref="B485:J493"/>
    <mergeCell ref="B508:B510"/>
    <mergeCell ref="C508:G510"/>
    <mergeCell ref="H431:H432"/>
    <mergeCell ref="I431:I432"/>
    <mergeCell ref="B470:B471"/>
    <mergeCell ref="C470:G471"/>
    <mergeCell ref="H470:I471"/>
    <mergeCell ref="C473:G474"/>
    <mergeCell ref="H467:I468"/>
    <mergeCell ref="H422:H423"/>
    <mergeCell ref="I422:I423"/>
    <mergeCell ref="H424:H425"/>
    <mergeCell ref="I424:I425"/>
    <mergeCell ref="H426:H427"/>
    <mergeCell ref="I426:I427"/>
    <mergeCell ref="B429:C429"/>
    <mergeCell ref="H429:I430"/>
    <mergeCell ref="H433:H434"/>
    <mergeCell ref="I433:I434"/>
    <mergeCell ref="B440:C440"/>
    <mergeCell ref="H440:I441"/>
    <mergeCell ref="H442:H443"/>
    <mergeCell ref="I442:I443"/>
    <mergeCell ref="H435:H436"/>
    <mergeCell ref="I435:I436"/>
    <mergeCell ref="B418:C418"/>
    <mergeCell ref="H418:I419"/>
    <mergeCell ref="H420:H421"/>
    <mergeCell ref="I420:I421"/>
    <mergeCell ref="L369:O371"/>
    <mergeCell ref="P369:P371"/>
    <mergeCell ref="B374:J390"/>
    <mergeCell ref="B391:J391"/>
    <mergeCell ref="C369:F371"/>
    <mergeCell ref="G369:H371"/>
    <mergeCell ref="I409:I410"/>
    <mergeCell ref="I411:I412"/>
    <mergeCell ref="B407:C407"/>
    <mergeCell ref="H407:I408"/>
    <mergeCell ref="H409:H410"/>
    <mergeCell ref="H411:H412"/>
    <mergeCell ref="H413:H414"/>
    <mergeCell ref="H415:H416"/>
    <mergeCell ref="I413:I414"/>
    <mergeCell ref="I415:I416"/>
    <mergeCell ref="L188:N193"/>
    <mergeCell ref="B205:E205"/>
    <mergeCell ref="B149:J155"/>
    <mergeCell ref="B160:E160"/>
    <mergeCell ref="B187:J192"/>
    <mergeCell ref="B161:J170"/>
    <mergeCell ref="B171:J172"/>
    <mergeCell ref="B113:F113"/>
    <mergeCell ref="B125:E125"/>
    <mergeCell ref="B185:J186"/>
    <mergeCell ref="B114:J118"/>
    <mergeCell ref="B148:E148"/>
    <mergeCell ref="B13:J15"/>
    <mergeCell ref="B16:J27"/>
    <mergeCell ref="B36:J40"/>
    <mergeCell ref="L69:N73"/>
    <mergeCell ref="B102:J109"/>
    <mergeCell ref="B101:E101"/>
    <mergeCell ref="B41:J49"/>
    <mergeCell ref="B94:J100"/>
    <mergeCell ref="B52:J58"/>
    <mergeCell ref="B59:J63"/>
    <mergeCell ref="B75:J79"/>
    <mergeCell ref="B82:J92"/>
    <mergeCell ref="L37:O47"/>
    <mergeCell ref="M2:O2"/>
    <mergeCell ref="B4:H5"/>
    <mergeCell ref="B7:J8"/>
    <mergeCell ref="B9:J9"/>
    <mergeCell ref="L320:N321"/>
    <mergeCell ref="L175:P177"/>
    <mergeCell ref="L179:P185"/>
    <mergeCell ref="C295:F295"/>
    <mergeCell ref="B296:J296"/>
    <mergeCell ref="B290:J291"/>
    <mergeCell ref="B298:J301"/>
    <mergeCell ref="L233:P237"/>
    <mergeCell ref="B219:J220"/>
    <mergeCell ref="C292:F292"/>
    <mergeCell ref="B130:J131"/>
    <mergeCell ref="B144:J147"/>
    <mergeCell ref="B110:J111"/>
    <mergeCell ref="B126:J129"/>
    <mergeCell ref="B286:D286"/>
    <mergeCell ref="B287:D287"/>
    <mergeCell ref="B221:J221"/>
    <mergeCell ref="B269:J274"/>
    <mergeCell ref="B253:J260"/>
    <mergeCell ref="C318:E320"/>
    <mergeCell ref="F318:G318"/>
    <mergeCell ref="C330:E332"/>
    <mergeCell ref="B285:D285"/>
    <mergeCell ref="B197:J203"/>
    <mergeCell ref="F319:G319"/>
    <mergeCell ref="F320:G320"/>
    <mergeCell ref="C314:E316"/>
    <mergeCell ref="F314:G314"/>
    <mergeCell ref="F315:G315"/>
    <mergeCell ref="B244:J247"/>
    <mergeCell ref="B248:J248"/>
    <mergeCell ref="C293:F293"/>
    <mergeCell ref="C294:F294"/>
    <mergeCell ref="B229:J235"/>
    <mergeCell ref="C322:E324"/>
    <mergeCell ref="F330:H332"/>
    <mergeCell ref="C334:E336"/>
    <mergeCell ref="F334:H336"/>
    <mergeCell ref="C326:E328"/>
    <mergeCell ref="F326:G326"/>
    <mergeCell ref="F327:G327"/>
    <mergeCell ref="F328:G328"/>
    <mergeCell ref="F316:G316"/>
    <mergeCell ref="F322:G322"/>
    <mergeCell ref="F323:G323"/>
    <mergeCell ref="F324:G324"/>
    <mergeCell ref="L342:O344"/>
    <mergeCell ref="P342:P344"/>
    <mergeCell ref="L349:P353"/>
    <mergeCell ref="C357:F359"/>
    <mergeCell ref="G357:H359"/>
    <mergeCell ref="C338:E340"/>
    <mergeCell ref="F338:H340"/>
    <mergeCell ref="H404:H405"/>
    <mergeCell ref="I404:I405"/>
    <mergeCell ref="H396:I397"/>
    <mergeCell ref="H398:H399"/>
    <mergeCell ref="I398:I399"/>
    <mergeCell ref="H400:H401"/>
    <mergeCell ref="C361:F363"/>
    <mergeCell ref="G361:H363"/>
    <mergeCell ref="C365:F367"/>
    <mergeCell ref="G365:H367"/>
    <mergeCell ref="B392:J395"/>
    <mergeCell ref="B396:C396"/>
    <mergeCell ref="C342:E344"/>
    <mergeCell ref="F342:H344"/>
    <mergeCell ref="I400:I401"/>
    <mergeCell ref="H402:H403"/>
    <mergeCell ref="I402:I403"/>
    <mergeCell ref="L291:N292"/>
    <mergeCell ref="P521:P523"/>
    <mergeCell ref="H520:I521"/>
    <mergeCell ref="H522:I523"/>
    <mergeCell ref="I525:K525"/>
    <mergeCell ref="I526:O528"/>
    <mergeCell ref="I437:I438"/>
    <mergeCell ref="P447:P449"/>
    <mergeCell ref="H473:I474"/>
    <mergeCell ref="B451:J458"/>
    <mergeCell ref="B467:B468"/>
    <mergeCell ref="C467:G468"/>
    <mergeCell ref="H444:H445"/>
    <mergeCell ref="I444:I445"/>
    <mergeCell ref="H446:H447"/>
    <mergeCell ref="I446:I447"/>
    <mergeCell ref="K467:O469"/>
    <mergeCell ref="H448:H449"/>
    <mergeCell ref="I448:I449"/>
    <mergeCell ref="L447:O449"/>
    <mergeCell ref="K471:O473"/>
    <mergeCell ref="C482:G483"/>
    <mergeCell ref="H437:H438"/>
    <mergeCell ref="C520:E523"/>
  </mergeCells>
  <phoneticPr fontId="76" type="noConversion"/>
  <hyperlinks>
    <hyperlink ref="B287:D287" r:id="rId1" location="Αλκίνια!A1" display="… στην αρχή της σελίδας"/>
    <hyperlink ref="B547:D547" r:id="rId2" location="Αλκίνια!A1" display="… στην αρχή της σελίδας"/>
    <hyperlink ref="O292" r:id="rId3" location="'Λύσεις ασκήσεων - προβλημάτων 2'!A143"/>
  </hyperlinks>
  <pageMargins left="0.75" right="0.75" top="1" bottom="1" header="0.5" footer="0.5"/>
  <pageSetup paperSize="9" orientation="portrait" horizontalDpi="300" verticalDpi="300" r:id="rId4"/>
  <headerFooter alignWithMargins="0"/>
  <drawing r:id="rId5"/>
  <legacy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4"/>
  <sheetViews>
    <sheetView zoomScale="93" zoomScaleNormal="93" workbookViewId="0"/>
  </sheetViews>
  <sheetFormatPr defaultColWidth="9.140625" defaultRowHeight="15" x14ac:dyDescent="0.2"/>
  <cols>
    <col min="1" max="16384" width="9.140625" style="5"/>
  </cols>
  <sheetData>
    <row r="1" spans="1:17" x14ac:dyDescent="0.2">
      <c r="A1" s="13"/>
      <c r="B1" s="13"/>
      <c r="C1" s="13"/>
      <c r="D1" s="13"/>
      <c r="E1" s="13"/>
      <c r="F1" s="13"/>
      <c r="G1" s="13"/>
      <c r="H1" s="13"/>
      <c r="I1" s="13"/>
      <c r="J1" s="13"/>
      <c r="K1" s="13"/>
      <c r="L1" s="13"/>
      <c r="M1" s="13"/>
      <c r="N1" s="13"/>
      <c r="O1" s="13"/>
      <c r="P1" s="19"/>
      <c r="Q1" s="19"/>
    </row>
    <row r="2" spans="1:17" ht="15.75" x14ac:dyDescent="0.2">
      <c r="A2" s="16"/>
      <c r="B2" s="16"/>
      <c r="C2" s="16"/>
      <c r="D2" s="16"/>
      <c r="E2" s="16"/>
      <c r="F2" s="16"/>
      <c r="G2" s="16"/>
      <c r="H2" s="16"/>
      <c r="I2" s="16"/>
      <c r="J2" s="16"/>
      <c r="K2" s="16"/>
      <c r="L2" s="16"/>
      <c r="M2" s="339" t="s">
        <v>359</v>
      </c>
      <c r="N2" s="339"/>
      <c r="O2" s="339"/>
      <c r="P2" s="19"/>
      <c r="Q2" s="19"/>
    </row>
    <row r="3" spans="1:17" ht="15" customHeight="1" x14ac:dyDescent="0.2">
      <c r="A3" s="13"/>
      <c r="B3" s="13"/>
      <c r="C3" s="13"/>
      <c r="D3" s="13"/>
      <c r="E3" s="13"/>
      <c r="F3" s="13"/>
      <c r="G3" s="13"/>
      <c r="H3" s="13"/>
      <c r="I3" s="13"/>
      <c r="J3" s="13"/>
      <c r="K3" s="13"/>
      <c r="L3" s="13"/>
      <c r="M3" s="13"/>
      <c r="N3" s="13"/>
      <c r="O3" s="13"/>
      <c r="P3" s="19"/>
      <c r="Q3" s="19"/>
    </row>
    <row r="4" spans="1:17" ht="15" customHeight="1" x14ac:dyDescent="0.2">
      <c r="A4" s="13"/>
      <c r="B4" s="212" t="s">
        <v>1014</v>
      </c>
      <c r="C4" s="212"/>
      <c r="D4" s="212"/>
      <c r="E4" s="212"/>
      <c r="F4" s="212"/>
      <c r="G4" s="212"/>
      <c r="H4" s="212"/>
      <c r="I4" s="13"/>
      <c r="J4" s="13"/>
      <c r="K4" s="13"/>
      <c r="L4" s="13"/>
      <c r="M4" s="13"/>
      <c r="N4" s="13"/>
      <c r="O4" s="13"/>
      <c r="P4" s="19"/>
      <c r="Q4" s="19"/>
    </row>
    <row r="5" spans="1:17" ht="15" customHeight="1" x14ac:dyDescent="0.2">
      <c r="A5" s="13"/>
      <c r="B5" s="212"/>
      <c r="C5" s="212"/>
      <c r="D5" s="212"/>
      <c r="E5" s="212"/>
      <c r="F5" s="212"/>
      <c r="G5" s="212"/>
      <c r="H5" s="212"/>
      <c r="I5" s="13"/>
      <c r="J5" s="13"/>
      <c r="K5" s="13"/>
      <c r="L5" s="13"/>
      <c r="M5" s="13"/>
      <c r="N5" s="13"/>
      <c r="O5" s="13"/>
      <c r="P5" s="19"/>
      <c r="Q5" s="19"/>
    </row>
    <row r="6" spans="1:17" ht="15" customHeight="1" x14ac:dyDescent="0.2">
      <c r="P6" s="19"/>
      <c r="Q6" s="19"/>
    </row>
    <row r="7" spans="1:17" ht="15" customHeight="1" x14ac:dyDescent="0.2">
      <c r="B7" s="240" t="s">
        <v>974</v>
      </c>
      <c r="C7" s="240"/>
      <c r="D7" s="240"/>
      <c r="E7" s="240"/>
      <c r="F7" s="240"/>
      <c r="G7" s="240"/>
      <c r="H7" s="240"/>
      <c r="I7" s="240"/>
      <c r="J7" s="240"/>
      <c r="P7" s="19"/>
      <c r="Q7" s="19"/>
    </row>
    <row r="8" spans="1:17" ht="15" customHeight="1" x14ac:dyDescent="0.2">
      <c r="B8" s="240"/>
      <c r="C8" s="240"/>
      <c r="D8" s="240"/>
      <c r="E8" s="240"/>
      <c r="F8" s="240"/>
      <c r="G8" s="240"/>
      <c r="H8" s="240"/>
      <c r="I8" s="240"/>
      <c r="J8" s="240"/>
      <c r="P8" s="19"/>
      <c r="Q8" s="19"/>
    </row>
    <row r="9" spans="1:17" ht="15" customHeight="1" x14ac:dyDescent="0.2">
      <c r="B9" s="240"/>
      <c r="C9" s="240"/>
      <c r="D9" s="240"/>
      <c r="E9" s="240"/>
      <c r="F9" s="240"/>
      <c r="G9" s="240"/>
      <c r="H9" s="240"/>
      <c r="I9" s="240"/>
      <c r="J9" s="240"/>
      <c r="P9" s="19"/>
      <c r="Q9" s="19"/>
    </row>
    <row r="10" spans="1:17" ht="15" customHeight="1" x14ac:dyDescent="0.2">
      <c r="B10" s="240"/>
      <c r="C10" s="240"/>
      <c r="D10" s="240"/>
      <c r="E10" s="240"/>
      <c r="F10" s="240"/>
      <c r="G10" s="240"/>
      <c r="H10" s="240"/>
      <c r="I10" s="240"/>
      <c r="J10" s="240"/>
      <c r="P10" s="19"/>
      <c r="Q10" s="19"/>
    </row>
    <row r="11" spans="1:17" ht="15" customHeight="1" x14ac:dyDescent="0.2">
      <c r="B11" s="240"/>
      <c r="C11" s="240"/>
      <c r="D11" s="240"/>
      <c r="E11" s="240"/>
      <c r="F11" s="240"/>
      <c r="G11" s="240"/>
      <c r="H11" s="240"/>
      <c r="I11" s="240"/>
      <c r="J11" s="240"/>
      <c r="P11" s="19"/>
      <c r="Q11" s="19"/>
    </row>
    <row r="12" spans="1:17" ht="15" customHeight="1" x14ac:dyDescent="0.2">
      <c r="B12" s="240"/>
      <c r="C12" s="240"/>
      <c r="D12" s="240"/>
      <c r="E12" s="240"/>
      <c r="F12" s="240"/>
      <c r="G12" s="240"/>
      <c r="H12" s="240"/>
      <c r="I12" s="240"/>
      <c r="J12" s="240"/>
      <c r="P12" s="19"/>
      <c r="Q12" s="19"/>
    </row>
    <row r="13" spans="1:17" ht="15" customHeight="1" x14ac:dyDescent="0.2">
      <c r="B13" s="240"/>
      <c r="C13" s="240"/>
      <c r="D13" s="240"/>
      <c r="E13" s="240"/>
      <c r="F13" s="240"/>
      <c r="G13" s="240"/>
      <c r="H13" s="240"/>
      <c r="I13" s="240"/>
      <c r="J13" s="240"/>
      <c r="P13" s="19"/>
      <c r="Q13" s="19"/>
    </row>
    <row r="14" spans="1:17" ht="15" customHeight="1" x14ac:dyDescent="0.2">
      <c r="B14" s="240"/>
      <c r="C14" s="240"/>
      <c r="D14" s="240"/>
      <c r="E14" s="240"/>
      <c r="F14" s="240"/>
      <c r="G14" s="240"/>
      <c r="H14" s="240"/>
      <c r="I14" s="240"/>
      <c r="J14" s="240"/>
      <c r="P14" s="19"/>
      <c r="Q14" s="19"/>
    </row>
    <row r="15" spans="1:17" ht="15" customHeight="1" x14ac:dyDescent="0.2">
      <c r="B15" s="240"/>
      <c r="C15" s="240"/>
      <c r="D15" s="240"/>
      <c r="E15" s="240"/>
      <c r="F15" s="240"/>
      <c r="G15" s="240"/>
      <c r="H15" s="240"/>
      <c r="I15" s="240"/>
      <c r="J15" s="240"/>
      <c r="P15" s="19"/>
      <c r="Q15" s="19"/>
    </row>
    <row r="16" spans="1:17" ht="15" customHeight="1" x14ac:dyDescent="0.2">
      <c r="B16" s="240"/>
      <c r="C16" s="240"/>
      <c r="D16" s="240"/>
      <c r="E16" s="240"/>
      <c r="F16" s="240"/>
      <c r="G16" s="240"/>
      <c r="H16" s="240"/>
      <c r="I16" s="240"/>
      <c r="J16" s="240"/>
      <c r="P16" s="19"/>
      <c r="Q16" s="19"/>
    </row>
    <row r="17" spans="2:17" ht="15" customHeight="1" x14ac:dyDescent="0.2">
      <c r="B17" s="240"/>
      <c r="C17" s="240"/>
      <c r="D17" s="240"/>
      <c r="E17" s="240"/>
      <c r="F17" s="240"/>
      <c r="G17" s="240"/>
      <c r="H17" s="240"/>
      <c r="I17" s="240"/>
      <c r="J17" s="240"/>
      <c r="P17" s="19"/>
      <c r="Q17" s="19"/>
    </row>
    <row r="18" spans="2:17" ht="15" customHeight="1" x14ac:dyDescent="0.2">
      <c r="B18" s="240"/>
      <c r="C18" s="240"/>
      <c r="D18" s="240"/>
      <c r="E18" s="240"/>
      <c r="F18" s="240"/>
      <c r="G18" s="240"/>
      <c r="H18" s="240"/>
      <c r="I18" s="240"/>
      <c r="J18" s="240"/>
      <c r="P18" s="19"/>
      <c r="Q18" s="19"/>
    </row>
    <row r="19" spans="2:17" ht="15" customHeight="1" x14ac:dyDescent="0.2">
      <c r="B19" s="240"/>
      <c r="C19" s="240"/>
      <c r="D19" s="240"/>
      <c r="E19" s="240"/>
      <c r="F19" s="240"/>
      <c r="G19" s="240"/>
      <c r="H19" s="240"/>
      <c r="I19" s="240"/>
      <c r="J19" s="240"/>
      <c r="P19" s="19"/>
      <c r="Q19" s="19"/>
    </row>
    <row r="20" spans="2:17" x14ac:dyDescent="0.2">
      <c r="P20" s="19"/>
      <c r="Q20" s="19"/>
    </row>
    <row r="21" spans="2:17" x14ac:dyDescent="0.2">
      <c r="P21" s="19"/>
      <c r="Q21" s="19"/>
    </row>
    <row r="22" spans="2:17" x14ac:dyDescent="0.2">
      <c r="P22" s="19"/>
      <c r="Q22" s="19"/>
    </row>
    <row r="23" spans="2:17" x14ac:dyDescent="0.2">
      <c r="P23" s="19"/>
      <c r="Q23" s="19"/>
    </row>
    <row r="24" spans="2:17" x14ac:dyDescent="0.2">
      <c r="P24" s="19"/>
      <c r="Q24" s="19"/>
    </row>
    <row r="25" spans="2:17" x14ac:dyDescent="0.2">
      <c r="P25" s="19"/>
      <c r="Q25" s="19"/>
    </row>
    <row r="26" spans="2:17" x14ac:dyDescent="0.2">
      <c r="P26" s="19"/>
      <c r="Q26" s="19"/>
    </row>
    <row r="27" spans="2:17" x14ac:dyDescent="0.2">
      <c r="P27" s="19"/>
      <c r="Q27" s="19"/>
    </row>
    <row r="28" spans="2:17" x14ac:dyDescent="0.2">
      <c r="P28" s="19"/>
      <c r="Q28" s="19"/>
    </row>
    <row r="29" spans="2:17" x14ac:dyDescent="0.2">
      <c r="P29" s="19"/>
      <c r="Q29" s="19"/>
    </row>
    <row r="30" spans="2:17" x14ac:dyDescent="0.2">
      <c r="P30" s="19"/>
      <c r="Q30" s="19"/>
    </row>
    <row r="31" spans="2:17" x14ac:dyDescent="0.2">
      <c r="P31" s="19"/>
      <c r="Q31" s="19"/>
    </row>
    <row r="32" spans="2:17" x14ac:dyDescent="0.2">
      <c r="P32" s="19"/>
      <c r="Q32" s="19"/>
    </row>
    <row r="33" spans="2:17" x14ac:dyDescent="0.2">
      <c r="P33" s="19"/>
      <c r="Q33" s="19"/>
    </row>
    <row r="34" spans="2:17" x14ac:dyDescent="0.2">
      <c r="P34" s="19"/>
      <c r="Q34" s="19"/>
    </row>
    <row r="35" spans="2:17" x14ac:dyDescent="0.2">
      <c r="P35" s="19"/>
      <c r="Q35" s="19"/>
    </row>
    <row r="36" spans="2:17" x14ac:dyDescent="0.2">
      <c r="C36" s="766" t="s">
        <v>384</v>
      </c>
      <c r="D36" s="766"/>
      <c r="E36" s="766"/>
      <c r="F36" s="766"/>
      <c r="G36" s="766"/>
      <c r="H36" s="766"/>
      <c r="I36" s="766"/>
      <c r="P36" s="19"/>
      <c r="Q36" s="19"/>
    </row>
    <row r="37" spans="2:17" x14ac:dyDescent="0.2">
      <c r="C37" s="766"/>
      <c r="D37" s="766"/>
      <c r="E37" s="766"/>
      <c r="F37" s="766"/>
      <c r="G37" s="766"/>
      <c r="H37" s="766"/>
      <c r="I37" s="766"/>
      <c r="P37" s="19"/>
      <c r="Q37" s="19"/>
    </row>
    <row r="38" spans="2:17" x14ac:dyDescent="0.2">
      <c r="C38" s="766"/>
      <c r="D38" s="766"/>
      <c r="E38" s="766"/>
      <c r="F38" s="766"/>
      <c r="G38" s="766"/>
      <c r="H38" s="766"/>
      <c r="I38" s="766"/>
      <c r="P38" s="19"/>
      <c r="Q38" s="19"/>
    </row>
    <row r="39" spans="2:17" x14ac:dyDescent="0.2">
      <c r="C39" s="766"/>
      <c r="D39" s="766"/>
      <c r="E39" s="766"/>
      <c r="F39" s="766"/>
      <c r="G39" s="766"/>
      <c r="H39" s="766"/>
      <c r="I39" s="766"/>
      <c r="P39" s="19"/>
      <c r="Q39" s="19"/>
    </row>
    <row r="40" spans="2:17" x14ac:dyDescent="0.2">
      <c r="C40" s="766"/>
      <c r="D40" s="766"/>
      <c r="E40" s="766"/>
      <c r="F40" s="766"/>
      <c r="G40" s="766"/>
      <c r="H40" s="766"/>
      <c r="I40" s="766"/>
      <c r="P40" s="19"/>
      <c r="Q40" s="19"/>
    </row>
    <row r="41" spans="2:17" x14ac:dyDescent="0.2">
      <c r="P41" s="19"/>
      <c r="Q41" s="19"/>
    </row>
    <row r="42" spans="2:17" x14ac:dyDescent="0.2">
      <c r="B42" s="890" t="s">
        <v>975</v>
      </c>
      <c r="C42" s="890"/>
      <c r="D42" s="890"/>
      <c r="E42" s="890"/>
      <c r="F42" s="890"/>
      <c r="G42" s="890"/>
      <c r="H42" s="890"/>
      <c r="I42" s="890"/>
      <c r="J42" s="890"/>
      <c r="P42" s="19"/>
      <c r="Q42" s="19"/>
    </row>
    <row r="43" spans="2:17" x14ac:dyDescent="0.2">
      <c r="B43" s="890"/>
      <c r="C43" s="890"/>
      <c r="D43" s="890"/>
      <c r="E43" s="890"/>
      <c r="F43" s="890"/>
      <c r="G43" s="890"/>
      <c r="H43" s="890"/>
      <c r="I43" s="890"/>
      <c r="J43" s="890"/>
      <c r="P43" s="19"/>
      <c r="Q43" s="19"/>
    </row>
    <row r="44" spans="2:17" x14ac:dyDescent="0.2">
      <c r="B44" s="890"/>
      <c r="C44" s="890"/>
      <c r="D44" s="890"/>
      <c r="E44" s="890"/>
      <c r="F44" s="890"/>
      <c r="G44" s="890"/>
      <c r="H44" s="890"/>
      <c r="I44" s="890"/>
      <c r="J44" s="890"/>
      <c r="P44" s="19"/>
      <c r="Q44" s="19"/>
    </row>
    <row r="45" spans="2:17" x14ac:dyDescent="0.2">
      <c r="B45" s="213" t="s">
        <v>1293</v>
      </c>
      <c r="C45" s="213"/>
      <c r="D45" s="213"/>
      <c r="E45" s="213"/>
      <c r="F45" s="213"/>
      <c r="G45" s="213"/>
      <c r="H45" s="213"/>
      <c r="I45" s="213"/>
      <c r="J45" s="213"/>
      <c r="P45" s="19"/>
      <c r="Q45" s="19"/>
    </row>
    <row r="46" spans="2:17" x14ac:dyDescent="0.2">
      <c r="B46" s="213"/>
      <c r="C46" s="213"/>
      <c r="D46" s="213"/>
      <c r="E46" s="213"/>
      <c r="F46" s="213"/>
      <c r="G46" s="213"/>
      <c r="H46" s="213"/>
      <c r="I46" s="213"/>
      <c r="J46" s="213"/>
      <c r="P46" s="19"/>
      <c r="Q46" s="19"/>
    </row>
    <row r="47" spans="2:17" x14ac:dyDescent="0.2">
      <c r="B47" s="213"/>
      <c r="C47" s="213"/>
      <c r="D47" s="213"/>
      <c r="E47" s="213"/>
      <c r="F47" s="213"/>
      <c r="G47" s="213"/>
      <c r="H47" s="213"/>
      <c r="I47" s="213"/>
      <c r="J47" s="213"/>
      <c r="P47" s="19"/>
      <c r="Q47" s="19"/>
    </row>
    <row r="48" spans="2:17" x14ac:dyDescent="0.2">
      <c r="B48" s="213"/>
      <c r="C48" s="213"/>
      <c r="D48" s="213"/>
      <c r="E48" s="213"/>
      <c r="F48" s="213"/>
      <c r="G48" s="213"/>
      <c r="H48" s="213"/>
      <c r="I48" s="213"/>
      <c r="J48" s="213"/>
      <c r="P48" s="19"/>
      <c r="Q48" s="19"/>
    </row>
    <row r="49" spans="2:17" x14ac:dyDescent="0.2">
      <c r="B49" s="213"/>
      <c r="C49" s="213"/>
      <c r="D49" s="213"/>
      <c r="E49" s="213"/>
      <c r="F49" s="213"/>
      <c r="G49" s="213"/>
      <c r="H49" s="213"/>
      <c r="I49" s="213"/>
      <c r="J49" s="213"/>
      <c r="P49" s="19"/>
      <c r="Q49" s="19"/>
    </row>
    <row r="50" spans="2:17" ht="15" customHeight="1" x14ac:dyDescent="0.2">
      <c r="B50" s="213" t="s">
        <v>1294</v>
      </c>
      <c r="C50" s="213"/>
      <c r="D50" s="213"/>
      <c r="E50" s="213"/>
      <c r="F50" s="213"/>
      <c r="G50" s="213"/>
      <c r="H50" s="213"/>
      <c r="I50" s="213"/>
      <c r="J50" s="213"/>
      <c r="P50" s="19"/>
      <c r="Q50" s="19"/>
    </row>
    <row r="51" spans="2:17" x14ac:dyDescent="0.2">
      <c r="B51" s="213"/>
      <c r="C51" s="213"/>
      <c r="D51" s="213"/>
      <c r="E51" s="213"/>
      <c r="F51" s="213"/>
      <c r="G51" s="213"/>
      <c r="H51" s="213"/>
      <c r="I51" s="213"/>
      <c r="J51" s="213"/>
      <c r="P51" s="19"/>
      <c r="Q51" s="19"/>
    </row>
    <row r="52" spans="2:17" x14ac:dyDescent="0.2">
      <c r="B52" s="213"/>
      <c r="C52" s="213"/>
      <c r="D52" s="213"/>
      <c r="E52" s="213"/>
      <c r="F52" s="213"/>
      <c r="G52" s="213"/>
      <c r="H52" s="213"/>
      <c r="I52" s="213"/>
      <c r="J52" s="213"/>
      <c r="P52" s="19"/>
      <c r="Q52" s="19"/>
    </row>
    <row r="53" spans="2:17" x14ac:dyDescent="0.2">
      <c r="B53" s="213"/>
      <c r="C53" s="213"/>
      <c r="D53" s="213"/>
      <c r="E53" s="213"/>
      <c r="F53" s="213"/>
      <c r="G53" s="213"/>
      <c r="H53" s="213"/>
      <c r="I53" s="213"/>
      <c r="J53" s="213"/>
      <c r="P53" s="19"/>
      <c r="Q53" s="19"/>
    </row>
    <row r="54" spans="2:17" x14ac:dyDescent="0.2">
      <c r="B54" s="213"/>
      <c r="C54" s="213"/>
      <c r="D54" s="213"/>
      <c r="E54" s="213"/>
      <c r="F54" s="213"/>
      <c r="G54" s="213"/>
      <c r="H54" s="213"/>
      <c r="I54" s="213"/>
      <c r="J54" s="213"/>
      <c r="P54" s="19"/>
      <c r="Q54" s="19"/>
    </row>
    <row r="55" spans="2:17" ht="15" customHeight="1" x14ac:dyDescent="0.2">
      <c r="B55" s="213"/>
      <c r="C55" s="213"/>
      <c r="D55" s="213"/>
      <c r="E55" s="213"/>
      <c r="F55" s="213"/>
      <c r="G55" s="213"/>
      <c r="H55" s="213"/>
      <c r="I55" s="213"/>
      <c r="J55" s="213"/>
      <c r="L55" s="227" t="s">
        <v>1295</v>
      </c>
      <c r="M55" s="227"/>
      <c r="N55" s="227"/>
      <c r="P55" s="19"/>
      <c r="Q55" s="19"/>
    </row>
    <row r="56" spans="2:17" x14ac:dyDescent="0.2">
      <c r="B56" s="213"/>
      <c r="C56" s="213"/>
      <c r="D56" s="213"/>
      <c r="E56" s="213"/>
      <c r="F56" s="213"/>
      <c r="G56" s="213"/>
      <c r="H56" s="213"/>
      <c r="I56" s="213"/>
      <c r="J56" s="213"/>
      <c r="L56" s="227"/>
      <c r="M56" s="227"/>
      <c r="N56" s="227"/>
      <c r="P56" s="19"/>
      <c r="Q56" s="19"/>
    </row>
    <row r="57" spans="2:17" x14ac:dyDescent="0.2">
      <c r="B57" s="213"/>
      <c r="C57" s="213"/>
      <c r="D57" s="213"/>
      <c r="E57" s="213"/>
      <c r="F57" s="213"/>
      <c r="G57" s="213"/>
      <c r="H57" s="213"/>
      <c r="I57" s="213"/>
      <c r="J57" s="213"/>
      <c r="L57" s="227"/>
      <c r="M57" s="227"/>
      <c r="N57" s="227"/>
      <c r="P57" s="19"/>
      <c r="Q57" s="19"/>
    </row>
    <row r="58" spans="2:17" x14ac:dyDescent="0.2">
      <c r="B58" s="213" t="s">
        <v>1296</v>
      </c>
      <c r="C58" s="213"/>
      <c r="D58" s="213"/>
      <c r="E58" s="213"/>
      <c r="F58" s="213"/>
      <c r="G58" s="213"/>
      <c r="H58" s="213"/>
      <c r="I58" s="213"/>
      <c r="J58" s="213"/>
      <c r="L58" s="227"/>
      <c r="M58" s="227"/>
      <c r="N58" s="227"/>
      <c r="P58" s="19"/>
      <c r="Q58" s="19"/>
    </row>
    <row r="59" spans="2:17" x14ac:dyDescent="0.2">
      <c r="B59" s="213"/>
      <c r="C59" s="213"/>
      <c r="D59" s="213"/>
      <c r="E59" s="213"/>
      <c r="F59" s="213"/>
      <c r="G59" s="213"/>
      <c r="H59" s="213"/>
      <c r="I59" s="213"/>
      <c r="J59" s="213"/>
      <c r="P59" s="19"/>
      <c r="Q59" s="19"/>
    </row>
    <row r="60" spans="2:17" x14ac:dyDescent="0.2">
      <c r="B60" s="213"/>
      <c r="C60" s="213"/>
      <c r="D60" s="213"/>
      <c r="E60" s="213"/>
      <c r="F60" s="213"/>
      <c r="G60" s="213"/>
      <c r="H60" s="213"/>
      <c r="I60" s="213"/>
      <c r="J60" s="213"/>
      <c r="P60" s="19"/>
      <c r="Q60" s="19"/>
    </row>
    <row r="61" spans="2:17" x14ac:dyDescent="0.2">
      <c r="B61" s="213"/>
      <c r="C61" s="213"/>
      <c r="D61" s="213"/>
      <c r="E61" s="213"/>
      <c r="F61" s="213"/>
      <c r="G61" s="213"/>
      <c r="H61" s="213"/>
      <c r="I61" s="213"/>
      <c r="J61" s="213"/>
      <c r="P61" s="19"/>
      <c r="Q61" s="19"/>
    </row>
    <row r="62" spans="2:17" x14ac:dyDescent="0.2">
      <c r="B62" s="213"/>
      <c r="C62" s="213"/>
      <c r="D62" s="213"/>
      <c r="E62" s="213"/>
      <c r="F62" s="213"/>
      <c r="G62" s="213"/>
      <c r="H62" s="213"/>
      <c r="I62" s="213"/>
      <c r="J62" s="213"/>
      <c r="P62" s="19"/>
      <c r="Q62" s="19"/>
    </row>
    <row r="63" spans="2:17" x14ac:dyDescent="0.2">
      <c r="B63" s="213"/>
      <c r="C63" s="213"/>
      <c r="D63" s="213"/>
      <c r="E63" s="213"/>
      <c r="F63" s="213"/>
      <c r="G63" s="213"/>
      <c r="H63" s="213"/>
      <c r="I63" s="213"/>
      <c r="J63" s="213"/>
      <c r="P63" s="19"/>
      <c r="Q63" s="19"/>
    </row>
    <row r="64" spans="2:17" x14ac:dyDescent="0.2">
      <c r="B64" s="213"/>
      <c r="C64" s="213"/>
      <c r="D64" s="213"/>
      <c r="E64" s="213"/>
      <c r="F64" s="213"/>
      <c r="G64" s="213"/>
      <c r="H64" s="213"/>
      <c r="I64" s="213"/>
      <c r="J64" s="213"/>
      <c r="P64" s="19"/>
      <c r="Q64" s="19"/>
    </row>
    <row r="65" spans="2:17" ht="15" customHeight="1" x14ac:dyDescent="0.2">
      <c r="B65" s="213" t="s">
        <v>976</v>
      </c>
      <c r="C65" s="213"/>
      <c r="D65" s="213"/>
      <c r="E65" s="213"/>
      <c r="F65" s="213"/>
      <c r="G65" s="213"/>
      <c r="H65" s="213"/>
      <c r="I65" s="213"/>
      <c r="J65" s="213"/>
      <c r="P65" s="19"/>
      <c r="Q65" s="19"/>
    </row>
    <row r="66" spans="2:17" ht="15" customHeight="1" x14ac:dyDescent="0.2">
      <c r="B66" s="213"/>
      <c r="C66" s="213"/>
      <c r="D66" s="213"/>
      <c r="E66" s="213"/>
      <c r="F66" s="213"/>
      <c r="G66" s="213"/>
      <c r="H66" s="213"/>
      <c r="I66" s="213"/>
      <c r="J66" s="213"/>
      <c r="P66" s="19"/>
      <c r="Q66" s="19"/>
    </row>
    <row r="67" spans="2:17" x14ac:dyDescent="0.2">
      <c r="B67" s="213"/>
      <c r="C67" s="213"/>
      <c r="D67" s="213"/>
      <c r="E67" s="213"/>
      <c r="F67" s="213"/>
      <c r="G67" s="213"/>
      <c r="H67" s="213"/>
      <c r="I67" s="213"/>
      <c r="J67" s="213"/>
      <c r="P67" s="19"/>
      <c r="Q67" s="19"/>
    </row>
    <row r="68" spans="2:17" x14ac:dyDescent="0.2">
      <c r="B68" s="213" t="s">
        <v>1297</v>
      </c>
      <c r="C68" s="213"/>
      <c r="D68" s="213"/>
      <c r="E68" s="213"/>
      <c r="F68" s="213"/>
      <c r="G68" s="213"/>
      <c r="H68" s="213"/>
      <c r="I68" s="213"/>
      <c r="J68" s="213"/>
      <c r="P68" s="19"/>
      <c r="Q68" s="19"/>
    </row>
    <row r="69" spans="2:17" x14ac:dyDescent="0.2">
      <c r="B69" s="213"/>
      <c r="C69" s="213"/>
      <c r="D69" s="213"/>
      <c r="E69" s="213"/>
      <c r="F69" s="213"/>
      <c r="G69" s="213"/>
      <c r="H69" s="213"/>
      <c r="I69" s="213"/>
      <c r="J69" s="213"/>
      <c r="P69" s="19"/>
      <c r="Q69" s="19"/>
    </row>
    <row r="70" spans="2:17" x14ac:dyDescent="0.2">
      <c r="B70" s="213"/>
      <c r="C70" s="213"/>
      <c r="D70" s="213"/>
      <c r="E70" s="213"/>
      <c r="F70" s="213"/>
      <c r="G70" s="213"/>
      <c r="H70" s="213"/>
      <c r="I70" s="213"/>
      <c r="J70" s="213"/>
      <c r="P70" s="19"/>
      <c r="Q70" s="19"/>
    </row>
    <row r="71" spans="2:17" x14ac:dyDescent="0.2">
      <c r="B71" s="213"/>
      <c r="C71" s="213"/>
      <c r="D71" s="213"/>
      <c r="E71" s="213"/>
      <c r="F71" s="213"/>
      <c r="G71" s="213"/>
      <c r="H71" s="213"/>
      <c r="I71" s="213"/>
      <c r="J71" s="213"/>
      <c r="P71" s="19"/>
      <c r="Q71" s="19"/>
    </row>
    <row r="72" spans="2:17" ht="15" customHeight="1" x14ac:dyDescent="0.2">
      <c r="B72" s="213"/>
      <c r="C72" s="213"/>
      <c r="D72" s="213"/>
      <c r="E72" s="213"/>
      <c r="F72" s="213"/>
      <c r="G72" s="213"/>
      <c r="H72" s="213"/>
      <c r="I72" s="213"/>
      <c r="J72" s="213"/>
      <c r="P72" s="19"/>
      <c r="Q72" s="19"/>
    </row>
    <row r="73" spans="2:17" x14ac:dyDescent="0.2">
      <c r="B73" s="213"/>
      <c r="C73" s="213"/>
      <c r="D73" s="213"/>
      <c r="E73" s="213"/>
      <c r="F73" s="213"/>
      <c r="G73" s="213"/>
      <c r="H73" s="213"/>
      <c r="I73" s="213"/>
      <c r="J73" s="213"/>
      <c r="L73" s="889" t="s">
        <v>79</v>
      </c>
      <c r="M73" s="889"/>
      <c r="N73" s="889"/>
      <c r="P73" s="19"/>
      <c r="Q73" s="19"/>
    </row>
    <row r="74" spans="2:17" x14ac:dyDescent="0.2">
      <c r="B74" s="213"/>
      <c r="C74" s="213"/>
      <c r="D74" s="213"/>
      <c r="E74" s="213"/>
      <c r="F74" s="213"/>
      <c r="G74" s="213"/>
      <c r="H74" s="213"/>
      <c r="I74" s="213"/>
      <c r="J74" s="213"/>
      <c r="L74" s="889"/>
      <c r="M74" s="889"/>
      <c r="N74" s="889"/>
      <c r="P74" s="19"/>
      <c r="Q74" s="19"/>
    </row>
    <row r="75" spans="2:17" x14ac:dyDescent="0.2">
      <c r="B75" s="213"/>
      <c r="C75" s="213"/>
      <c r="D75" s="213"/>
      <c r="E75" s="213"/>
      <c r="F75" s="213"/>
      <c r="G75" s="213"/>
      <c r="H75" s="213"/>
      <c r="I75" s="213"/>
      <c r="J75" s="213"/>
      <c r="P75" s="19"/>
      <c r="Q75" s="19"/>
    </row>
    <row r="76" spans="2:17" x14ac:dyDescent="0.2">
      <c r="B76" s="213" t="s">
        <v>977</v>
      </c>
      <c r="C76" s="213"/>
      <c r="D76" s="213"/>
      <c r="E76" s="213"/>
      <c r="F76" s="213"/>
      <c r="G76" s="213"/>
      <c r="H76" s="213"/>
      <c r="I76" s="213"/>
      <c r="J76" s="213"/>
      <c r="P76" s="19"/>
      <c r="Q76" s="19"/>
    </row>
    <row r="77" spans="2:17" x14ac:dyDescent="0.2">
      <c r="B77" s="213"/>
      <c r="C77" s="213"/>
      <c r="D77" s="213"/>
      <c r="E77" s="213"/>
      <c r="F77" s="213"/>
      <c r="G77" s="213"/>
      <c r="H77" s="213"/>
      <c r="I77" s="213"/>
      <c r="J77" s="213"/>
      <c r="P77" s="19"/>
      <c r="Q77" s="19"/>
    </row>
    <row r="78" spans="2:17" x14ac:dyDescent="0.2">
      <c r="B78" s="213"/>
      <c r="C78" s="213"/>
      <c r="D78" s="213"/>
      <c r="E78" s="213"/>
      <c r="F78" s="213"/>
      <c r="G78" s="213"/>
      <c r="H78" s="213"/>
      <c r="I78" s="213"/>
      <c r="J78" s="213"/>
      <c r="P78" s="19"/>
      <c r="Q78" s="19"/>
    </row>
    <row r="79" spans="2:17" x14ac:dyDescent="0.2">
      <c r="B79" s="213"/>
      <c r="C79" s="213"/>
      <c r="D79" s="213"/>
      <c r="E79" s="213"/>
      <c r="F79" s="213"/>
      <c r="G79" s="213"/>
      <c r="H79" s="213"/>
      <c r="I79" s="213"/>
      <c r="J79" s="213"/>
      <c r="P79" s="19"/>
      <c r="Q79" s="19"/>
    </row>
    <row r="80" spans="2:17" x14ac:dyDescent="0.2">
      <c r="B80" s="213"/>
      <c r="C80" s="213"/>
      <c r="D80" s="213"/>
      <c r="E80" s="213"/>
      <c r="F80" s="213"/>
      <c r="G80" s="213"/>
      <c r="H80" s="213"/>
      <c r="I80" s="213"/>
      <c r="J80" s="213"/>
      <c r="P80" s="19"/>
      <c r="Q80" s="19"/>
    </row>
    <row r="81" spans="1:17" x14ac:dyDescent="0.2">
      <c r="B81" s="213" t="s">
        <v>1298</v>
      </c>
      <c r="C81" s="213"/>
      <c r="D81" s="213"/>
      <c r="E81" s="213"/>
      <c r="F81" s="213"/>
      <c r="G81" s="213"/>
      <c r="H81" s="213"/>
      <c r="I81" s="213"/>
      <c r="J81" s="213"/>
      <c r="P81" s="19"/>
      <c r="Q81" s="19"/>
    </row>
    <row r="82" spans="1:17" ht="15" customHeight="1" x14ac:dyDescent="0.2">
      <c r="B82" s="213"/>
      <c r="C82" s="213"/>
      <c r="D82" s="213"/>
      <c r="E82" s="213"/>
      <c r="F82" s="213"/>
      <c r="G82" s="213"/>
      <c r="H82" s="213"/>
      <c r="I82" s="213"/>
      <c r="J82" s="213"/>
      <c r="L82" s="227" t="s">
        <v>80</v>
      </c>
      <c r="M82" s="227"/>
      <c r="N82" s="227"/>
      <c r="P82" s="19"/>
      <c r="Q82" s="19"/>
    </row>
    <row r="83" spans="1:17" x14ac:dyDescent="0.2">
      <c r="B83" s="213"/>
      <c r="C83" s="213"/>
      <c r="D83" s="213"/>
      <c r="E83" s="213"/>
      <c r="F83" s="213"/>
      <c r="G83" s="213"/>
      <c r="H83" s="213"/>
      <c r="I83" s="213"/>
      <c r="J83" s="213"/>
      <c r="L83" s="227"/>
      <c r="M83" s="227"/>
      <c r="N83" s="227"/>
      <c r="P83" s="19"/>
      <c r="Q83" s="19"/>
    </row>
    <row r="84" spans="1:17" x14ac:dyDescent="0.2">
      <c r="B84" s="213"/>
      <c r="C84" s="213"/>
      <c r="D84" s="213"/>
      <c r="E84" s="213"/>
      <c r="F84" s="213"/>
      <c r="G84" s="213"/>
      <c r="H84" s="213"/>
      <c r="I84" s="213"/>
      <c r="J84" s="213"/>
      <c r="L84" s="227"/>
      <c r="M84" s="227"/>
      <c r="N84" s="227"/>
      <c r="P84" s="19"/>
      <c r="Q84" s="19"/>
    </row>
    <row r="85" spans="1:17" x14ac:dyDescent="0.2">
      <c r="B85" s="213" t="s">
        <v>1299</v>
      </c>
      <c r="C85" s="213"/>
      <c r="D85" s="213"/>
      <c r="E85" s="213"/>
      <c r="F85" s="213"/>
      <c r="G85" s="213"/>
      <c r="H85" s="213"/>
      <c r="I85" s="213"/>
      <c r="J85" s="213"/>
      <c r="P85" s="19"/>
      <c r="Q85" s="19"/>
    </row>
    <row r="86" spans="1:17" x14ac:dyDescent="0.2">
      <c r="B86" s="213"/>
      <c r="C86" s="213"/>
      <c r="D86" s="213"/>
      <c r="E86" s="213"/>
      <c r="F86" s="213"/>
      <c r="G86" s="213"/>
      <c r="H86" s="213"/>
      <c r="I86" s="213"/>
      <c r="J86" s="213"/>
      <c r="P86" s="19"/>
      <c r="Q86" s="19"/>
    </row>
    <row r="87" spans="1:17" x14ac:dyDescent="0.2">
      <c r="B87" s="213"/>
      <c r="C87" s="213"/>
      <c r="D87" s="213"/>
      <c r="E87" s="213"/>
      <c r="F87" s="213"/>
      <c r="G87" s="213"/>
      <c r="H87" s="213"/>
      <c r="I87" s="213"/>
      <c r="J87" s="213"/>
      <c r="P87" s="19"/>
      <c r="Q87" s="19"/>
    </row>
    <row r="88" spans="1:17" x14ac:dyDescent="0.2">
      <c r="B88" s="213"/>
      <c r="C88" s="213"/>
      <c r="D88" s="213"/>
      <c r="E88" s="213"/>
      <c r="F88" s="213"/>
      <c r="G88" s="213"/>
      <c r="H88" s="213"/>
      <c r="I88" s="213"/>
      <c r="J88" s="213"/>
      <c r="P88" s="19"/>
      <c r="Q88" s="19"/>
    </row>
    <row r="89" spans="1:17" x14ac:dyDescent="0.2">
      <c r="P89" s="19"/>
      <c r="Q89" s="19"/>
    </row>
    <row r="90" spans="1:17" x14ac:dyDescent="0.2">
      <c r="A90" s="19"/>
      <c r="B90" s="19"/>
      <c r="C90" s="19"/>
      <c r="D90" s="19"/>
      <c r="E90" s="19"/>
      <c r="F90" s="19"/>
      <c r="G90" s="19"/>
      <c r="H90" s="19"/>
      <c r="I90" s="19"/>
      <c r="J90" s="214" t="s">
        <v>568</v>
      </c>
      <c r="K90" s="214"/>
      <c r="L90" s="214"/>
      <c r="M90" s="214"/>
      <c r="N90" s="214"/>
      <c r="O90" s="214"/>
      <c r="P90" s="19"/>
      <c r="Q90" s="19"/>
    </row>
    <row r="92" spans="1:17" x14ac:dyDescent="0.2">
      <c r="B92" s="251" t="s">
        <v>264</v>
      </c>
      <c r="C92" s="251"/>
      <c r="D92" s="251"/>
    </row>
    <row r="93" spans="1:17" x14ac:dyDescent="0.2">
      <c r="B93" s="250"/>
      <c r="C93" s="250"/>
      <c r="D93" s="250"/>
    </row>
    <row r="94" spans="1:17" x14ac:dyDescent="0.2">
      <c r="B94" s="246" t="s">
        <v>242</v>
      </c>
      <c r="C94" s="246"/>
      <c r="D94" s="246"/>
    </row>
  </sheetData>
  <sheetProtection algorithmName="SHA-512" hashValue="KTf9wxPzTWa9zBaupHweLNN1G3ySkQBw3+HCN7hSTwJuxXUjQJHRhY2DB6ddPkb3d1eEjNhBlMEsi2ZF+LgWbw==" saltValue="ijNxoLjS0wR32JkE+JOvfA==" spinCount="100000" sheet="1" objects="1" scenarios="1"/>
  <mergeCells count="20">
    <mergeCell ref="B45:J49"/>
    <mergeCell ref="B7:J19"/>
    <mergeCell ref="M2:O2"/>
    <mergeCell ref="B4:H5"/>
    <mergeCell ref="C36:I40"/>
    <mergeCell ref="B42:J44"/>
    <mergeCell ref="B93:D93"/>
    <mergeCell ref="B94:D94"/>
    <mergeCell ref="J90:O90"/>
    <mergeCell ref="B50:J57"/>
    <mergeCell ref="B65:J67"/>
    <mergeCell ref="B68:J75"/>
    <mergeCell ref="L73:N74"/>
    <mergeCell ref="L55:N58"/>
    <mergeCell ref="B58:J64"/>
    <mergeCell ref="B76:J80"/>
    <mergeCell ref="B81:J84"/>
    <mergeCell ref="L82:N84"/>
    <mergeCell ref="B85:J88"/>
    <mergeCell ref="B92:D92"/>
  </mergeCells>
  <phoneticPr fontId="76" type="noConversion"/>
  <hyperlinks>
    <hyperlink ref="B94:D94" r:id="rId1" location="Αλκοόλες!A1" display="… στην αρχή της σελίδας"/>
  </hyperlinks>
  <pageMargins left="0.75" right="0.75" top="1" bottom="1" header="0.5" footer="0.5"/>
  <pageSetup paperSize="9" orientation="portrait" horizontalDpi="300" verticalDpi="300"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4"/>
  <sheetViews>
    <sheetView zoomScale="93" zoomScaleNormal="93" workbookViewId="0"/>
  </sheetViews>
  <sheetFormatPr defaultColWidth="9.140625" defaultRowHeight="15" x14ac:dyDescent="0.2"/>
  <cols>
    <col min="1" max="16384" width="9.140625" style="5"/>
  </cols>
  <sheetData>
    <row r="1" spans="1:17" x14ac:dyDescent="0.2">
      <c r="A1" s="13"/>
      <c r="B1" s="13"/>
      <c r="C1" s="13"/>
      <c r="D1" s="13"/>
      <c r="E1" s="13"/>
      <c r="F1" s="13"/>
      <c r="G1" s="13"/>
      <c r="H1" s="13"/>
      <c r="I1" s="13"/>
      <c r="J1" s="13"/>
      <c r="K1" s="13"/>
      <c r="L1" s="13"/>
      <c r="M1" s="13"/>
      <c r="N1" s="13"/>
      <c r="O1" s="13"/>
      <c r="P1" s="19"/>
      <c r="Q1" s="19"/>
    </row>
    <row r="2" spans="1:17" ht="15.75" x14ac:dyDescent="0.2">
      <c r="A2" s="16"/>
      <c r="B2" s="16"/>
      <c r="C2" s="16"/>
      <c r="D2" s="16"/>
      <c r="E2" s="16"/>
      <c r="F2" s="16"/>
      <c r="G2" s="16"/>
      <c r="H2" s="16"/>
      <c r="I2" s="16"/>
      <c r="J2" s="16"/>
      <c r="K2" s="16"/>
      <c r="L2" s="16"/>
      <c r="M2" s="339" t="s">
        <v>359</v>
      </c>
      <c r="N2" s="339"/>
      <c r="O2" s="339"/>
      <c r="P2" s="19"/>
      <c r="Q2" s="19"/>
    </row>
    <row r="3" spans="1:17" ht="15" customHeight="1" x14ac:dyDescent="0.2">
      <c r="A3" s="13"/>
      <c r="B3" s="13"/>
      <c r="C3" s="13"/>
      <c r="D3" s="13"/>
      <c r="E3" s="13"/>
      <c r="F3" s="13"/>
      <c r="G3" s="13"/>
      <c r="H3" s="13"/>
      <c r="I3" s="13"/>
      <c r="J3" s="13"/>
      <c r="K3" s="13"/>
      <c r="L3" s="13"/>
      <c r="M3" s="13"/>
      <c r="N3" s="13"/>
      <c r="O3" s="13"/>
      <c r="P3" s="19"/>
      <c r="Q3" s="19"/>
    </row>
    <row r="4" spans="1:17" ht="15" customHeight="1" x14ac:dyDescent="0.2">
      <c r="A4" s="13"/>
      <c r="B4" s="212" t="s">
        <v>1013</v>
      </c>
      <c r="C4" s="212"/>
      <c r="D4" s="212"/>
      <c r="E4" s="212"/>
      <c r="F4" s="212"/>
      <c r="G4" s="212"/>
      <c r="H4" s="212"/>
      <c r="I4" s="13"/>
      <c r="J4" s="13"/>
      <c r="K4" s="13"/>
      <c r="L4" s="13"/>
      <c r="M4" s="13"/>
      <c r="N4" s="13"/>
      <c r="O4" s="13"/>
      <c r="P4" s="19"/>
      <c r="Q4" s="19"/>
    </row>
    <row r="5" spans="1:17" ht="15" customHeight="1" x14ac:dyDescent="0.2">
      <c r="A5" s="13"/>
      <c r="B5" s="212"/>
      <c r="C5" s="212"/>
      <c r="D5" s="212"/>
      <c r="E5" s="212"/>
      <c r="F5" s="212"/>
      <c r="G5" s="212"/>
      <c r="H5" s="212"/>
      <c r="I5" s="13"/>
      <c r="J5" s="13"/>
      <c r="K5" s="13"/>
      <c r="L5" s="13"/>
      <c r="M5" s="13"/>
      <c r="N5" s="13"/>
      <c r="O5" s="13"/>
      <c r="P5" s="19"/>
      <c r="Q5" s="19"/>
    </row>
    <row r="6" spans="1:17" ht="15" customHeight="1" x14ac:dyDescent="0.2">
      <c r="P6" s="19"/>
      <c r="Q6" s="19"/>
    </row>
    <row r="7" spans="1:17" ht="15" customHeight="1" x14ac:dyDescent="0.2">
      <c r="B7" s="240" t="s">
        <v>1300</v>
      </c>
      <c r="C7" s="240"/>
      <c r="D7" s="240"/>
      <c r="E7" s="240"/>
      <c r="F7" s="240"/>
      <c r="G7" s="240"/>
      <c r="H7" s="240"/>
      <c r="I7" s="240"/>
      <c r="J7" s="240"/>
      <c r="P7" s="19"/>
      <c r="Q7" s="19"/>
    </row>
    <row r="8" spans="1:17" ht="15" customHeight="1" x14ac:dyDescent="0.2">
      <c r="B8" s="240"/>
      <c r="C8" s="240"/>
      <c r="D8" s="240"/>
      <c r="E8" s="240"/>
      <c r="F8" s="240"/>
      <c r="G8" s="240"/>
      <c r="H8" s="240"/>
      <c r="I8" s="240"/>
      <c r="J8" s="240"/>
      <c r="P8" s="19"/>
      <c r="Q8" s="19"/>
    </row>
    <row r="9" spans="1:17" ht="15" customHeight="1" x14ac:dyDescent="0.2">
      <c r="B9" s="240"/>
      <c r="C9" s="240"/>
      <c r="D9" s="240"/>
      <c r="E9" s="240"/>
      <c r="F9" s="240"/>
      <c r="G9" s="240"/>
      <c r="H9" s="240"/>
      <c r="I9" s="240"/>
      <c r="J9" s="240"/>
      <c r="P9" s="19"/>
      <c r="Q9" s="19"/>
    </row>
    <row r="10" spans="1:17" ht="15" customHeight="1" x14ac:dyDescent="0.2">
      <c r="B10" s="240"/>
      <c r="C10" s="240"/>
      <c r="D10" s="240"/>
      <c r="E10" s="240"/>
      <c r="F10" s="240"/>
      <c r="G10" s="240"/>
      <c r="H10" s="240"/>
      <c r="I10" s="240"/>
      <c r="J10" s="240"/>
      <c r="P10" s="19"/>
      <c r="Q10" s="19"/>
    </row>
    <row r="11" spans="1:17" ht="15" customHeight="1" x14ac:dyDescent="0.2">
      <c r="B11" s="240"/>
      <c r="C11" s="240"/>
      <c r="D11" s="240"/>
      <c r="E11" s="240"/>
      <c r="F11" s="240"/>
      <c r="G11" s="240"/>
      <c r="H11" s="240"/>
      <c r="I11" s="240"/>
      <c r="J11" s="240"/>
      <c r="P11" s="19"/>
      <c r="Q11" s="19"/>
    </row>
    <row r="12" spans="1:17" ht="15" customHeight="1" x14ac:dyDescent="0.2">
      <c r="B12" s="240"/>
      <c r="C12" s="240"/>
      <c r="D12" s="240"/>
      <c r="E12" s="240"/>
      <c r="F12" s="240"/>
      <c r="G12" s="240"/>
      <c r="H12" s="240"/>
      <c r="I12" s="240"/>
      <c r="J12" s="240"/>
      <c r="P12" s="19"/>
      <c r="Q12" s="19"/>
    </row>
    <row r="13" spans="1:17" x14ac:dyDescent="0.2">
      <c r="B13" s="245" t="s">
        <v>638</v>
      </c>
      <c r="C13" s="245"/>
      <c r="D13" s="245"/>
      <c r="E13" s="245"/>
      <c r="F13" s="245"/>
      <c r="G13" s="245"/>
      <c r="H13" s="245"/>
      <c r="I13" s="245"/>
      <c r="J13" s="245"/>
      <c r="P13" s="19"/>
      <c r="Q13" s="19"/>
    </row>
    <row r="14" spans="1:17" x14ac:dyDescent="0.2">
      <c r="P14" s="19"/>
      <c r="Q14" s="19"/>
    </row>
    <row r="15" spans="1:17" x14ac:dyDescent="0.2">
      <c r="P15" s="19"/>
      <c r="Q15" s="19"/>
    </row>
    <row r="16" spans="1:17" x14ac:dyDescent="0.2">
      <c r="P16" s="19"/>
      <c r="Q16" s="19"/>
    </row>
    <row r="17" spans="2:17" ht="18.75" customHeight="1" x14ac:dyDescent="0.2">
      <c r="B17" s="240" t="s">
        <v>978</v>
      </c>
      <c r="C17" s="240"/>
      <c r="D17" s="240"/>
      <c r="E17" s="240"/>
      <c r="F17" s="240"/>
      <c r="G17" s="240"/>
      <c r="H17" s="240"/>
      <c r="I17" s="240"/>
      <c r="J17" s="240"/>
      <c r="P17" s="19"/>
      <c r="Q17" s="19"/>
    </row>
    <row r="18" spans="2:17" ht="15" customHeight="1" x14ac:dyDescent="0.2">
      <c r="B18" s="240"/>
      <c r="C18" s="240"/>
      <c r="D18" s="240"/>
      <c r="E18" s="240"/>
      <c r="F18" s="240"/>
      <c r="G18" s="240"/>
      <c r="H18" s="240"/>
      <c r="I18" s="240"/>
      <c r="J18" s="240"/>
      <c r="P18" s="19"/>
      <c r="Q18" s="19"/>
    </row>
    <row r="19" spans="2:17" x14ac:dyDescent="0.2">
      <c r="P19" s="19"/>
      <c r="Q19" s="19"/>
    </row>
    <row r="20" spans="2:17" x14ac:dyDescent="0.2">
      <c r="P20" s="19"/>
      <c r="Q20" s="19"/>
    </row>
    <row r="21" spans="2:17" x14ac:dyDescent="0.2">
      <c r="B21" s="213" t="s">
        <v>1301</v>
      </c>
      <c r="C21" s="213"/>
      <c r="D21" s="213"/>
      <c r="E21" s="213"/>
      <c r="F21" s="213"/>
      <c r="G21" s="213"/>
      <c r="H21" s="213"/>
      <c r="I21" s="213"/>
      <c r="J21" s="213"/>
      <c r="P21" s="19"/>
      <c r="Q21" s="19"/>
    </row>
    <row r="22" spans="2:17" x14ac:dyDescent="0.2">
      <c r="B22" s="213"/>
      <c r="C22" s="213"/>
      <c r="D22" s="213"/>
      <c r="E22" s="213"/>
      <c r="F22" s="213"/>
      <c r="G22" s="213"/>
      <c r="H22" s="213"/>
      <c r="I22" s="213"/>
      <c r="J22" s="213"/>
      <c r="P22" s="19"/>
      <c r="Q22" s="19"/>
    </row>
    <row r="23" spans="2:17" x14ac:dyDescent="0.2">
      <c r="B23" s="213"/>
      <c r="C23" s="213"/>
      <c r="D23" s="213"/>
      <c r="E23" s="213"/>
      <c r="F23" s="213"/>
      <c r="G23" s="213"/>
      <c r="H23" s="213"/>
      <c r="I23" s="213"/>
      <c r="J23" s="213"/>
      <c r="P23" s="19"/>
      <c r="Q23" s="19"/>
    </row>
    <row r="24" spans="2:17" x14ac:dyDescent="0.2">
      <c r="B24" s="213"/>
      <c r="C24" s="213"/>
      <c r="D24" s="213"/>
      <c r="E24" s="213"/>
      <c r="F24" s="213"/>
      <c r="G24" s="213"/>
      <c r="H24" s="213"/>
      <c r="I24" s="213"/>
      <c r="J24" s="213"/>
      <c r="P24" s="19"/>
      <c r="Q24" s="19"/>
    </row>
    <row r="25" spans="2:17" x14ac:dyDescent="0.2">
      <c r="B25" s="213" t="s">
        <v>260</v>
      </c>
      <c r="C25" s="213"/>
      <c r="D25" s="213"/>
      <c r="E25" s="213"/>
      <c r="F25" s="213"/>
      <c r="G25" s="213"/>
      <c r="H25" s="213"/>
      <c r="I25" s="213"/>
      <c r="J25" s="213"/>
      <c r="P25" s="19"/>
      <c r="Q25" s="19"/>
    </row>
    <row r="26" spans="2:17" x14ac:dyDescent="0.2">
      <c r="B26" s="213"/>
      <c r="C26" s="213"/>
      <c r="D26" s="213"/>
      <c r="E26" s="213"/>
      <c r="F26" s="213"/>
      <c r="G26" s="213"/>
      <c r="H26" s="213"/>
      <c r="I26" s="213"/>
      <c r="J26" s="213"/>
      <c r="P26" s="19"/>
      <c r="Q26" s="19"/>
    </row>
    <row r="27" spans="2:17" x14ac:dyDescent="0.2">
      <c r="B27" s="213" t="s">
        <v>979</v>
      </c>
      <c r="C27" s="213"/>
      <c r="D27" s="213"/>
      <c r="E27" s="213"/>
      <c r="F27" s="213"/>
      <c r="G27" s="213"/>
      <c r="H27" s="213"/>
      <c r="I27" s="213"/>
      <c r="J27" s="213"/>
      <c r="P27" s="19"/>
      <c r="Q27" s="19"/>
    </row>
    <row r="28" spans="2:17" x14ac:dyDescent="0.2">
      <c r="B28" s="213"/>
      <c r="C28" s="213"/>
      <c r="D28" s="213"/>
      <c r="E28" s="213"/>
      <c r="F28" s="213"/>
      <c r="G28" s="213"/>
      <c r="H28" s="213"/>
      <c r="I28" s="213"/>
      <c r="J28" s="213"/>
      <c r="P28" s="19"/>
      <c r="Q28" s="19"/>
    </row>
    <row r="29" spans="2:17" x14ac:dyDescent="0.2">
      <c r="B29" s="213"/>
      <c r="C29" s="213"/>
      <c r="D29" s="213"/>
      <c r="E29" s="213"/>
      <c r="F29" s="213"/>
      <c r="G29" s="213"/>
      <c r="H29" s="213"/>
      <c r="I29" s="213"/>
      <c r="J29" s="213"/>
      <c r="P29" s="19"/>
      <c r="Q29" s="19"/>
    </row>
    <row r="30" spans="2:17" x14ac:dyDescent="0.2">
      <c r="B30" s="213"/>
      <c r="C30" s="213"/>
      <c r="D30" s="213"/>
      <c r="E30" s="213"/>
      <c r="F30" s="213"/>
      <c r="G30" s="213"/>
      <c r="H30" s="213"/>
      <c r="I30" s="213"/>
      <c r="J30" s="213"/>
      <c r="P30" s="19"/>
      <c r="Q30" s="19"/>
    </row>
    <row r="31" spans="2:17" x14ac:dyDescent="0.2">
      <c r="P31" s="19"/>
      <c r="Q31" s="19"/>
    </row>
    <row r="32" spans="2:17" x14ac:dyDescent="0.2">
      <c r="P32" s="19"/>
      <c r="Q32" s="19"/>
    </row>
    <row r="33" spans="2:17" x14ac:dyDescent="0.2">
      <c r="P33" s="19"/>
      <c r="Q33" s="19"/>
    </row>
    <row r="34" spans="2:17" x14ac:dyDescent="0.2">
      <c r="P34" s="19"/>
      <c r="Q34" s="19"/>
    </row>
    <row r="35" spans="2:17" x14ac:dyDescent="0.2">
      <c r="B35" s="213" t="s">
        <v>1302</v>
      </c>
      <c r="C35" s="213"/>
      <c r="D35" s="213"/>
      <c r="E35" s="213"/>
      <c r="F35" s="213"/>
      <c r="G35" s="213"/>
      <c r="H35" s="213"/>
      <c r="I35" s="213"/>
      <c r="J35" s="213"/>
      <c r="P35" s="19"/>
      <c r="Q35" s="19"/>
    </row>
    <row r="36" spans="2:17" x14ac:dyDescent="0.2">
      <c r="B36" s="213"/>
      <c r="C36" s="213"/>
      <c r="D36" s="213"/>
      <c r="E36" s="213"/>
      <c r="F36" s="213"/>
      <c r="G36" s="213"/>
      <c r="H36" s="213"/>
      <c r="I36" s="213"/>
      <c r="J36" s="213"/>
      <c r="P36" s="19"/>
      <c r="Q36" s="19"/>
    </row>
    <row r="37" spans="2:17" x14ac:dyDescent="0.2">
      <c r="B37" s="213"/>
      <c r="C37" s="213"/>
      <c r="D37" s="213"/>
      <c r="E37" s="213"/>
      <c r="F37" s="213"/>
      <c r="G37" s="213"/>
      <c r="H37" s="213"/>
      <c r="I37" s="213"/>
      <c r="J37" s="213"/>
      <c r="P37" s="19"/>
      <c r="Q37" s="19"/>
    </row>
    <row r="38" spans="2:17" x14ac:dyDescent="0.2">
      <c r="B38" s="213"/>
      <c r="C38" s="213"/>
      <c r="D38" s="213"/>
      <c r="E38" s="213"/>
      <c r="F38" s="213"/>
      <c r="G38" s="213"/>
      <c r="H38" s="213"/>
      <c r="I38" s="213"/>
      <c r="J38" s="213"/>
      <c r="P38" s="19"/>
      <c r="Q38" s="19"/>
    </row>
    <row r="39" spans="2:17" x14ac:dyDescent="0.2">
      <c r="B39" s="213"/>
      <c r="C39" s="213"/>
      <c r="D39" s="213"/>
      <c r="E39" s="213"/>
      <c r="F39" s="213"/>
      <c r="G39" s="213"/>
      <c r="H39" s="213"/>
      <c r="I39" s="213"/>
      <c r="J39" s="213"/>
      <c r="P39" s="19"/>
      <c r="Q39" s="19"/>
    </row>
    <row r="40" spans="2:17" x14ac:dyDescent="0.2">
      <c r="B40" s="213"/>
      <c r="C40" s="213"/>
      <c r="D40" s="213"/>
      <c r="E40" s="213"/>
      <c r="F40" s="213"/>
      <c r="G40" s="213"/>
      <c r="H40" s="213"/>
      <c r="I40" s="213"/>
      <c r="J40" s="213"/>
      <c r="P40" s="19"/>
      <c r="Q40" s="19"/>
    </row>
    <row r="41" spans="2:17" x14ac:dyDescent="0.2">
      <c r="P41" s="19"/>
      <c r="Q41" s="19"/>
    </row>
    <row r="42" spans="2:17" ht="15" customHeight="1" x14ac:dyDescent="0.2">
      <c r="P42" s="19"/>
      <c r="Q42" s="19"/>
    </row>
    <row r="43" spans="2:17" x14ac:dyDescent="0.2">
      <c r="P43" s="19"/>
      <c r="Q43" s="19"/>
    </row>
    <row r="44" spans="2:17" x14ac:dyDescent="0.2">
      <c r="P44" s="19"/>
      <c r="Q44" s="19"/>
    </row>
    <row r="45" spans="2:17" x14ac:dyDescent="0.2">
      <c r="P45" s="19"/>
      <c r="Q45" s="19"/>
    </row>
    <row r="46" spans="2:17" x14ac:dyDescent="0.2">
      <c r="P46" s="19"/>
      <c r="Q46" s="19"/>
    </row>
    <row r="47" spans="2:17" x14ac:dyDescent="0.2">
      <c r="P47" s="19"/>
      <c r="Q47" s="19"/>
    </row>
    <row r="48" spans="2:17" ht="15" customHeight="1" x14ac:dyDescent="0.2">
      <c r="P48" s="19"/>
      <c r="Q48" s="19"/>
    </row>
    <row r="49" spans="2:17" ht="15.95" customHeight="1" x14ac:dyDescent="0.2">
      <c r="B49" s="213" t="s">
        <v>1303</v>
      </c>
      <c r="C49" s="213"/>
      <c r="D49" s="213"/>
      <c r="E49" s="213"/>
      <c r="F49" s="213"/>
      <c r="G49" s="213"/>
      <c r="H49" s="213"/>
      <c r="I49" s="213"/>
      <c r="J49" s="213"/>
      <c r="P49" s="19"/>
      <c r="Q49" s="19"/>
    </row>
    <row r="50" spans="2:17" ht="15.95" customHeight="1" x14ac:dyDescent="0.2">
      <c r="B50" s="213"/>
      <c r="C50" s="213"/>
      <c r="D50" s="213"/>
      <c r="E50" s="213"/>
      <c r="F50" s="213"/>
      <c r="G50" s="213"/>
      <c r="H50" s="213"/>
      <c r="I50" s="213"/>
      <c r="J50" s="213"/>
      <c r="P50" s="19"/>
      <c r="Q50" s="19"/>
    </row>
    <row r="51" spans="2:17" ht="15.95" customHeight="1" x14ac:dyDescent="0.2">
      <c r="B51" s="213"/>
      <c r="C51" s="213"/>
      <c r="D51" s="213"/>
      <c r="E51" s="213"/>
      <c r="F51" s="213"/>
      <c r="G51" s="213"/>
      <c r="H51" s="213"/>
      <c r="I51" s="213"/>
      <c r="J51" s="213"/>
      <c r="P51" s="19"/>
      <c r="Q51" s="19"/>
    </row>
    <row r="52" spans="2:17" x14ac:dyDescent="0.2">
      <c r="P52" s="19"/>
      <c r="Q52" s="19"/>
    </row>
    <row r="53" spans="2:17" x14ac:dyDescent="0.2">
      <c r="B53" s="213" t="s">
        <v>980</v>
      </c>
      <c r="C53" s="213"/>
      <c r="D53" s="213"/>
      <c r="E53" s="213"/>
      <c r="F53" s="213"/>
      <c r="G53" s="213"/>
      <c r="H53" s="213"/>
      <c r="I53" s="213"/>
      <c r="J53" s="213"/>
      <c r="P53" s="19"/>
      <c r="Q53" s="19"/>
    </row>
    <row r="54" spans="2:17" x14ac:dyDescent="0.2">
      <c r="B54" s="213"/>
      <c r="C54" s="213"/>
      <c r="D54" s="213"/>
      <c r="E54" s="213"/>
      <c r="F54" s="213"/>
      <c r="G54" s="213"/>
      <c r="H54" s="213"/>
      <c r="I54" s="213"/>
      <c r="J54" s="213"/>
      <c r="P54" s="19"/>
      <c r="Q54" s="19"/>
    </row>
    <row r="55" spans="2:17" x14ac:dyDescent="0.2">
      <c r="B55" s="213"/>
      <c r="C55" s="213"/>
      <c r="D55" s="213"/>
      <c r="E55" s="213"/>
      <c r="F55" s="213"/>
      <c r="G55" s="213"/>
      <c r="H55" s="213"/>
      <c r="I55" s="213"/>
      <c r="J55" s="213"/>
      <c r="P55" s="19"/>
      <c r="Q55" s="19"/>
    </row>
    <row r="56" spans="2:17" x14ac:dyDescent="0.2">
      <c r="B56" s="213"/>
      <c r="C56" s="213"/>
      <c r="D56" s="213"/>
      <c r="E56" s="213"/>
      <c r="F56" s="213"/>
      <c r="G56" s="213"/>
      <c r="H56" s="213"/>
      <c r="I56" s="213"/>
      <c r="J56" s="213"/>
      <c r="P56" s="19"/>
      <c r="Q56" s="19"/>
    </row>
    <row r="57" spans="2:17" x14ac:dyDescent="0.2">
      <c r="B57" s="213"/>
      <c r="C57" s="213"/>
      <c r="D57" s="213"/>
      <c r="E57" s="213"/>
      <c r="F57" s="213"/>
      <c r="G57" s="213"/>
      <c r="H57" s="213"/>
      <c r="I57" s="213"/>
      <c r="J57" s="213"/>
      <c r="P57" s="19"/>
      <c r="Q57" s="19"/>
    </row>
    <row r="58" spans="2:17" x14ac:dyDescent="0.2">
      <c r="B58" s="213"/>
      <c r="C58" s="213"/>
      <c r="D58" s="213"/>
      <c r="E58" s="213"/>
      <c r="F58" s="213"/>
      <c r="G58" s="213"/>
      <c r="H58" s="213"/>
      <c r="I58" s="213"/>
      <c r="J58" s="213"/>
      <c r="P58" s="19"/>
      <c r="Q58" s="19"/>
    </row>
    <row r="59" spans="2:17" x14ac:dyDescent="0.2">
      <c r="B59" s="213"/>
      <c r="C59" s="213"/>
      <c r="D59" s="213"/>
      <c r="E59" s="213"/>
      <c r="F59" s="213"/>
      <c r="G59" s="213"/>
      <c r="H59" s="213"/>
      <c r="I59" s="213"/>
      <c r="J59" s="213"/>
      <c r="P59" s="19"/>
      <c r="Q59" s="19"/>
    </row>
    <row r="60" spans="2:17" x14ac:dyDescent="0.2">
      <c r="B60" s="892" t="s">
        <v>211</v>
      </c>
      <c r="C60" s="892"/>
      <c r="D60" s="892"/>
      <c r="E60" s="892"/>
      <c r="F60" s="892"/>
      <c r="G60" s="892"/>
      <c r="H60" s="892"/>
      <c r="I60" s="892"/>
      <c r="J60" s="892"/>
      <c r="P60" s="19"/>
      <c r="Q60" s="19"/>
    </row>
    <row r="61" spans="2:17" x14ac:dyDescent="0.2">
      <c r="B61" s="892"/>
      <c r="C61" s="892"/>
      <c r="D61" s="892"/>
      <c r="E61" s="892"/>
      <c r="F61" s="892"/>
      <c r="G61" s="892"/>
      <c r="H61" s="892"/>
      <c r="I61" s="892"/>
      <c r="J61" s="892"/>
      <c r="P61" s="19"/>
      <c r="Q61" s="19"/>
    </row>
    <row r="62" spans="2:17" x14ac:dyDescent="0.2">
      <c r="P62" s="19"/>
      <c r="Q62" s="19"/>
    </row>
    <row r="63" spans="2:17" x14ac:dyDescent="0.2">
      <c r="B63" s="213" t="s">
        <v>1304</v>
      </c>
      <c r="C63" s="213"/>
      <c r="D63" s="213"/>
      <c r="E63" s="213"/>
      <c r="F63" s="213"/>
      <c r="G63" s="213"/>
      <c r="H63" s="213"/>
      <c r="I63" s="213"/>
      <c r="J63" s="213"/>
      <c r="P63" s="19"/>
      <c r="Q63" s="19"/>
    </row>
    <row r="64" spans="2:17" x14ac:dyDescent="0.2">
      <c r="B64" s="213"/>
      <c r="C64" s="213"/>
      <c r="D64" s="213"/>
      <c r="E64" s="213"/>
      <c r="F64" s="213"/>
      <c r="G64" s="213"/>
      <c r="H64" s="213"/>
      <c r="I64" s="213"/>
      <c r="J64" s="213"/>
      <c r="P64" s="19"/>
      <c r="Q64" s="19"/>
    </row>
    <row r="65" spans="2:17" ht="15" customHeight="1" x14ac:dyDescent="0.2">
      <c r="B65" s="213"/>
      <c r="C65" s="213"/>
      <c r="D65" s="213"/>
      <c r="E65" s="213"/>
      <c r="F65" s="213"/>
      <c r="G65" s="213"/>
      <c r="H65" s="213"/>
      <c r="I65" s="213"/>
      <c r="J65" s="213"/>
      <c r="K65" s="893" t="s">
        <v>557</v>
      </c>
      <c r="L65" s="231" t="s">
        <v>1305</v>
      </c>
      <c r="M65" s="232"/>
      <c r="N65" s="232"/>
      <c r="O65" s="232"/>
      <c r="P65" s="233"/>
      <c r="Q65" s="19"/>
    </row>
    <row r="66" spans="2:17" x14ac:dyDescent="0.2">
      <c r="B66" s="213"/>
      <c r="C66" s="213"/>
      <c r="D66" s="213"/>
      <c r="E66" s="213"/>
      <c r="F66" s="213"/>
      <c r="G66" s="213"/>
      <c r="H66" s="213"/>
      <c r="I66" s="213"/>
      <c r="J66" s="213"/>
      <c r="K66" s="893"/>
      <c r="L66" s="234"/>
      <c r="M66" s="222"/>
      <c r="N66" s="222"/>
      <c r="O66" s="222"/>
      <c r="P66" s="235"/>
      <c r="Q66" s="19"/>
    </row>
    <row r="67" spans="2:17" x14ac:dyDescent="0.2">
      <c r="B67" s="213"/>
      <c r="C67" s="213"/>
      <c r="D67" s="213"/>
      <c r="E67" s="213"/>
      <c r="F67" s="213"/>
      <c r="G67" s="213"/>
      <c r="H67" s="213"/>
      <c r="I67" s="213"/>
      <c r="J67" s="213"/>
      <c r="L67" s="234"/>
      <c r="M67" s="222"/>
      <c r="N67" s="222"/>
      <c r="O67" s="222"/>
      <c r="P67" s="235"/>
      <c r="Q67" s="19"/>
    </row>
    <row r="68" spans="2:17" x14ac:dyDescent="0.2">
      <c r="B68" s="213"/>
      <c r="C68" s="213"/>
      <c r="D68" s="213"/>
      <c r="E68" s="213"/>
      <c r="F68" s="213"/>
      <c r="G68" s="213"/>
      <c r="H68" s="213"/>
      <c r="I68" s="213"/>
      <c r="J68" s="213"/>
      <c r="L68" s="234"/>
      <c r="M68" s="222"/>
      <c r="N68" s="222"/>
      <c r="O68" s="222"/>
      <c r="P68" s="235"/>
      <c r="Q68" s="19"/>
    </row>
    <row r="69" spans="2:17" x14ac:dyDescent="0.2">
      <c r="B69" s="213"/>
      <c r="C69" s="213"/>
      <c r="D69" s="213"/>
      <c r="E69" s="213"/>
      <c r="F69" s="213"/>
      <c r="G69" s="213"/>
      <c r="H69" s="213"/>
      <c r="I69" s="213"/>
      <c r="J69" s="213"/>
      <c r="L69" s="234"/>
      <c r="M69" s="222"/>
      <c r="N69" s="222"/>
      <c r="O69" s="222"/>
      <c r="P69" s="235"/>
      <c r="Q69" s="19"/>
    </row>
    <row r="70" spans="2:17" x14ac:dyDescent="0.2">
      <c r="B70" s="213"/>
      <c r="C70" s="213"/>
      <c r="D70" s="213"/>
      <c r="E70" s="213"/>
      <c r="F70" s="213"/>
      <c r="G70" s="213"/>
      <c r="H70" s="213"/>
      <c r="I70" s="213"/>
      <c r="J70" s="213"/>
      <c r="L70" s="236"/>
      <c r="M70" s="237"/>
      <c r="N70" s="237"/>
      <c r="O70" s="237"/>
      <c r="P70" s="238"/>
      <c r="Q70" s="19"/>
    </row>
    <row r="71" spans="2:17" x14ac:dyDescent="0.2">
      <c r="B71" s="213"/>
      <c r="C71" s="213"/>
      <c r="D71" s="213"/>
      <c r="E71" s="213"/>
      <c r="F71" s="213"/>
      <c r="G71" s="213"/>
      <c r="H71" s="213"/>
      <c r="I71" s="213"/>
      <c r="J71" s="213"/>
      <c r="P71" s="19"/>
      <c r="Q71" s="19"/>
    </row>
    <row r="72" spans="2:17" x14ac:dyDescent="0.2">
      <c r="P72" s="19"/>
      <c r="Q72" s="19"/>
    </row>
    <row r="73" spans="2:17" x14ac:dyDescent="0.2">
      <c r="P73" s="19"/>
      <c r="Q73" s="19"/>
    </row>
    <row r="74" spans="2:17" x14ac:dyDescent="0.2">
      <c r="P74" s="19"/>
      <c r="Q74" s="19"/>
    </row>
    <row r="75" spans="2:17" x14ac:dyDescent="0.2">
      <c r="B75" s="213" t="s">
        <v>981</v>
      </c>
      <c r="C75" s="213"/>
      <c r="D75" s="213"/>
      <c r="E75" s="213"/>
      <c r="F75" s="213"/>
      <c r="G75" s="213"/>
      <c r="H75" s="213"/>
      <c r="I75" s="213"/>
      <c r="J75" s="213"/>
      <c r="P75" s="19"/>
      <c r="Q75" s="19"/>
    </row>
    <row r="76" spans="2:17" x14ac:dyDescent="0.2">
      <c r="B76" s="213"/>
      <c r="C76" s="213"/>
      <c r="D76" s="213"/>
      <c r="E76" s="213"/>
      <c r="F76" s="213"/>
      <c r="G76" s="213"/>
      <c r="H76" s="213"/>
      <c r="I76" s="213"/>
      <c r="J76" s="213"/>
      <c r="P76" s="19"/>
      <c r="Q76" s="19"/>
    </row>
    <row r="77" spans="2:17" x14ac:dyDescent="0.2">
      <c r="B77" s="213"/>
      <c r="C77" s="213"/>
      <c r="D77" s="213"/>
      <c r="E77" s="213"/>
      <c r="F77" s="213"/>
      <c r="G77" s="213"/>
      <c r="H77" s="213"/>
      <c r="I77" s="213"/>
      <c r="J77" s="213"/>
      <c r="P77" s="19"/>
      <c r="Q77" s="19"/>
    </row>
    <row r="78" spans="2:17" x14ac:dyDescent="0.2">
      <c r="B78" s="666" t="s">
        <v>144</v>
      </c>
      <c r="C78" s="666"/>
      <c r="D78" s="666"/>
      <c r="E78" s="666"/>
      <c r="F78" s="666"/>
      <c r="G78" s="666"/>
      <c r="H78" s="666"/>
      <c r="I78" s="666"/>
      <c r="J78" s="666"/>
      <c r="P78" s="19"/>
      <c r="Q78" s="19"/>
    </row>
    <row r="79" spans="2:17" x14ac:dyDescent="0.2">
      <c r="B79" s="666"/>
      <c r="C79" s="666"/>
      <c r="D79" s="666"/>
      <c r="E79" s="666"/>
      <c r="F79" s="666"/>
      <c r="G79" s="666"/>
      <c r="H79" s="666"/>
      <c r="I79" s="666"/>
      <c r="J79" s="666"/>
      <c r="P79" s="19"/>
      <c r="Q79" s="19"/>
    </row>
    <row r="80" spans="2:17" ht="15" customHeight="1" x14ac:dyDescent="0.2">
      <c r="B80" s="213" t="s">
        <v>1306</v>
      </c>
      <c r="C80" s="213"/>
      <c r="D80" s="213"/>
      <c r="E80" s="213"/>
      <c r="F80" s="213"/>
      <c r="G80" s="213"/>
      <c r="H80" s="213"/>
      <c r="I80" s="213"/>
      <c r="J80" s="213"/>
      <c r="P80" s="19"/>
      <c r="Q80" s="19"/>
    </row>
    <row r="81" spans="2:17" x14ac:dyDescent="0.2">
      <c r="B81" s="213"/>
      <c r="C81" s="213"/>
      <c r="D81" s="213"/>
      <c r="E81" s="213"/>
      <c r="F81" s="213"/>
      <c r="G81" s="213"/>
      <c r="H81" s="213"/>
      <c r="I81" s="213"/>
      <c r="J81" s="213"/>
      <c r="P81" s="19"/>
      <c r="Q81" s="19"/>
    </row>
    <row r="82" spans="2:17" x14ac:dyDescent="0.2">
      <c r="B82" s="213"/>
      <c r="C82" s="213"/>
      <c r="D82" s="213"/>
      <c r="E82" s="213"/>
      <c r="F82" s="213"/>
      <c r="G82" s="213"/>
      <c r="H82" s="213"/>
      <c r="I82" s="213"/>
      <c r="J82" s="213"/>
      <c r="P82" s="19"/>
      <c r="Q82" s="19"/>
    </row>
    <row r="83" spans="2:17" x14ac:dyDescent="0.2">
      <c r="B83" s="213"/>
      <c r="C83" s="213"/>
      <c r="D83" s="213"/>
      <c r="E83" s="213"/>
      <c r="F83" s="213"/>
      <c r="G83" s="213"/>
      <c r="H83" s="213"/>
      <c r="I83" s="213"/>
      <c r="J83" s="213"/>
      <c r="P83" s="19"/>
      <c r="Q83" s="19"/>
    </row>
    <row r="84" spans="2:17" x14ac:dyDescent="0.2">
      <c r="B84" s="213" t="s">
        <v>982</v>
      </c>
      <c r="C84" s="213"/>
      <c r="D84" s="213"/>
      <c r="E84" s="213"/>
      <c r="F84" s="213"/>
      <c r="G84" s="213"/>
      <c r="H84" s="213"/>
      <c r="I84" s="213"/>
      <c r="J84" s="213"/>
      <c r="P84" s="19"/>
      <c r="Q84" s="19"/>
    </row>
    <row r="85" spans="2:17" x14ac:dyDescent="0.2">
      <c r="B85" s="213"/>
      <c r="C85" s="213"/>
      <c r="D85" s="213"/>
      <c r="E85" s="213"/>
      <c r="F85" s="213"/>
      <c r="G85" s="213"/>
      <c r="H85" s="213"/>
      <c r="I85" s="213"/>
      <c r="J85" s="213"/>
      <c r="P85" s="19"/>
      <c r="Q85" s="19"/>
    </row>
    <row r="86" spans="2:17" x14ac:dyDescent="0.2">
      <c r="B86" s="213"/>
      <c r="C86" s="213"/>
      <c r="D86" s="213"/>
      <c r="E86" s="213"/>
      <c r="F86" s="213"/>
      <c r="G86" s="213"/>
      <c r="H86" s="213"/>
      <c r="I86" s="213"/>
      <c r="J86" s="213"/>
      <c r="P86" s="19"/>
      <c r="Q86" s="19"/>
    </row>
    <row r="87" spans="2:17" ht="15" customHeight="1" x14ac:dyDescent="0.2">
      <c r="P87" s="19"/>
      <c r="Q87" s="19"/>
    </row>
    <row r="88" spans="2:17" ht="15" customHeight="1" x14ac:dyDescent="0.2">
      <c r="P88" s="19"/>
      <c r="Q88" s="19"/>
    </row>
    <row r="89" spans="2:17" x14ac:dyDescent="0.2">
      <c r="P89" s="19"/>
      <c r="Q89" s="19"/>
    </row>
    <row r="90" spans="2:17" x14ac:dyDescent="0.2">
      <c r="P90" s="19"/>
      <c r="Q90" s="19"/>
    </row>
    <row r="91" spans="2:17" x14ac:dyDescent="0.2">
      <c r="P91" s="19"/>
      <c r="Q91" s="19"/>
    </row>
    <row r="92" spans="2:17" x14ac:dyDescent="0.2">
      <c r="B92" s="213" t="s">
        <v>1307</v>
      </c>
      <c r="C92" s="213"/>
      <c r="D92" s="213"/>
      <c r="E92" s="213"/>
      <c r="F92" s="213"/>
      <c r="G92" s="213"/>
      <c r="H92" s="213"/>
      <c r="I92" s="213"/>
      <c r="J92" s="213"/>
      <c r="P92" s="19"/>
      <c r="Q92" s="19"/>
    </row>
    <row r="93" spans="2:17" x14ac:dyDescent="0.2">
      <c r="B93" s="213"/>
      <c r="C93" s="213"/>
      <c r="D93" s="213"/>
      <c r="E93" s="213"/>
      <c r="F93" s="213"/>
      <c r="G93" s="213"/>
      <c r="H93" s="213"/>
      <c r="I93" s="213"/>
      <c r="J93" s="213"/>
      <c r="P93" s="19"/>
      <c r="Q93" s="19"/>
    </row>
    <row r="94" spans="2:17" x14ac:dyDescent="0.2">
      <c r="B94" s="213"/>
      <c r="C94" s="213"/>
      <c r="D94" s="213"/>
      <c r="E94" s="213"/>
      <c r="F94" s="213"/>
      <c r="G94" s="213"/>
      <c r="H94" s="213"/>
      <c r="I94" s="213"/>
      <c r="J94" s="213"/>
      <c r="P94" s="19"/>
      <c r="Q94" s="19"/>
    </row>
    <row r="95" spans="2:17" x14ac:dyDescent="0.2">
      <c r="B95" s="213"/>
      <c r="C95" s="213"/>
      <c r="D95" s="213"/>
      <c r="E95" s="213"/>
      <c r="F95" s="213"/>
      <c r="G95" s="213"/>
      <c r="H95" s="213"/>
      <c r="I95" s="213"/>
      <c r="J95" s="213"/>
      <c r="P95" s="19"/>
      <c r="Q95" s="19"/>
    </row>
    <row r="96" spans="2:17" x14ac:dyDescent="0.2">
      <c r="B96" s="213"/>
      <c r="C96" s="213"/>
      <c r="D96" s="213"/>
      <c r="E96" s="213"/>
      <c r="F96" s="213"/>
      <c r="G96" s="213"/>
      <c r="H96" s="213"/>
      <c r="I96" s="213"/>
      <c r="J96" s="213"/>
      <c r="P96" s="19"/>
      <c r="Q96" s="19"/>
    </row>
    <row r="97" spans="2:17" x14ac:dyDescent="0.2">
      <c r="B97" s="213"/>
      <c r="C97" s="213"/>
      <c r="D97" s="213"/>
      <c r="E97" s="213"/>
      <c r="F97" s="213"/>
      <c r="G97" s="213"/>
      <c r="H97" s="213"/>
      <c r="I97" s="213"/>
      <c r="J97" s="213"/>
      <c r="P97" s="19"/>
      <c r="Q97" s="19"/>
    </row>
    <row r="98" spans="2:17" x14ac:dyDescent="0.2">
      <c r="B98" s="37"/>
      <c r="C98" s="37"/>
      <c r="D98" s="37"/>
      <c r="E98" s="424" t="s">
        <v>587</v>
      </c>
      <c r="F98" s="666"/>
      <c r="G98" s="666"/>
      <c r="H98" s="37"/>
      <c r="I98" s="37"/>
      <c r="J98" s="37"/>
      <c r="P98" s="19"/>
      <c r="Q98" s="19"/>
    </row>
    <row r="99" spans="2:17" x14ac:dyDescent="0.2">
      <c r="B99" s="37"/>
      <c r="C99" s="37"/>
      <c r="D99" s="37"/>
      <c r="E99" s="666"/>
      <c r="F99" s="666"/>
      <c r="G99" s="666"/>
      <c r="H99" s="37"/>
      <c r="I99" s="37"/>
      <c r="J99" s="37"/>
      <c r="P99" s="19"/>
      <c r="Q99" s="19"/>
    </row>
    <row r="100" spans="2:17" x14ac:dyDescent="0.2">
      <c r="B100" s="37"/>
      <c r="C100" s="37"/>
      <c r="D100" s="37"/>
      <c r="E100" s="37"/>
      <c r="F100" s="37"/>
      <c r="G100" s="37"/>
      <c r="H100" s="37"/>
      <c r="I100" s="37"/>
      <c r="J100" s="37"/>
      <c r="P100" s="19"/>
      <c r="Q100" s="19"/>
    </row>
    <row r="101" spans="2:17" x14ac:dyDescent="0.2">
      <c r="B101" s="37"/>
      <c r="C101" s="37"/>
      <c r="D101" s="37"/>
      <c r="E101" s="37"/>
      <c r="F101" s="37"/>
      <c r="G101" s="37"/>
      <c r="H101" s="37"/>
      <c r="I101" s="37"/>
      <c r="J101" s="37"/>
      <c r="P101" s="19"/>
      <c r="Q101" s="19"/>
    </row>
    <row r="102" spans="2:17" x14ac:dyDescent="0.2">
      <c r="B102" s="37"/>
      <c r="C102" s="37"/>
      <c r="D102" s="37"/>
      <c r="E102" s="37"/>
      <c r="F102" s="37"/>
      <c r="G102" s="37"/>
      <c r="H102" s="37"/>
      <c r="I102" s="37"/>
      <c r="J102" s="37"/>
      <c r="P102" s="19"/>
      <c r="Q102" s="19"/>
    </row>
    <row r="103" spans="2:17" x14ac:dyDescent="0.2">
      <c r="B103" s="37"/>
      <c r="C103" s="37"/>
      <c r="D103" s="37"/>
      <c r="E103" s="37"/>
      <c r="F103" s="37"/>
      <c r="G103" s="37"/>
      <c r="H103" s="37"/>
      <c r="I103" s="37"/>
      <c r="J103" s="37"/>
      <c r="P103" s="19"/>
      <c r="Q103" s="19"/>
    </row>
    <row r="104" spans="2:17" ht="15" customHeight="1" x14ac:dyDescent="0.2">
      <c r="B104" s="213" t="s">
        <v>118</v>
      </c>
      <c r="C104" s="213"/>
      <c r="D104" s="213"/>
      <c r="E104" s="213"/>
      <c r="F104" s="213"/>
      <c r="G104" s="213"/>
      <c r="H104" s="213"/>
      <c r="I104" s="213"/>
      <c r="J104" s="213"/>
      <c r="K104" s="891" t="s">
        <v>356</v>
      </c>
      <c r="L104" s="231" t="s">
        <v>588</v>
      </c>
      <c r="M104" s="232"/>
      <c r="N104" s="232"/>
      <c r="O104" s="232"/>
      <c r="P104" s="233"/>
      <c r="Q104" s="19"/>
    </row>
    <row r="105" spans="2:17" ht="15" customHeight="1" x14ac:dyDescent="0.2">
      <c r="B105" s="213"/>
      <c r="C105" s="213"/>
      <c r="D105" s="213"/>
      <c r="E105" s="213"/>
      <c r="F105" s="213"/>
      <c r="G105" s="213"/>
      <c r="H105" s="213"/>
      <c r="I105" s="213"/>
      <c r="J105" s="213"/>
      <c r="K105" s="891"/>
      <c r="L105" s="234"/>
      <c r="M105" s="222"/>
      <c r="N105" s="222"/>
      <c r="O105" s="222"/>
      <c r="P105" s="235"/>
      <c r="Q105" s="19"/>
    </row>
    <row r="106" spans="2:17" ht="15" customHeight="1" x14ac:dyDescent="0.2">
      <c r="B106" s="213"/>
      <c r="C106" s="213"/>
      <c r="D106" s="213"/>
      <c r="E106" s="213"/>
      <c r="F106" s="213"/>
      <c r="G106" s="213"/>
      <c r="H106" s="213"/>
      <c r="I106" s="213"/>
      <c r="J106" s="213"/>
      <c r="K106" s="891"/>
      <c r="L106" s="234"/>
      <c r="M106" s="222"/>
      <c r="N106" s="222"/>
      <c r="O106" s="222"/>
      <c r="P106" s="235"/>
      <c r="Q106" s="19"/>
    </row>
    <row r="107" spans="2:17" x14ac:dyDescent="0.2">
      <c r="L107" s="234"/>
      <c r="M107" s="222"/>
      <c r="N107" s="222"/>
      <c r="O107" s="222"/>
      <c r="P107" s="235"/>
      <c r="Q107" s="19"/>
    </row>
    <row r="108" spans="2:17" x14ac:dyDescent="0.2">
      <c r="L108" s="234"/>
      <c r="M108" s="222"/>
      <c r="N108" s="222"/>
      <c r="O108" s="222"/>
      <c r="P108" s="235"/>
      <c r="Q108" s="19"/>
    </row>
    <row r="109" spans="2:17" x14ac:dyDescent="0.2">
      <c r="L109" s="234"/>
      <c r="M109" s="222"/>
      <c r="N109" s="222"/>
      <c r="O109" s="222"/>
      <c r="P109" s="235"/>
      <c r="Q109" s="19"/>
    </row>
    <row r="110" spans="2:17" x14ac:dyDescent="0.2">
      <c r="L110" s="234"/>
      <c r="M110" s="222"/>
      <c r="N110" s="222"/>
      <c r="O110" s="222"/>
      <c r="P110" s="235"/>
      <c r="Q110" s="19"/>
    </row>
    <row r="111" spans="2:17" x14ac:dyDescent="0.2">
      <c r="L111" s="236"/>
      <c r="M111" s="237"/>
      <c r="N111" s="237"/>
      <c r="O111" s="237"/>
      <c r="P111" s="238"/>
      <c r="Q111" s="19"/>
    </row>
    <row r="112" spans="2:17" ht="15" customHeight="1" x14ac:dyDescent="0.2">
      <c r="B112" s="213" t="s">
        <v>983</v>
      </c>
      <c r="C112" s="213"/>
      <c r="D112" s="213"/>
      <c r="E112" s="213"/>
      <c r="F112" s="213"/>
      <c r="G112" s="213"/>
      <c r="H112" s="213"/>
      <c r="I112" s="213"/>
      <c r="J112" s="213"/>
      <c r="P112" s="19"/>
      <c r="Q112" s="19"/>
    </row>
    <row r="113" spans="2:17" ht="15" customHeight="1" x14ac:dyDescent="0.2">
      <c r="B113" s="213"/>
      <c r="C113" s="213"/>
      <c r="D113" s="213"/>
      <c r="E113" s="213"/>
      <c r="F113" s="213"/>
      <c r="G113" s="213"/>
      <c r="H113" s="213"/>
      <c r="I113" s="213"/>
      <c r="J113" s="213"/>
      <c r="P113" s="19"/>
      <c r="Q113" s="19"/>
    </row>
    <row r="114" spans="2:17" x14ac:dyDescent="0.2">
      <c r="B114" s="213"/>
      <c r="C114" s="213"/>
      <c r="D114" s="213"/>
      <c r="E114" s="213"/>
      <c r="F114" s="213"/>
      <c r="G114" s="213"/>
      <c r="H114" s="213"/>
      <c r="I114" s="213"/>
      <c r="J114" s="213"/>
      <c r="P114" s="19"/>
      <c r="Q114" s="19"/>
    </row>
    <row r="115" spans="2:17" x14ac:dyDescent="0.2">
      <c r="B115" s="213"/>
      <c r="C115" s="213"/>
      <c r="D115" s="213"/>
      <c r="E115" s="213"/>
      <c r="F115" s="213"/>
      <c r="G115" s="213"/>
      <c r="H115" s="213"/>
      <c r="I115" s="213"/>
      <c r="J115" s="213"/>
      <c r="P115" s="19"/>
      <c r="Q115" s="19"/>
    </row>
    <row r="116" spans="2:17" x14ac:dyDescent="0.2">
      <c r="P116" s="19"/>
      <c r="Q116" s="19"/>
    </row>
    <row r="117" spans="2:17" x14ac:dyDescent="0.2">
      <c r="P117" s="19"/>
      <c r="Q117" s="19"/>
    </row>
    <row r="118" spans="2:17" x14ac:dyDescent="0.2">
      <c r="B118" s="5" t="s">
        <v>690</v>
      </c>
      <c r="P118" s="19"/>
      <c r="Q118" s="19"/>
    </row>
    <row r="119" spans="2:17" x14ac:dyDescent="0.2">
      <c r="P119" s="19"/>
      <c r="Q119" s="19"/>
    </row>
    <row r="120" spans="2:17" x14ac:dyDescent="0.2">
      <c r="P120" s="19"/>
      <c r="Q120" s="19"/>
    </row>
    <row r="121" spans="2:17" x14ac:dyDescent="0.2">
      <c r="P121" s="19"/>
      <c r="Q121" s="19"/>
    </row>
    <row r="122" spans="2:17" x14ac:dyDescent="0.2">
      <c r="P122" s="19"/>
      <c r="Q122" s="19"/>
    </row>
    <row r="123" spans="2:17" x14ac:dyDescent="0.2">
      <c r="P123" s="19"/>
      <c r="Q123" s="19"/>
    </row>
    <row r="124" spans="2:17" x14ac:dyDescent="0.2">
      <c r="P124" s="19"/>
      <c r="Q124" s="19"/>
    </row>
    <row r="125" spans="2:17" x14ac:dyDescent="0.2">
      <c r="B125" s="213" t="s">
        <v>1308</v>
      </c>
      <c r="C125" s="213"/>
      <c r="D125" s="213"/>
      <c r="E125" s="213"/>
      <c r="F125" s="213"/>
      <c r="G125" s="213"/>
      <c r="H125" s="213"/>
      <c r="I125" s="213"/>
      <c r="J125" s="213"/>
      <c r="P125" s="19"/>
      <c r="Q125" s="19"/>
    </row>
    <row r="126" spans="2:17" x14ac:dyDescent="0.2">
      <c r="B126" s="213"/>
      <c r="C126" s="213"/>
      <c r="D126" s="213"/>
      <c r="E126" s="213"/>
      <c r="F126" s="213"/>
      <c r="G126" s="213"/>
      <c r="H126" s="213"/>
      <c r="I126" s="213"/>
      <c r="J126" s="213"/>
      <c r="P126" s="19"/>
      <c r="Q126" s="19"/>
    </row>
    <row r="127" spans="2:17" x14ac:dyDescent="0.2">
      <c r="P127" s="19"/>
      <c r="Q127" s="19"/>
    </row>
    <row r="128" spans="2:17" x14ac:dyDescent="0.2">
      <c r="P128" s="19"/>
      <c r="Q128" s="19"/>
    </row>
    <row r="129" spans="2:17" x14ac:dyDescent="0.2">
      <c r="B129" s="213" t="s">
        <v>984</v>
      </c>
      <c r="C129" s="213"/>
      <c r="D129" s="213"/>
      <c r="E129" s="213"/>
      <c r="F129" s="213"/>
      <c r="G129" s="213"/>
      <c r="H129" s="213"/>
      <c r="I129" s="213"/>
      <c r="J129" s="213"/>
      <c r="P129" s="19"/>
      <c r="Q129" s="19"/>
    </row>
    <row r="130" spans="2:17" x14ac:dyDescent="0.2">
      <c r="B130" s="213"/>
      <c r="C130" s="213"/>
      <c r="D130" s="213"/>
      <c r="E130" s="213"/>
      <c r="F130" s="213"/>
      <c r="G130" s="213"/>
      <c r="H130" s="213"/>
      <c r="I130" s="213"/>
      <c r="J130" s="213"/>
      <c r="P130" s="19"/>
      <c r="Q130" s="19"/>
    </row>
    <row r="131" spans="2:17" x14ac:dyDescent="0.2">
      <c r="B131" s="213"/>
      <c r="C131" s="213"/>
      <c r="D131" s="213"/>
      <c r="E131" s="213"/>
      <c r="F131" s="213"/>
      <c r="G131" s="213"/>
      <c r="H131" s="213"/>
      <c r="I131" s="213"/>
      <c r="J131" s="213"/>
      <c r="P131" s="19"/>
      <c r="Q131" s="19"/>
    </row>
    <row r="132" spans="2:17" x14ac:dyDescent="0.2">
      <c r="P132" s="19"/>
      <c r="Q132" s="19"/>
    </row>
    <row r="133" spans="2:17" x14ac:dyDescent="0.2">
      <c r="P133" s="19"/>
      <c r="Q133" s="19"/>
    </row>
    <row r="134" spans="2:17" x14ac:dyDescent="0.2">
      <c r="P134" s="19"/>
      <c r="Q134" s="19"/>
    </row>
    <row r="135" spans="2:17" x14ac:dyDescent="0.2">
      <c r="P135" s="19"/>
      <c r="Q135" s="19"/>
    </row>
    <row r="136" spans="2:17" x14ac:dyDescent="0.2">
      <c r="P136" s="19"/>
      <c r="Q136" s="19"/>
    </row>
    <row r="137" spans="2:17" x14ac:dyDescent="0.2">
      <c r="B137" s="213" t="s">
        <v>1309</v>
      </c>
      <c r="C137" s="213"/>
      <c r="D137" s="213"/>
      <c r="E137" s="213"/>
      <c r="F137" s="213"/>
      <c r="G137" s="213"/>
      <c r="H137" s="213"/>
      <c r="I137" s="213"/>
      <c r="J137" s="213"/>
      <c r="P137" s="19"/>
      <c r="Q137" s="19"/>
    </row>
    <row r="138" spans="2:17" x14ac:dyDescent="0.2">
      <c r="B138" s="213"/>
      <c r="C138" s="213"/>
      <c r="D138" s="213"/>
      <c r="E138" s="213"/>
      <c r="F138" s="213"/>
      <c r="G138" s="213"/>
      <c r="H138" s="213"/>
      <c r="I138" s="213"/>
      <c r="J138" s="213"/>
      <c r="P138" s="19"/>
      <c r="Q138" s="19"/>
    </row>
    <row r="139" spans="2:17" x14ac:dyDescent="0.2">
      <c r="B139" s="213"/>
      <c r="C139" s="213"/>
      <c r="D139" s="213"/>
      <c r="E139" s="213"/>
      <c r="F139" s="213"/>
      <c r="G139" s="213"/>
      <c r="H139" s="213"/>
      <c r="I139" s="213"/>
      <c r="J139" s="213"/>
      <c r="P139" s="19"/>
      <c r="Q139" s="19"/>
    </row>
    <row r="140" spans="2:17" x14ac:dyDescent="0.2">
      <c r="B140" s="213"/>
      <c r="C140" s="213"/>
      <c r="D140" s="213"/>
      <c r="E140" s="213"/>
      <c r="F140" s="213"/>
      <c r="G140" s="213"/>
      <c r="H140" s="213"/>
      <c r="I140" s="213"/>
      <c r="J140" s="213"/>
      <c r="P140" s="19"/>
      <c r="Q140" s="19"/>
    </row>
    <row r="141" spans="2:17" x14ac:dyDescent="0.2">
      <c r="B141" s="213"/>
      <c r="C141" s="213"/>
      <c r="D141" s="213"/>
      <c r="E141" s="213"/>
      <c r="F141" s="213"/>
      <c r="G141" s="213"/>
      <c r="H141" s="213"/>
      <c r="I141" s="213"/>
      <c r="J141" s="213"/>
      <c r="P141" s="19"/>
      <c r="Q141" s="19"/>
    </row>
    <row r="142" spans="2:17" x14ac:dyDescent="0.2">
      <c r="B142" s="213"/>
      <c r="C142" s="213"/>
      <c r="D142" s="213"/>
      <c r="E142" s="213"/>
      <c r="F142" s="213"/>
      <c r="G142" s="213"/>
      <c r="H142" s="213"/>
      <c r="I142" s="213"/>
      <c r="J142" s="213"/>
      <c r="P142" s="19"/>
      <c r="Q142" s="19"/>
    </row>
    <row r="143" spans="2:17" x14ac:dyDescent="0.2">
      <c r="B143" s="213"/>
      <c r="C143" s="213"/>
      <c r="D143" s="213"/>
      <c r="E143" s="213"/>
      <c r="F143" s="213"/>
      <c r="G143" s="213"/>
      <c r="H143" s="213"/>
      <c r="I143" s="213"/>
      <c r="J143" s="213"/>
      <c r="P143" s="19"/>
      <c r="Q143" s="19"/>
    </row>
    <row r="144" spans="2:17" x14ac:dyDescent="0.2">
      <c r="P144" s="19"/>
      <c r="Q144" s="19"/>
    </row>
    <row r="145" spans="2:17" x14ac:dyDescent="0.2">
      <c r="P145" s="19"/>
      <c r="Q145" s="19"/>
    </row>
    <row r="146" spans="2:17" x14ac:dyDescent="0.2">
      <c r="P146" s="19"/>
      <c r="Q146" s="19"/>
    </row>
    <row r="147" spans="2:17" x14ac:dyDescent="0.2">
      <c r="P147" s="19"/>
      <c r="Q147" s="19"/>
    </row>
    <row r="148" spans="2:17" x14ac:dyDescent="0.2">
      <c r="P148" s="19"/>
      <c r="Q148" s="19"/>
    </row>
    <row r="149" spans="2:17" x14ac:dyDescent="0.2">
      <c r="B149" s="213" t="s">
        <v>1310</v>
      </c>
      <c r="C149" s="213"/>
      <c r="D149" s="213"/>
      <c r="E149" s="213"/>
      <c r="F149" s="213"/>
      <c r="G149" s="213"/>
      <c r="H149" s="213"/>
      <c r="I149" s="213"/>
      <c r="J149" s="213"/>
      <c r="P149" s="19"/>
      <c r="Q149" s="19"/>
    </row>
    <row r="150" spans="2:17" x14ac:dyDescent="0.2">
      <c r="B150" s="213"/>
      <c r="C150" s="213"/>
      <c r="D150" s="213"/>
      <c r="E150" s="213"/>
      <c r="F150" s="213"/>
      <c r="G150" s="213"/>
      <c r="H150" s="213"/>
      <c r="I150" s="213"/>
      <c r="J150" s="213"/>
      <c r="P150" s="19"/>
      <c r="Q150" s="19"/>
    </row>
    <row r="151" spans="2:17" x14ac:dyDescent="0.2">
      <c r="B151" s="213"/>
      <c r="C151" s="213"/>
      <c r="D151" s="213"/>
      <c r="E151" s="213"/>
      <c r="F151" s="213"/>
      <c r="G151" s="213"/>
      <c r="H151" s="213"/>
      <c r="I151" s="213"/>
      <c r="J151" s="213"/>
      <c r="P151" s="19"/>
      <c r="Q151" s="19"/>
    </row>
    <row r="152" spans="2:17" x14ac:dyDescent="0.2">
      <c r="B152" s="213"/>
      <c r="C152" s="213"/>
      <c r="D152" s="213"/>
      <c r="E152" s="213"/>
      <c r="F152" s="213"/>
      <c r="G152" s="213"/>
      <c r="H152" s="213"/>
      <c r="I152" s="213"/>
      <c r="J152" s="213"/>
      <c r="P152" s="19"/>
      <c r="Q152" s="19"/>
    </row>
    <row r="153" spans="2:17" ht="15" customHeight="1" x14ac:dyDescent="0.2">
      <c r="B153" s="213"/>
      <c r="C153" s="213"/>
      <c r="D153" s="213"/>
      <c r="E153" s="213"/>
      <c r="F153" s="213"/>
      <c r="G153" s="213"/>
      <c r="H153" s="213"/>
      <c r="I153" s="213"/>
      <c r="J153" s="213"/>
      <c r="P153" s="19"/>
      <c r="Q153" s="19"/>
    </row>
    <row r="154" spans="2:17" x14ac:dyDescent="0.2">
      <c r="P154" s="19"/>
      <c r="Q154" s="19"/>
    </row>
    <row r="155" spans="2:17" x14ac:dyDescent="0.2">
      <c r="P155" s="19"/>
      <c r="Q155" s="19"/>
    </row>
    <row r="156" spans="2:17" x14ac:dyDescent="0.2">
      <c r="P156" s="19"/>
      <c r="Q156" s="19"/>
    </row>
    <row r="157" spans="2:17" x14ac:dyDescent="0.2">
      <c r="P157" s="19"/>
      <c r="Q157" s="19"/>
    </row>
    <row r="158" spans="2:17" x14ac:dyDescent="0.2">
      <c r="P158" s="19"/>
      <c r="Q158" s="19"/>
    </row>
    <row r="159" spans="2:17" x14ac:dyDescent="0.2">
      <c r="B159" s="213" t="s">
        <v>1311</v>
      </c>
      <c r="C159" s="213"/>
      <c r="D159" s="213"/>
      <c r="E159" s="213"/>
      <c r="F159" s="213"/>
      <c r="G159" s="213"/>
      <c r="H159" s="213"/>
      <c r="I159" s="213"/>
      <c r="J159" s="213"/>
      <c r="P159" s="19"/>
      <c r="Q159" s="19"/>
    </row>
    <row r="160" spans="2:17" x14ac:dyDescent="0.2">
      <c r="B160" s="213"/>
      <c r="C160" s="213"/>
      <c r="D160" s="213"/>
      <c r="E160" s="213"/>
      <c r="F160" s="213"/>
      <c r="G160" s="213"/>
      <c r="H160" s="213"/>
      <c r="I160" s="213"/>
      <c r="J160" s="213"/>
      <c r="P160" s="19"/>
      <c r="Q160" s="19"/>
    </row>
    <row r="161" spans="2:17" x14ac:dyDescent="0.2">
      <c r="B161" s="213"/>
      <c r="C161" s="213"/>
      <c r="D161" s="213"/>
      <c r="E161" s="213"/>
      <c r="F161" s="213"/>
      <c r="G161" s="213"/>
      <c r="H161" s="213"/>
      <c r="I161" s="213"/>
      <c r="J161" s="213"/>
      <c r="P161" s="19"/>
      <c r="Q161" s="19"/>
    </row>
    <row r="162" spans="2:17" x14ac:dyDescent="0.2">
      <c r="B162" s="213"/>
      <c r="C162" s="213"/>
      <c r="D162" s="213"/>
      <c r="E162" s="213"/>
      <c r="F162" s="213"/>
      <c r="G162" s="213"/>
      <c r="H162" s="213"/>
      <c r="I162" s="213"/>
      <c r="J162" s="213"/>
      <c r="P162" s="19"/>
      <c r="Q162" s="19"/>
    </row>
    <row r="163" spans="2:17" x14ac:dyDescent="0.2">
      <c r="B163" s="213"/>
      <c r="C163" s="213"/>
      <c r="D163" s="213"/>
      <c r="E163" s="213"/>
      <c r="F163" s="213"/>
      <c r="G163" s="213"/>
      <c r="H163" s="213"/>
      <c r="I163" s="213"/>
      <c r="J163" s="213"/>
      <c r="P163" s="19"/>
      <c r="Q163" s="19"/>
    </row>
    <row r="164" spans="2:17" x14ac:dyDescent="0.2">
      <c r="P164" s="19"/>
      <c r="Q164" s="19"/>
    </row>
    <row r="165" spans="2:17" x14ac:dyDescent="0.2">
      <c r="P165" s="19"/>
      <c r="Q165" s="19"/>
    </row>
    <row r="166" spans="2:17" ht="15" customHeight="1" x14ac:dyDescent="0.2">
      <c r="B166" s="213" t="s">
        <v>985</v>
      </c>
      <c r="C166" s="213"/>
      <c r="D166" s="213"/>
      <c r="E166" s="213"/>
      <c r="F166" s="213"/>
      <c r="G166" s="213"/>
      <c r="H166" s="213"/>
      <c r="I166" s="213"/>
      <c r="J166" s="213"/>
      <c r="K166" s="891" t="s">
        <v>199</v>
      </c>
      <c r="L166" s="231" t="s">
        <v>1361</v>
      </c>
      <c r="M166" s="232"/>
      <c r="N166" s="232"/>
      <c r="O166" s="232"/>
      <c r="P166" s="233"/>
      <c r="Q166" s="19"/>
    </row>
    <row r="167" spans="2:17" ht="15" customHeight="1" x14ac:dyDescent="0.2">
      <c r="B167" s="213"/>
      <c r="C167" s="213"/>
      <c r="D167" s="213"/>
      <c r="E167" s="213"/>
      <c r="F167" s="213"/>
      <c r="G167" s="213"/>
      <c r="H167" s="213"/>
      <c r="I167" s="213"/>
      <c r="J167" s="213"/>
      <c r="K167" s="891"/>
      <c r="L167" s="234"/>
      <c r="M167" s="222"/>
      <c r="N167" s="222"/>
      <c r="O167" s="222"/>
      <c r="P167" s="235"/>
      <c r="Q167" s="19"/>
    </row>
    <row r="168" spans="2:17" x14ac:dyDescent="0.2">
      <c r="B168" s="213"/>
      <c r="C168" s="213"/>
      <c r="D168" s="213"/>
      <c r="E168" s="213"/>
      <c r="F168" s="213"/>
      <c r="G168" s="213"/>
      <c r="H168" s="213"/>
      <c r="I168" s="213"/>
      <c r="J168" s="213"/>
      <c r="K168" s="891"/>
      <c r="L168" s="234"/>
      <c r="M168" s="222"/>
      <c r="N168" s="222"/>
      <c r="O168" s="222"/>
      <c r="P168" s="235"/>
      <c r="Q168" s="19"/>
    </row>
    <row r="169" spans="2:17" x14ac:dyDescent="0.2">
      <c r="B169" s="213"/>
      <c r="C169" s="213"/>
      <c r="D169" s="213"/>
      <c r="E169" s="213"/>
      <c r="F169" s="213"/>
      <c r="G169" s="213"/>
      <c r="H169" s="213"/>
      <c r="I169" s="213"/>
      <c r="J169" s="213"/>
      <c r="L169" s="234"/>
      <c r="M169" s="222"/>
      <c r="N169" s="222"/>
      <c r="O169" s="222"/>
      <c r="P169" s="235"/>
      <c r="Q169" s="19"/>
    </row>
    <row r="170" spans="2:17" x14ac:dyDescent="0.2">
      <c r="B170" s="443" t="s">
        <v>1312</v>
      </c>
      <c r="C170" s="213"/>
      <c r="D170" s="213"/>
      <c r="E170" s="213"/>
      <c r="F170" s="213"/>
      <c r="G170" s="213"/>
      <c r="H170" s="213"/>
      <c r="I170" s="213"/>
      <c r="J170" s="213"/>
      <c r="L170" s="234"/>
      <c r="M170" s="222"/>
      <c r="N170" s="222"/>
      <c r="O170" s="222"/>
      <c r="P170" s="235"/>
      <c r="Q170" s="19"/>
    </row>
    <row r="171" spans="2:17" x14ac:dyDescent="0.2">
      <c r="B171" s="213"/>
      <c r="C171" s="213"/>
      <c r="D171" s="213"/>
      <c r="E171" s="213"/>
      <c r="F171" s="213"/>
      <c r="G171" s="213"/>
      <c r="H171" s="213"/>
      <c r="I171" s="213"/>
      <c r="J171" s="213"/>
      <c r="L171" s="236"/>
      <c r="M171" s="237"/>
      <c r="N171" s="237"/>
      <c r="O171" s="237"/>
      <c r="P171" s="238"/>
      <c r="Q171" s="19"/>
    </row>
    <row r="172" spans="2:17" x14ac:dyDescent="0.2">
      <c r="B172" s="213"/>
      <c r="C172" s="213"/>
      <c r="D172" s="213"/>
      <c r="E172" s="213"/>
      <c r="F172" s="213"/>
      <c r="G172" s="213"/>
      <c r="H172" s="213"/>
      <c r="I172" s="213"/>
      <c r="J172" s="213"/>
      <c r="P172" s="19"/>
      <c r="Q172" s="19"/>
    </row>
    <row r="173" spans="2:17" x14ac:dyDescent="0.2">
      <c r="B173" s="213"/>
      <c r="C173" s="213"/>
      <c r="D173" s="213"/>
      <c r="E173" s="213"/>
      <c r="F173" s="213"/>
      <c r="G173" s="213"/>
      <c r="H173" s="213"/>
      <c r="I173" s="213"/>
      <c r="J173" s="213"/>
      <c r="L173" s="152"/>
      <c r="M173" s="152"/>
      <c r="N173" s="152"/>
      <c r="O173" s="152"/>
      <c r="P173" s="19"/>
      <c r="Q173" s="19"/>
    </row>
    <row r="174" spans="2:17" x14ac:dyDescent="0.2">
      <c r="B174" s="213"/>
      <c r="C174" s="213"/>
      <c r="D174" s="213"/>
      <c r="E174" s="213"/>
      <c r="F174" s="213"/>
      <c r="G174" s="213"/>
      <c r="H174" s="213"/>
      <c r="I174" s="213"/>
      <c r="J174" s="213"/>
      <c r="L174" s="152"/>
      <c r="M174" s="152"/>
      <c r="N174" s="152"/>
      <c r="O174" s="152"/>
      <c r="P174" s="19"/>
      <c r="Q174" s="19"/>
    </row>
    <row r="175" spans="2:17" x14ac:dyDescent="0.2">
      <c r="B175" s="213"/>
      <c r="C175" s="213"/>
      <c r="D175" s="213"/>
      <c r="E175" s="213"/>
      <c r="F175" s="213"/>
      <c r="G175" s="213"/>
      <c r="H175" s="213"/>
      <c r="I175" s="213"/>
      <c r="J175" s="213"/>
      <c r="P175" s="19"/>
      <c r="Q175" s="19"/>
    </row>
    <row r="176" spans="2:17" x14ac:dyDescent="0.2">
      <c r="B176" s="213" t="s">
        <v>1313</v>
      </c>
      <c r="C176" s="213"/>
      <c r="D176" s="213"/>
      <c r="E176" s="213"/>
      <c r="F176" s="213"/>
      <c r="G176" s="213"/>
      <c r="H176" s="213"/>
      <c r="I176" s="213"/>
      <c r="J176" s="213"/>
      <c r="P176" s="19"/>
      <c r="Q176" s="19"/>
    </row>
    <row r="177" spans="2:17" ht="15" customHeight="1" x14ac:dyDescent="0.2">
      <c r="B177" s="213"/>
      <c r="C177" s="213"/>
      <c r="D177" s="213"/>
      <c r="E177" s="213"/>
      <c r="F177" s="213"/>
      <c r="G177" s="213"/>
      <c r="H177" s="213"/>
      <c r="I177" s="213"/>
      <c r="J177" s="213"/>
      <c r="K177" s="891" t="s">
        <v>155</v>
      </c>
      <c r="L177" s="231" t="s">
        <v>1317</v>
      </c>
      <c r="M177" s="232"/>
      <c r="N177" s="232"/>
      <c r="O177" s="232"/>
      <c r="P177" s="233"/>
      <c r="Q177" s="19"/>
    </row>
    <row r="178" spans="2:17" x14ac:dyDescent="0.2">
      <c r="B178" s="213"/>
      <c r="C178" s="213"/>
      <c r="D178" s="213"/>
      <c r="E178" s="213"/>
      <c r="F178" s="213"/>
      <c r="G178" s="213"/>
      <c r="H178" s="213"/>
      <c r="I178" s="213"/>
      <c r="J178" s="213"/>
      <c r="K178" s="891"/>
      <c r="L178" s="234"/>
      <c r="M178" s="222"/>
      <c r="N178" s="222"/>
      <c r="O178" s="222"/>
      <c r="P178" s="235"/>
      <c r="Q178" s="19"/>
    </row>
    <row r="179" spans="2:17" x14ac:dyDescent="0.2">
      <c r="B179" s="213"/>
      <c r="C179" s="213"/>
      <c r="D179" s="213"/>
      <c r="E179" s="213"/>
      <c r="F179" s="213"/>
      <c r="G179" s="213"/>
      <c r="H179" s="213"/>
      <c r="I179" s="213"/>
      <c r="J179" s="213"/>
      <c r="L179" s="234"/>
      <c r="M179" s="222"/>
      <c r="N179" s="222"/>
      <c r="O179" s="222"/>
      <c r="P179" s="235"/>
      <c r="Q179" s="19"/>
    </row>
    <row r="180" spans="2:17" x14ac:dyDescent="0.2">
      <c r="B180" s="213"/>
      <c r="C180" s="213"/>
      <c r="D180" s="213"/>
      <c r="E180" s="213"/>
      <c r="F180" s="213"/>
      <c r="G180" s="213"/>
      <c r="H180" s="213"/>
      <c r="I180" s="213"/>
      <c r="J180" s="213"/>
      <c r="L180" s="234"/>
      <c r="M180" s="222"/>
      <c r="N180" s="222"/>
      <c r="O180" s="222"/>
      <c r="P180" s="235"/>
      <c r="Q180" s="19"/>
    </row>
    <row r="181" spans="2:17" x14ac:dyDescent="0.2">
      <c r="B181" s="213"/>
      <c r="C181" s="213"/>
      <c r="D181" s="213"/>
      <c r="E181" s="213"/>
      <c r="F181" s="213"/>
      <c r="G181" s="213"/>
      <c r="H181" s="213"/>
      <c r="I181" s="213"/>
      <c r="J181" s="213"/>
      <c r="L181" s="234"/>
      <c r="M181" s="222"/>
      <c r="N181" s="222"/>
      <c r="O181" s="222"/>
      <c r="P181" s="235"/>
      <c r="Q181" s="19"/>
    </row>
    <row r="182" spans="2:17" x14ac:dyDescent="0.2">
      <c r="L182" s="234"/>
      <c r="M182" s="222"/>
      <c r="N182" s="222"/>
      <c r="O182" s="222"/>
      <c r="P182" s="235"/>
      <c r="Q182" s="19"/>
    </row>
    <row r="183" spans="2:17" x14ac:dyDescent="0.2">
      <c r="L183" s="234"/>
      <c r="M183" s="222"/>
      <c r="N183" s="222"/>
      <c r="O183" s="222"/>
      <c r="P183" s="235"/>
      <c r="Q183" s="19"/>
    </row>
    <row r="184" spans="2:17" x14ac:dyDescent="0.2">
      <c r="L184" s="234"/>
      <c r="M184" s="222"/>
      <c r="N184" s="222"/>
      <c r="O184" s="222"/>
      <c r="P184" s="235"/>
      <c r="Q184" s="19"/>
    </row>
    <row r="185" spans="2:17" x14ac:dyDescent="0.2">
      <c r="L185" s="234"/>
      <c r="M185" s="222"/>
      <c r="N185" s="222"/>
      <c r="O185" s="222"/>
      <c r="P185" s="235"/>
      <c r="Q185" s="19"/>
    </row>
    <row r="186" spans="2:17" x14ac:dyDescent="0.2">
      <c r="L186" s="234"/>
      <c r="M186" s="222"/>
      <c r="N186" s="222"/>
      <c r="O186" s="222"/>
      <c r="P186" s="235"/>
      <c r="Q186" s="19"/>
    </row>
    <row r="187" spans="2:17" x14ac:dyDescent="0.2">
      <c r="L187" s="234"/>
      <c r="M187" s="222"/>
      <c r="N187" s="222"/>
      <c r="O187" s="222"/>
      <c r="P187" s="235"/>
      <c r="Q187" s="19"/>
    </row>
    <row r="188" spans="2:17" x14ac:dyDescent="0.2">
      <c r="L188" s="234"/>
      <c r="M188" s="222"/>
      <c r="N188" s="222"/>
      <c r="O188" s="222"/>
      <c r="P188" s="235"/>
      <c r="Q188" s="19"/>
    </row>
    <row r="189" spans="2:17" x14ac:dyDescent="0.2">
      <c r="L189" s="234"/>
      <c r="M189" s="222"/>
      <c r="N189" s="222"/>
      <c r="O189" s="222"/>
      <c r="P189" s="235"/>
      <c r="Q189" s="19"/>
    </row>
    <row r="190" spans="2:17" x14ac:dyDescent="0.2">
      <c r="L190" s="234"/>
      <c r="M190" s="222"/>
      <c r="N190" s="222"/>
      <c r="O190" s="222"/>
      <c r="P190" s="235"/>
      <c r="Q190" s="19"/>
    </row>
    <row r="191" spans="2:17" ht="15" customHeight="1" x14ac:dyDescent="0.2">
      <c r="B191" s="213" t="s">
        <v>1314</v>
      </c>
      <c r="C191" s="213"/>
      <c r="D191" s="213"/>
      <c r="E191" s="213"/>
      <c r="F191" s="213"/>
      <c r="G191" s="213"/>
      <c r="H191" s="213"/>
      <c r="I191" s="213"/>
      <c r="J191" s="213"/>
      <c r="L191" s="234"/>
      <c r="M191" s="222"/>
      <c r="N191" s="222"/>
      <c r="O191" s="222"/>
      <c r="P191" s="235"/>
      <c r="Q191" s="19"/>
    </row>
    <row r="192" spans="2:17" x14ac:dyDescent="0.2">
      <c r="B192" s="213"/>
      <c r="C192" s="213"/>
      <c r="D192" s="213"/>
      <c r="E192" s="213"/>
      <c r="F192" s="213"/>
      <c r="G192" s="213"/>
      <c r="H192" s="213"/>
      <c r="I192" s="213"/>
      <c r="J192" s="213"/>
      <c r="L192" s="234"/>
      <c r="M192" s="222"/>
      <c r="N192" s="222"/>
      <c r="O192" s="222"/>
      <c r="P192" s="235"/>
      <c r="Q192" s="19"/>
    </row>
    <row r="193" spans="2:17" x14ac:dyDescent="0.2">
      <c r="B193" s="213"/>
      <c r="C193" s="213"/>
      <c r="D193" s="213"/>
      <c r="E193" s="213"/>
      <c r="F193" s="213"/>
      <c r="G193" s="213"/>
      <c r="H193" s="213"/>
      <c r="I193" s="213"/>
      <c r="J193" s="213"/>
      <c r="L193" s="236"/>
      <c r="M193" s="237"/>
      <c r="N193" s="237"/>
      <c r="O193" s="237"/>
      <c r="P193" s="238"/>
      <c r="Q193" s="19"/>
    </row>
    <row r="194" spans="2:17" x14ac:dyDescent="0.2">
      <c r="B194" s="213"/>
      <c r="C194" s="213"/>
      <c r="D194" s="213"/>
      <c r="E194" s="213"/>
      <c r="F194" s="213"/>
      <c r="G194" s="213"/>
      <c r="H194" s="213"/>
      <c r="I194" s="213"/>
      <c r="J194" s="213"/>
      <c r="P194" s="19"/>
      <c r="Q194" s="19"/>
    </row>
    <row r="195" spans="2:17" x14ac:dyDescent="0.2">
      <c r="P195" s="19"/>
      <c r="Q195" s="19"/>
    </row>
    <row r="196" spans="2:17" x14ac:dyDescent="0.2">
      <c r="P196" s="19"/>
      <c r="Q196" s="19"/>
    </row>
    <row r="197" spans="2:17" x14ac:dyDescent="0.2">
      <c r="P197" s="19"/>
      <c r="Q197" s="19"/>
    </row>
    <row r="198" spans="2:17" x14ac:dyDescent="0.2">
      <c r="P198" s="19"/>
      <c r="Q198" s="19"/>
    </row>
    <row r="199" spans="2:17" x14ac:dyDescent="0.2">
      <c r="B199" s="213" t="s">
        <v>1315</v>
      </c>
      <c r="C199" s="213"/>
      <c r="D199" s="213"/>
      <c r="E199" s="213"/>
      <c r="F199" s="213"/>
      <c r="G199" s="213"/>
      <c r="H199" s="213"/>
      <c r="I199" s="213"/>
      <c r="J199" s="213"/>
      <c r="P199" s="19"/>
      <c r="Q199" s="19"/>
    </row>
    <row r="200" spans="2:17" x14ac:dyDescent="0.2">
      <c r="B200" s="213"/>
      <c r="C200" s="213"/>
      <c r="D200" s="213"/>
      <c r="E200" s="213"/>
      <c r="F200" s="213"/>
      <c r="G200" s="213"/>
      <c r="H200" s="213"/>
      <c r="I200" s="213"/>
      <c r="J200" s="213"/>
      <c r="P200" s="19"/>
      <c r="Q200" s="19"/>
    </row>
    <row r="201" spans="2:17" x14ac:dyDescent="0.2">
      <c r="B201" s="213"/>
      <c r="C201" s="213"/>
      <c r="D201" s="213"/>
      <c r="E201" s="213"/>
      <c r="F201" s="213"/>
      <c r="G201" s="213"/>
      <c r="H201" s="213"/>
      <c r="I201" s="213"/>
      <c r="J201" s="213"/>
      <c r="P201" s="19"/>
      <c r="Q201" s="19"/>
    </row>
    <row r="202" spans="2:17" x14ac:dyDescent="0.2">
      <c r="B202" s="213"/>
      <c r="C202" s="213"/>
      <c r="D202" s="213"/>
      <c r="E202" s="213"/>
      <c r="F202" s="213"/>
      <c r="G202" s="213"/>
      <c r="H202" s="213"/>
      <c r="I202" s="213"/>
      <c r="J202" s="213"/>
      <c r="P202" s="19"/>
      <c r="Q202" s="19"/>
    </row>
    <row r="203" spans="2:17" x14ac:dyDescent="0.2">
      <c r="B203" s="213"/>
      <c r="C203" s="213"/>
      <c r="D203" s="213"/>
      <c r="E203" s="213"/>
      <c r="F203" s="213"/>
      <c r="G203" s="213"/>
      <c r="H203" s="213"/>
      <c r="I203" s="213"/>
      <c r="J203" s="213"/>
      <c r="P203" s="19"/>
      <c r="Q203" s="19"/>
    </row>
    <row r="204" spans="2:17" x14ac:dyDescent="0.2">
      <c r="P204" s="19"/>
      <c r="Q204" s="19"/>
    </row>
    <row r="205" spans="2:17" x14ac:dyDescent="0.2">
      <c r="P205" s="19"/>
      <c r="Q205" s="19"/>
    </row>
    <row r="206" spans="2:17" x14ac:dyDescent="0.2">
      <c r="P206" s="19"/>
      <c r="Q206" s="19"/>
    </row>
    <row r="207" spans="2:17" x14ac:dyDescent="0.2">
      <c r="P207" s="19"/>
      <c r="Q207" s="19"/>
    </row>
    <row r="208" spans="2:17" ht="15" customHeight="1" x14ac:dyDescent="0.2">
      <c r="B208" s="443" t="s">
        <v>986</v>
      </c>
      <c r="C208" s="443"/>
      <c r="D208" s="443"/>
      <c r="E208" s="443"/>
      <c r="F208" s="443"/>
      <c r="G208" s="443"/>
      <c r="H208" s="443"/>
      <c r="I208" s="443"/>
      <c r="J208" s="443"/>
      <c r="P208" s="19"/>
      <c r="Q208" s="19"/>
    </row>
    <row r="209" spans="2:17" ht="15" customHeight="1" x14ac:dyDescent="0.2">
      <c r="B209" s="443"/>
      <c r="C209" s="443"/>
      <c r="D209" s="443"/>
      <c r="E209" s="443"/>
      <c r="F209" s="443"/>
      <c r="G209" s="443"/>
      <c r="H209" s="443"/>
      <c r="I209" s="443"/>
      <c r="J209" s="443"/>
      <c r="K209" s="895" t="s">
        <v>557</v>
      </c>
      <c r="L209" s="231" t="s">
        <v>987</v>
      </c>
      <c r="M209" s="232"/>
      <c r="N209" s="232"/>
      <c r="O209" s="232"/>
      <c r="P209" s="233"/>
      <c r="Q209" s="19"/>
    </row>
    <row r="210" spans="2:17" x14ac:dyDescent="0.2">
      <c r="B210" s="443"/>
      <c r="C210" s="443"/>
      <c r="D210" s="443"/>
      <c r="E210" s="443"/>
      <c r="F210" s="443"/>
      <c r="G210" s="443"/>
      <c r="H210" s="443"/>
      <c r="I210" s="443"/>
      <c r="J210" s="443"/>
      <c r="K210" s="896"/>
      <c r="L210" s="234"/>
      <c r="M210" s="222"/>
      <c r="N210" s="222"/>
      <c r="O210" s="222"/>
      <c r="P210" s="235"/>
      <c r="Q210" s="19"/>
    </row>
    <row r="211" spans="2:17" x14ac:dyDescent="0.2">
      <c r="B211" s="443"/>
      <c r="C211" s="443"/>
      <c r="D211" s="443"/>
      <c r="E211" s="443"/>
      <c r="F211" s="443"/>
      <c r="G211" s="443"/>
      <c r="H211" s="443"/>
      <c r="I211" s="443"/>
      <c r="J211" s="443"/>
      <c r="L211" s="234"/>
      <c r="M211" s="222"/>
      <c r="N211" s="222"/>
      <c r="O211" s="222"/>
      <c r="P211" s="235"/>
      <c r="Q211" s="19"/>
    </row>
    <row r="212" spans="2:17" x14ac:dyDescent="0.2">
      <c r="B212" s="443"/>
      <c r="C212" s="443"/>
      <c r="D212" s="443"/>
      <c r="E212" s="443"/>
      <c r="F212" s="443"/>
      <c r="G212" s="443"/>
      <c r="H212" s="443"/>
      <c r="I212" s="443"/>
      <c r="J212" s="443"/>
      <c r="L212" s="234"/>
      <c r="M212" s="222"/>
      <c r="N212" s="222"/>
      <c r="O212" s="222"/>
      <c r="P212" s="235"/>
      <c r="Q212" s="19"/>
    </row>
    <row r="213" spans="2:17" x14ac:dyDescent="0.2">
      <c r="B213" s="443"/>
      <c r="C213" s="443"/>
      <c r="D213" s="443"/>
      <c r="E213" s="443"/>
      <c r="F213" s="443"/>
      <c r="G213" s="443"/>
      <c r="H213" s="443"/>
      <c r="I213" s="443"/>
      <c r="J213" s="443"/>
      <c r="L213" s="234"/>
      <c r="M213" s="222"/>
      <c r="N213" s="222"/>
      <c r="O213" s="222"/>
      <c r="P213" s="235"/>
      <c r="Q213" s="19"/>
    </row>
    <row r="214" spans="2:17" x14ac:dyDescent="0.2">
      <c r="B214" s="443"/>
      <c r="C214" s="443"/>
      <c r="D214" s="443"/>
      <c r="E214" s="443"/>
      <c r="F214" s="443"/>
      <c r="G214" s="443"/>
      <c r="H214" s="443"/>
      <c r="I214" s="443"/>
      <c r="J214" s="443"/>
      <c r="L214" s="234"/>
      <c r="M214" s="222"/>
      <c r="N214" s="222"/>
      <c r="O214" s="222"/>
      <c r="P214" s="235"/>
      <c r="Q214" s="19"/>
    </row>
    <row r="215" spans="2:17" x14ac:dyDescent="0.2">
      <c r="B215" s="213" t="s">
        <v>658</v>
      </c>
      <c r="C215" s="213"/>
      <c r="D215" s="213"/>
      <c r="E215" s="213"/>
      <c r="F215" s="213"/>
      <c r="G215" s="213"/>
      <c r="H215" s="213"/>
      <c r="I215" s="213"/>
      <c r="J215" s="213"/>
      <c r="L215" s="234"/>
      <c r="M215" s="222"/>
      <c r="N215" s="222"/>
      <c r="O215" s="222"/>
      <c r="P215" s="235"/>
      <c r="Q215" s="19"/>
    </row>
    <row r="216" spans="2:17" x14ac:dyDescent="0.2">
      <c r="B216" s="213"/>
      <c r="C216" s="213"/>
      <c r="D216" s="213"/>
      <c r="E216" s="213"/>
      <c r="F216" s="213"/>
      <c r="G216" s="213"/>
      <c r="H216" s="213"/>
      <c r="I216" s="213"/>
      <c r="J216" s="213"/>
      <c r="L216" s="234"/>
      <c r="M216" s="222"/>
      <c r="N216" s="222"/>
      <c r="O216" s="222"/>
      <c r="P216" s="235"/>
      <c r="Q216" s="19"/>
    </row>
    <row r="217" spans="2:17" x14ac:dyDescent="0.2">
      <c r="B217" s="213"/>
      <c r="C217" s="213"/>
      <c r="D217" s="213"/>
      <c r="E217" s="213"/>
      <c r="F217" s="213"/>
      <c r="G217" s="213"/>
      <c r="H217" s="213"/>
      <c r="I217" s="213"/>
      <c r="J217" s="213"/>
      <c r="L217" s="234"/>
      <c r="M217" s="222"/>
      <c r="N217" s="222"/>
      <c r="O217" s="222"/>
      <c r="P217" s="235"/>
      <c r="Q217" s="19"/>
    </row>
    <row r="218" spans="2:17" x14ac:dyDescent="0.2">
      <c r="L218" s="234"/>
      <c r="M218" s="222"/>
      <c r="N218" s="222"/>
      <c r="O218" s="222"/>
      <c r="P218" s="235"/>
      <c r="Q218" s="19"/>
    </row>
    <row r="219" spans="2:17" x14ac:dyDescent="0.2">
      <c r="L219" s="234"/>
      <c r="M219" s="222"/>
      <c r="N219" s="222"/>
      <c r="O219" s="222"/>
      <c r="P219" s="235"/>
      <c r="Q219" s="19"/>
    </row>
    <row r="220" spans="2:17" x14ac:dyDescent="0.2">
      <c r="L220" s="234"/>
      <c r="M220" s="222"/>
      <c r="N220" s="222"/>
      <c r="O220" s="222"/>
      <c r="P220" s="235"/>
      <c r="Q220" s="19"/>
    </row>
    <row r="221" spans="2:17" x14ac:dyDescent="0.2">
      <c r="L221" s="81"/>
      <c r="M221" s="82"/>
      <c r="N221" s="82"/>
      <c r="O221" s="82"/>
      <c r="P221" s="29"/>
      <c r="Q221" s="19"/>
    </row>
    <row r="222" spans="2:17" x14ac:dyDescent="0.2">
      <c r="B222" s="213" t="s">
        <v>1316</v>
      </c>
      <c r="C222" s="213"/>
      <c r="D222" s="213"/>
      <c r="E222" s="213"/>
      <c r="F222" s="213"/>
      <c r="G222" s="213"/>
      <c r="H222" s="213"/>
      <c r="I222" s="213"/>
      <c r="J222" s="213"/>
      <c r="L222" s="81"/>
      <c r="M222" s="82"/>
      <c r="N222" s="82"/>
      <c r="O222" s="82"/>
      <c r="P222" s="29"/>
      <c r="Q222" s="19"/>
    </row>
    <row r="223" spans="2:17" x14ac:dyDescent="0.2">
      <c r="B223" s="213"/>
      <c r="C223" s="213"/>
      <c r="D223" s="213"/>
      <c r="E223" s="213"/>
      <c r="F223" s="213"/>
      <c r="G223" s="213"/>
      <c r="H223" s="213"/>
      <c r="I223" s="213"/>
      <c r="J223" s="213"/>
      <c r="L223" s="81"/>
      <c r="M223" s="82"/>
      <c r="N223" s="82"/>
      <c r="O223" s="82"/>
      <c r="P223" s="29"/>
      <c r="Q223" s="19"/>
    </row>
    <row r="224" spans="2:17" x14ac:dyDescent="0.2">
      <c r="B224" s="213"/>
      <c r="C224" s="213"/>
      <c r="D224" s="213"/>
      <c r="E224" s="213"/>
      <c r="F224" s="213"/>
      <c r="G224" s="213"/>
      <c r="H224" s="213"/>
      <c r="I224" s="213"/>
      <c r="J224" s="213"/>
      <c r="L224" s="81"/>
      <c r="M224" s="82"/>
      <c r="N224" s="82"/>
      <c r="O224" s="82"/>
      <c r="P224" s="29"/>
      <c r="Q224" s="19"/>
    </row>
    <row r="225" spans="2:17" ht="15.75" customHeight="1" x14ac:dyDescent="0.2">
      <c r="B225" s="213"/>
      <c r="C225" s="213"/>
      <c r="D225" s="213"/>
      <c r="E225" s="213"/>
      <c r="F225" s="213"/>
      <c r="G225" s="213"/>
      <c r="H225" s="213"/>
      <c r="I225" s="213"/>
      <c r="J225" s="213"/>
      <c r="L225" s="81"/>
      <c r="M225" s="82"/>
      <c r="N225" s="82"/>
      <c r="O225" s="82"/>
      <c r="P225" s="29"/>
      <c r="Q225" s="19"/>
    </row>
    <row r="226" spans="2:17" x14ac:dyDescent="0.2">
      <c r="B226" s="213"/>
      <c r="C226" s="213"/>
      <c r="D226" s="213"/>
      <c r="E226" s="213"/>
      <c r="F226" s="213"/>
      <c r="G226" s="213"/>
      <c r="H226" s="213"/>
      <c r="I226" s="213"/>
      <c r="J226" s="213"/>
      <c r="L226" s="81"/>
      <c r="M226" s="82"/>
      <c r="N226" s="82"/>
      <c r="O226" s="82"/>
      <c r="P226" s="29"/>
      <c r="Q226" s="19"/>
    </row>
    <row r="227" spans="2:17" x14ac:dyDescent="0.2">
      <c r="B227" s="213"/>
      <c r="C227" s="213"/>
      <c r="D227" s="213"/>
      <c r="E227" s="213"/>
      <c r="F227" s="213"/>
      <c r="G227" s="213"/>
      <c r="H227" s="213"/>
      <c r="I227" s="213"/>
      <c r="J227" s="213"/>
      <c r="L227" s="81"/>
      <c r="M227" s="82"/>
      <c r="N227" s="82"/>
      <c r="O227" s="82"/>
      <c r="P227" s="29"/>
      <c r="Q227" s="19"/>
    </row>
    <row r="228" spans="2:17" x14ac:dyDescent="0.2">
      <c r="B228" s="213"/>
      <c r="C228" s="213"/>
      <c r="D228" s="213"/>
      <c r="E228" s="213"/>
      <c r="F228" s="213"/>
      <c r="G228" s="213"/>
      <c r="H228" s="213"/>
      <c r="I228" s="213"/>
      <c r="J228" s="213"/>
      <c r="L228" s="81"/>
      <c r="M228" s="82"/>
      <c r="N228" s="82"/>
      <c r="O228" s="82"/>
      <c r="P228" s="29"/>
      <c r="Q228" s="19"/>
    </row>
    <row r="229" spans="2:17" x14ac:dyDescent="0.2">
      <c r="B229" s="213"/>
      <c r="C229" s="213"/>
      <c r="D229" s="213"/>
      <c r="E229" s="213"/>
      <c r="F229" s="213"/>
      <c r="G229" s="213"/>
      <c r="H229" s="213"/>
      <c r="I229" s="213"/>
      <c r="J229" s="213"/>
      <c r="L229" s="81"/>
      <c r="M229" s="82"/>
      <c r="N229" s="82"/>
      <c r="O229" s="82"/>
      <c r="P229" s="29"/>
      <c r="Q229" s="19"/>
    </row>
    <row r="230" spans="2:17" ht="15" customHeight="1" x14ac:dyDescent="0.2">
      <c r="B230" s="213"/>
      <c r="C230" s="213"/>
      <c r="D230" s="213"/>
      <c r="E230" s="213"/>
      <c r="F230" s="213"/>
      <c r="G230" s="213"/>
      <c r="H230" s="213"/>
      <c r="I230" s="213"/>
      <c r="J230" s="213"/>
      <c r="L230" s="234" t="s">
        <v>129</v>
      </c>
      <c r="M230" s="222"/>
      <c r="N230" s="222"/>
      <c r="O230" s="222"/>
      <c r="P230" s="235"/>
      <c r="Q230" s="19"/>
    </row>
    <row r="231" spans="2:17" x14ac:dyDescent="0.2">
      <c r="B231" s="213"/>
      <c r="C231" s="213"/>
      <c r="D231" s="213"/>
      <c r="E231" s="213"/>
      <c r="F231" s="213"/>
      <c r="G231" s="213"/>
      <c r="H231" s="213"/>
      <c r="I231" s="213"/>
      <c r="J231" s="213"/>
      <c r="L231" s="234"/>
      <c r="M231" s="222"/>
      <c r="N231" s="222"/>
      <c r="O231" s="222"/>
      <c r="P231" s="235"/>
      <c r="Q231" s="19"/>
    </row>
    <row r="232" spans="2:17" x14ac:dyDescent="0.2">
      <c r="B232" s="213" t="s">
        <v>659</v>
      </c>
      <c r="C232" s="213"/>
      <c r="D232" s="213"/>
      <c r="E232" s="213"/>
      <c r="F232" s="213"/>
      <c r="G232" s="213"/>
      <c r="H232" s="213"/>
      <c r="I232" s="213"/>
      <c r="J232" s="213"/>
      <c r="L232" s="234"/>
      <c r="M232" s="222"/>
      <c r="N232" s="222"/>
      <c r="O232" s="222"/>
      <c r="P232" s="235"/>
      <c r="Q232" s="19"/>
    </row>
    <row r="233" spans="2:17" x14ac:dyDescent="0.2">
      <c r="B233" s="213"/>
      <c r="C233" s="213"/>
      <c r="D233" s="213"/>
      <c r="E233" s="213"/>
      <c r="F233" s="213"/>
      <c r="G233" s="213"/>
      <c r="H233" s="213"/>
      <c r="I233" s="213"/>
      <c r="J233" s="213"/>
      <c r="L233" s="234"/>
      <c r="M233" s="222"/>
      <c r="N233" s="222"/>
      <c r="O233" s="222"/>
      <c r="P233" s="235"/>
      <c r="Q233" s="19"/>
    </row>
    <row r="234" spans="2:17" x14ac:dyDescent="0.2">
      <c r="B234" s="213"/>
      <c r="C234" s="213"/>
      <c r="D234" s="213"/>
      <c r="E234" s="213"/>
      <c r="F234" s="213"/>
      <c r="G234" s="213"/>
      <c r="H234" s="213"/>
      <c r="I234" s="213"/>
      <c r="J234" s="213"/>
      <c r="L234" s="234"/>
      <c r="M234" s="222"/>
      <c r="N234" s="222"/>
      <c r="O234" s="222"/>
      <c r="P234" s="235"/>
      <c r="Q234" s="19"/>
    </row>
    <row r="235" spans="2:17" x14ac:dyDescent="0.2">
      <c r="B235" s="213"/>
      <c r="C235" s="213"/>
      <c r="D235" s="213"/>
      <c r="E235" s="213"/>
      <c r="F235" s="213"/>
      <c r="G235" s="213"/>
      <c r="H235" s="213"/>
      <c r="I235" s="213"/>
      <c r="J235" s="213"/>
      <c r="L235" s="234"/>
      <c r="M235" s="222"/>
      <c r="N235" s="222"/>
      <c r="O235" s="222"/>
      <c r="P235" s="235"/>
      <c r="Q235" s="19"/>
    </row>
    <row r="236" spans="2:17" ht="15" customHeight="1" x14ac:dyDescent="0.2">
      <c r="B236" s="443" t="s">
        <v>1318</v>
      </c>
      <c r="C236" s="443"/>
      <c r="D236" s="443"/>
      <c r="E236" s="443"/>
      <c r="F236" s="443"/>
      <c r="G236" s="443"/>
      <c r="H236" s="443"/>
      <c r="I236" s="443"/>
      <c r="J236" s="443"/>
      <c r="L236" s="234"/>
      <c r="M236" s="222"/>
      <c r="N236" s="222"/>
      <c r="O236" s="222"/>
      <c r="P236" s="235"/>
      <c r="Q236" s="19"/>
    </row>
    <row r="237" spans="2:17" x14ac:dyDescent="0.2">
      <c r="B237" s="443"/>
      <c r="C237" s="443"/>
      <c r="D237" s="443"/>
      <c r="E237" s="443"/>
      <c r="F237" s="443"/>
      <c r="G237" s="443"/>
      <c r="H237" s="443"/>
      <c r="I237" s="443"/>
      <c r="J237" s="443"/>
      <c r="L237" s="81"/>
      <c r="M237" s="82"/>
      <c r="N237" s="82"/>
      <c r="O237" s="82"/>
      <c r="P237" s="29"/>
      <c r="Q237" s="19"/>
    </row>
    <row r="238" spans="2:17" x14ac:dyDescent="0.2">
      <c r="B238" s="443"/>
      <c r="C238" s="443"/>
      <c r="D238" s="443"/>
      <c r="E238" s="443"/>
      <c r="F238" s="443"/>
      <c r="G238" s="443"/>
      <c r="H238" s="443"/>
      <c r="I238" s="443"/>
      <c r="J238" s="443"/>
      <c r="L238" s="81"/>
      <c r="M238" s="82"/>
      <c r="N238" s="82"/>
      <c r="O238" s="82"/>
      <c r="P238" s="29"/>
      <c r="Q238" s="19"/>
    </row>
    <row r="239" spans="2:17" x14ac:dyDescent="0.2">
      <c r="B239" s="443"/>
      <c r="C239" s="443"/>
      <c r="D239" s="443"/>
      <c r="E239" s="443"/>
      <c r="F239" s="443"/>
      <c r="G239" s="443"/>
      <c r="H239" s="443"/>
      <c r="I239" s="443"/>
      <c r="J239" s="443"/>
      <c r="L239" s="81"/>
      <c r="M239" s="82"/>
      <c r="N239" s="82"/>
      <c r="O239" s="82"/>
      <c r="P239" s="29"/>
      <c r="Q239" s="19"/>
    </row>
    <row r="240" spans="2:17" x14ac:dyDescent="0.2">
      <c r="B240" s="443"/>
      <c r="C240" s="443"/>
      <c r="D240" s="443"/>
      <c r="E240" s="443"/>
      <c r="F240" s="443"/>
      <c r="G240" s="443"/>
      <c r="H240" s="443"/>
      <c r="I240" s="443"/>
      <c r="J240" s="443"/>
      <c r="L240" s="81"/>
      <c r="M240" s="82"/>
      <c r="N240" s="82"/>
      <c r="O240" s="82"/>
      <c r="P240" s="29"/>
      <c r="Q240" s="19"/>
    </row>
    <row r="241" spans="2:17" ht="15" customHeight="1" x14ac:dyDescent="0.2">
      <c r="B241" s="213" t="s">
        <v>1319</v>
      </c>
      <c r="C241" s="213"/>
      <c r="D241" s="213"/>
      <c r="E241" s="213"/>
      <c r="F241" s="213"/>
      <c r="G241" s="213"/>
      <c r="H241" s="213"/>
      <c r="I241" s="213"/>
      <c r="J241" s="213"/>
      <c r="L241" s="81"/>
      <c r="M241" s="82"/>
      <c r="N241" s="82"/>
      <c r="O241" s="82"/>
      <c r="P241" s="29"/>
      <c r="Q241" s="19"/>
    </row>
    <row r="242" spans="2:17" x14ac:dyDescent="0.2">
      <c r="B242" s="213"/>
      <c r="C242" s="213"/>
      <c r="D242" s="213"/>
      <c r="E242" s="213"/>
      <c r="F242" s="213"/>
      <c r="G242" s="213"/>
      <c r="H242" s="213"/>
      <c r="I242" s="213"/>
      <c r="J242" s="213"/>
      <c r="L242" s="81"/>
      <c r="M242" s="82"/>
      <c r="N242" s="82"/>
      <c r="O242" s="82"/>
      <c r="P242" s="29"/>
      <c r="Q242" s="19"/>
    </row>
    <row r="243" spans="2:17" x14ac:dyDescent="0.2">
      <c r="B243" s="213"/>
      <c r="C243" s="213"/>
      <c r="D243" s="213"/>
      <c r="E243" s="213"/>
      <c r="F243" s="213"/>
      <c r="G243" s="213"/>
      <c r="H243" s="213"/>
      <c r="I243" s="213"/>
      <c r="J243" s="213"/>
      <c r="L243" s="81"/>
      <c r="M243" s="82"/>
      <c r="N243" s="82"/>
      <c r="O243" s="82"/>
      <c r="P243" s="29"/>
      <c r="Q243" s="19"/>
    </row>
    <row r="244" spans="2:17" x14ac:dyDescent="0.2">
      <c r="B244" s="213"/>
      <c r="C244" s="213"/>
      <c r="D244" s="213"/>
      <c r="E244" s="213"/>
      <c r="F244" s="213"/>
      <c r="G244" s="213"/>
      <c r="H244" s="213"/>
      <c r="I244" s="213"/>
      <c r="J244" s="213"/>
      <c r="L244" s="81"/>
      <c r="M244" s="82"/>
      <c r="N244" s="82"/>
      <c r="O244" s="82"/>
      <c r="P244" s="29"/>
      <c r="Q244" s="19"/>
    </row>
    <row r="245" spans="2:17" x14ac:dyDescent="0.2">
      <c r="B245" s="213"/>
      <c r="C245" s="213"/>
      <c r="D245" s="213"/>
      <c r="E245" s="213"/>
      <c r="F245" s="213"/>
      <c r="G245" s="213"/>
      <c r="H245" s="213"/>
      <c r="I245" s="213"/>
      <c r="J245" s="213"/>
      <c r="L245" s="81"/>
      <c r="M245" s="82"/>
      <c r="N245" s="82"/>
      <c r="O245" s="82"/>
      <c r="P245" s="29"/>
      <c r="Q245" s="19"/>
    </row>
    <row r="246" spans="2:17" x14ac:dyDescent="0.2">
      <c r="B246" s="213"/>
      <c r="C246" s="213"/>
      <c r="D246" s="213"/>
      <c r="E246" s="213"/>
      <c r="F246" s="213"/>
      <c r="G246" s="213"/>
      <c r="H246" s="213"/>
      <c r="I246" s="213"/>
      <c r="J246" s="213"/>
      <c r="L246" s="81"/>
      <c r="M246" s="82"/>
      <c r="N246" s="82"/>
      <c r="O246" s="82"/>
      <c r="P246" s="29"/>
      <c r="Q246" s="19"/>
    </row>
    <row r="247" spans="2:17" ht="15.75" x14ac:dyDescent="0.2">
      <c r="B247" s="897" t="s">
        <v>76</v>
      </c>
      <c r="C247" s="897"/>
      <c r="D247" s="897"/>
      <c r="E247" s="897"/>
      <c r="F247" s="897"/>
      <c r="G247" s="897"/>
      <c r="H247" s="897"/>
      <c r="I247" s="897"/>
      <c r="J247" s="897"/>
      <c r="L247" s="234" t="s">
        <v>130</v>
      </c>
      <c r="M247" s="222"/>
      <c r="N247" s="222"/>
      <c r="O247" s="222"/>
      <c r="P247" s="235"/>
      <c r="Q247" s="19"/>
    </row>
    <row r="248" spans="2:17" x14ac:dyDescent="0.2">
      <c r="L248" s="236"/>
      <c r="M248" s="237"/>
      <c r="N248" s="237"/>
      <c r="O248" s="237"/>
      <c r="P248" s="238"/>
      <c r="Q248" s="19"/>
    </row>
    <row r="249" spans="2:17" x14ac:dyDescent="0.2">
      <c r="P249" s="19"/>
      <c r="Q249" s="19"/>
    </row>
    <row r="250" spans="2:17" x14ac:dyDescent="0.2">
      <c r="P250" s="19"/>
      <c r="Q250" s="19"/>
    </row>
    <row r="251" spans="2:17" x14ac:dyDescent="0.2">
      <c r="P251" s="19"/>
      <c r="Q251" s="19"/>
    </row>
    <row r="252" spans="2:17" x14ac:dyDescent="0.2">
      <c r="P252" s="19"/>
      <c r="Q252" s="19"/>
    </row>
    <row r="253" spans="2:17" x14ac:dyDescent="0.2">
      <c r="P253" s="19"/>
      <c r="Q253" s="19"/>
    </row>
    <row r="254" spans="2:17" ht="15.75" x14ac:dyDescent="0.2">
      <c r="B254" s="897" t="s">
        <v>77</v>
      </c>
      <c r="C254" s="897"/>
      <c r="D254" s="897"/>
      <c r="E254" s="897"/>
      <c r="F254" s="897"/>
      <c r="G254" s="897"/>
      <c r="H254" s="897"/>
      <c r="I254" s="897"/>
      <c r="J254" s="897"/>
      <c r="P254" s="19"/>
      <c r="Q254" s="19"/>
    </row>
    <row r="255" spans="2:17" x14ac:dyDescent="0.2">
      <c r="P255" s="19"/>
      <c r="Q255" s="19"/>
    </row>
    <row r="256" spans="2:17" x14ac:dyDescent="0.2">
      <c r="P256" s="19"/>
      <c r="Q256" s="19"/>
    </row>
    <row r="257" spans="2:17" x14ac:dyDescent="0.2">
      <c r="P257" s="19"/>
      <c r="Q257" s="19"/>
    </row>
    <row r="258" spans="2:17" x14ac:dyDescent="0.2">
      <c r="P258" s="19"/>
      <c r="Q258" s="19"/>
    </row>
    <row r="259" spans="2:17" x14ac:dyDescent="0.2">
      <c r="P259" s="19"/>
      <c r="Q259" s="19"/>
    </row>
    <row r="260" spans="2:17" x14ac:dyDescent="0.2">
      <c r="P260" s="19"/>
      <c r="Q260" s="19"/>
    </row>
    <row r="261" spans="2:17" x14ac:dyDescent="0.2">
      <c r="B261" s="267" t="s">
        <v>78</v>
      </c>
      <c r="C261" s="267"/>
      <c r="D261" s="267"/>
      <c r="E261" s="267"/>
      <c r="F261" s="267"/>
      <c r="G261" s="267"/>
      <c r="H261" s="267"/>
      <c r="I261" s="267"/>
      <c r="J261" s="267"/>
      <c r="P261" s="19"/>
      <c r="Q261" s="19"/>
    </row>
    <row r="262" spans="2:17" x14ac:dyDescent="0.2">
      <c r="P262" s="19"/>
      <c r="Q262" s="19"/>
    </row>
    <row r="263" spans="2:17" x14ac:dyDescent="0.2">
      <c r="P263" s="19"/>
      <c r="Q263" s="19"/>
    </row>
    <row r="264" spans="2:17" x14ac:dyDescent="0.2">
      <c r="B264" s="213" t="s">
        <v>988</v>
      </c>
      <c r="C264" s="213"/>
      <c r="D264" s="213"/>
      <c r="E264" s="213"/>
      <c r="F264" s="213"/>
      <c r="G264" s="213"/>
      <c r="H264" s="213"/>
      <c r="I264" s="213"/>
      <c r="J264" s="213"/>
      <c r="P264" s="19"/>
      <c r="Q264" s="19"/>
    </row>
    <row r="265" spans="2:17" x14ac:dyDescent="0.2">
      <c r="B265" s="213"/>
      <c r="C265" s="213"/>
      <c r="D265" s="213"/>
      <c r="E265" s="213"/>
      <c r="F265" s="213"/>
      <c r="G265" s="213"/>
      <c r="H265" s="213"/>
      <c r="I265" s="213"/>
      <c r="J265" s="213"/>
      <c r="P265" s="19"/>
      <c r="Q265" s="19"/>
    </row>
    <row r="266" spans="2:17" x14ac:dyDescent="0.2">
      <c r="B266" s="213"/>
      <c r="C266" s="213"/>
      <c r="D266" s="213"/>
      <c r="E266" s="213"/>
      <c r="F266" s="213"/>
      <c r="G266" s="213"/>
      <c r="H266" s="213"/>
      <c r="I266" s="213"/>
      <c r="J266" s="213"/>
      <c r="P266" s="19"/>
      <c r="Q266" s="19"/>
    </row>
    <row r="267" spans="2:17" x14ac:dyDescent="0.2">
      <c r="B267" s="213" t="s">
        <v>989</v>
      </c>
      <c r="C267" s="213"/>
      <c r="D267" s="213"/>
      <c r="E267" s="213"/>
      <c r="F267" s="213"/>
      <c r="G267" s="213"/>
      <c r="H267" s="213"/>
      <c r="I267" s="213"/>
      <c r="J267" s="213"/>
      <c r="P267" s="19"/>
      <c r="Q267" s="19"/>
    </row>
    <row r="268" spans="2:17" x14ac:dyDescent="0.2">
      <c r="B268" s="213"/>
      <c r="C268" s="213"/>
      <c r="D268" s="213"/>
      <c r="E268" s="213"/>
      <c r="F268" s="213"/>
      <c r="G268" s="213"/>
      <c r="H268" s="213"/>
      <c r="I268" s="213"/>
      <c r="J268" s="213"/>
      <c r="K268" s="894" t="s">
        <v>356</v>
      </c>
      <c r="L268" s="231" t="s">
        <v>1320</v>
      </c>
      <c r="M268" s="232"/>
      <c r="N268" s="232"/>
      <c r="O268" s="232"/>
      <c r="P268" s="233"/>
      <c r="Q268" s="19"/>
    </row>
    <row r="269" spans="2:17" x14ac:dyDescent="0.2">
      <c r="B269" s="213"/>
      <c r="C269" s="213"/>
      <c r="D269" s="213"/>
      <c r="E269" s="213"/>
      <c r="F269" s="213"/>
      <c r="G269" s="213"/>
      <c r="H269" s="213"/>
      <c r="I269" s="213"/>
      <c r="J269" s="213"/>
      <c r="K269" s="894"/>
      <c r="L269" s="234"/>
      <c r="M269" s="222"/>
      <c r="N269" s="222"/>
      <c r="O269" s="222"/>
      <c r="P269" s="235"/>
      <c r="Q269" s="19"/>
    </row>
    <row r="270" spans="2:17" x14ac:dyDescent="0.2">
      <c r="B270" s="213"/>
      <c r="C270" s="213"/>
      <c r="D270" s="213"/>
      <c r="E270" s="213"/>
      <c r="F270" s="213"/>
      <c r="G270" s="213"/>
      <c r="H270" s="213"/>
      <c r="I270" s="213"/>
      <c r="J270" s="213"/>
      <c r="L270" s="236"/>
      <c r="M270" s="237"/>
      <c r="N270" s="237"/>
      <c r="O270" s="237"/>
      <c r="P270" s="238"/>
      <c r="Q270" s="19"/>
    </row>
    <row r="271" spans="2:17" x14ac:dyDescent="0.2">
      <c r="B271" s="213"/>
      <c r="C271" s="213"/>
      <c r="D271" s="213"/>
      <c r="E271" s="213"/>
      <c r="F271" s="213"/>
      <c r="G271" s="213"/>
      <c r="H271" s="213"/>
      <c r="I271" s="213"/>
      <c r="J271" s="213"/>
      <c r="P271" s="19"/>
      <c r="Q271" s="19"/>
    </row>
    <row r="272" spans="2:17" x14ac:dyDescent="0.2">
      <c r="B272" s="213"/>
      <c r="C272" s="213"/>
      <c r="D272" s="213"/>
      <c r="E272" s="213"/>
      <c r="F272" s="213"/>
      <c r="G272" s="213"/>
      <c r="H272" s="213"/>
      <c r="I272" s="213"/>
      <c r="J272" s="213"/>
      <c r="P272" s="19"/>
      <c r="Q272" s="19"/>
    </row>
    <row r="273" spans="2:17" x14ac:dyDescent="0.2">
      <c r="P273" s="19"/>
      <c r="Q273" s="19"/>
    </row>
    <row r="274" spans="2:17" x14ac:dyDescent="0.2">
      <c r="P274" s="19"/>
      <c r="Q274" s="19"/>
    </row>
    <row r="275" spans="2:17" x14ac:dyDescent="0.2">
      <c r="P275" s="19"/>
      <c r="Q275" s="19"/>
    </row>
    <row r="276" spans="2:17" x14ac:dyDescent="0.2">
      <c r="P276" s="19"/>
      <c r="Q276" s="19"/>
    </row>
    <row r="277" spans="2:17" x14ac:dyDescent="0.2">
      <c r="P277" s="19"/>
      <c r="Q277" s="19"/>
    </row>
    <row r="278" spans="2:17" x14ac:dyDescent="0.2">
      <c r="P278" s="19"/>
      <c r="Q278" s="19"/>
    </row>
    <row r="279" spans="2:17" x14ac:dyDescent="0.2">
      <c r="P279" s="19"/>
      <c r="Q279" s="19"/>
    </row>
    <row r="280" spans="2:17" x14ac:dyDescent="0.2">
      <c r="P280" s="19"/>
      <c r="Q280" s="19"/>
    </row>
    <row r="281" spans="2:17" x14ac:dyDescent="0.2">
      <c r="B281" s="213" t="s">
        <v>1321</v>
      </c>
      <c r="C281" s="213"/>
      <c r="D281" s="213"/>
      <c r="E281" s="213"/>
      <c r="F281" s="213"/>
      <c r="G281" s="213"/>
      <c r="H281" s="213"/>
      <c r="I281" s="213"/>
      <c r="J281" s="213"/>
      <c r="P281" s="19"/>
      <c r="Q281" s="19"/>
    </row>
    <row r="282" spans="2:17" x14ac:dyDescent="0.2">
      <c r="B282" s="213"/>
      <c r="C282" s="213"/>
      <c r="D282" s="213"/>
      <c r="E282" s="213"/>
      <c r="F282" s="213"/>
      <c r="G282" s="213"/>
      <c r="H282" s="213"/>
      <c r="I282" s="213"/>
      <c r="J282" s="213"/>
      <c r="P282" s="19"/>
      <c r="Q282" s="19"/>
    </row>
    <row r="283" spans="2:17" x14ac:dyDescent="0.2">
      <c r="B283" s="213"/>
      <c r="C283" s="213"/>
      <c r="D283" s="213"/>
      <c r="E283" s="213"/>
      <c r="F283" s="213"/>
      <c r="G283" s="213"/>
      <c r="H283" s="213"/>
      <c r="I283" s="213"/>
      <c r="J283" s="213"/>
      <c r="P283" s="19"/>
      <c r="Q283" s="19"/>
    </row>
    <row r="284" spans="2:17" x14ac:dyDescent="0.2">
      <c r="B284" s="213"/>
      <c r="C284" s="213"/>
      <c r="D284" s="213"/>
      <c r="E284" s="213"/>
      <c r="F284" s="213"/>
      <c r="G284" s="213"/>
      <c r="H284" s="213"/>
      <c r="I284" s="213"/>
      <c r="J284" s="213"/>
      <c r="P284" s="19"/>
      <c r="Q284" s="19"/>
    </row>
    <row r="285" spans="2:17" x14ac:dyDescent="0.2">
      <c r="B285" s="213"/>
      <c r="C285" s="213"/>
      <c r="D285" s="213"/>
      <c r="E285" s="213"/>
      <c r="F285" s="213"/>
      <c r="G285" s="213"/>
      <c r="H285" s="213"/>
      <c r="I285" s="213"/>
      <c r="J285" s="213"/>
      <c r="P285" s="19"/>
      <c r="Q285" s="19"/>
    </row>
    <row r="286" spans="2:17" x14ac:dyDescent="0.2">
      <c r="B286" s="213"/>
      <c r="C286" s="213"/>
      <c r="D286" s="213"/>
      <c r="E286" s="213"/>
      <c r="F286" s="213"/>
      <c r="G286" s="213"/>
      <c r="H286" s="213"/>
      <c r="I286" s="213"/>
      <c r="J286" s="213"/>
      <c r="P286" s="19"/>
      <c r="Q286" s="19"/>
    </row>
    <row r="287" spans="2:17" x14ac:dyDescent="0.2">
      <c r="P287" s="19"/>
      <c r="Q287" s="19"/>
    </row>
    <row r="288" spans="2:17" x14ac:dyDescent="0.2">
      <c r="P288" s="19"/>
      <c r="Q288" s="19"/>
    </row>
    <row r="289" spans="2:17" x14ac:dyDescent="0.2">
      <c r="B289" s="213" t="s">
        <v>1322</v>
      </c>
      <c r="C289" s="213"/>
      <c r="D289" s="213"/>
      <c r="E289" s="213"/>
      <c r="F289" s="213"/>
      <c r="G289" s="213"/>
      <c r="H289" s="213"/>
      <c r="I289" s="213"/>
      <c r="J289" s="213"/>
      <c r="P289" s="19"/>
      <c r="Q289" s="19"/>
    </row>
    <row r="290" spans="2:17" x14ac:dyDescent="0.2">
      <c r="B290" s="213"/>
      <c r="C290" s="213"/>
      <c r="D290" s="213"/>
      <c r="E290" s="213"/>
      <c r="F290" s="213"/>
      <c r="G290" s="213"/>
      <c r="H290" s="213"/>
      <c r="I290" s="213"/>
      <c r="J290" s="213"/>
      <c r="P290" s="19"/>
      <c r="Q290" s="19"/>
    </row>
    <row r="291" spans="2:17" x14ac:dyDescent="0.2">
      <c r="B291" s="213"/>
      <c r="C291" s="213"/>
      <c r="D291" s="213"/>
      <c r="E291" s="213"/>
      <c r="F291" s="213"/>
      <c r="G291" s="213"/>
      <c r="H291" s="213"/>
      <c r="I291" s="213"/>
      <c r="J291" s="213"/>
      <c r="P291" s="19"/>
      <c r="Q291" s="19"/>
    </row>
    <row r="292" spans="2:17" x14ac:dyDescent="0.2">
      <c r="B292" s="213"/>
      <c r="C292" s="213"/>
      <c r="D292" s="213"/>
      <c r="E292" s="213"/>
      <c r="F292" s="213"/>
      <c r="G292" s="213"/>
      <c r="H292" s="213"/>
      <c r="I292" s="213"/>
      <c r="J292" s="213"/>
      <c r="P292" s="19"/>
      <c r="Q292" s="19"/>
    </row>
    <row r="293" spans="2:17" x14ac:dyDescent="0.2">
      <c r="B293" s="213"/>
      <c r="C293" s="213"/>
      <c r="D293" s="213"/>
      <c r="E293" s="213"/>
      <c r="F293" s="213"/>
      <c r="G293" s="213"/>
      <c r="H293" s="213"/>
      <c r="I293" s="213"/>
      <c r="J293" s="213"/>
      <c r="P293" s="19"/>
      <c r="Q293" s="19"/>
    </row>
    <row r="294" spans="2:17" x14ac:dyDescent="0.2">
      <c r="B294" s="213"/>
      <c r="C294" s="213"/>
      <c r="D294" s="213"/>
      <c r="E294" s="213"/>
      <c r="F294" s="213"/>
      <c r="G294" s="213"/>
      <c r="H294" s="213"/>
      <c r="I294" s="213"/>
      <c r="J294" s="213"/>
      <c r="P294" s="19"/>
      <c r="Q294" s="19"/>
    </row>
    <row r="295" spans="2:17" x14ac:dyDescent="0.2">
      <c r="B295" s="213"/>
      <c r="C295" s="213"/>
      <c r="D295" s="213"/>
      <c r="E295" s="213"/>
      <c r="F295" s="213"/>
      <c r="G295" s="213"/>
      <c r="H295" s="213"/>
      <c r="I295" s="213"/>
      <c r="J295" s="213"/>
      <c r="P295" s="19"/>
      <c r="Q295" s="19"/>
    </row>
    <row r="296" spans="2:17" x14ac:dyDescent="0.2">
      <c r="B296" s="213"/>
      <c r="C296" s="213"/>
      <c r="D296" s="213"/>
      <c r="E296" s="213"/>
      <c r="F296" s="213"/>
      <c r="G296" s="213"/>
      <c r="H296" s="213"/>
      <c r="I296" s="213"/>
      <c r="J296" s="213"/>
      <c r="P296" s="19"/>
      <c r="Q296" s="19"/>
    </row>
    <row r="297" spans="2:17" x14ac:dyDescent="0.2">
      <c r="B297" s="213"/>
      <c r="C297" s="213"/>
      <c r="D297" s="213"/>
      <c r="E297" s="213"/>
      <c r="F297" s="213"/>
      <c r="G297" s="213"/>
      <c r="H297" s="213"/>
      <c r="I297" s="213"/>
      <c r="J297" s="213"/>
      <c r="P297" s="19"/>
      <c r="Q297" s="19"/>
    </row>
    <row r="298" spans="2:17" x14ac:dyDescent="0.2">
      <c r="B298" s="213"/>
      <c r="C298" s="213"/>
      <c r="D298" s="213"/>
      <c r="E298" s="213"/>
      <c r="F298" s="213"/>
      <c r="G298" s="213"/>
      <c r="H298" s="213"/>
      <c r="I298" s="213"/>
      <c r="J298" s="213"/>
      <c r="P298" s="19"/>
      <c r="Q298" s="19"/>
    </row>
    <row r="299" spans="2:17" x14ac:dyDescent="0.2">
      <c r="B299" s="213"/>
      <c r="C299" s="213"/>
      <c r="D299" s="213"/>
      <c r="E299" s="213"/>
      <c r="F299" s="213"/>
      <c r="G299" s="213"/>
      <c r="H299" s="213"/>
      <c r="I299" s="213"/>
      <c r="J299" s="213"/>
      <c r="P299" s="19"/>
      <c r="Q299" s="19"/>
    </row>
    <row r="300" spans="2:17" x14ac:dyDescent="0.2">
      <c r="P300" s="19"/>
      <c r="Q300" s="19"/>
    </row>
    <row r="301" spans="2:17" x14ac:dyDescent="0.2">
      <c r="P301" s="19"/>
      <c r="Q301" s="19"/>
    </row>
    <row r="302" spans="2:17" x14ac:dyDescent="0.2">
      <c r="P302" s="19"/>
      <c r="Q302" s="19"/>
    </row>
    <row r="303" spans="2:17" x14ac:dyDescent="0.2">
      <c r="P303" s="19"/>
      <c r="Q303" s="19"/>
    </row>
    <row r="304" spans="2:17" x14ac:dyDescent="0.2">
      <c r="B304" s="213" t="s">
        <v>990</v>
      </c>
      <c r="C304" s="213"/>
      <c r="D304" s="213"/>
      <c r="E304" s="213"/>
      <c r="F304" s="213"/>
      <c r="G304" s="213"/>
      <c r="H304" s="213"/>
      <c r="I304" s="213"/>
      <c r="J304" s="213"/>
      <c r="P304" s="19"/>
      <c r="Q304" s="19"/>
    </row>
    <row r="305" spans="1:17" x14ac:dyDescent="0.2">
      <c r="B305" s="213"/>
      <c r="C305" s="213"/>
      <c r="D305" s="213"/>
      <c r="E305" s="213"/>
      <c r="F305" s="213"/>
      <c r="G305" s="213"/>
      <c r="H305" s="213"/>
      <c r="I305" s="213"/>
      <c r="J305" s="213"/>
      <c r="P305" s="19"/>
      <c r="Q305" s="19"/>
    </row>
    <row r="306" spans="1:17" x14ac:dyDescent="0.2">
      <c r="B306" s="213"/>
      <c r="C306" s="213"/>
      <c r="D306" s="213"/>
      <c r="E306" s="213"/>
      <c r="F306" s="213"/>
      <c r="G306" s="213"/>
      <c r="H306" s="213"/>
      <c r="I306" s="213"/>
      <c r="J306" s="213"/>
      <c r="P306" s="19"/>
      <c r="Q306" s="19"/>
    </row>
    <row r="307" spans="1:17" x14ac:dyDescent="0.2">
      <c r="B307" s="213"/>
      <c r="C307" s="213"/>
      <c r="D307" s="213"/>
      <c r="E307" s="213"/>
      <c r="F307" s="213"/>
      <c r="G307" s="213"/>
      <c r="H307" s="213"/>
      <c r="I307" s="213"/>
      <c r="J307" s="213"/>
      <c r="P307" s="19"/>
      <c r="Q307" s="19"/>
    </row>
    <row r="308" spans="1:17" x14ac:dyDescent="0.2">
      <c r="B308" s="213"/>
      <c r="C308" s="213"/>
      <c r="D308" s="213"/>
      <c r="E308" s="213"/>
      <c r="F308" s="213"/>
      <c r="G308" s="213"/>
      <c r="H308" s="213"/>
      <c r="I308" s="213"/>
      <c r="J308" s="213"/>
      <c r="P308" s="19"/>
      <c r="Q308" s="19"/>
    </row>
    <row r="309" spans="1:17" x14ac:dyDescent="0.2">
      <c r="P309" s="19"/>
      <c r="Q309" s="19"/>
    </row>
    <row r="310" spans="1:17" x14ac:dyDescent="0.2">
      <c r="A310" s="19"/>
      <c r="B310" s="19"/>
      <c r="C310" s="19"/>
      <c r="D310" s="19"/>
      <c r="E310" s="19"/>
      <c r="F310" s="19"/>
      <c r="G310" s="19"/>
      <c r="H310" s="19"/>
      <c r="I310" s="19"/>
      <c r="J310" s="19"/>
      <c r="K310" s="19"/>
      <c r="L310" s="19"/>
      <c r="M310" s="19"/>
      <c r="N310" s="19"/>
      <c r="O310" s="19"/>
      <c r="P310" s="19"/>
      <c r="Q310" s="19"/>
    </row>
    <row r="312" spans="1:17" x14ac:dyDescent="0.2">
      <c r="B312" s="251" t="s">
        <v>264</v>
      </c>
      <c r="C312" s="251"/>
      <c r="D312" s="251"/>
    </row>
    <row r="313" spans="1:17" x14ac:dyDescent="0.2">
      <c r="B313" s="250"/>
      <c r="C313" s="250"/>
      <c r="D313" s="250"/>
    </row>
    <row r="314" spans="1:17" x14ac:dyDescent="0.2">
      <c r="B314" s="246" t="s">
        <v>242</v>
      </c>
      <c r="C314" s="246"/>
      <c r="D314" s="246"/>
    </row>
  </sheetData>
  <sheetProtection algorithmName="SHA-512" hashValue="J2hkzPgjCOORzJHnTAS9AcMs/mSguRH0PDFs+3WgfvL/KUhnjgLlxQdcy+284L3Ukx8fUti4GnpSA/lNSaJ0dA==" saltValue="JivJgalbRtLloCUYw3cGuA==" spinCount="100000" sheet="1" objects="1" scenarios="1"/>
  <mergeCells count="62">
    <mergeCell ref="L209:P220"/>
    <mergeCell ref="B199:J203"/>
    <mergeCell ref="B264:J266"/>
    <mergeCell ref="K209:K210"/>
    <mergeCell ref="B222:J231"/>
    <mergeCell ref="B247:J247"/>
    <mergeCell ref="B254:J254"/>
    <mergeCell ref="B261:J261"/>
    <mergeCell ref="L230:P236"/>
    <mergeCell ref="L247:P248"/>
    <mergeCell ref="B241:J246"/>
    <mergeCell ref="B208:J214"/>
    <mergeCell ref="B236:J240"/>
    <mergeCell ref="B215:J217"/>
    <mergeCell ref="B232:J235"/>
    <mergeCell ref="K268:K269"/>
    <mergeCell ref="B314:D314"/>
    <mergeCell ref="B289:J299"/>
    <mergeCell ref="B304:J308"/>
    <mergeCell ref="B312:D312"/>
    <mergeCell ref="B313:D313"/>
    <mergeCell ref="L268:P270"/>
    <mergeCell ref="B281:J286"/>
    <mergeCell ref="B267:J272"/>
    <mergeCell ref="B125:J126"/>
    <mergeCell ref="B129:J131"/>
    <mergeCell ref="B137:J143"/>
    <mergeCell ref="B149:J153"/>
    <mergeCell ref="B191:J194"/>
    <mergeCell ref="B159:J163"/>
    <mergeCell ref="K177:K178"/>
    <mergeCell ref="L166:P171"/>
    <mergeCell ref="B166:J169"/>
    <mergeCell ref="B170:J175"/>
    <mergeCell ref="B176:J181"/>
    <mergeCell ref="K166:K168"/>
    <mergeCell ref="L177:P193"/>
    <mergeCell ref="B112:J115"/>
    <mergeCell ref="B21:J24"/>
    <mergeCell ref="B25:J26"/>
    <mergeCell ref="B7:J12"/>
    <mergeCell ref="B13:J13"/>
    <mergeCell ref="B17:J18"/>
    <mergeCell ref="B27:J30"/>
    <mergeCell ref="B75:J77"/>
    <mergeCell ref="B78:J79"/>
    <mergeCell ref="B80:J83"/>
    <mergeCell ref="B49:J51"/>
    <mergeCell ref="K104:K106"/>
    <mergeCell ref="B53:J59"/>
    <mergeCell ref="B60:J61"/>
    <mergeCell ref="B63:J71"/>
    <mergeCell ref="M2:O2"/>
    <mergeCell ref="B4:H5"/>
    <mergeCell ref="L65:P70"/>
    <mergeCell ref="B35:J40"/>
    <mergeCell ref="B104:J106"/>
    <mergeCell ref="B84:J86"/>
    <mergeCell ref="B92:J97"/>
    <mergeCell ref="E98:G99"/>
    <mergeCell ref="K65:K66"/>
    <mergeCell ref="L104:P111"/>
  </mergeCells>
  <phoneticPr fontId="76" type="noConversion"/>
  <hyperlinks>
    <hyperlink ref="B314:D314" r:id="rId1" location="'Κ.μ. αλκοόλες'!A1" display="… στην αρχή της σελίδας"/>
  </hyperlinks>
  <pageMargins left="0.75" right="0.75" top="1" bottom="1" header="0.5" footer="0.5"/>
  <pageSetup paperSize="9" orientation="portrait" horizontalDpi="300" verticalDpi="300"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6"/>
  <sheetViews>
    <sheetView zoomScale="93" zoomScaleNormal="93" workbookViewId="0"/>
  </sheetViews>
  <sheetFormatPr defaultColWidth="9.140625" defaultRowHeight="15" customHeight="1" x14ac:dyDescent="0.2"/>
  <cols>
    <col min="1" max="16384" width="9.140625" style="159"/>
  </cols>
  <sheetData>
    <row r="1" spans="1:17" ht="15" customHeight="1" x14ac:dyDescent="0.2">
      <c r="P1" s="160"/>
      <c r="Q1" s="160"/>
    </row>
    <row r="2" spans="1:17" ht="15" customHeight="1" x14ac:dyDescent="0.2">
      <c r="A2" s="160"/>
      <c r="B2" s="160"/>
      <c r="C2" s="160"/>
      <c r="D2" s="160"/>
      <c r="E2" s="160"/>
      <c r="F2" s="160"/>
      <c r="G2" s="160"/>
      <c r="H2" s="160"/>
      <c r="I2" s="160"/>
      <c r="J2" s="160"/>
      <c r="K2" s="160"/>
      <c r="L2" s="160"/>
      <c r="M2" s="160"/>
      <c r="N2" s="160"/>
      <c r="O2" s="160"/>
      <c r="P2" s="160"/>
      <c r="Q2" s="160"/>
    </row>
    <row r="3" spans="1:17" ht="15" customHeight="1" x14ac:dyDescent="0.2">
      <c r="P3" s="160"/>
      <c r="Q3" s="160"/>
    </row>
    <row r="4" spans="1:17" ht="15" customHeight="1" x14ac:dyDescent="0.2">
      <c r="B4" s="212" t="s">
        <v>813</v>
      </c>
      <c r="C4" s="212"/>
      <c r="D4" s="212"/>
      <c r="E4" s="212"/>
      <c r="F4" s="212"/>
      <c r="G4" s="212"/>
      <c r="H4" s="212"/>
      <c r="P4" s="160"/>
      <c r="Q4" s="160"/>
    </row>
    <row r="5" spans="1:17" ht="15" customHeight="1" x14ac:dyDescent="0.2">
      <c r="B5" s="212"/>
      <c r="C5" s="212"/>
      <c r="D5" s="212"/>
      <c r="E5" s="212"/>
      <c r="F5" s="212"/>
      <c r="G5" s="212"/>
      <c r="H5" s="212"/>
      <c r="P5" s="160"/>
      <c r="Q5" s="160"/>
    </row>
    <row r="6" spans="1:17" ht="15" customHeight="1" x14ac:dyDescent="0.2">
      <c r="P6" s="160"/>
      <c r="Q6" s="160"/>
    </row>
    <row r="7" spans="1:17" ht="15" customHeight="1" x14ac:dyDescent="0.2">
      <c r="B7" s="898" t="s">
        <v>755</v>
      </c>
      <c r="C7" s="898"/>
      <c r="D7" s="898"/>
      <c r="E7" s="898"/>
      <c r="F7" s="898"/>
      <c r="G7" s="898"/>
      <c r="H7" s="898"/>
      <c r="P7" s="160"/>
      <c r="Q7" s="160"/>
    </row>
    <row r="8" spans="1:17" ht="15" customHeight="1" x14ac:dyDescent="0.2">
      <c r="A8" s="15" t="s">
        <v>325</v>
      </c>
      <c r="B8" s="898" t="s">
        <v>756</v>
      </c>
      <c r="C8" s="898"/>
      <c r="D8" s="898"/>
      <c r="E8" s="898"/>
      <c r="F8" s="898"/>
      <c r="G8" s="898"/>
      <c r="H8" s="898"/>
      <c r="I8" s="898"/>
      <c r="J8" s="898"/>
      <c r="K8" s="902" t="s">
        <v>995</v>
      </c>
      <c r="L8" s="902"/>
      <c r="M8" s="902"/>
      <c r="N8" s="902"/>
      <c r="P8" s="160"/>
      <c r="Q8" s="160"/>
    </row>
    <row r="9" spans="1:17" ht="15" customHeight="1" x14ac:dyDescent="0.2">
      <c r="K9" s="902"/>
      <c r="L9" s="902"/>
      <c r="M9" s="902"/>
      <c r="N9" s="902"/>
      <c r="P9" s="160"/>
      <c r="Q9" s="160"/>
    </row>
    <row r="10" spans="1:17" ht="15" customHeight="1" x14ac:dyDescent="0.2">
      <c r="B10" s="162" t="s">
        <v>570</v>
      </c>
      <c r="C10" s="161"/>
      <c r="D10" s="161"/>
      <c r="E10" s="161"/>
      <c r="K10" s="902"/>
      <c r="L10" s="902"/>
      <c r="M10" s="902"/>
      <c r="N10" s="902"/>
      <c r="O10" s="184" t="s">
        <v>806</v>
      </c>
      <c r="P10" s="160"/>
      <c r="Q10" s="160"/>
    </row>
    <row r="11" spans="1:17" ht="15" customHeight="1" x14ac:dyDescent="0.2">
      <c r="B11" s="161"/>
      <c r="C11" s="161"/>
      <c r="D11" s="161"/>
      <c r="E11" s="161"/>
      <c r="K11" s="902" t="s">
        <v>902</v>
      </c>
      <c r="L11" s="902"/>
      <c r="M11" s="902"/>
      <c r="N11" s="902"/>
      <c r="P11" s="160"/>
      <c r="Q11" s="160"/>
    </row>
    <row r="12" spans="1:17" ht="15" customHeight="1" x14ac:dyDescent="0.2">
      <c r="B12" s="162" t="s">
        <v>571</v>
      </c>
      <c r="C12" s="161"/>
      <c r="D12" s="161"/>
      <c r="E12" s="161"/>
      <c r="K12" s="902"/>
      <c r="L12" s="902"/>
      <c r="M12" s="902"/>
      <c r="N12" s="902"/>
      <c r="O12" s="184" t="s">
        <v>806</v>
      </c>
      <c r="P12" s="160"/>
      <c r="Q12" s="160"/>
    </row>
    <row r="13" spans="1:17" ht="15" customHeight="1" x14ac:dyDescent="0.2">
      <c r="B13" s="161"/>
      <c r="C13" s="161"/>
      <c r="D13" s="161"/>
      <c r="E13" s="161"/>
      <c r="P13" s="160"/>
      <c r="Q13" s="160"/>
    </row>
    <row r="14" spans="1:17" ht="15" customHeight="1" x14ac:dyDescent="0.2">
      <c r="B14" s="161"/>
      <c r="C14" s="161"/>
      <c r="D14" s="161"/>
      <c r="E14" s="161"/>
      <c r="P14" s="160"/>
      <c r="Q14" s="160"/>
    </row>
    <row r="15" spans="1:17" ht="15" customHeight="1" x14ac:dyDescent="0.2">
      <c r="B15" s="162" t="s">
        <v>572</v>
      </c>
      <c r="C15" s="161"/>
      <c r="D15" s="161"/>
      <c r="E15" s="161"/>
      <c r="P15" s="160"/>
      <c r="Q15" s="160"/>
    </row>
    <row r="16" spans="1:17" ht="15" customHeight="1" x14ac:dyDescent="0.2">
      <c r="B16" s="161"/>
      <c r="C16" s="161"/>
      <c r="D16" s="161"/>
      <c r="E16" s="161"/>
      <c r="P16" s="160"/>
      <c r="Q16" s="160"/>
    </row>
    <row r="17" spans="2:17" ht="15" customHeight="1" x14ac:dyDescent="0.2">
      <c r="B17" s="161"/>
      <c r="C17" s="161"/>
      <c r="D17" s="161"/>
      <c r="E17" s="161"/>
      <c r="P17" s="160"/>
      <c r="Q17" s="160"/>
    </row>
    <row r="18" spans="2:17" ht="15" customHeight="1" x14ac:dyDescent="0.2">
      <c r="B18" s="161"/>
      <c r="C18" s="161"/>
      <c r="D18" s="161"/>
      <c r="E18" s="161"/>
      <c r="P18" s="160"/>
      <c r="Q18" s="160"/>
    </row>
    <row r="19" spans="2:17" ht="15" customHeight="1" x14ac:dyDescent="0.2">
      <c r="B19" s="161"/>
      <c r="C19" s="161"/>
      <c r="D19" s="161"/>
      <c r="E19" s="161"/>
      <c r="P19" s="160"/>
      <c r="Q19" s="160"/>
    </row>
    <row r="20" spans="2:17" ht="15" customHeight="1" x14ac:dyDescent="0.2">
      <c r="B20" s="161"/>
      <c r="C20" s="161"/>
      <c r="D20" s="161"/>
      <c r="E20" s="161"/>
      <c r="P20" s="160"/>
      <c r="Q20" s="160"/>
    </row>
    <row r="21" spans="2:17" ht="15" customHeight="1" x14ac:dyDescent="0.2">
      <c r="B21" s="161"/>
      <c r="C21" s="161"/>
      <c r="D21" s="161"/>
      <c r="E21" s="161"/>
      <c r="P21" s="160"/>
      <c r="Q21" s="160"/>
    </row>
    <row r="22" spans="2:17" ht="15" customHeight="1" x14ac:dyDescent="0.2">
      <c r="B22" s="161"/>
      <c r="C22" s="161"/>
      <c r="D22" s="161"/>
      <c r="E22" s="161"/>
      <c r="P22" s="160"/>
      <c r="Q22" s="160"/>
    </row>
    <row r="23" spans="2:17" ht="15" customHeight="1" x14ac:dyDescent="0.2">
      <c r="B23" s="161"/>
      <c r="C23" s="161"/>
      <c r="D23" s="161"/>
      <c r="E23" s="161"/>
      <c r="P23" s="160"/>
      <c r="Q23" s="160"/>
    </row>
    <row r="24" spans="2:17" ht="15" customHeight="1" x14ac:dyDescent="0.2">
      <c r="B24" s="162" t="s">
        <v>573</v>
      </c>
      <c r="C24" s="898" t="s">
        <v>757</v>
      </c>
      <c r="D24" s="898"/>
      <c r="E24" s="898"/>
      <c r="F24" s="898"/>
      <c r="G24" s="898"/>
      <c r="H24" s="898"/>
      <c r="I24" s="898"/>
      <c r="J24" s="898"/>
      <c r="K24" s="898"/>
      <c r="P24" s="160"/>
      <c r="Q24" s="160"/>
    </row>
    <row r="25" spans="2:17" ht="15" customHeight="1" x14ac:dyDescent="0.2">
      <c r="C25" s="903" t="s">
        <v>761</v>
      </c>
      <c r="D25" s="903"/>
      <c r="E25" s="903"/>
      <c r="F25" s="903"/>
      <c r="G25" s="903"/>
      <c r="H25" s="903"/>
      <c r="I25" s="903"/>
      <c r="J25" s="903"/>
      <c r="K25" s="903"/>
      <c r="P25" s="160"/>
      <c r="Q25" s="160"/>
    </row>
    <row r="26" spans="2:17" ht="15" customHeight="1" x14ac:dyDescent="0.2">
      <c r="C26" s="903"/>
      <c r="D26" s="903"/>
      <c r="E26" s="903"/>
      <c r="F26" s="903"/>
      <c r="G26" s="903"/>
      <c r="H26" s="903"/>
      <c r="I26" s="903"/>
      <c r="J26" s="903"/>
      <c r="K26" s="903"/>
      <c r="P26" s="160"/>
      <c r="Q26" s="160"/>
    </row>
    <row r="27" spans="2:17" ht="15" customHeight="1" x14ac:dyDescent="0.2">
      <c r="C27" s="903" t="s">
        <v>758</v>
      </c>
      <c r="D27" s="903"/>
      <c r="E27" s="903"/>
      <c r="F27" s="903"/>
      <c r="G27" s="903"/>
      <c r="H27" s="903"/>
      <c r="I27" s="903"/>
      <c r="J27" s="903"/>
      <c r="K27" s="903"/>
      <c r="P27" s="160"/>
      <c r="Q27" s="160"/>
    </row>
    <row r="28" spans="2:17" ht="15" customHeight="1" x14ac:dyDescent="0.2">
      <c r="C28" s="903"/>
      <c r="D28" s="903"/>
      <c r="E28" s="903"/>
      <c r="F28" s="903"/>
      <c r="G28" s="903"/>
      <c r="H28" s="903"/>
      <c r="I28" s="903"/>
      <c r="J28" s="903"/>
      <c r="K28" s="903"/>
      <c r="P28" s="160"/>
      <c r="Q28" s="160"/>
    </row>
    <row r="29" spans="2:17" ht="15" customHeight="1" x14ac:dyDescent="0.2">
      <c r="C29" s="903" t="s">
        <v>759</v>
      </c>
      <c r="D29" s="903"/>
      <c r="E29" s="903"/>
      <c r="F29" s="903"/>
      <c r="G29" s="903"/>
      <c r="H29" s="903"/>
      <c r="I29" s="903"/>
      <c r="J29" s="903"/>
      <c r="K29" s="903"/>
      <c r="P29" s="160"/>
      <c r="Q29" s="160"/>
    </row>
    <row r="30" spans="2:17" ht="15" customHeight="1" x14ac:dyDescent="0.2">
      <c r="C30" s="903"/>
      <c r="D30" s="903"/>
      <c r="E30" s="903"/>
      <c r="F30" s="903"/>
      <c r="G30" s="903"/>
      <c r="H30" s="903"/>
      <c r="I30" s="903"/>
      <c r="J30" s="903"/>
      <c r="K30" s="903"/>
      <c r="P30" s="160"/>
      <c r="Q30" s="160"/>
    </row>
    <row r="31" spans="2:17" ht="15" customHeight="1" x14ac:dyDescent="0.2">
      <c r="C31" s="164"/>
      <c r="D31" s="164"/>
      <c r="E31" s="164"/>
      <c r="F31" s="164"/>
      <c r="G31" s="164"/>
      <c r="H31" s="164"/>
      <c r="I31" s="164"/>
      <c r="J31" s="164"/>
      <c r="K31" s="902" t="s">
        <v>991</v>
      </c>
      <c r="L31" s="902"/>
      <c r="M31" s="902"/>
      <c r="N31" s="902"/>
      <c r="P31" s="160"/>
      <c r="Q31" s="160"/>
    </row>
    <row r="32" spans="2:17" ht="15" customHeight="1" x14ac:dyDescent="0.2">
      <c r="B32" s="898" t="s">
        <v>992</v>
      </c>
      <c r="C32" s="898"/>
      <c r="D32" s="898"/>
      <c r="E32" s="898"/>
      <c r="F32" s="898"/>
      <c r="G32" s="898"/>
      <c r="H32" s="898"/>
      <c r="I32" s="898"/>
      <c r="K32" s="902"/>
      <c r="L32" s="902"/>
      <c r="M32" s="902"/>
      <c r="N32" s="902"/>
      <c r="P32" s="160"/>
      <c r="Q32" s="160"/>
    </row>
    <row r="33" spans="1:17" ht="15" customHeight="1" x14ac:dyDescent="0.2">
      <c r="A33" s="15" t="s">
        <v>326</v>
      </c>
      <c r="B33" s="898" t="s">
        <v>760</v>
      </c>
      <c r="C33" s="898"/>
      <c r="D33" s="898"/>
      <c r="E33" s="898"/>
      <c r="F33" s="898"/>
      <c r="G33" s="898"/>
      <c r="H33" s="898"/>
      <c r="I33" s="898"/>
      <c r="J33" s="898"/>
      <c r="K33" s="902"/>
      <c r="L33" s="902"/>
      <c r="M33" s="902"/>
      <c r="N33" s="902"/>
      <c r="O33" s="184" t="s">
        <v>806</v>
      </c>
      <c r="P33" s="160"/>
      <c r="Q33" s="160"/>
    </row>
    <row r="34" spans="1:17" ht="15" customHeight="1" x14ac:dyDescent="0.2">
      <c r="P34" s="160"/>
      <c r="Q34" s="160"/>
    </row>
    <row r="35" spans="1:17" ht="15" customHeight="1" x14ac:dyDescent="0.2">
      <c r="F35" s="907" t="s">
        <v>876</v>
      </c>
      <c r="G35" s="907"/>
      <c r="H35" s="907"/>
      <c r="I35" s="907"/>
      <c r="J35" s="907"/>
      <c r="K35" s="902" t="s">
        <v>903</v>
      </c>
      <c r="L35" s="902"/>
      <c r="M35" s="902"/>
      <c r="N35" s="902"/>
      <c r="P35" s="160"/>
      <c r="Q35" s="160"/>
    </row>
    <row r="36" spans="1:17" ht="15" customHeight="1" x14ac:dyDescent="0.2">
      <c r="F36" s="907"/>
      <c r="G36" s="907"/>
      <c r="H36" s="907"/>
      <c r="I36" s="907"/>
      <c r="J36" s="907"/>
      <c r="K36" s="902"/>
      <c r="L36" s="902"/>
      <c r="M36" s="902"/>
      <c r="N36" s="902"/>
      <c r="O36" s="195" t="s">
        <v>806</v>
      </c>
      <c r="P36" s="160"/>
      <c r="Q36" s="160"/>
    </row>
    <row r="37" spans="1:17" ht="15" customHeight="1" x14ac:dyDescent="0.2">
      <c r="P37" s="160"/>
      <c r="Q37" s="160"/>
    </row>
    <row r="38" spans="1:17" ht="15" customHeight="1" x14ac:dyDescent="0.2">
      <c r="P38" s="160"/>
      <c r="Q38" s="160"/>
    </row>
    <row r="39" spans="1:17" ht="15" customHeight="1" x14ac:dyDescent="0.2">
      <c r="B39" s="898" t="s">
        <v>993</v>
      </c>
      <c r="C39" s="898"/>
      <c r="D39" s="898"/>
      <c r="E39" s="898"/>
      <c r="F39" s="898"/>
      <c r="G39" s="898"/>
      <c r="H39" s="898"/>
      <c r="I39" s="898"/>
      <c r="P39" s="160"/>
      <c r="Q39" s="160"/>
    </row>
    <row r="40" spans="1:17" ht="15" customHeight="1" x14ac:dyDescent="0.2">
      <c r="A40" s="15" t="s">
        <v>326</v>
      </c>
      <c r="B40" s="903" t="s">
        <v>762</v>
      </c>
      <c r="C40" s="903"/>
      <c r="D40" s="903"/>
      <c r="E40" s="903"/>
      <c r="F40" s="903"/>
      <c r="G40" s="903"/>
      <c r="H40" s="903"/>
      <c r="I40" s="903"/>
      <c r="J40" s="903"/>
      <c r="K40" s="902" t="s">
        <v>994</v>
      </c>
      <c r="L40" s="902"/>
      <c r="M40" s="902"/>
      <c r="N40" s="902"/>
      <c r="P40" s="160"/>
      <c r="Q40" s="160"/>
    </row>
    <row r="41" spans="1:17" ht="15" customHeight="1" x14ac:dyDescent="0.2">
      <c r="K41" s="902"/>
      <c r="L41" s="902"/>
      <c r="M41" s="902"/>
      <c r="N41" s="902"/>
      <c r="P41" s="160"/>
      <c r="Q41" s="160"/>
    </row>
    <row r="42" spans="1:17" ht="15" customHeight="1" x14ac:dyDescent="0.2">
      <c r="E42" s="903" t="s">
        <v>763</v>
      </c>
      <c r="F42" s="903"/>
      <c r="G42" s="903"/>
      <c r="H42" s="903"/>
      <c r="I42" s="903"/>
      <c r="J42" s="903"/>
      <c r="K42" s="902"/>
      <c r="L42" s="902"/>
      <c r="M42" s="902"/>
      <c r="N42" s="902"/>
      <c r="O42" s="184" t="s">
        <v>806</v>
      </c>
      <c r="P42" s="160"/>
      <c r="Q42" s="160"/>
    </row>
    <row r="43" spans="1:17" ht="15" customHeight="1" x14ac:dyDescent="0.2">
      <c r="P43" s="160"/>
      <c r="Q43" s="160"/>
    </row>
    <row r="44" spans="1:17" ht="15" customHeight="1" x14ac:dyDescent="0.2">
      <c r="E44" s="903" t="s">
        <v>764</v>
      </c>
      <c r="F44" s="903"/>
      <c r="G44" s="903"/>
      <c r="H44" s="903"/>
      <c r="I44" s="903"/>
      <c r="J44" s="903"/>
      <c r="K44" s="902" t="s">
        <v>903</v>
      </c>
      <c r="L44" s="902"/>
      <c r="M44" s="902"/>
      <c r="N44" s="902"/>
      <c r="P44" s="160"/>
      <c r="Q44" s="160"/>
    </row>
    <row r="45" spans="1:17" ht="15" customHeight="1" x14ac:dyDescent="0.2">
      <c r="K45" s="902"/>
      <c r="L45" s="902"/>
      <c r="M45" s="902"/>
      <c r="N45" s="902"/>
      <c r="O45" s="184" t="s">
        <v>806</v>
      </c>
      <c r="P45" s="160"/>
      <c r="Q45" s="160"/>
    </row>
    <row r="46" spans="1:17" ht="15" customHeight="1" x14ac:dyDescent="0.2">
      <c r="E46" s="903" t="s">
        <v>765</v>
      </c>
      <c r="F46" s="903"/>
      <c r="G46" s="903"/>
      <c r="H46" s="903"/>
      <c r="I46" s="903"/>
      <c r="J46" s="903"/>
      <c r="K46" s="163"/>
      <c r="P46" s="160"/>
      <c r="Q46" s="160"/>
    </row>
    <row r="47" spans="1:17" ht="15" customHeight="1" x14ac:dyDescent="0.2">
      <c r="K47" s="163"/>
      <c r="P47" s="160"/>
      <c r="Q47" s="160"/>
    </row>
    <row r="48" spans="1:17" ht="15" customHeight="1" x14ac:dyDescent="0.2">
      <c r="E48" s="903" t="s">
        <v>766</v>
      </c>
      <c r="F48" s="903"/>
      <c r="G48" s="903"/>
      <c r="H48" s="903"/>
      <c r="I48" s="903"/>
      <c r="J48" s="903"/>
      <c r="K48" s="163"/>
      <c r="P48" s="160"/>
      <c r="Q48" s="160"/>
    </row>
    <row r="49" spans="1:17" ht="15" customHeight="1" x14ac:dyDescent="0.2">
      <c r="K49" s="163"/>
      <c r="P49" s="160"/>
      <c r="Q49" s="160"/>
    </row>
    <row r="50" spans="1:17" ht="18" customHeight="1" x14ac:dyDescent="0.2">
      <c r="A50" s="15" t="s">
        <v>435</v>
      </c>
      <c r="B50" s="903" t="s">
        <v>767</v>
      </c>
      <c r="C50" s="903"/>
      <c r="D50" s="903"/>
      <c r="E50" s="903"/>
      <c r="F50" s="903"/>
      <c r="G50" s="903"/>
      <c r="H50" s="903"/>
      <c r="I50" s="903"/>
      <c r="J50" s="903"/>
      <c r="K50" s="163"/>
      <c r="P50" s="160"/>
      <c r="Q50" s="160"/>
    </row>
    <row r="51" spans="1:17" ht="15" customHeight="1" x14ac:dyDescent="0.2">
      <c r="B51" s="165" t="s">
        <v>570</v>
      </c>
      <c r="C51" s="899" t="s">
        <v>1323</v>
      </c>
      <c r="D51" s="899"/>
      <c r="E51" s="899"/>
      <c r="F51" s="899"/>
      <c r="G51" s="899"/>
      <c r="H51" s="899"/>
      <c r="I51" s="899"/>
      <c r="J51" s="899"/>
      <c r="P51" s="160"/>
      <c r="Q51" s="160"/>
    </row>
    <row r="52" spans="1:17" ht="15" customHeight="1" x14ac:dyDescent="0.2">
      <c r="C52" s="899"/>
      <c r="D52" s="899"/>
      <c r="E52" s="899"/>
      <c r="F52" s="899"/>
      <c r="G52" s="899"/>
      <c r="H52" s="899"/>
      <c r="I52" s="899"/>
      <c r="J52" s="899"/>
      <c r="P52" s="160"/>
      <c r="Q52" s="160"/>
    </row>
    <row r="53" spans="1:17" ht="15" customHeight="1" x14ac:dyDescent="0.2">
      <c r="P53" s="160"/>
      <c r="Q53" s="160"/>
    </row>
    <row r="54" spans="1:17" ht="15" customHeight="1" x14ac:dyDescent="0.2">
      <c r="P54" s="160"/>
      <c r="Q54" s="160"/>
    </row>
    <row r="55" spans="1:17" ht="15" customHeight="1" x14ac:dyDescent="0.2">
      <c r="P55" s="160"/>
      <c r="Q55" s="160"/>
    </row>
    <row r="56" spans="1:17" ht="15" customHeight="1" x14ac:dyDescent="0.2">
      <c r="B56" s="165" t="s">
        <v>571</v>
      </c>
      <c r="C56" s="899" t="s">
        <v>768</v>
      </c>
      <c r="D56" s="899"/>
      <c r="E56" s="899"/>
      <c r="F56" s="899"/>
      <c r="G56" s="899"/>
      <c r="H56" s="899"/>
      <c r="I56" s="899"/>
      <c r="J56" s="899"/>
      <c r="P56" s="160"/>
      <c r="Q56" s="160"/>
    </row>
    <row r="57" spans="1:17" ht="15" customHeight="1" x14ac:dyDescent="0.2">
      <c r="C57" s="899"/>
      <c r="D57" s="899"/>
      <c r="E57" s="899"/>
      <c r="F57" s="899"/>
      <c r="G57" s="899"/>
      <c r="H57" s="899"/>
      <c r="I57" s="899"/>
      <c r="J57" s="899"/>
      <c r="P57" s="160"/>
      <c r="Q57" s="160"/>
    </row>
    <row r="58" spans="1:17" ht="15" customHeight="1" x14ac:dyDescent="0.2">
      <c r="K58" s="902" t="s">
        <v>904</v>
      </c>
      <c r="L58" s="902"/>
      <c r="M58" s="902"/>
      <c r="N58" s="902"/>
      <c r="P58" s="160"/>
      <c r="Q58" s="160"/>
    </row>
    <row r="59" spans="1:17" ht="15" customHeight="1" x14ac:dyDescent="0.2">
      <c r="K59" s="902"/>
      <c r="L59" s="902"/>
      <c r="M59" s="902"/>
      <c r="N59" s="902"/>
      <c r="O59" s="195" t="s">
        <v>806</v>
      </c>
      <c r="P59" s="160"/>
      <c r="Q59" s="160"/>
    </row>
    <row r="60" spans="1:17" ht="15" customHeight="1" x14ac:dyDescent="0.2">
      <c r="P60" s="160"/>
      <c r="Q60" s="160"/>
    </row>
    <row r="61" spans="1:17" ht="15" customHeight="1" x14ac:dyDescent="0.2">
      <c r="P61" s="160"/>
      <c r="Q61" s="160"/>
    </row>
    <row r="62" spans="1:17" ht="15" customHeight="1" x14ac:dyDescent="0.2">
      <c r="B62" s="166" t="s">
        <v>572</v>
      </c>
      <c r="C62" s="899" t="s">
        <v>769</v>
      </c>
      <c r="D62" s="899"/>
      <c r="E62" s="899"/>
      <c r="F62" s="899"/>
      <c r="G62" s="899"/>
      <c r="H62" s="899"/>
      <c r="I62" s="899"/>
      <c r="J62" s="899"/>
      <c r="P62" s="160"/>
      <c r="Q62" s="160"/>
    </row>
    <row r="63" spans="1:17" ht="15" customHeight="1" x14ac:dyDescent="0.2">
      <c r="C63" s="899"/>
      <c r="D63" s="899"/>
      <c r="E63" s="899"/>
      <c r="F63" s="899"/>
      <c r="G63" s="899"/>
      <c r="H63" s="899"/>
      <c r="I63" s="899"/>
      <c r="J63" s="899"/>
      <c r="P63" s="160"/>
      <c r="Q63" s="160"/>
    </row>
    <row r="64" spans="1:17" ht="15" customHeight="1" x14ac:dyDescent="0.2">
      <c r="P64" s="160"/>
      <c r="Q64" s="160"/>
    </row>
    <row r="65" spans="1:17" ht="15" customHeight="1" x14ac:dyDescent="0.2">
      <c r="F65" s="905" t="s">
        <v>1324</v>
      </c>
      <c r="G65" s="905"/>
      <c r="H65" s="905"/>
      <c r="I65" s="905"/>
      <c r="J65" s="905"/>
      <c r="P65" s="160"/>
      <c r="Q65" s="160"/>
    </row>
    <row r="66" spans="1:17" ht="15" customHeight="1" x14ac:dyDescent="0.2">
      <c r="F66" s="905"/>
      <c r="G66" s="905"/>
      <c r="H66" s="905"/>
      <c r="I66" s="905"/>
      <c r="J66" s="905"/>
      <c r="P66" s="160"/>
      <c r="Q66" s="160"/>
    </row>
    <row r="67" spans="1:17" ht="15" customHeight="1" x14ac:dyDescent="0.2">
      <c r="P67" s="160"/>
      <c r="Q67" s="160"/>
    </row>
    <row r="68" spans="1:17" ht="15" customHeight="1" x14ac:dyDescent="0.2">
      <c r="P68" s="160"/>
      <c r="Q68" s="160"/>
    </row>
    <row r="69" spans="1:17" ht="15" customHeight="1" x14ac:dyDescent="0.2">
      <c r="B69" s="166" t="s">
        <v>573</v>
      </c>
      <c r="C69" s="899" t="s">
        <v>996</v>
      </c>
      <c r="D69" s="899"/>
      <c r="E69" s="899"/>
      <c r="F69" s="899"/>
      <c r="G69" s="899"/>
      <c r="H69" s="899"/>
      <c r="I69" s="899"/>
      <c r="J69" s="899"/>
      <c r="P69" s="160"/>
      <c r="Q69" s="160"/>
    </row>
    <row r="70" spans="1:17" ht="15" customHeight="1" x14ac:dyDescent="0.2">
      <c r="C70" s="899"/>
      <c r="D70" s="899"/>
      <c r="E70" s="899"/>
      <c r="F70" s="899"/>
      <c r="G70" s="899"/>
      <c r="H70" s="899"/>
      <c r="I70" s="899"/>
      <c r="J70" s="899"/>
      <c r="P70" s="160"/>
      <c r="Q70" s="160"/>
    </row>
    <row r="71" spans="1:17" ht="15" customHeight="1" x14ac:dyDescent="0.2">
      <c r="P71" s="160"/>
      <c r="Q71" s="160"/>
    </row>
    <row r="72" spans="1:17" ht="15" customHeight="1" x14ac:dyDescent="0.2">
      <c r="F72" s="907" t="s">
        <v>770</v>
      </c>
      <c r="G72" s="907"/>
      <c r="H72" s="907"/>
      <c r="I72" s="907"/>
      <c r="J72" s="907"/>
      <c r="P72" s="160"/>
      <c r="Q72" s="160"/>
    </row>
    <row r="73" spans="1:17" ht="15" customHeight="1" x14ac:dyDescent="0.2">
      <c r="F73" s="907"/>
      <c r="G73" s="907"/>
      <c r="H73" s="907"/>
      <c r="I73" s="907"/>
      <c r="J73" s="907"/>
      <c r="P73" s="160"/>
      <c r="Q73" s="160"/>
    </row>
    <row r="74" spans="1:17" ht="15" customHeight="1" x14ac:dyDescent="0.2">
      <c r="P74" s="160"/>
      <c r="Q74" s="160"/>
    </row>
    <row r="75" spans="1:17" ht="15" customHeight="1" x14ac:dyDescent="0.2">
      <c r="B75" s="898" t="s">
        <v>899</v>
      </c>
      <c r="C75" s="898"/>
      <c r="D75" s="898"/>
      <c r="E75" s="898"/>
      <c r="F75" s="898"/>
      <c r="G75" s="898"/>
      <c r="H75" s="898"/>
      <c r="I75" s="898"/>
      <c r="P75" s="160"/>
      <c r="Q75" s="160"/>
    </row>
    <row r="76" spans="1:17" ht="18" customHeight="1" x14ac:dyDescent="0.2">
      <c r="A76" s="15" t="s">
        <v>385</v>
      </c>
      <c r="B76" s="899" t="s">
        <v>997</v>
      </c>
      <c r="C76" s="899"/>
      <c r="D76" s="899"/>
      <c r="E76" s="899"/>
      <c r="F76" s="899"/>
      <c r="G76" s="899"/>
      <c r="H76" s="899"/>
      <c r="I76" s="899"/>
      <c r="J76" s="899"/>
      <c r="K76" s="902" t="s">
        <v>900</v>
      </c>
      <c r="L76" s="902"/>
      <c r="M76" s="902"/>
      <c r="N76" s="902"/>
      <c r="P76" s="160"/>
      <c r="Q76" s="160"/>
    </row>
    <row r="77" spans="1:17" ht="20.100000000000001" customHeight="1" x14ac:dyDescent="0.2">
      <c r="B77" s="899"/>
      <c r="C77" s="899"/>
      <c r="D77" s="899"/>
      <c r="E77" s="899"/>
      <c r="F77" s="899"/>
      <c r="G77" s="899"/>
      <c r="H77" s="899"/>
      <c r="I77" s="899"/>
      <c r="J77" s="899"/>
      <c r="K77" s="902"/>
      <c r="L77" s="902"/>
      <c r="M77" s="902"/>
      <c r="N77" s="902"/>
      <c r="P77" s="160"/>
      <c r="Q77" s="160"/>
    </row>
    <row r="78" spans="1:17" ht="15" customHeight="1" x14ac:dyDescent="0.2">
      <c r="C78" s="904" t="s">
        <v>1327</v>
      </c>
      <c r="D78" s="904"/>
      <c r="E78" s="904"/>
      <c r="F78" s="904"/>
      <c r="G78" s="904"/>
      <c r="H78" s="904"/>
      <c r="K78" s="902"/>
      <c r="L78" s="902"/>
      <c r="M78" s="902"/>
      <c r="N78" s="902"/>
      <c r="O78" s="186" t="s">
        <v>806</v>
      </c>
      <c r="P78" s="160"/>
      <c r="Q78" s="160"/>
    </row>
    <row r="79" spans="1:17" ht="15" customHeight="1" x14ac:dyDescent="0.2">
      <c r="C79" s="904"/>
      <c r="D79" s="904"/>
      <c r="E79" s="904"/>
      <c r="F79" s="904"/>
      <c r="G79" s="904"/>
      <c r="H79" s="904"/>
      <c r="K79" s="902" t="s">
        <v>901</v>
      </c>
      <c r="L79" s="902"/>
      <c r="M79" s="902"/>
      <c r="N79" s="902"/>
      <c r="P79" s="160"/>
      <c r="Q79" s="160"/>
    </row>
    <row r="80" spans="1:17" ht="15" customHeight="1" x14ac:dyDescent="0.35">
      <c r="B80" s="906" t="s">
        <v>771</v>
      </c>
      <c r="C80" s="906"/>
      <c r="D80" s="906"/>
      <c r="E80" s="906"/>
      <c r="F80" s="906"/>
      <c r="G80" s="906"/>
      <c r="H80" s="906"/>
      <c r="I80" s="906"/>
      <c r="J80" s="906"/>
      <c r="K80" s="902"/>
      <c r="L80" s="902"/>
      <c r="M80" s="902"/>
      <c r="N80" s="902"/>
      <c r="O80" s="198" t="s">
        <v>806</v>
      </c>
      <c r="P80" s="160"/>
      <c r="Q80" s="160"/>
    </row>
    <row r="81" spans="1:17" ht="15" customHeight="1" x14ac:dyDescent="0.2">
      <c r="P81" s="160"/>
      <c r="Q81" s="160"/>
    </row>
    <row r="82" spans="1:17" ht="18" customHeight="1" x14ac:dyDescent="0.2">
      <c r="A82" s="15" t="s">
        <v>214</v>
      </c>
      <c r="B82" s="899" t="s">
        <v>1325</v>
      </c>
      <c r="C82" s="899"/>
      <c r="D82" s="899"/>
      <c r="E82" s="899"/>
      <c r="F82" s="899"/>
      <c r="G82" s="899"/>
      <c r="H82" s="899"/>
      <c r="I82" s="899"/>
      <c r="J82" s="899"/>
      <c r="P82" s="160"/>
      <c r="Q82" s="160"/>
    </row>
    <row r="83" spans="1:17" ht="20.100000000000001" customHeight="1" x14ac:dyDescent="0.2">
      <c r="B83" s="899"/>
      <c r="C83" s="899"/>
      <c r="D83" s="899"/>
      <c r="E83" s="899"/>
      <c r="F83" s="899"/>
      <c r="G83" s="899"/>
      <c r="H83" s="899"/>
      <c r="I83" s="899"/>
      <c r="J83" s="899"/>
      <c r="P83" s="160"/>
      <c r="Q83" s="160"/>
    </row>
    <row r="84" spans="1:17" ht="15" customHeight="1" x14ac:dyDescent="0.2">
      <c r="C84" s="904" t="s">
        <v>778</v>
      </c>
      <c r="D84" s="904"/>
      <c r="E84" s="904"/>
      <c r="F84" s="904"/>
      <c r="K84" s="902" t="s">
        <v>999</v>
      </c>
      <c r="L84" s="902"/>
      <c r="M84" s="902"/>
      <c r="N84" s="902"/>
      <c r="P84" s="160"/>
      <c r="Q84" s="160"/>
    </row>
    <row r="85" spans="1:17" ht="15" customHeight="1" x14ac:dyDescent="0.2">
      <c r="C85" s="904"/>
      <c r="D85" s="904"/>
      <c r="E85" s="904"/>
      <c r="F85" s="904"/>
      <c r="K85" s="902"/>
      <c r="L85" s="902"/>
      <c r="M85" s="902"/>
      <c r="N85" s="902"/>
      <c r="O85" s="198" t="s">
        <v>806</v>
      </c>
      <c r="P85" s="160"/>
      <c r="Q85" s="160"/>
    </row>
    <row r="86" spans="1:17" ht="15.95" customHeight="1" x14ac:dyDescent="0.2">
      <c r="B86" s="899" t="s">
        <v>772</v>
      </c>
      <c r="C86" s="899"/>
      <c r="D86" s="899"/>
      <c r="E86" s="899"/>
      <c r="F86" s="899"/>
      <c r="G86" s="899"/>
      <c r="H86" s="899"/>
      <c r="I86" s="899"/>
      <c r="J86" s="899"/>
      <c r="P86" s="160"/>
      <c r="Q86" s="160"/>
    </row>
    <row r="87" spans="1:17" ht="15.95" customHeight="1" x14ac:dyDescent="0.2">
      <c r="B87" s="899"/>
      <c r="C87" s="899"/>
      <c r="D87" s="899"/>
      <c r="E87" s="899"/>
      <c r="F87" s="899"/>
      <c r="G87" s="899"/>
      <c r="H87" s="899"/>
      <c r="I87" s="899"/>
      <c r="J87" s="899"/>
      <c r="P87" s="160"/>
      <c r="Q87" s="160"/>
    </row>
    <row r="88" spans="1:17" ht="15.95" customHeight="1" x14ac:dyDescent="0.2">
      <c r="B88" s="899"/>
      <c r="C88" s="899"/>
      <c r="D88" s="899"/>
      <c r="E88" s="899"/>
      <c r="F88" s="899"/>
      <c r="G88" s="899"/>
      <c r="H88" s="899"/>
      <c r="I88" s="899"/>
      <c r="J88" s="899"/>
      <c r="P88" s="160"/>
      <c r="Q88" s="160"/>
    </row>
    <row r="89" spans="1:17" ht="18" customHeight="1" x14ac:dyDescent="0.2">
      <c r="B89" s="898" t="s">
        <v>773</v>
      </c>
      <c r="C89" s="898"/>
      <c r="D89" s="898"/>
      <c r="E89" s="898"/>
      <c r="F89" s="898"/>
      <c r="G89" s="898"/>
      <c r="H89" s="898"/>
      <c r="I89" s="898"/>
      <c r="J89" s="898"/>
      <c r="P89" s="160"/>
      <c r="Q89" s="160"/>
    </row>
    <row r="90" spans="1:17" ht="15" customHeight="1" x14ac:dyDescent="0.2">
      <c r="B90" s="904" t="s">
        <v>1326</v>
      </c>
      <c r="C90" s="904"/>
      <c r="D90" s="904"/>
      <c r="E90" s="904"/>
      <c r="F90" s="904"/>
      <c r="P90" s="160"/>
      <c r="Q90" s="160"/>
    </row>
    <row r="91" spans="1:17" ht="15" customHeight="1" x14ac:dyDescent="0.2">
      <c r="B91" s="904"/>
      <c r="C91" s="904"/>
      <c r="D91" s="904"/>
      <c r="E91" s="904"/>
      <c r="F91" s="904"/>
      <c r="P91" s="160"/>
      <c r="Q91" s="160"/>
    </row>
    <row r="92" spans="1:17" ht="18" customHeight="1" x14ac:dyDescent="0.2">
      <c r="B92" s="899" t="s">
        <v>774</v>
      </c>
      <c r="C92" s="899"/>
      <c r="D92" s="899"/>
      <c r="E92" s="899"/>
      <c r="F92" s="899"/>
      <c r="G92" s="899"/>
      <c r="H92" s="899"/>
      <c r="I92" s="899"/>
      <c r="J92" s="899"/>
      <c r="P92" s="160"/>
      <c r="Q92" s="160"/>
    </row>
    <row r="93" spans="1:17" ht="18" customHeight="1" x14ac:dyDescent="0.2">
      <c r="B93" s="899"/>
      <c r="C93" s="899"/>
      <c r="D93" s="899"/>
      <c r="E93" s="899"/>
      <c r="F93" s="899"/>
      <c r="G93" s="899"/>
      <c r="H93" s="899"/>
      <c r="I93" s="899"/>
      <c r="J93" s="899"/>
      <c r="P93" s="160"/>
      <c r="Q93" s="160"/>
    </row>
    <row r="94" spans="1:17" ht="15" customHeight="1" x14ac:dyDescent="0.2">
      <c r="P94" s="160"/>
      <c r="Q94" s="160"/>
    </row>
    <row r="95" spans="1:17" ht="15" customHeight="1" x14ac:dyDescent="0.2">
      <c r="P95" s="160"/>
      <c r="Q95" s="160"/>
    </row>
    <row r="96" spans="1:17" ht="15" customHeight="1" x14ac:dyDescent="0.2">
      <c r="P96" s="160"/>
      <c r="Q96" s="160"/>
    </row>
    <row r="97" spans="1:17" ht="18" customHeight="1" x14ac:dyDescent="0.2">
      <c r="A97" s="15" t="s">
        <v>247</v>
      </c>
      <c r="B97" s="899" t="s">
        <v>1001</v>
      </c>
      <c r="C97" s="899"/>
      <c r="D97" s="899"/>
      <c r="E97" s="899"/>
      <c r="F97" s="899"/>
      <c r="G97" s="899"/>
      <c r="H97" s="899"/>
      <c r="I97" s="899"/>
      <c r="J97" s="899"/>
      <c r="P97" s="160"/>
      <c r="Q97" s="160"/>
    </row>
    <row r="98" spans="1:17" ht="18" customHeight="1" x14ac:dyDescent="0.2">
      <c r="B98" s="899"/>
      <c r="C98" s="899"/>
      <c r="D98" s="899"/>
      <c r="E98" s="899"/>
      <c r="F98" s="899"/>
      <c r="G98" s="899"/>
      <c r="H98" s="899"/>
      <c r="I98" s="899"/>
      <c r="J98" s="899"/>
      <c r="K98" s="902" t="s">
        <v>1000</v>
      </c>
      <c r="L98" s="902"/>
      <c r="M98" s="902"/>
      <c r="N98" s="902"/>
      <c r="P98" s="160"/>
      <c r="Q98" s="160"/>
    </row>
    <row r="99" spans="1:17" ht="15" customHeight="1" x14ac:dyDescent="0.2">
      <c r="C99" s="904" t="s">
        <v>852</v>
      </c>
      <c r="D99" s="904"/>
      <c r="E99" s="904"/>
      <c r="F99" s="904"/>
      <c r="K99" s="902"/>
      <c r="L99" s="902"/>
      <c r="M99" s="902"/>
      <c r="N99" s="902"/>
      <c r="O99" s="198" t="s">
        <v>806</v>
      </c>
      <c r="P99" s="160"/>
      <c r="Q99" s="160"/>
    </row>
    <row r="100" spans="1:17" ht="15" customHeight="1" x14ac:dyDescent="0.2">
      <c r="C100" s="904"/>
      <c r="D100" s="904"/>
      <c r="E100" s="904"/>
      <c r="F100" s="904"/>
      <c r="P100" s="160"/>
      <c r="Q100" s="160"/>
    </row>
    <row r="101" spans="1:17" ht="15.95" customHeight="1" x14ac:dyDescent="0.2">
      <c r="B101" s="899" t="s">
        <v>1002</v>
      </c>
      <c r="C101" s="899"/>
      <c r="D101" s="899"/>
      <c r="E101" s="899"/>
      <c r="F101" s="899"/>
      <c r="G101" s="899"/>
      <c r="H101" s="899"/>
      <c r="I101" s="899"/>
      <c r="J101" s="899"/>
      <c r="P101" s="160"/>
      <c r="Q101" s="160"/>
    </row>
    <row r="102" spans="1:17" ht="15.95" customHeight="1" x14ac:dyDescent="0.2">
      <c r="B102" s="899"/>
      <c r="C102" s="899"/>
      <c r="D102" s="899"/>
      <c r="E102" s="899"/>
      <c r="F102" s="899"/>
      <c r="G102" s="899"/>
      <c r="H102" s="899"/>
      <c r="I102" s="899"/>
      <c r="J102" s="899"/>
      <c r="P102" s="160"/>
      <c r="Q102" s="160"/>
    </row>
    <row r="103" spans="1:17" ht="15.95" customHeight="1" x14ac:dyDescent="0.2">
      <c r="B103" s="899"/>
      <c r="C103" s="899"/>
      <c r="D103" s="899"/>
      <c r="E103" s="899"/>
      <c r="F103" s="899"/>
      <c r="G103" s="899"/>
      <c r="H103" s="899"/>
      <c r="I103" s="899"/>
      <c r="J103" s="899"/>
      <c r="P103" s="160"/>
      <c r="Q103" s="160"/>
    </row>
    <row r="104" spans="1:17" ht="18" customHeight="1" x14ac:dyDescent="0.2">
      <c r="B104" s="898" t="s">
        <v>775</v>
      </c>
      <c r="C104" s="898"/>
      <c r="D104" s="898"/>
      <c r="E104" s="898"/>
      <c r="F104" s="898"/>
      <c r="G104" s="898"/>
      <c r="H104" s="898"/>
      <c r="I104" s="898"/>
      <c r="J104" s="898"/>
      <c r="P104" s="160"/>
      <c r="Q104" s="160"/>
    </row>
    <row r="105" spans="1:17" ht="15" customHeight="1" x14ac:dyDescent="0.2">
      <c r="B105" s="904" t="s">
        <v>1329</v>
      </c>
      <c r="C105" s="904"/>
      <c r="D105" s="904"/>
      <c r="E105" s="904"/>
      <c r="F105" s="904"/>
      <c r="G105" s="904"/>
      <c r="P105" s="160"/>
      <c r="Q105" s="160"/>
    </row>
    <row r="106" spans="1:17" ht="15" customHeight="1" x14ac:dyDescent="0.2">
      <c r="B106" s="904"/>
      <c r="C106" s="904"/>
      <c r="D106" s="904"/>
      <c r="E106" s="904"/>
      <c r="F106" s="904"/>
      <c r="G106" s="904"/>
      <c r="P106" s="160"/>
      <c r="Q106" s="160"/>
    </row>
    <row r="107" spans="1:17" ht="15" customHeight="1" x14ac:dyDescent="0.2">
      <c r="B107" s="899" t="s">
        <v>1328</v>
      </c>
      <c r="C107" s="899"/>
      <c r="D107" s="899"/>
      <c r="E107" s="899"/>
      <c r="F107" s="899"/>
      <c r="G107" s="899"/>
      <c r="H107" s="899"/>
      <c r="I107" s="899"/>
      <c r="J107" s="899"/>
      <c r="P107" s="160"/>
      <c r="Q107" s="160"/>
    </row>
    <row r="108" spans="1:17" ht="15" customHeight="1" x14ac:dyDescent="0.2">
      <c r="B108" s="899"/>
      <c r="C108" s="899"/>
      <c r="D108" s="899"/>
      <c r="E108" s="899"/>
      <c r="F108" s="899"/>
      <c r="G108" s="899"/>
      <c r="H108" s="899"/>
      <c r="I108" s="899"/>
      <c r="J108" s="899"/>
      <c r="P108" s="160"/>
      <c r="Q108" s="160"/>
    </row>
    <row r="109" spans="1:17" ht="15" customHeight="1" x14ac:dyDescent="0.2">
      <c r="B109" s="899"/>
      <c r="C109" s="899"/>
      <c r="D109" s="899"/>
      <c r="E109" s="899"/>
      <c r="F109" s="899"/>
      <c r="G109" s="899"/>
      <c r="H109" s="899"/>
      <c r="I109" s="899"/>
      <c r="J109" s="899"/>
      <c r="P109" s="160"/>
      <c r="Q109" s="160"/>
    </row>
    <row r="110" spans="1:17" ht="15" customHeight="1" x14ac:dyDescent="0.2">
      <c r="B110" s="899" t="s">
        <v>777</v>
      </c>
      <c r="C110" s="899"/>
      <c r="D110" s="899"/>
      <c r="E110" s="899"/>
      <c r="F110" s="899"/>
      <c r="G110" s="899"/>
      <c r="H110" s="899"/>
      <c r="I110" s="899"/>
      <c r="J110" s="899"/>
      <c r="P110" s="160"/>
      <c r="Q110" s="160"/>
    </row>
    <row r="111" spans="1:17" ht="15" customHeight="1" x14ac:dyDescent="0.2">
      <c r="B111" s="899"/>
      <c r="C111" s="899"/>
      <c r="D111" s="899"/>
      <c r="E111" s="899"/>
      <c r="F111" s="899"/>
      <c r="G111" s="899"/>
      <c r="H111" s="899"/>
      <c r="I111" s="899"/>
      <c r="J111" s="899"/>
      <c r="P111" s="160"/>
      <c r="Q111" s="160"/>
    </row>
    <row r="112" spans="1:17" ht="15" customHeight="1" x14ac:dyDescent="0.2">
      <c r="B112" s="899"/>
      <c r="C112" s="899"/>
      <c r="D112" s="899"/>
      <c r="E112" s="899"/>
      <c r="F112" s="899"/>
      <c r="G112" s="899"/>
      <c r="H112" s="899"/>
      <c r="I112" s="899"/>
      <c r="J112" s="899"/>
      <c r="P112" s="160"/>
      <c r="Q112" s="160"/>
    </row>
    <row r="113" spans="1:17" ht="15" customHeight="1" x14ac:dyDescent="0.2">
      <c r="B113" s="159" t="s">
        <v>776</v>
      </c>
      <c r="P113" s="160"/>
      <c r="Q113" s="160"/>
    </row>
    <row r="114" spans="1:17" ht="15" customHeight="1" x14ac:dyDescent="0.2">
      <c r="B114" s="904" t="s">
        <v>1330</v>
      </c>
      <c r="C114" s="904"/>
      <c r="D114" s="904"/>
      <c r="E114" s="904"/>
      <c r="F114" s="904"/>
      <c r="G114" s="904"/>
      <c r="P114" s="160"/>
      <c r="Q114" s="160"/>
    </row>
    <row r="115" spans="1:17" ht="15" customHeight="1" x14ac:dyDescent="0.2">
      <c r="B115" s="904"/>
      <c r="C115" s="904"/>
      <c r="D115" s="904"/>
      <c r="E115" s="904"/>
      <c r="F115" s="904"/>
      <c r="G115" s="904"/>
      <c r="P115" s="160"/>
      <c r="Q115" s="160"/>
    </row>
    <row r="116" spans="1:17" ht="18" customHeight="1" x14ac:dyDescent="0.2">
      <c r="B116" s="899" t="s">
        <v>1331</v>
      </c>
      <c r="C116" s="899"/>
      <c r="D116" s="899"/>
      <c r="E116" s="899"/>
      <c r="F116" s="899"/>
      <c r="G116" s="899"/>
      <c r="H116" s="899"/>
      <c r="I116" s="899"/>
      <c r="J116" s="899"/>
      <c r="P116" s="160"/>
      <c r="Q116" s="160"/>
    </row>
    <row r="117" spans="1:17" ht="18" customHeight="1" x14ac:dyDescent="0.2">
      <c r="B117" s="899"/>
      <c r="C117" s="899"/>
      <c r="D117" s="899"/>
      <c r="E117" s="899"/>
      <c r="F117" s="899"/>
      <c r="G117" s="899"/>
      <c r="H117" s="899"/>
      <c r="I117" s="899"/>
      <c r="J117" s="899"/>
      <c r="P117" s="160"/>
      <c r="Q117" s="160"/>
    </row>
    <row r="118" spans="1:17" ht="18" customHeight="1" x14ac:dyDescent="0.2">
      <c r="B118" s="899"/>
      <c r="C118" s="899"/>
      <c r="D118" s="899"/>
      <c r="E118" s="899"/>
      <c r="F118" s="899"/>
      <c r="G118" s="899"/>
      <c r="H118" s="899"/>
      <c r="I118" s="899"/>
      <c r="J118" s="899"/>
      <c r="P118" s="160"/>
      <c r="Q118" s="160"/>
    </row>
    <row r="119" spans="1:17" ht="18" customHeight="1" x14ac:dyDescent="0.2">
      <c r="B119" s="899"/>
      <c r="C119" s="899"/>
      <c r="D119" s="899"/>
      <c r="E119" s="899"/>
      <c r="F119" s="899"/>
      <c r="G119" s="899"/>
      <c r="H119" s="899"/>
      <c r="I119" s="899"/>
      <c r="J119" s="899"/>
      <c r="P119" s="160"/>
      <c r="Q119" s="160"/>
    </row>
    <row r="120" spans="1:17" ht="15" customHeight="1" x14ac:dyDescent="0.2">
      <c r="P120" s="160"/>
      <c r="Q120" s="160"/>
    </row>
    <row r="121" spans="1:17" ht="15" customHeight="1" x14ac:dyDescent="0.2">
      <c r="B121" s="898" t="s">
        <v>918</v>
      </c>
      <c r="C121" s="898"/>
      <c r="D121" s="898"/>
      <c r="E121" s="898"/>
      <c r="F121" s="898"/>
      <c r="G121" s="898"/>
      <c r="H121" s="898"/>
      <c r="I121" s="898"/>
      <c r="P121" s="160"/>
      <c r="Q121" s="160"/>
    </row>
    <row r="122" spans="1:17" ht="15" customHeight="1" x14ac:dyDescent="0.2">
      <c r="A122" s="15" t="s">
        <v>325</v>
      </c>
      <c r="B122" s="898" t="s">
        <v>779</v>
      </c>
      <c r="C122" s="898"/>
      <c r="D122" s="898"/>
      <c r="E122" s="898"/>
      <c r="F122" s="898"/>
      <c r="G122" s="898"/>
      <c r="H122" s="898"/>
      <c r="I122" s="898"/>
      <c r="K122" s="902" t="s">
        <v>919</v>
      </c>
      <c r="L122" s="902"/>
      <c r="M122" s="902"/>
      <c r="N122" s="902"/>
      <c r="P122" s="160"/>
      <c r="Q122" s="160"/>
    </row>
    <row r="123" spans="1:17" ht="15" customHeight="1" x14ac:dyDescent="0.2">
      <c r="K123" s="902"/>
      <c r="L123" s="902"/>
      <c r="M123" s="902"/>
      <c r="N123" s="902"/>
      <c r="P123" s="160"/>
      <c r="Q123" s="160"/>
    </row>
    <row r="124" spans="1:17" ht="15" customHeight="1" x14ac:dyDescent="0.2">
      <c r="B124" s="167" t="s">
        <v>570</v>
      </c>
      <c r="H124" s="168" t="s">
        <v>571</v>
      </c>
      <c r="K124" s="902"/>
      <c r="L124" s="902"/>
      <c r="M124" s="902"/>
      <c r="N124" s="902"/>
      <c r="O124" s="184" t="s">
        <v>806</v>
      </c>
      <c r="P124" s="160"/>
      <c r="Q124" s="160"/>
    </row>
    <row r="125" spans="1:17" ht="15" customHeight="1" x14ac:dyDescent="0.2">
      <c r="K125" s="167"/>
      <c r="P125" s="160"/>
      <c r="Q125" s="160"/>
    </row>
    <row r="126" spans="1:17" ht="15" customHeight="1" x14ac:dyDescent="0.2">
      <c r="K126" s="50"/>
      <c r="P126" s="160"/>
      <c r="Q126" s="160"/>
    </row>
    <row r="127" spans="1:17" ht="15" customHeight="1" x14ac:dyDescent="0.2">
      <c r="B127" s="168" t="s">
        <v>572</v>
      </c>
      <c r="H127" s="169" t="s">
        <v>573</v>
      </c>
      <c r="K127" s="167"/>
      <c r="P127" s="160"/>
      <c r="Q127" s="160"/>
    </row>
    <row r="128" spans="1:17" ht="15" customHeight="1" x14ac:dyDescent="0.2">
      <c r="K128" s="50"/>
      <c r="P128" s="160"/>
      <c r="Q128" s="160"/>
    </row>
    <row r="129" spans="2:18" ht="15" customHeight="1" x14ac:dyDescent="0.2">
      <c r="K129" s="50"/>
      <c r="L129" s="901" t="s">
        <v>920</v>
      </c>
      <c r="M129" s="901"/>
      <c r="N129" s="901"/>
      <c r="P129" s="160"/>
      <c r="Q129" s="160"/>
    </row>
    <row r="130" spans="2:18" ht="15" customHeight="1" x14ac:dyDescent="0.2">
      <c r="B130" s="169" t="s">
        <v>357</v>
      </c>
      <c r="H130" s="169" t="s">
        <v>314</v>
      </c>
      <c r="K130" s="50"/>
      <c r="L130" s="901"/>
      <c r="M130" s="901"/>
      <c r="N130" s="901"/>
      <c r="O130" s="50"/>
      <c r="P130" s="160"/>
      <c r="Q130" s="160"/>
      <c r="R130" s="50"/>
    </row>
    <row r="131" spans="2:18" ht="15" customHeight="1" x14ac:dyDescent="0.2">
      <c r="K131" s="167"/>
      <c r="L131" s="901"/>
      <c r="M131" s="901"/>
      <c r="N131" s="901"/>
      <c r="O131" s="195" t="s">
        <v>806</v>
      </c>
      <c r="P131" s="160"/>
      <c r="Q131" s="160"/>
      <c r="R131" s="50"/>
    </row>
    <row r="132" spans="2:18" ht="15" customHeight="1" x14ac:dyDescent="0.2">
      <c r="K132" s="50"/>
      <c r="L132" s="50"/>
      <c r="M132" s="50"/>
      <c r="N132" s="50"/>
      <c r="O132" s="50"/>
      <c r="P132" s="160"/>
      <c r="Q132" s="160"/>
      <c r="R132" s="50"/>
    </row>
    <row r="133" spans="2:18" ht="15" customHeight="1" x14ac:dyDescent="0.2">
      <c r="B133" s="170" t="s">
        <v>315</v>
      </c>
      <c r="H133" s="170" t="s">
        <v>316</v>
      </c>
      <c r="O133" s="50"/>
      <c r="P133" s="160"/>
      <c r="Q133" s="160"/>
      <c r="R133" s="50"/>
    </row>
    <row r="134" spans="2:18" ht="15" customHeight="1" x14ac:dyDescent="0.2">
      <c r="O134" s="50"/>
      <c r="P134" s="160"/>
      <c r="Q134" s="160"/>
      <c r="R134" s="50"/>
    </row>
    <row r="135" spans="2:18" ht="15" customHeight="1" x14ac:dyDescent="0.2">
      <c r="O135" s="50"/>
      <c r="P135" s="160"/>
      <c r="Q135" s="160"/>
      <c r="R135" s="50"/>
    </row>
    <row r="136" spans="2:18" ht="15" customHeight="1" x14ac:dyDescent="0.2">
      <c r="O136" s="50"/>
      <c r="P136" s="160"/>
      <c r="Q136" s="160"/>
      <c r="R136" s="50"/>
    </row>
    <row r="137" spans="2:18" ht="15" customHeight="1" x14ac:dyDescent="0.2">
      <c r="B137" s="170" t="s">
        <v>145</v>
      </c>
      <c r="H137" s="170" t="s">
        <v>146</v>
      </c>
      <c r="O137" s="50"/>
      <c r="P137" s="160"/>
      <c r="Q137" s="160"/>
      <c r="R137" s="50"/>
    </row>
    <row r="138" spans="2:18" ht="15" customHeight="1" x14ac:dyDescent="0.2">
      <c r="O138" s="50"/>
      <c r="P138" s="160"/>
      <c r="Q138" s="160"/>
      <c r="R138" s="50"/>
    </row>
    <row r="139" spans="2:18" ht="15" customHeight="1" x14ac:dyDescent="0.2">
      <c r="O139" s="50"/>
      <c r="P139" s="160"/>
      <c r="Q139" s="160"/>
      <c r="R139" s="50"/>
    </row>
    <row r="140" spans="2:18" ht="15" customHeight="1" x14ac:dyDescent="0.2">
      <c r="O140" s="50"/>
      <c r="P140" s="160"/>
      <c r="Q140" s="160"/>
      <c r="R140" s="50"/>
    </row>
    <row r="141" spans="2:18" ht="15" customHeight="1" x14ac:dyDescent="0.2">
      <c r="O141" s="50"/>
      <c r="P141" s="160"/>
      <c r="Q141" s="160"/>
      <c r="R141" s="50"/>
    </row>
    <row r="142" spans="2:18" ht="15" customHeight="1" x14ac:dyDescent="0.2">
      <c r="B142" s="170" t="s">
        <v>279</v>
      </c>
      <c r="H142" s="171" t="s">
        <v>281</v>
      </c>
      <c r="O142" s="50"/>
      <c r="P142" s="160"/>
      <c r="Q142" s="160"/>
      <c r="R142" s="50"/>
    </row>
    <row r="143" spans="2:18" ht="15" customHeight="1" x14ac:dyDescent="0.2">
      <c r="O143" s="50"/>
      <c r="P143" s="160"/>
      <c r="Q143" s="160"/>
      <c r="R143" s="50"/>
    </row>
    <row r="144" spans="2:18" ht="15" customHeight="1" x14ac:dyDescent="0.2">
      <c r="O144" s="50"/>
      <c r="P144" s="160"/>
      <c r="Q144" s="160"/>
      <c r="R144" s="50"/>
    </row>
    <row r="145" spans="2:18" ht="15" customHeight="1" x14ac:dyDescent="0.2">
      <c r="O145" s="50"/>
      <c r="P145" s="160"/>
      <c r="Q145" s="160"/>
      <c r="R145" s="50"/>
    </row>
    <row r="146" spans="2:18" ht="15" customHeight="1" x14ac:dyDescent="0.2">
      <c r="O146" s="50"/>
      <c r="P146" s="160"/>
      <c r="Q146" s="160"/>
      <c r="R146" s="50"/>
    </row>
    <row r="147" spans="2:18" ht="15" customHeight="1" x14ac:dyDescent="0.2">
      <c r="B147" s="171" t="s">
        <v>280</v>
      </c>
      <c r="H147" s="167" t="s">
        <v>282</v>
      </c>
      <c r="O147" s="50"/>
      <c r="P147" s="160"/>
      <c r="Q147" s="160"/>
      <c r="R147" s="50"/>
    </row>
    <row r="148" spans="2:18" ht="15" customHeight="1" x14ac:dyDescent="0.2">
      <c r="O148" s="50"/>
      <c r="P148" s="160"/>
      <c r="Q148" s="160"/>
      <c r="R148" s="50"/>
    </row>
    <row r="149" spans="2:18" ht="15" customHeight="1" x14ac:dyDescent="0.2">
      <c r="O149" s="50"/>
      <c r="P149" s="160"/>
      <c r="Q149" s="160"/>
      <c r="R149" s="50"/>
    </row>
    <row r="150" spans="2:18" ht="15" customHeight="1" x14ac:dyDescent="0.2">
      <c r="O150" s="50"/>
      <c r="P150" s="160"/>
      <c r="Q150" s="160"/>
      <c r="R150" s="50"/>
    </row>
    <row r="151" spans="2:18" ht="15" customHeight="1" x14ac:dyDescent="0.2">
      <c r="B151" s="172" t="s">
        <v>287</v>
      </c>
      <c r="O151" s="50"/>
      <c r="P151" s="160"/>
      <c r="Q151" s="160"/>
      <c r="R151" s="50"/>
    </row>
    <row r="152" spans="2:18" ht="15" customHeight="1" x14ac:dyDescent="0.2">
      <c r="H152" s="172" t="s">
        <v>288</v>
      </c>
      <c r="O152" s="50"/>
      <c r="P152" s="160"/>
      <c r="Q152" s="160"/>
      <c r="R152" s="50"/>
    </row>
    <row r="153" spans="2:18" ht="15" customHeight="1" x14ac:dyDescent="0.2">
      <c r="O153" s="50"/>
      <c r="P153" s="160"/>
      <c r="Q153" s="160"/>
      <c r="R153" s="50"/>
    </row>
    <row r="154" spans="2:18" ht="15" customHeight="1" x14ac:dyDescent="0.2">
      <c r="O154" s="50"/>
      <c r="P154" s="160"/>
      <c r="Q154" s="160"/>
      <c r="R154" s="50"/>
    </row>
    <row r="155" spans="2:18" ht="15" customHeight="1" x14ac:dyDescent="0.2">
      <c r="O155" s="50"/>
      <c r="P155" s="160"/>
      <c r="Q155" s="160"/>
      <c r="R155" s="50"/>
    </row>
    <row r="156" spans="2:18" ht="15" customHeight="1" x14ac:dyDescent="0.2">
      <c r="B156" s="173" t="s">
        <v>289</v>
      </c>
      <c r="O156" s="50"/>
      <c r="P156" s="160"/>
      <c r="Q156" s="160"/>
      <c r="R156" s="50"/>
    </row>
    <row r="157" spans="2:18" ht="15" customHeight="1" x14ac:dyDescent="0.2">
      <c r="H157" s="173" t="s">
        <v>290</v>
      </c>
      <c r="O157" s="50"/>
      <c r="P157" s="160"/>
      <c r="Q157" s="160"/>
      <c r="R157" s="50"/>
    </row>
    <row r="158" spans="2:18" ht="15" customHeight="1" x14ac:dyDescent="0.2">
      <c r="O158" s="50"/>
      <c r="P158" s="160"/>
      <c r="Q158" s="160"/>
      <c r="R158" s="50"/>
    </row>
    <row r="159" spans="2:18" ht="15" customHeight="1" x14ac:dyDescent="0.2">
      <c r="O159" s="50"/>
      <c r="P159" s="160"/>
      <c r="Q159" s="160"/>
      <c r="R159" s="50"/>
    </row>
    <row r="160" spans="2:18" ht="15" customHeight="1" x14ac:dyDescent="0.2">
      <c r="O160" s="50"/>
      <c r="P160" s="160"/>
      <c r="Q160" s="160"/>
      <c r="R160" s="50"/>
    </row>
    <row r="161" spans="1:18" ht="15" customHeight="1" x14ac:dyDescent="0.2">
      <c r="B161" s="174" t="s">
        <v>635</v>
      </c>
      <c r="H161" s="174" t="s">
        <v>634</v>
      </c>
      <c r="O161" s="50"/>
      <c r="P161" s="160"/>
      <c r="Q161" s="160"/>
      <c r="R161" s="50"/>
    </row>
    <row r="162" spans="1:18" ht="15" customHeight="1" x14ac:dyDescent="0.2">
      <c r="O162" s="50"/>
      <c r="P162" s="160"/>
      <c r="Q162" s="160"/>
      <c r="R162" s="50"/>
    </row>
    <row r="163" spans="1:18" ht="15" customHeight="1" x14ac:dyDescent="0.2">
      <c r="O163" s="50"/>
      <c r="P163" s="160"/>
      <c r="Q163" s="160"/>
      <c r="R163" s="50"/>
    </row>
    <row r="164" spans="1:18" ht="15" customHeight="1" x14ac:dyDescent="0.2">
      <c r="O164" s="50"/>
      <c r="P164" s="160"/>
      <c r="Q164" s="160"/>
      <c r="R164" s="50"/>
    </row>
    <row r="165" spans="1:18" ht="15" customHeight="1" x14ac:dyDescent="0.2">
      <c r="A165" s="15" t="s">
        <v>326</v>
      </c>
      <c r="B165" s="898" t="s">
        <v>780</v>
      </c>
      <c r="C165" s="898"/>
      <c r="D165" s="898"/>
      <c r="E165" s="898"/>
      <c r="F165" s="898"/>
      <c r="G165" s="898"/>
      <c r="H165" s="898"/>
      <c r="I165" s="898"/>
      <c r="O165" s="50"/>
      <c r="P165" s="160"/>
      <c r="Q165" s="160"/>
      <c r="R165" s="50"/>
    </row>
    <row r="166" spans="1:18" ht="15" customHeight="1" x14ac:dyDescent="0.2">
      <c r="O166" s="50"/>
      <c r="P166" s="160"/>
      <c r="Q166" s="160"/>
      <c r="R166" s="50"/>
    </row>
    <row r="167" spans="1:18" ht="15" customHeight="1" x14ac:dyDescent="0.2">
      <c r="L167" s="901" t="s">
        <v>921</v>
      </c>
      <c r="M167" s="901"/>
      <c r="N167" s="901"/>
      <c r="P167" s="160"/>
      <c r="Q167" s="160"/>
      <c r="R167" s="50"/>
    </row>
    <row r="168" spans="1:18" ht="15" customHeight="1" x14ac:dyDescent="0.2">
      <c r="L168" s="901"/>
      <c r="M168" s="901"/>
      <c r="N168" s="901"/>
      <c r="O168" s="50"/>
      <c r="P168" s="160"/>
      <c r="Q168" s="160"/>
    </row>
    <row r="169" spans="1:18" ht="15" customHeight="1" x14ac:dyDescent="0.2">
      <c r="L169" s="901"/>
      <c r="M169" s="901"/>
      <c r="N169" s="901"/>
      <c r="O169" s="195" t="s">
        <v>806</v>
      </c>
      <c r="P169" s="160"/>
      <c r="Q169" s="160"/>
    </row>
    <row r="170" spans="1:18" ht="15" customHeight="1" x14ac:dyDescent="0.2">
      <c r="P170" s="160"/>
      <c r="Q170" s="160"/>
    </row>
    <row r="171" spans="1:18" ht="15" customHeight="1" x14ac:dyDescent="0.2">
      <c r="P171" s="160"/>
      <c r="Q171" s="160"/>
    </row>
    <row r="172" spans="1:18" ht="15" customHeight="1" x14ac:dyDescent="0.2">
      <c r="P172" s="160"/>
      <c r="Q172" s="160"/>
    </row>
    <row r="173" spans="1:18" ht="15" customHeight="1" x14ac:dyDescent="0.2">
      <c r="P173" s="160"/>
      <c r="Q173" s="160"/>
    </row>
    <row r="174" spans="1:18" ht="15" customHeight="1" x14ac:dyDescent="0.2">
      <c r="P174" s="160"/>
      <c r="Q174" s="160"/>
    </row>
    <row r="175" spans="1:18" ht="15" customHeight="1" x14ac:dyDescent="0.2">
      <c r="P175" s="160"/>
      <c r="Q175" s="160"/>
    </row>
    <row r="176" spans="1:18" ht="15" customHeight="1" x14ac:dyDescent="0.2">
      <c r="P176" s="160"/>
      <c r="Q176" s="160"/>
    </row>
    <row r="177" spans="1:17" ht="15" customHeight="1" x14ac:dyDescent="0.2">
      <c r="P177" s="160"/>
      <c r="Q177" s="160"/>
    </row>
    <row r="178" spans="1:17" ht="15" customHeight="1" x14ac:dyDescent="0.2">
      <c r="P178" s="160"/>
      <c r="Q178" s="160"/>
    </row>
    <row r="179" spans="1:17" ht="15" customHeight="1" x14ac:dyDescent="0.2">
      <c r="P179" s="160"/>
      <c r="Q179" s="160"/>
    </row>
    <row r="180" spans="1:17" ht="15" customHeight="1" x14ac:dyDescent="0.2">
      <c r="P180" s="160"/>
      <c r="Q180" s="160"/>
    </row>
    <row r="181" spans="1:17" ht="15" customHeight="1" x14ac:dyDescent="0.2">
      <c r="B181" s="898" t="s">
        <v>1003</v>
      </c>
      <c r="C181" s="898"/>
      <c r="D181" s="898"/>
      <c r="E181" s="898"/>
      <c r="F181" s="898"/>
      <c r="G181" s="898"/>
      <c r="H181" s="898"/>
      <c r="I181" s="898"/>
      <c r="P181" s="160"/>
      <c r="Q181" s="160"/>
    </row>
    <row r="182" spans="1:17" ht="15" customHeight="1" x14ac:dyDescent="0.2">
      <c r="A182" s="15" t="s">
        <v>325</v>
      </c>
      <c r="B182" s="898" t="s">
        <v>781</v>
      </c>
      <c r="C182" s="898"/>
      <c r="D182" s="898"/>
      <c r="E182" s="898"/>
      <c r="F182" s="898"/>
      <c r="G182" s="898"/>
      <c r="H182" s="898"/>
      <c r="I182" s="898"/>
      <c r="J182" s="898"/>
      <c r="K182" s="902" t="s">
        <v>924</v>
      </c>
      <c r="L182" s="902"/>
      <c r="M182" s="902"/>
      <c r="N182" s="902"/>
      <c r="P182" s="160"/>
      <c r="Q182" s="160"/>
    </row>
    <row r="183" spans="1:17" ht="15" customHeight="1" x14ac:dyDescent="0.2">
      <c r="K183" s="902"/>
      <c r="L183" s="902"/>
      <c r="M183" s="902"/>
      <c r="N183" s="902"/>
      <c r="P183" s="160"/>
      <c r="Q183" s="160"/>
    </row>
    <row r="184" spans="1:17" ht="18" customHeight="1" x14ac:dyDescent="0.2">
      <c r="B184" s="175" t="s">
        <v>570</v>
      </c>
      <c r="C184" s="898" t="s">
        <v>782</v>
      </c>
      <c r="D184" s="898"/>
      <c r="E184" s="898"/>
      <c r="F184" s="898"/>
      <c r="G184" s="898"/>
      <c r="H184" s="898"/>
      <c r="I184" s="898"/>
      <c r="K184" s="902"/>
      <c r="L184" s="902"/>
      <c r="M184" s="902"/>
      <c r="N184" s="902"/>
      <c r="O184" s="184" t="s">
        <v>806</v>
      </c>
      <c r="P184" s="160"/>
      <c r="Q184" s="160"/>
    </row>
    <row r="185" spans="1:17" ht="15" customHeight="1" x14ac:dyDescent="0.2">
      <c r="P185" s="160"/>
      <c r="Q185" s="160"/>
    </row>
    <row r="186" spans="1:17" ht="15" customHeight="1" x14ac:dyDescent="0.2">
      <c r="P186" s="160"/>
      <c r="Q186" s="160"/>
    </row>
    <row r="187" spans="1:17" ht="15" customHeight="1" x14ac:dyDescent="0.2">
      <c r="P187" s="160"/>
      <c r="Q187" s="160"/>
    </row>
    <row r="188" spans="1:17" ht="15" customHeight="1" x14ac:dyDescent="0.2">
      <c r="P188" s="160"/>
      <c r="Q188" s="160"/>
    </row>
    <row r="189" spans="1:17" ht="15" customHeight="1" x14ac:dyDescent="0.2">
      <c r="P189" s="160"/>
      <c r="Q189" s="160"/>
    </row>
    <row r="190" spans="1:17" ht="15" customHeight="1" x14ac:dyDescent="0.2">
      <c r="L190" s="901" t="s">
        <v>930</v>
      </c>
      <c r="M190" s="901"/>
      <c r="N190" s="901"/>
      <c r="P190" s="160"/>
      <c r="Q190" s="160"/>
    </row>
    <row r="191" spans="1:17" ht="15" customHeight="1" x14ac:dyDescent="0.2">
      <c r="L191" s="901"/>
      <c r="M191" s="901"/>
      <c r="N191" s="901"/>
      <c r="P191" s="160"/>
      <c r="Q191" s="160"/>
    </row>
    <row r="192" spans="1:17" ht="15" customHeight="1" x14ac:dyDescent="0.2">
      <c r="L192" s="901"/>
      <c r="M192" s="901"/>
      <c r="N192" s="901"/>
      <c r="O192" s="195" t="s">
        <v>806</v>
      </c>
      <c r="P192" s="160"/>
      <c r="Q192" s="160"/>
    </row>
    <row r="193" spans="2:17" ht="15" customHeight="1" x14ac:dyDescent="0.2">
      <c r="P193" s="160"/>
      <c r="Q193" s="160"/>
    </row>
    <row r="194" spans="2:17" ht="15" customHeight="1" x14ac:dyDescent="0.2">
      <c r="P194" s="160"/>
      <c r="Q194" s="160"/>
    </row>
    <row r="195" spans="2:17" ht="15" customHeight="1" x14ac:dyDescent="0.2">
      <c r="P195" s="160"/>
      <c r="Q195" s="160"/>
    </row>
    <row r="196" spans="2:17" ht="18" customHeight="1" x14ac:dyDescent="0.2">
      <c r="B196" s="175" t="s">
        <v>571</v>
      </c>
      <c r="C196" s="898" t="s">
        <v>783</v>
      </c>
      <c r="D196" s="898"/>
      <c r="E196" s="898"/>
      <c r="F196" s="898"/>
      <c r="G196" s="898"/>
      <c r="H196" s="898"/>
      <c r="I196" s="898"/>
      <c r="P196" s="160"/>
      <c r="Q196" s="160"/>
    </row>
    <row r="197" spans="2:17" ht="15" customHeight="1" x14ac:dyDescent="0.2">
      <c r="P197" s="160"/>
      <c r="Q197" s="160"/>
    </row>
    <row r="198" spans="2:17" ht="15" customHeight="1" x14ac:dyDescent="0.2">
      <c r="P198" s="160"/>
      <c r="Q198" s="160"/>
    </row>
    <row r="199" spans="2:17" ht="15" customHeight="1" x14ac:dyDescent="0.2">
      <c r="P199" s="160"/>
      <c r="Q199" s="160"/>
    </row>
    <row r="200" spans="2:17" ht="15" customHeight="1" x14ac:dyDescent="0.2">
      <c r="P200" s="160"/>
      <c r="Q200" s="160"/>
    </row>
    <row r="201" spans="2:17" ht="15" customHeight="1" x14ac:dyDescent="0.2">
      <c r="P201" s="160"/>
      <c r="Q201" s="160"/>
    </row>
    <row r="202" spans="2:17" ht="15" customHeight="1" x14ac:dyDescent="0.2">
      <c r="P202" s="160"/>
      <c r="Q202" s="160"/>
    </row>
    <row r="203" spans="2:17" ht="15" customHeight="1" x14ac:dyDescent="0.2">
      <c r="P203" s="160"/>
      <c r="Q203" s="160"/>
    </row>
    <row r="204" spans="2:17" ht="15" customHeight="1" x14ac:dyDescent="0.2">
      <c r="P204" s="160"/>
      <c r="Q204" s="160"/>
    </row>
    <row r="205" spans="2:17" ht="15" customHeight="1" x14ac:dyDescent="0.2">
      <c r="P205" s="160"/>
      <c r="Q205" s="160"/>
    </row>
    <row r="206" spans="2:17" ht="15" customHeight="1" x14ac:dyDescent="0.2">
      <c r="P206" s="160"/>
      <c r="Q206" s="160"/>
    </row>
    <row r="207" spans="2:17" ht="15" customHeight="1" x14ac:dyDescent="0.2">
      <c r="P207" s="160"/>
      <c r="Q207" s="160"/>
    </row>
    <row r="208" spans="2:17" ht="15" customHeight="1" x14ac:dyDescent="0.2">
      <c r="P208" s="160"/>
      <c r="Q208" s="160"/>
    </row>
    <row r="209" spans="1:17" ht="15" customHeight="1" x14ac:dyDescent="0.2">
      <c r="P209" s="160"/>
      <c r="Q209" s="160"/>
    </row>
    <row r="210" spans="1:17" ht="15" customHeight="1" x14ac:dyDescent="0.2">
      <c r="P210" s="160"/>
      <c r="Q210" s="160"/>
    </row>
    <row r="211" spans="1:17" ht="15" customHeight="1" x14ac:dyDescent="0.2">
      <c r="P211" s="160"/>
      <c r="Q211" s="160"/>
    </row>
    <row r="212" spans="1:17" ht="15" customHeight="1" x14ac:dyDescent="0.2">
      <c r="P212" s="160"/>
      <c r="Q212" s="160"/>
    </row>
    <row r="213" spans="1:17" ht="15" customHeight="1" x14ac:dyDescent="0.2">
      <c r="P213" s="160"/>
      <c r="Q213" s="160"/>
    </row>
    <row r="214" spans="1:17" ht="18" customHeight="1" x14ac:dyDescent="0.2">
      <c r="A214" s="15" t="s">
        <v>326</v>
      </c>
      <c r="B214" s="899" t="s">
        <v>784</v>
      </c>
      <c r="C214" s="899"/>
      <c r="D214" s="899"/>
      <c r="E214" s="899"/>
      <c r="F214" s="899"/>
      <c r="G214" s="899"/>
      <c r="H214" s="899"/>
      <c r="I214" s="899"/>
      <c r="J214" s="899"/>
      <c r="P214" s="160"/>
      <c r="Q214" s="160"/>
    </row>
    <row r="215" spans="1:17" ht="20.100000000000001" customHeight="1" x14ac:dyDescent="0.2">
      <c r="B215" s="899"/>
      <c r="C215" s="899"/>
      <c r="D215" s="899"/>
      <c r="E215" s="899"/>
      <c r="F215" s="899"/>
      <c r="G215" s="899"/>
      <c r="H215" s="899"/>
      <c r="I215" s="899"/>
      <c r="J215" s="899"/>
      <c r="P215" s="160"/>
      <c r="Q215" s="160"/>
    </row>
    <row r="216" spans="1:17" ht="15" customHeight="1" x14ac:dyDescent="0.2">
      <c r="B216" s="900" t="s">
        <v>1351</v>
      </c>
      <c r="C216" s="900"/>
      <c r="D216" s="900"/>
      <c r="E216" s="900"/>
      <c r="F216" s="900"/>
      <c r="G216" s="900"/>
      <c r="H216" s="900"/>
      <c r="I216" s="900"/>
      <c r="J216" s="900"/>
      <c r="L216" s="901" t="s">
        <v>928</v>
      </c>
      <c r="M216" s="901"/>
      <c r="N216" s="901"/>
      <c r="P216" s="160"/>
      <c r="Q216" s="160"/>
    </row>
    <row r="217" spans="1:17" ht="18" customHeight="1" x14ac:dyDescent="0.2">
      <c r="B217" s="898" t="s">
        <v>785</v>
      </c>
      <c r="C217" s="898"/>
      <c r="D217" s="898"/>
      <c r="E217" s="898"/>
      <c r="F217" s="898"/>
      <c r="G217" s="898"/>
      <c r="H217" s="898"/>
      <c r="I217" s="898"/>
      <c r="J217" s="898"/>
      <c r="L217" s="901"/>
      <c r="M217" s="901"/>
      <c r="N217" s="901"/>
      <c r="P217" s="160"/>
      <c r="Q217" s="160"/>
    </row>
    <row r="218" spans="1:17" ht="15" customHeight="1" x14ac:dyDescent="0.2">
      <c r="B218" s="899" t="s">
        <v>786</v>
      </c>
      <c r="C218" s="899"/>
      <c r="D218" s="899"/>
      <c r="E218" s="899"/>
      <c r="F218" s="899"/>
      <c r="G218" s="899"/>
      <c r="H218" s="899"/>
      <c r="I218" s="899"/>
      <c r="J218" s="899"/>
      <c r="L218" s="901"/>
      <c r="M218" s="901"/>
      <c r="N218" s="901"/>
      <c r="O218" s="195" t="s">
        <v>806</v>
      </c>
      <c r="P218" s="160"/>
      <c r="Q218" s="160"/>
    </row>
    <row r="219" spans="1:17" ht="15" customHeight="1" x14ac:dyDescent="0.2">
      <c r="B219" s="899"/>
      <c r="C219" s="899"/>
      <c r="D219" s="899"/>
      <c r="E219" s="899"/>
      <c r="F219" s="899"/>
      <c r="G219" s="899"/>
      <c r="H219" s="899"/>
      <c r="I219" s="899"/>
      <c r="J219" s="899"/>
      <c r="P219" s="160"/>
      <c r="Q219" s="160"/>
    </row>
    <row r="220" spans="1:17" ht="15" customHeight="1" x14ac:dyDescent="0.2">
      <c r="B220" s="898" t="s">
        <v>787</v>
      </c>
      <c r="C220" s="898"/>
      <c r="D220" s="898"/>
      <c r="E220" s="898"/>
      <c r="F220" s="898"/>
      <c r="G220" s="898"/>
      <c r="H220" s="898"/>
      <c r="I220" s="898"/>
      <c r="J220" s="898"/>
      <c r="P220" s="160"/>
      <c r="Q220" s="160"/>
    </row>
    <row r="221" spans="1:17" ht="15" customHeight="1" x14ac:dyDescent="0.2">
      <c r="P221" s="160"/>
      <c r="Q221" s="160"/>
    </row>
    <row r="222" spans="1:17" ht="15" customHeight="1" x14ac:dyDescent="0.2">
      <c r="P222" s="160"/>
      <c r="Q222" s="160"/>
    </row>
    <row r="223" spans="1:17" ht="15" customHeight="1" x14ac:dyDescent="0.2">
      <c r="P223" s="160"/>
      <c r="Q223" s="160"/>
    </row>
    <row r="224" spans="1:17" ht="15" customHeight="1" x14ac:dyDescent="0.2">
      <c r="P224" s="160"/>
      <c r="Q224" s="160"/>
    </row>
    <row r="225" spans="1:17" ht="15" customHeight="1" x14ac:dyDescent="0.2">
      <c r="P225" s="160"/>
      <c r="Q225" s="160"/>
    </row>
    <row r="226" spans="1:17" ht="15" customHeight="1" x14ac:dyDescent="0.2">
      <c r="P226" s="160"/>
      <c r="Q226" s="160"/>
    </row>
    <row r="227" spans="1:17" ht="15" customHeight="1" x14ac:dyDescent="0.2">
      <c r="P227" s="160"/>
      <c r="Q227" s="160"/>
    </row>
    <row r="228" spans="1:17" ht="15" customHeight="1" x14ac:dyDescent="0.2">
      <c r="P228" s="160"/>
      <c r="Q228" s="160"/>
    </row>
    <row r="229" spans="1:17" ht="15" customHeight="1" x14ac:dyDescent="0.2">
      <c r="P229" s="160"/>
      <c r="Q229" s="160"/>
    </row>
    <row r="230" spans="1:17" ht="15" customHeight="1" x14ac:dyDescent="0.2">
      <c r="P230" s="160"/>
      <c r="Q230" s="160"/>
    </row>
    <row r="231" spans="1:17" ht="15" customHeight="1" x14ac:dyDescent="0.2">
      <c r="A231" s="15" t="s">
        <v>435</v>
      </c>
      <c r="B231" s="898" t="s">
        <v>789</v>
      </c>
      <c r="C231" s="898"/>
      <c r="D231" s="898"/>
      <c r="E231" s="898"/>
      <c r="F231" s="898"/>
      <c r="G231" s="898"/>
      <c r="H231" s="898"/>
      <c r="I231" s="898"/>
      <c r="J231" s="898"/>
      <c r="P231" s="160"/>
      <c r="Q231" s="160"/>
    </row>
    <row r="232" spans="1:17" ht="15" customHeight="1" x14ac:dyDescent="0.2">
      <c r="L232" s="901" t="s">
        <v>929</v>
      </c>
      <c r="M232" s="901"/>
      <c r="N232" s="901"/>
      <c r="P232" s="160"/>
      <c r="Q232" s="160"/>
    </row>
    <row r="233" spans="1:17" ht="15.95" customHeight="1" x14ac:dyDescent="0.2">
      <c r="B233" s="176" t="s">
        <v>570</v>
      </c>
      <c r="C233" s="899" t="s">
        <v>1004</v>
      </c>
      <c r="D233" s="899"/>
      <c r="E233" s="899"/>
      <c r="F233" s="899"/>
      <c r="G233" s="899"/>
      <c r="H233" s="899"/>
      <c r="I233" s="899"/>
      <c r="J233" s="899"/>
      <c r="L233" s="901"/>
      <c r="M233" s="901"/>
      <c r="N233" s="901"/>
      <c r="P233" s="160"/>
      <c r="Q233" s="160"/>
    </row>
    <row r="234" spans="1:17" ht="15.95" customHeight="1" x14ac:dyDescent="0.2">
      <c r="C234" s="899"/>
      <c r="D234" s="899"/>
      <c r="E234" s="899"/>
      <c r="F234" s="899"/>
      <c r="G234" s="899"/>
      <c r="H234" s="899"/>
      <c r="I234" s="899"/>
      <c r="J234" s="899"/>
      <c r="L234" s="901"/>
      <c r="M234" s="901"/>
      <c r="N234" s="901"/>
      <c r="O234" s="195" t="s">
        <v>806</v>
      </c>
      <c r="P234" s="160"/>
      <c r="Q234" s="160"/>
    </row>
    <row r="235" spans="1:17" ht="18" customHeight="1" x14ac:dyDescent="0.2">
      <c r="C235" s="899"/>
      <c r="D235" s="899"/>
      <c r="E235" s="899"/>
      <c r="F235" s="899"/>
      <c r="G235" s="899"/>
      <c r="H235" s="899"/>
      <c r="I235" s="899"/>
      <c r="J235" s="899"/>
      <c r="P235" s="160"/>
      <c r="Q235" s="160"/>
    </row>
    <row r="236" spans="1:17" ht="15" customHeight="1" x14ac:dyDescent="0.2">
      <c r="C236" s="898" t="s">
        <v>788</v>
      </c>
      <c r="D236" s="898"/>
      <c r="E236" s="898"/>
      <c r="F236" s="898"/>
      <c r="G236" s="898"/>
      <c r="H236" s="898"/>
      <c r="I236" s="898"/>
      <c r="J236" s="898"/>
      <c r="P236" s="160"/>
      <c r="Q236" s="160"/>
    </row>
    <row r="237" spans="1:17" ht="15" customHeight="1" x14ac:dyDescent="0.2">
      <c r="P237" s="160"/>
      <c r="Q237" s="160"/>
    </row>
    <row r="238" spans="1:17" ht="15" customHeight="1" x14ac:dyDescent="0.2">
      <c r="P238" s="160"/>
      <c r="Q238" s="160"/>
    </row>
    <row r="239" spans="1:17" ht="15" customHeight="1" x14ac:dyDescent="0.2">
      <c r="P239" s="160"/>
      <c r="Q239" s="160"/>
    </row>
    <row r="240" spans="1:17" ht="15" customHeight="1" x14ac:dyDescent="0.2">
      <c r="P240" s="160"/>
      <c r="Q240" s="160"/>
    </row>
    <row r="241" spans="2:17" ht="15" customHeight="1" x14ac:dyDescent="0.2">
      <c r="P241" s="160"/>
      <c r="Q241" s="160"/>
    </row>
    <row r="242" spans="2:17" ht="15" customHeight="1" x14ac:dyDescent="0.2">
      <c r="P242" s="160"/>
      <c r="Q242" s="160"/>
    </row>
    <row r="243" spans="2:17" ht="15" customHeight="1" x14ac:dyDescent="0.2">
      <c r="P243" s="160"/>
      <c r="Q243" s="160"/>
    </row>
    <row r="244" spans="2:17" ht="15" customHeight="1" x14ac:dyDescent="0.2">
      <c r="P244" s="160"/>
      <c r="Q244" s="160"/>
    </row>
    <row r="245" spans="2:17" ht="15" customHeight="1" x14ac:dyDescent="0.2">
      <c r="P245" s="160"/>
      <c r="Q245" s="160"/>
    </row>
    <row r="246" spans="2:17" ht="15" customHeight="1" x14ac:dyDescent="0.2">
      <c r="P246" s="160"/>
      <c r="Q246" s="160"/>
    </row>
    <row r="247" spans="2:17" ht="15" customHeight="1" x14ac:dyDescent="0.2">
      <c r="P247" s="160"/>
      <c r="Q247" s="160"/>
    </row>
    <row r="248" spans="2:17" ht="15" customHeight="1" x14ac:dyDescent="0.2">
      <c r="P248" s="160"/>
      <c r="Q248" s="160"/>
    </row>
    <row r="249" spans="2:17" ht="15" customHeight="1" x14ac:dyDescent="0.2">
      <c r="P249" s="160"/>
      <c r="Q249" s="160"/>
    </row>
    <row r="250" spans="2:17" ht="15" customHeight="1" x14ac:dyDescent="0.2">
      <c r="P250" s="160"/>
      <c r="Q250" s="160"/>
    </row>
    <row r="251" spans="2:17" ht="15" customHeight="1" x14ac:dyDescent="0.2">
      <c r="P251" s="160"/>
      <c r="Q251" s="160"/>
    </row>
    <row r="252" spans="2:17" ht="15" customHeight="1" x14ac:dyDescent="0.2">
      <c r="P252" s="160"/>
      <c r="Q252" s="160"/>
    </row>
    <row r="253" spans="2:17" ht="15.95" customHeight="1" x14ac:dyDescent="0.2">
      <c r="B253" s="177" t="s">
        <v>571</v>
      </c>
      <c r="C253" s="899" t="s">
        <v>1332</v>
      </c>
      <c r="D253" s="899"/>
      <c r="E253" s="899"/>
      <c r="F253" s="899"/>
      <c r="G253" s="899"/>
      <c r="H253" s="899"/>
      <c r="I253" s="899"/>
      <c r="J253" s="899"/>
      <c r="P253" s="160"/>
      <c r="Q253" s="160"/>
    </row>
    <row r="254" spans="2:17" ht="15.95" customHeight="1" x14ac:dyDescent="0.2">
      <c r="C254" s="899"/>
      <c r="D254" s="899"/>
      <c r="E254" s="899"/>
      <c r="F254" s="899"/>
      <c r="G254" s="899"/>
      <c r="H254" s="899"/>
      <c r="I254" s="899"/>
      <c r="J254" s="899"/>
      <c r="P254" s="160"/>
      <c r="Q254" s="160"/>
    </row>
    <row r="255" spans="2:17" ht="15.95" customHeight="1" x14ac:dyDescent="0.2">
      <c r="C255" s="899"/>
      <c r="D255" s="899"/>
      <c r="E255" s="899"/>
      <c r="F255" s="899"/>
      <c r="G255" s="899"/>
      <c r="H255" s="899"/>
      <c r="I255" s="899"/>
      <c r="J255" s="899"/>
      <c r="P255" s="160"/>
      <c r="Q255" s="160"/>
    </row>
    <row r="256" spans="2:17" ht="18" customHeight="1" x14ac:dyDescent="0.2">
      <c r="C256" s="899"/>
      <c r="D256" s="899"/>
      <c r="E256" s="899"/>
      <c r="F256" s="899"/>
      <c r="G256" s="899"/>
      <c r="H256" s="899"/>
      <c r="I256" s="899"/>
      <c r="J256" s="899"/>
      <c r="P256" s="160"/>
      <c r="Q256" s="160"/>
    </row>
    <row r="257" spans="3:17" ht="15" customHeight="1" x14ac:dyDescent="0.2">
      <c r="C257" s="898" t="s">
        <v>790</v>
      </c>
      <c r="D257" s="898"/>
      <c r="E257" s="898"/>
      <c r="F257" s="898"/>
      <c r="G257" s="898"/>
      <c r="H257" s="898"/>
      <c r="I257" s="898"/>
      <c r="J257" s="898"/>
      <c r="P257" s="160"/>
      <c r="Q257" s="160"/>
    </row>
    <row r="258" spans="3:17" ht="15" customHeight="1" x14ac:dyDescent="0.2">
      <c r="C258" s="178"/>
      <c r="D258" s="178"/>
      <c r="E258" s="178"/>
      <c r="F258" s="178"/>
      <c r="G258" s="178"/>
      <c r="H258" s="178"/>
      <c r="I258" s="178"/>
      <c r="J258" s="178"/>
      <c r="P258" s="160"/>
      <c r="Q258" s="160"/>
    </row>
    <row r="259" spans="3:17" ht="15" customHeight="1" x14ac:dyDescent="0.2">
      <c r="C259" s="178"/>
      <c r="D259" s="178"/>
      <c r="E259" s="178"/>
      <c r="F259" s="178"/>
      <c r="G259" s="178"/>
      <c r="H259" s="178"/>
      <c r="I259" s="178"/>
      <c r="J259" s="178"/>
      <c r="P259" s="160"/>
      <c r="Q259" s="160"/>
    </row>
    <row r="260" spans="3:17" ht="15" customHeight="1" x14ac:dyDescent="0.2">
      <c r="C260" s="178"/>
      <c r="D260" s="178"/>
      <c r="E260" s="178"/>
      <c r="F260" s="178"/>
      <c r="G260" s="178"/>
      <c r="H260" s="178"/>
      <c r="I260" s="178"/>
      <c r="J260" s="178"/>
      <c r="P260" s="160"/>
      <c r="Q260" s="160"/>
    </row>
    <row r="261" spans="3:17" ht="15" customHeight="1" x14ac:dyDescent="0.2">
      <c r="C261" s="178"/>
      <c r="D261" s="178"/>
      <c r="E261" s="178"/>
      <c r="F261" s="178"/>
      <c r="G261" s="178"/>
      <c r="H261" s="178"/>
      <c r="I261" s="178"/>
      <c r="J261" s="178"/>
      <c r="P261" s="160"/>
      <c r="Q261" s="160"/>
    </row>
    <row r="262" spans="3:17" ht="15" customHeight="1" x14ac:dyDescent="0.2">
      <c r="C262" s="178"/>
      <c r="D262" s="178"/>
      <c r="E262" s="178"/>
      <c r="F262" s="178"/>
      <c r="G262" s="178"/>
      <c r="H262" s="178"/>
      <c r="I262" s="178"/>
      <c r="J262" s="178"/>
      <c r="P262" s="160"/>
      <c r="Q262" s="160"/>
    </row>
    <row r="263" spans="3:17" ht="15" customHeight="1" x14ac:dyDescent="0.2">
      <c r="C263" s="178"/>
      <c r="D263" s="178"/>
      <c r="E263" s="178"/>
      <c r="F263" s="178"/>
      <c r="G263" s="178"/>
      <c r="H263" s="178"/>
      <c r="I263" s="178"/>
      <c r="J263" s="178"/>
      <c r="P263" s="160"/>
      <c r="Q263" s="160"/>
    </row>
    <row r="264" spans="3:17" ht="15" customHeight="1" x14ac:dyDescent="0.2">
      <c r="C264" s="178"/>
      <c r="D264" s="178"/>
      <c r="E264" s="178"/>
      <c r="F264" s="178"/>
      <c r="G264" s="178"/>
      <c r="H264" s="178"/>
      <c r="I264" s="178"/>
      <c r="J264" s="178"/>
      <c r="P264" s="160"/>
      <c r="Q264" s="160"/>
    </row>
    <row r="265" spans="3:17" ht="15" customHeight="1" x14ac:dyDescent="0.2">
      <c r="C265" s="178"/>
      <c r="D265" s="178"/>
      <c r="E265" s="178"/>
      <c r="F265" s="178"/>
      <c r="G265" s="178"/>
      <c r="H265" s="178"/>
      <c r="I265" s="178"/>
      <c r="J265" s="178"/>
      <c r="P265" s="160"/>
      <c r="Q265" s="160"/>
    </row>
    <row r="266" spans="3:17" ht="15" customHeight="1" x14ac:dyDescent="0.2">
      <c r="C266" s="178"/>
      <c r="D266" s="178"/>
      <c r="E266" s="178"/>
      <c r="F266" s="178"/>
      <c r="G266" s="178"/>
      <c r="H266" s="178"/>
      <c r="I266" s="178"/>
      <c r="J266" s="178"/>
      <c r="P266" s="160"/>
      <c r="Q266" s="160"/>
    </row>
    <row r="267" spans="3:17" ht="15" customHeight="1" x14ac:dyDescent="0.2">
      <c r="C267" s="898" t="s">
        <v>791</v>
      </c>
      <c r="D267" s="898"/>
      <c r="E267" s="898"/>
      <c r="F267" s="898"/>
      <c r="G267" s="898"/>
      <c r="H267" s="898"/>
      <c r="I267" s="898"/>
      <c r="J267" s="898"/>
      <c r="P267" s="160"/>
      <c r="Q267" s="160"/>
    </row>
    <row r="268" spans="3:17" ht="15" customHeight="1" x14ac:dyDescent="0.2">
      <c r="P268" s="160"/>
      <c r="Q268" s="160"/>
    </row>
    <row r="269" spans="3:17" ht="15" customHeight="1" x14ac:dyDescent="0.2">
      <c r="P269" s="160"/>
      <c r="Q269" s="160"/>
    </row>
    <row r="270" spans="3:17" ht="15" customHeight="1" x14ac:dyDescent="0.2">
      <c r="P270" s="160"/>
      <c r="Q270" s="160"/>
    </row>
    <row r="271" spans="3:17" ht="15" customHeight="1" x14ac:dyDescent="0.2">
      <c r="P271" s="160"/>
      <c r="Q271" s="160"/>
    </row>
    <row r="272" spans="3:17" ht="15" customHeight="1" x14ac:dyDescent="0.2">
      <c r="P272" s="160"/>
      <c r="Q272" s="160"/>
    </row>
    <row r="273" spans="1:17" ht="15" customHeight="1" x14ac:dyDescent="0.2">
      <c r="P273" s="160"/>
      <c r="Q273" s="160"/>
    </row>
    <row r="274" spans="1:17" ht="15" customHeight="1" x14ac:dyDescent="0.2">
      <c r="P274" s="160"/>
      <c r="Q274" s="160"/>
    </row>
    <row r="275" spans="1:17" ht="15" customHeight="1" x14ac:dyDescent="0.2">
      <c r="P275" s="160"/>
      <c r="Q275" s="160"/>
    </row>
    <row r="276" spans="1:17" ht="15" customHeight="1" x14ac:dyDescent="0.2">
      <c r="P276" s="160"/>
      <c r="Q276" s="160"/>
    </row>
    <row r="277" spans="1:17" ht="15" customHeight="1" x14ac:dyDescent="0.2">
      <c r="P277" s="160"/>
      <c r="Q277" s="160"/>
    </row>
    <row r="278" spans="1:17" ht="15" customHeight="1" x14ac:dyDescent="0.2">
      <c r="P278" s="160"/>
      <c r="Q278" s="160"/>
    </row>
    <row r="279" spans="1:17" ht="15" customHeight="1" x14ac:dyDescent="0.2">
      <c r="K279" s="902" t="s">
        <v>924</v>
      </c>
      <c r="L279" s="902"/>
      <c r="M279" s="902"/>
      <c r="N279" s="902"/>
      <c r="P279" s="160"/>
      <c r="Q279" s="160"/>
    </row>
    <row r="280" spans="1:17" ht="15" customHeight="1" x14ac:dyDescent="0.2">
      <c r="K280" s="902"/>
      <c r="L280" s="902"/>
      <c r="M280" s="902"/>
      <c r="N280" s="902"/>
      <c r="P280" s="160"/>
      <c r="Q280" s="160"/>
    </row>
    <row r="281" spans="1:17" ht="15" customHeight="1" x14ac:dyDescent="0.2">
      <c r="K281" s="902"/>
      <c r="L281" s="902"/>
      <c r="M281" s="902"/>
      <c r="N281" s="902"/>
      <c r="O281" s="184" t="s">
        <v>806</v>
      </c>
      <c r="P281" s="160"/>
      <c r="Q281" s="160"/>
    </row>
    <row r="282" spans="1:17" ht="15" customHeight="1" x14ac:dyDescent="0.2">
      <c r="A282" s="15" t="s">
        <v>385</v>
      </c>
      <c r="B282" s="898" t="s">
        <v>789</v>
      </c>
      <c r="C282" s="898"/>
      <c r="D282" s="898"/>
      <c r="E282" s="898"/>
      <c r="F282" s="898"/>
      <c r="G282" s="898"/>
      <c r="H282" s="898"/>
      <c r="I282" s="898"/>
      <c r="J282" s="898"/>
      <c r="P282" s="160"/>
      <c r="Q282" s="160"/>
    </row>
    <row r="283" spans="1:17" ht="15" customHeight="1" x14ac:dyDescent="0.2">
      <c r="P283" s="160"/>
      <c r="Q283" s="160"/>
    </row>
    <row r="284" spans="1:17" ht="15" customHeight="1" x14ac:dyDescent="0.2">
      <c r="B284" s="179" t="s">
        <v>570</v>
      </c>
      <c r="C284" s="899" t="s">
        <v>792</v>
      </c>
      <c r="D284" s="899"/>
      <c r="E284" s="899"/>
      <c r="F284" s="899"/>
      <c r="G284" s="899"/>
      <c r="H284" s="899"/>
      <c r="I284" s="899"/>
      <c r="J284" s="899"/>
      <c r="P284" s="160"/>
      <c r="Q284" s="160"/>
    </row>
    <row r="285" spans="1:17" ht="15" customHeight="1" x14ac:dyDescent="0.2">
      <c r="C285" s="899"/>
      <c r="D285" s="899"/>
      <c r="E285" s="899"/>
      <c r="F285" s="899"/>
      <c r="G285" s="899"/>
      <c r="H285" s="899"/>
      <c r="I285" s="899"/>
      <c r="J285" s="899"/>
      <c r="L285" s="901" t="s">
        <v>931</v>
      </c>
      <c r="M285" s="901"/>
      <c r="N285" s="901"/>
      <c r="P285" s="160"/>
      <c r="Q285" s="160"/>
    </row>
    <row r="286" spans="1:17" ht="15" customHeight="1" x14ac:dyDescent="0.2">
      <c r="L286" s="901"/>
      <c r="M286" s="901"/>
      <c r="N286" s="901"/>
      <c r="P286" s="160"/>
      <c r="Q286" s="160"/>
    </row>
    <row r="287" spans="1:17" ht="15" customHeight="1" x14ac:dyDescent="0.2">
      <c r="L287" s="901"/>
      <c r="M287" s="901"/>
      <c r="N287" s="901"/>
      <c r="O287" s="195" t="s">
        <v>806</v>
      </c>
      <c r="P287" s="160"/>
      <c r="Q287" s="160"/>
    </row>
    <row r="288" spans="1:17" ht="15" customHeight="1" x14ac:dyDescent="0.2">
      <c r="P288" s="160"/>
      <c r="Q288" s="160"/>
    </row>
    <row r="289" spans="1:17" ht="15" customHeight="1" x14ac:dyDescent="0.2">
      <c r="P289" s="160"/>
      <c r="Q289" s="160"/>
    </row>
    <row r="290" spans="1:17" ht="15" customHeight="1" x14ac:dyDescent="0.2">
      <c r="P290" s="160"/>
      <c r="Q290" s="160"/>
    </row>
    <row r="291" spans="1:17" ht="15" customHeight="1" x14ac:dyDescent="0.2">
      <c r="B291" s="179" t="s">
        <v>571</v>
      </c>
      <c r="C291" s="899" t="s">
        <v>793</v>
      </c>
      <c r="D291" s="899"/>
      <c r="E291" s="899"/>
      <c r="F291" s="899"/>
      <c r="G291" s="899"/>
      <c r="H291" s="899"/>
      <c r="I291" s="899"/>
      <c r="J291" s="899"/>
      <c r="P291" s="160"/>
      <c r="Q291" s="160"/>
    </row>
    <row r="292" spans="1:17" ht="15" customHeight="1" x14ac:dyDescent="0.2">
      <c r="C292" s="899"/>
      <c r="D292" s="899"/>
      <c r="E292" s="899"/>
      <c r="F292" s="899"/>
      <c r="G292" s="899"/>
      <c r="H292" s="899"/>
      <c r="I292" s="899"/>
      <c r="J292" s="899"/>
      <c r="P292" s="160"/>
      <c r="Q292" s="160"/>
    </row>
    <row r="293" spans="1:17" ht="15" customHeight="1" x14ac:dyDescent="0.2">
      <c r="P293" s="160"/>
      <c r="Q293" s="160"/>
    </row>
    <row r="294" spans="1:17" ht="15" customHeight="1" x14ac:dyDescent="0.2">
      <c r="P294" s="160"/>
      <c r="Q294" s="160"/>
    </row>
    <row r="295" spans="1:17" ht="15" customHeight="1" x14ac:dyDescent="0.2">
      <c r="P295" s="160"/>
      <c r="Q295" s="160"/>
    </row>
    <row r="296" spans="1:17" ht="15" customHeight="1" x14ac:dyDescent="0.2">
      <c r="P296" s="160"/>
      <c r="Q296" s="160"/>
    </row>
    <row r="297" spans="1:17" ht="15" customHeight="1" x14ac:dyDescent="0.2">
      <c r="P297" s="160"/>
      <c r="Q297" s="160"/>
    </row>
    <row r="298" spans="1:17" ht="15" customHeight="1" x14ac:dyDescent="0.2">
      <c r="P298" s="160"/>
      <c r="Q298" s="160"/>
    </row>
    <row r="299" spans="1:17" ht="15" customHeight="1" x14ac:dyDescent="0.2">
      <c r="P299" s="160"/>
      <c r="Q299" s="160"/>
    </row>
    <row r="300" spans="1:17" ht="15" customHeight="1" x14ac:dyDescent="0.2">
      <c r="P300" s="160"/>
      <c r="Q300" s="160"/>
    </row>
    <row r="301" spans="1:17" ht="15" customHeight="1" x14ac:dyDescent="0.2">
      <c r="P301" s="160"/>
      <c r="Q301" s="160"/>
    </row>
    <row r="302" spans="1:17" ht="15" customHeight="1" x14ac:dyDescent="0.2">
      <c r="P302" s="160"/>
      <c r="Q302" s="160"/>
    </row>
    <row r="303" spans="1:17" ht="15" customHeight="1" x14ac:dyDescent="0.2">
      <c r="P303" s="160"/>
      <c r="Q303" s="160"/>
    </row>
    <row r="304" spans="1:17" ht="18" customHeight="1" x14ac:dyDescent="0.2">
      <c r="A304" s="15" t="s">
        <v>517</v>
      </c>
      <c r="B304" s="899" t="s">
        <v>795</v>
      </c>
      <c r="C304" s="899"/>
      <c r="D304" s="899"/>
      <c r="E304" s="899"/>
      <c r="F304" s="899"/>
      <c r="G304" s="899"/>
      <c r="H304" s="899"/>
      <c r="I304" s="899"/>
      <c r="J304" s="899"/>
      <c r="P304" s="160"/>
      <c r="Q304" s="160"/>
    </row>
    <row r="305" spans="2:17" ht="20.100000000000001" customHeight="1" x14ac:dyDescent="0.2">
      <c r="B305" s="899"/>
      <c r="C305" s="899"/>
      <c r="D305" s="899"/>
      <c r="E305" s="899"/>
      <c r="F305" s="899"/>
      <c r="G305" s="899"/>
      <c r="H305" s="899"/>
      <c r="I305" s="899"/>
      <c r="J305" s="899"/>
      <c r="L305" s="901" t="s">
        <v>934</v>
      </c>
      <c r="M305" s="901"/>
      <c r="N305" s="901"/>
      <c r="P305" s="160"/>
      <c r="Q305" s="160"/>
    </row>
    <row r="306" spans="2:17" ht="15" customHeight="1" x14ac:dyDescent="0.2">
      <c r="B306" s="900" t="s">
        <v>1333</v>
      </c>
      <c r="C306" s="900"/>
      <c r="D306" s="900"/>
      <c r="E306" s="900"/>
      <c r="F306" s="900"/>
      <c r="G306" s="900"/>
      <c r="H306" s="900"/>
      <c r="I306" s="900"/>
      <c r="J306" s="900"/>
      <c r="L306" s="901"/>
      <c r="M306" s="901"/>
      <c r="N306" s="901"/>
      <c r="P306" s="160"/>
      <c r="Q306" s="160"/>
    </row>
    <row r="307" spans="2:17" ht="18" customHeight="1" x14ac:dyDescent="0.2">
      <c r="B307" s="898" t="s">
        <v>798</v>
      </c>
      <c r="C307" s="898"/>
      <c r="D307" s="898"/>
      <c r="E307" s="898"/>
      <c r="F307" s="898"/>
      <c r="G307" s="898"/>
      <c r="H307" s="898"/>
      <c r="I307" s="898"/>
      <c r="J307" s="898"/>
      <c r="L307" s="901"/>
      <c r="M307" s="901"/>
      <c r="N307" s="901"/>
      <c r="O307" s="195" t="s">
        <v>806</v>
      </c>
      <c r="P307" s="160"/>
      <c r="Q307" s="160"/>
    </row>
    <row r="308" spans="2:17" ht="15" customHeight="1" x14ac:dyDescent="0.2">
      <c r="B308" s="899" t="s">
        <v>796</v>
      </c>
      <c r="C308" s="899"/>
      <c r="D308" s="899"/>
      <c r="E308" s="899"/>
      <c r="F308" s="899"/>
      <c r="G308" s="899"/>
      <c r="H308" s="899"/>
      <c r="I308" s="899"/>
      <c r="J308" s="899"/>
      <c r="P308" s="160"/>
      <c r="Q308" s="160"/>
    </row>
    <row r="309" spans="2:17" ht="15" customHeight="1" x14ac:dyDescent="0.2">
      <c r="B309" s="899"/>
      <c r="C309" s="899"/>
      <c r="D309" s="899"/>
      <c r="E309" s="899"/>
      <c r="F309" s="899"/>
      <c r="G309" s="899"/>
      <c r="H309" s="899"/>
      <c r="I309" s="899"/>
      <c r="J309" s="899"/>
      <c r="P309" s="160"/>
      <c r="Q309" s="160"/>
    </row>
    <row r="310" spans="2:17" ht="15" customHeight="1" x14ac:dyDescent="0.2">
      <c r="B310" s="898" t="s">
        <v>797</v>
      </c>
      <c r="C310" s="898"/>
      <c r="D310" s="898"/>
      <c r="E310" s="898"/>
      <c r="F310" s="898"/>
      <c r="G310" s="898"/>
      <c r="H310" s="898"/>
      <c r="I310" s="898"/>
      <c r="J310" s="898"/>
      <c r="P310" s="160"/>
      <c r="Q310" s="160"/>
    </row>
    <row r="311" spans="2:17" ht="15" customHeight="1" x14ac:dyDescent="0.2">
      <c r="P311" s="160"/>
      <c r="Q311" s="160"/>
    </row>
    <row r="312" spans="2:17" ht="15" customHeight="1" x14ac:dyDescent="0.2">
      <c r="P312" s="160"/>
      <c r="Q312" s="160"/>
    </row>
    <row r="313" spans="2:17" ht="15" customHeight="1" x14ac:dyDescent="0.2">
      <c r="P313" s="160"/>
      <c r="Q313" s="160"/>
    </row>
    <row r="314" spans="2:17" ht="15" customHeight="1" x14ac:dyDescent="0.2">
      <c r="P314" s="160"/>
      <c r="Q314" s="160"/>
    </row>
    <row r="315" spans="2:17" ht="15" customHeight="1" x14ac:dyDescent="0.2">
      <c r="P315" s="160"/>
      <c r="Q315" s="160"/>
    </row>
    <row r="316" spans="2:17" ht="15" customHeight="1" x14ac:dyDescent="0.2">
      <c r="P316" s="160"/>
      <c r="Q316" s="160"/>
    </row>
    <row r="317" spans="2:17" ht="15" customHeight="1" x14ac:dyDescent="0.2">
      <c r="P317" s="160"/>
      <c r="Q317" s="160"/>
    </row>
    <row r="318" spans="2:17" ht="15" customHeight="1" x14ac:dyDescent="0.2">
      <c r="P318" s="160"/>
      <c r="Q318" s="160"/>
    </row>
    <row r="319" spans="2:17" ht="15" customHeight="1" x14ac:dyDescent="0.2">
      <c r="P319" s="160"/>
      <c r="Q319" s="160"/>
    </row>
    <row r="320" spans="2:17" ht="15" customHeight="1" x14ac:dyDescent="0.2">
      <c r="P320" s="160"/>
      <c r="Q320" s="160"/>
    </row>
    <row r="321" spans="1:17" ht="15" customHeight="1" x14ac:dyDescent="0.2">
      <c r="P321" s="160"/>
      <c r="Q321" s="160"/>
    </row>
    <row r="322" spans="1:17" ht="15" customHeight="1" x14ac:dyDescent="0.2">
      <c r="P322" s="160"/>
      <c r="Q322" s="160"/>
    </row>
    <row r="323" spans="1:17" ht="15" customHeight="1" x14ac:dyDescent="0.2">
      <c r="A323" s="15" t="s">
        <v>321</v>
      </c>
      <c r="B323" s="180" t="s">
        <v>570</v>
      </c>
      <c r="C323" s="898" t="s">
        <v>799</v>
      </c>
      <c r="D323" s="898"/>
      <c r="E323" s="898"/>
      <c r="F323" s="898"/>
      <c r="G323" s="898"/>
      <c r="H323" s="898"/>
      <c r="I323" s="898"/>
      <c r="J323" s="898"/>
      <c r="P323" s="160"/>
      <c r="Q323" s="160"/>
    </row>
    <row r="324" spans="1:17" ht="15" customHeight="1" x14ac:dyDescent="0.2">
      <c r="L324" s="901" t="s">
        <v>936</v>
      </c>
      <c r="M324" s="901"/>
      <c r="N324" s="901"/>
      <c r="P324" s="160"/>
      <c r="Q324" s="160"/>
    </row>
    <row r="325" spans="1:17" ht="15" customHeight="1" x14ac:dyDescent="0.2">
      <c r="L325" s="901"/>
      <c r="M325" s="901"/>
      <c r="N325" s="901"/>
      <c r="P325" s="160"/>
      <c r="Q325" s="160"/>
    </row>
    <row r="326" spans="1:17" ht="15" customHeight="1" x14ac:dyDescent="0.2">
      <c r="L326" s="901"/>
      <c r="M326" s="901"/>
      <c r="N326" s="901"/>
      <c r="O326" s="195" t="s">
        <v>806</v>
      </c>
      <c r="P326" s="160"/>
      <c r="Q326" s="160"/>
    </row>
    <row r="327" spans="1:17" ht="15" customHeight="1" x14ac:dyDescent="0.2">
      <c r="P327" s="160"/>
      <c r="Q327" s="160"/>
    </row>
    <row r="328" spans="1:17" ht="15" customHeight="1" x14ac:dyDescent="0.2">
      <c r="P328" s="160"/>
      <c r="Q328" s="160"/>
    </row>
    <row r="329" spans="1:17" ht="15" customHeight="1" x14ac:dyDescent="0.2">
      <c r="C329" s="899" t="s">
        <v>1005</v>
      </c>
      <c r="D329" s="899"/>
      <c r="E329" s="899"/>
      <c r="F329" s="899"/>
      <c r="G329" s="899"/>
      <c r="H329" s="899"/>
      <c r="I329" s="899"/>
      <c r="J329" s="899"/>
      <c r="P329" s="160"/>
      <c r="Q329" s="160"/>
    </row>
    <row r="330" spans="1:17" ht="15" customHeight="1" x14ac:dyDescent="0.2">
      <c r="C330" s="899"/>
      <c r="D330" s="899"/>
      <c r="E330" s="899"/>
      <c r="F330" s="899"/>
      <c r="G330" s="899"/>
      <c r="H330" s="899"/>
      <c r="I330" s="899"/>
      <c r="J330" s="899"/>
      <c r="P330" s="160"/>
      <c r="Q330" s="160"/>
    </row>
    <row r="331" spans="1:17" ht="15" customHeight="1" x14ac:dyDescent="0.2">
      <c r="P331" s="160"/>
      <c r="Q331" s="160"/>
    </row>
    <row r="332" spans="1:17" ht="15" customHeight="1" x14ac:dyDescent="0.2">
      <c r="P332" s="160"/>
      <c r="Q332" s="160"/>
    </row>
    <row r="333" spans="1:17" ht="15" customHeight="1" x14ac:dyDescent="0.2">
      <c r="P333" s="160"/>
      <c r="Q333" s="160"/>
    </row>
    <row r="334" spans="1:17" ht="15" customHeight="1" x14ac:dyDescent="0.2">
      <c r="P334" s="160"/>
      <c r="Q334" s="160"/>
    </row>
    <row r="335" spans="1:17" ht="15" customHeight="1" x14ac:dyDescent="0.2">
      <c r="B335" s="181" t="s">
        <v>571</v>
      </c>
      <c r="C335" s="898" t="s">
        <v>800</v>
      </c>
      <c r="D335" s="898"/>
      <c r="E335" s="898"/>
      <c r="F335" s="898"/>
      <c r="G335" s="898"/>
      <c r="H335" s="898"/>
      <c r="I335" s="898"/>
      <c r="J335" s="898"/>
      <c r="P335" s="160"/>
      <c r="Q335" s="160"/>
    </row>
    <row r="336" spans="1:17" ht="15" customHeight="1" x14ac:dyDescent="0.2">
      <c r="P336" s="160"/>
      <c r="Q336" s="160"/>
    </row>
    <row r="337" spans="2:17" ht="15" customHeight="1" x14ac:dyDescent="0.2">
      <c r="P337" s="160"/>
      <c r="Q337" s="160"/>
    </row>
    <row r="338" spans="2:17" ht="15" customHeight="1" x14ac:dyDescent="0.2">
      <c r="P338" s="160"/>
      <c r="Q338" s="160"/>
    </row>
    <row r="339" spans="2:17" ht="15" customHeight="1" x14ac:dyDescent="0.2">
      <c r="P339" s="160"/>
      <c r="Q339" s="160"/>
    </row>
    <row r="340" spans="2:17" ht="15" customHeight="1" x14ac:dyDescent="0.2">
      <c r="P340" s="160"/>
      <c r="Q340" s="160"/>
    </row>
    <row r="341" spans="2:17" ht="15" customHeight="1" x14ac:dyDescent="0.2">
      <c r="P341" s="160"/>
      <c r="Q341" s="160"/>
    </row>
    <row r="342" spans="2:17" ht="15" customHeight="1" x14ac:dyDescent="0.2">
      <c r="C342" s="899" t="s">
        <v>1334</v>
      </c>
      <c r="D342" s="899"/>
      <c r="E342" s="899"/>
      <c r="F342" s="899"/>
      <c r="G342" s="899"/>
      <c r="H342" s="899"/>
      <c r="I342" s="899"/>
      <c r="J342" s="899"/>
      <c r="P342" s="160"/>
      <c r="Q342" s="160"/>
    </row>
    <row r="343" spans="2:17" ht="15" customHeight="1" x14ac:dyDescent="0.2">
      <c r="C343" s="899"/>
      <c r="D343" s="899"/>
      <c r="E343" s="899"/>
      <c r="F343" s="899"/>
      <c r="G343" s="899"/>
      <c r="H343" s="899"/>
      <c r="I343" s="899"/>
      <c r="J343" s="899"/>
      <c r="P343" s="160"/>
      <c r="Q343" s="160"/>
    </row>
    <row r="344" spans="2:17" ht="15" customHeight="1" x14ac:dyDescent="0.2">
      <c r="P344" s="160"/>
      <c r="Q344" s="160"/>
    </row>
    <row r="345" spans="2:17" ht="15" customHeight="1" x14ac:dyDescent="0.2">
      <c r="P345" s="160"/>
      <c r="Q345" s="160"/>
    </row>
    <row r="346" spans="2:17" ht="15" customHeight="1" x14ac:dyDescent="0.2">
      <c r="P346" s="160"/>
      <c r="Q346" s="160"/>
    </row>
    <row r="347" spans="2:17" ht="15" customHeight="1" x14ac:dyDescent="0.2">
      <c r="P347" s="160"/>
      <c r="Q347" s="160"/>
    </row>
    <row r="348" spans="2:17" ht="15" customHeight="1" x14ac:dyDescent="0.2">
      <c r="P348" s="160"/>
      <c r="Q348" s="160"/>
    </row>
    <row r="349" spans="2:17" ht="15" customHeight="1" x14ac:dyDescent="0.2">
      <c r="P349" s="160"/>
      <c r="Q349" s="160"/>
    </row>
    <row r="350" spans="2:17" ht="15" customHeight="1" x14ac:dyDescent="0.2">
      <c r="B350" s="182" t="s">
        <v>572</v>
      </c>
      <c r="C350" s="898" t="s">
        <v>801</v>
      </c>
      <c r="D350" s="898"/>
      <c r="E350" s="898"/>
      <c r="F350" s="898"/>
      <c r="G350" s="898"/>
      <c r="H350" s="898"/>
      <c r="I350" s="898"/>
      <c r="J350" s="898"/>
      <c r="P350" s="160"/>
      <c r="Q350" s="160"/>
    </row>
    <row r="351" spans="2:17" ht="15" customHeight="1" x14ac:dyDescent="0.2">
      <c r="P351" s="160"/>
      <c r="Q351" s="160"/>
    </row>
    <row r="352" spans="2:17" ht="15" customHeight="1" x14ac:dyDescent="0.2">
      <c r="P352" s="160"/>
      <c r="Q352" s="160"/>
    </row>
    <row r="353" spans="1:17" ht="15" customHeight="1" x14ac:dyDescent="0.2">
      <c r="P353" s="160"/>
      <c r="Q353" s="160"/>
    </row>
    <row r="354" spans="1:17" ht="15" customHeight="1" x14ac:dyDescent="0.2">
      <c r="P354" s="160"/>
      <c r="Q354" s="160"/>
    </row>
    <row r="355" spans="1:17" ht="15" customHeight="1" x14ac:dyDescent="0.2">
      <c r="P355" s="160"/>
      <c r="Q355" s="160"/>
    </row>
    <row r="356" spans="1:17" ht="15" customHeight="1" x14ac:dyDescent="0.2">
      <c r="P356" s="160"/>
      <c r="Q356" s="160"/>
    </row>
    <row r="357" spans="1:17" ht="15" customHeight="1" x14ac:dyDescent="0.2">
      <c r="C357" s="899" t="s">
        <v>803</v>
      </c>
      <c r="D357" s="899"/>
      <c r="E357" s="899"/>
      <c r="F357" s="899"/>
      <c r="G357" s="899"/>
      <c r="H357" s="899"/>
      <c r="I357" s="899"/>
      <c r="J357" s="899"/>
      <c r="P357" s="160"/>
      <c r="Q357" s="160"/>
    </row>
    <row r="358" spans="1:17" ht="15" customHeight="1" x14ac:dyDescent="0.2">
      <c r="C358" s="899"/>
      <c r="D358" s="899"/>
      <c r="E358" s="899"/>
      <c r="F358" s="899"/>
      <c r="G358" s="899"/>
      <c r="H358" s="899"/>
      <c r="I358" s="899"/>
      <c r="J358" s="899"/>
      <c r="P358" s="160"/>
      <c r="Q358" s="160"/>
    </row>
    <row r="359" spans="1:17" ht="15" customHeight="1" x14ac:dyDescent="0.2">
      <c r="P359" s="160"/>
      <c r="Q359" s="160"/>
    </row>
    <row r="360" spans="1:17" ht="15" customHeight="1" x14ac:dyDescent="0.2">
      <c r="P360" s="160"/>
      <c r="Q360" s="160"/>
    </row>
    <row r="361" spans="1:17" ht="15" customHeight="1" x14ac:dyDescent="0.2">
      <c r="K361" s="902" t="s">
        <v>924</v>
      </c>
      <c r="L361" s="902"/>
      <c r="M361" s="902"/>
      <c r="N361" s="902"/>
      <c r="P361" s="160"/>
      <c r="Q361" s="160"/>
    </row>
    <row r="362" spans="1:17" ht="15" customHeight="1" x14ac:dyDescent="0.2">
      <c r="K362" s="902"/>
      <c r="L362" s="902"/>
      <c r="M362" s="902"/>
      <c r="N362" s="902"/>
      <c r="P362" s="160"/>
      <c r="Q362" s="160"/>
    </row>
    <row r="363" spans="1:17" ht="15" customHeight="1" x14ac:dyDescent="0.2">
      <c r="K363" s="902"/>
      <c r="L363" s="902"/>
      <c r="M363" s="902"/>
      <c r="N363" s="902"/>
      <c r="O363" s="184" t="s">
        <v>806</v>
      </c>
      <c r="P363" s="160"/>
      <c r="Q363" s="160"/>
    </row>
    <row r="364" spans="1:17" ht="15" customHeight="1" x14ac:dyDescent="0.2">
      <c r="P364" s="160"/>
      <c r="Q364" s="160"/>
    </row>
    <row r="365" spans="1:17" ht="15" customHeight="1" x14ac:dyDescent="0.2">
      <c r="A365" s="15" t="s">
        <v>201</v>
      </c>
      <c r="B365" s="898" t="s">
        <v>802</v>
      </c>
      <c r="C365" s="898"/>
      <c r="D365" s="898"/>
      <c r="E365" s="898"/>
      <c r="F365" s="898"/>
      <c r="G365" s="898"/>
      <c r="H365" s="898"/>
      <c r="I365" s="898"/>
      <c r="P365" s="160"/>
      <c r="Q365" s="160"/>
    </row>
    <row r="366" spans="1:17" ht="15" customHeight="1" x14ac:dyDescent="0.2">
      <c r="P366" s="160"/>
      <c r="Q366" s="160"/>
    </row>
    <row r="367" spans="1:17" ht="15" customHeight="1" x14ac:dyDescent="0.2">
      <c r="P367" s="160"/>
      <c r="Q367" s="160"/>
    </row>
    <row r="368" spans="1:17" ht="15" customHeight="1" x14ac:dyDescent="0.2">
      <c r="P368" s="160"/>
      <c r="Q368" s="160"/>
    </row>
    <row r="369" spans="2:17" ht="15" customHeight="1" x14ac:dyDescent="0.2">
      <c r="P369" s="160"/>
      <c r="Q369" s="160"/>
    </row>
    <row r="370" spans="2:17" ht="15" customHeight="1" x14ac:dyDescent="0.2">
      <c r="L370" s="901" t="s">
        <v>937</v>
      </c>
      <c r="M370" s="901"/>
      <c r="N370" s="901"/>
      <c r="P370" s="160"/>
      <c r="Q370" s="160"/>
    </row>
    <row r="371" spans="2:17" ht="15" customHeight="1" x14ac:dyDescent="0.2">
      <c r="B371" s="182" t="s">
        <v>570</v>
      </c>
      <c r="C371" s="899" t="s">
        <v>804</v>
      </c>
      <c r="D371" s="899"/>
      <c r="E371" s="899"/>
      <c r="F371" s="899"/>
      <c r="G371" s="899"/>
      <c r="H371" s="899"/>
      <c r="I371" s="899"/>
      <c r="J371" s="899"/>
      <c r="L371" s="901"/>
      <c r="M371" s="901"/>
      <c r="N371" s="901"/>
      <c r="P371" s="160"/>
      <c r="Q371" s="160"/>
    </row>
    <row r="372" spans="2:17" ht="15" customHeight="1" x14ac:dyDescent="0.2">
      <c r="C372" s="899"/>
      <c r="D372" s="899"/>
      <c r="E372" s="899"/>
      <c r="F372" s="899"/>
      <c r="G372" s="899"/>
      <c r="H372" s="899"/>
      <c r="I372" s="899"/>
      <c r="J372" s="899"/>
      <c r="L372" s="901"/>
      <c r="M372" s="901"/>
      <c r="N372" s="901"/>
      <c r="O372" s="195" t="s">
        <v>806</v>
      </c>
      <c r="P372" s="160"/>
      <c r="Q372" s="160"/>
    </row>
    <row r="373" spans="2:17" ht="15" customHeight="1" x14ac:dyDescent="0.2">
      <c r="P373" s="160"/>
      <c r="Q373" s="160"/>
    </row>
    <row r="374" spans="2:17" ht="15" customHeight="1" x14ac:dyDescent="0.2">
      <c r="P374" s="160"/>
      <c r="Q374" s="160"/>
    </row>
    <row r="375" spans="2:17" ht="15" customHeight="1" x14ac:dyDescent="0.2">
      <c r="P375" s="160"/>
      <c r="Q375" s="160"/>
    </row>
    <row r="376" spans="2:17" ht="15" customHeight="1" x14ac:dyDescent="0.2">
      <c r="P376" s="160"/>
      <c r="Q376" s="160"/>
    </row>
    <row r="377" spans="2:17" ht="15" customHeight="1" x14ac:dyDescent="0.2">
      <c r="P377" s="160"/>
      <c r="Q377" s="160"/>
    </row>
    <row r="378" spans="2:17" ht="15" customHeight="1" x14ac:dyDescent="0.2">
      <c r="B378" s="183" t="s">
        <v>571</v>
      </c>
      <c r="C378" s="899" t="s">
        <v>805</v>
      </c>
      <c r="D378" s="899"/>
      <c r="E378" s="899"/>
      <c r="F378" s="899"/>
      <c r="G378" s="899"/>
      <c r="H378" s="899"/>
      <c r="I378" s="899"/>
      <c r="J378" s="899"/>
      <c r="P378" s="160"/>
      <c r="Q378" s="160"/>
    </row>
    <row r="379" spans="2:17" ht="15" customHeight="1" x14ac:dyDescent="0.2">
      <c r="C379" s="899"/>
      <c r="D379" s="899"/>
      <c r="E379" s="899"/>
      <c r="F379" s="899"/>
      <c r="G379" s="899"/>
      <c r="H379" s="899"/>
      <c r="I379" s="899"/>
      <c r="J379" s="899"/>
      <c r="P379" s="160"/>
      <c r="Q379" s="160"/>
    </row>
    <row r="380" spans="2:17" ht="15" customHeight="1" x14ac:dyDescent="0.2">
      <c r="P380" s="160"/>
      <c r="Q380" s="160"/>
    </row>
    <row r="381" spans="2:17" ht="15" customHeight="1" x14ac:dyDescent="0.2">
      <c r="P381" s="160"/>
      <c r="Q381" s="160"/>
    </row>
    <row r="382" spans="2:17" ht="15" customHeight="1" x14ac:dyDescent="0.2">
      <c r="P382" s="160"/>
      <c r="Q382" s="160"/>
    </row>
    <row r="383" spans="2:17" ht="15" customHeight="1" x14ac:dyDescent="0.2">
      <c r="P383" s="160"/>
      <c r="Q383" s="160"/>
    </row>
    <row r="384" spans="2:17" ht="15" customHeight="1" x14ac:dyDescent="0.2">
      <c r="P384" s="160"/>
      <c r="Q384" s="160"/>
    </row>
    <row r="385" spans="1:17" ht="15" customHeight="1" x14ac:dyDescent="0.2">
      <c r="B385" s="183" t="s">
        <v>572</v>
      </c>
      <c r="C385" s="899" t="s">
        <v>1335</v>
      </c>
      <c r="D385" s="899"/>
      <c r="E385" s="899"/>
      <c r="F385" s="899"/>
      <c r="G385" s="899"/>
      <c r="H385" s="899"/>
      <c r="I385" s="899"/>
      <c r="J385" s="899"/>
      <c r="P385" s="160"/>
      <c r="Q385" s="160"/>
    </row>
    <row r="386" spans="1:17" ht="15" customHeight="1" x14ac:dyDescent="0.2">
      <c r="C386" s="899"/>
      <c r="D386" s="899"/>
      <c r="E386" s="899"/>
      <c r="F386" s="899"/>
      <c r="G386" s="899"/>
      <c r="H386" s="899"/>
      <c r="I386" s="899"/>
      <c r="J386" s="899"/>
      <c r="P386" s="160"/>
      <c r="Q386" s="160"/>
    </row>
    <row r="387" spans="1:17" ht="15" customHeight="1" x14ac:dyDescent="0.2">
      <c r="P387" s="160"/>
      <c r="Q387" s="160"/>
    </row>
    <row r="388" spans="1:17" ht="15" customHeight="1" x14ac:dyDescent="0.2">
      <c r="P388" s="160"/>
      <c r="Q388" s="160"/>
    </row>
    <row r="389" spans="1:17" ht="15" customHeight="1" x14ac:dyDescent="0.2">
      <c r="P389" s="160"/>
      <c r="Q389" s="160"/>
    </row>
    <row r="390" spans="1:17" ht="15" customHeight="1" x14ac:dyDescent="0.2">
      <c r="P390" s="160"/>
      <c r="Q390" s="160"/>
    </row>
    <row r="391" spans="1:17" ht="15" customHeight="1" x14ac:dyDescent="0.2">
      <c r="P391" s="160"/>
      <c r="Q391" s="160"/>
    </row>
    <row r="392" spans="1:17" ht="15" customHeight="1" x14ac:dyDescent="0.2">
      <c r="A392" s="160"/>
      <c r="B392" s="160"/>
      <c r="C392" s="160"/>
      <c r="D392" s="160"/>
      <c r="E392" s="160"/>
      <c r="F392" s="160"/>
      <c r="G392" s="160"/>
      <c r="H392" s="160"/>
      <c r="I392" s="160"/>
      <c r="J392" s="214" t="s">
        <v>568</v>
      </c>
      <c r="K392" s="214"/>
      <c r="L392" s="214"/>
      <c r="M392" s="214"/>
      <c r="N392" s="214"/>
      <c r="O392" s="214"/>
      <c r="P392" s="160"/>
      <c r="Q392" s="160"/>
    </row>
    <row r="394" spans="1:17" ht="15" customHeight="1" x14ac:dyDescent="0.2">
      <c r="C394" s="251" t="s">
        <v>264</v>
      </c>
      <c r="D394" s="251"/>
      <c r="E394" s="251"/>
    </row>
    <row r="395" spans="1:17" ht="15" customHeight="1" x14ac:dyDescent="0.2">
      <c r="C395" s="250"/>
      <c r="D395" s="250"/>
      <c r="E395" s="250"/>
    </row>
    <row r="396" spans="1:17" ht="15" customHeight="1" x14ac:dyDescent="0.2">
      <c r="C396" s="246" t="s">
        <v>242</v>
      </c>
      <c r="D396" s="246"/>
      <c r="E396" s="246"/>
    </row>
  </sheetData>
  <sheetProtection algorithmName="SHA-512" hashValue="R68h5pSc5K2cEliiFp2N0GdSIKSKNWv6/yUokPQD4oiXMyDo0UMwHi6Qf80D5DeJBrHnZ/PsX3acOGW7rONPXA==" saltValue="OGuqmngY6ON62JWQPyTz6Q==" spinCount="100000" sheet="1" objects="1" scenarios="1"/>
  <mergeCells count="106">
    <mergeCell ref="C396:E396"/>
    <mergeCell ref="K98:N99"/>
    <mergeCell ref="B97:J98"/>
    <mergeCell ref="C99:F100"/>
    <mergeCell ref="B114:G115"/>
    <mergeCell ref="B116:J119"/>
    <mergeCell ref="B121:I121"/>
    <mergeCell ref="B181:I181"/>
    <mergeCell ref="B122:I122"/>
    <mergeCell ref="B165:I165"/>
    <mergeCell ref="B107:J109"/>
    <mergeCell ref="B110:J112"/>
    <mergeCell ref="B105:G106"/>
    <mergeCell ref="B101:J103"/>
    <mergeCell ref="C395:E395"/>
    <mergeCell ref="K279:N281"/>
    <mergeCell ref="K361:N363"/>
    <mergeCell ref="C378:J379"/>
    <mergeCell ref="C385:J386"/>
    <mergeCell ref="J392:O392"/>
    <mergeCell ref="B304:J305"/>
    <mergeCell ref="B306:J306"/>
    <mergeCell ref="C335:J335"/>
    <mergeCell ref="C342:J343"/>
    <mergeCell ref="K122:N124"/>
    <mergeCell ref="B104:J104"/>
    <mergeCell ref="K79:N80"/>
    <mergeCell ref="K84:N85"/>
    <mergeCell ref="B39:I39"/>
    <mergeCell ref="B40:J40"/>
    <mergeCell ref="E42:J42"/>
    <mergeCell ref="E44:J44"/>
    <mergeCell ref="E46:J46"/>
    <mergeCell ref="K40:N42"/>
    <mergeCell ref="K76:N78"/>
    <mergeCell ref="K11:N12"/>
    <mergeCell ref="K31:N33"/>
    <mergeCell ref="K35:N36"/>
    <mergeCell ref="K44:N45"/>
    <mergeCell ref="K58:N59"/>
    <mergeCell ref="C27:K28"/>
    <mergeCell ref="C29:K30"/>
    <mergeCell ref="B32:I32"/>
    <mergeCell ref="B4:H5"/>
    <mergeCell ref="B7:H7"/>
    <mergeCell ref="B8:J8"/>
    <mergeCell ref="C24:K24"/>
    <mergeCell ref="C25:K26"/>
    <mergeCell ref="K8:N10"/>
    <mergeCell ref="B33:J33"/>
    <mergeCell ref="F35:J36"/>
    <mergeCell ref="B310:J310"/>
    <mergeCell ref="E48:J48"/>
    <mergeCell ref="B82:J83"/>
    <mergeCell ref="B50:J50"/>
    <mergeCell ref="C84:F85"/>
    <mergeCell ref="B86:J88"/>
    <mergeCell ref="C51:J52"/>
    <mergeCell ref="C56:J57"/>
    <mergeCell ref="C62:J63"/>
    <mergeCell ref="F65:J66"/>
    <mergeCell ref="C78:H79"/>
    <mergeCell ref="B80:J80"/>
    <mergeCell ref="C69:J70"/>
    <mergeCell ref="F72:J73"/>
    <mergeCell ref="B75:I75"/>
    <mergeCell ref="B76:J77"/>
    <mergeCell ref="B89:J89"/>
    <mergeCell ref="B90:F91"/>
    <mergeCell ref="B92:J93"/>
    <mergeCell ref="B182:J182"/>
    <mergeCell ref="C184:I184"/>
    <mergeCell ref="L285:N287"/>
    <mergeCell ref="L305:N307"/>
    <mergeCell ref="L324:N326"/>
    <mergeCell ref="L370:N372"/>
    <mergeCell ref="L129:N131"/>
    <mergeCell ref="L167:N169"/>
    <mergeCell ref="L190:N192"/>
    <mergeCell ref="L216:N218"/>
    <mergeCell ref="L232:N234"/>
    <mergeCell ref="K182:N184"/>
    <mergeCell ref="C394:E394"/>
    <mergeCell ref="C196:I196"/>
    <mergeCell ref="B214:J215"/>
    <mergeCell ref="C267:J267"/>
    <mergeCell ref="C253:J256"/>
    <mergeCell ref="C257:J257"/>
    <mergeCell ref="B231:J231"/>
    <mergeCell ref="C233:J235"/>
    <mergeCell ref="C236:J236"/>
    <mergeCell ref="B216:J216"/>
    <mergeCell ref="B217:J217"/>
    <mergeCell ref="B218:J219"/>
    <mergeCell ref="B220:J220"/>
    <mergeCell ref="C350:J350"/>
    <mergeCell ref="C357:J358"/>
    <mergeCell ref="B365:I365"/>
    <mergeCell ref="C371:J372"/>
    <mergeCell ref="B282:J282"/>
    <mergeCell ref="C284:J285"/>
    <mergeCell ref="C291:J292"/>
    <mergeCell ref="C323:J323"/>
    <mergeCell ref="C329:J330"/>
    <mergeCell ref="B307:J307"/>
    <mergeCell ref="B308:J309"/>
  </mergeCells>
  <hyperlinks>
    <hyperlink ref="O10" r:id="rId1" location="'Οι ΣΤ τύποι στην οργαν. χημεία '!A1"/>
    <hyperlink ref="O33" r:id="rId2" location="'κορεσμένες, ακόρεστες οργ. εν.'!A1"/>
    <hyperlink ref="O42" r:id="rId3" location="'ταξινόμηση οργανικών ενώσεων'!A1"/>
    <hyperlink ref="O78" r:id="rId4" location="'ομόλογες σειρές'!A1"/>
    <hyperlink ref="O124" r:id="rId5" location="'ονοματολογία οργανικών ενώσεων'!A1"/>
    <hyperlink ref="O184" r:id="rId6" location="Ισομέρεια!A1"/>
    <hyperlink ref="O281" r:id="rId7" location="Ισομέρεια!A1"/>
    <hyperlink ref="O363" r:id="rId8" location="Ισομέρεια!A1"/>
    <hyperlink ref="O12" r:id="rId9" location="'Οι ΣΤ τύποι στην οργαν. χημεία '!B254"/>
    <hyperlink ref="O36" r:id="rId10" location="'κορεσμένες, ακόρεστες οργ. εν.'!B67"/>
    <hyperlink ref="O45" r:id="rId11" location="'ταξινόμηση οργανικών ενώσεων'!A199"/>
    <hyperlink ref="O59" r:id="rId12" location="'ταξινόμηση οργανικών ενώσεων'!A203"/>
    <hyperlink ref="O80" r:id="rId13" location="'ομόλογες σειρές'!A655"/>
    <hyperlink ref="O85" r:id="rId14" location="'ομόλογες σειρές'!A822"/>
    <hyperlink ref="O99" r:id="rId15" location="'ομόλογες σειρές'!A835"/>
    <hyperlink ref="O131" r:id="rId16" location="'ονοματολογία οργανικών ενώσεων'!A300"/>
    <hyperlink ref="O169" r:id="rId17" location="'ονοματολογία οργανικών ενώσεων'!A323"/>
    <hyperlink ref="O192" r:id="rId18" location="Ισομέρεια!A227"/>
    <hyperlink ref="O218" r:id="rId19" location="Ισομέρεια!A234"/>
    <hyperlink ref="O234" r:id="rId20" location="Ισομέρεια!A236"/>
    <hyperlink ref="O287" r:id="rId21" location="Ισομέρεια!A242"/>
    <hyperlink ref="O307" r:id="rId22" location="Ισομέρεια!A248"/>
    <hyperlink ref="O326" r:id="rId23" location="Ισομέρεια!A250"/>
    <hyperlink ref="O372" r:id="rId24" location="Ισομέρεια!A259"/>
    <hyperlink ref="C396:E396" r:id="rId25" location="'Λύσεις ασκήσεων - προβλημάτων 1'!A1" display="… στην αρχή της σελίδας"/>
  </hyperlinks>
  <pageMargins left="0.7" right="0.7" top="0.75" bottom="0.75" header="0.3" footer="0.3"/>
  <pageSetup paperSize="9" orientation="portrait" horizontalDpi="300" verticalDpi="300" r:id="rId26"/>
  <drawing r:id="rId27"/>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371"/>
  <sheetViews>
    <sheetView zoomScale="93" zoomScaleNormal="93" workbookViewId="0"/>
  </sheetViews>
  <sheetFormatPr defaultColWidth="9.140625" defaultRowHeight="15" customHeight="1" x14ac:dyDescent="0.2"/>
  <cols>
    <col min="1" max="16384" width="9.140625" style="159"/>
  </cols>
  <sheetData>
    <row r="1" spans="1:17" x14ac:dyDescent="0.2">
      <c r="P1" s="160"/>
      <c r="Q1" s="160"/>
    </row>
    <row r="2" spans="1:17" x14ac:dyDescent="0.2">
      <c r="A2" s="160"/>
      <c r="B2" s="160"/>
      <c r="C2" s="160"/>
      <c r="D2" s="160"/>
      <c r="E2" s="160"/>
      <c r="F2" s="160"/>
      <c r="G2" s="160"/>
      <c r="H2" s="160"/>
      <c r="I2" s="160"/>
      <c r="J2" s="160"/>
      <c r="K2" s="160"/>
      <c r="L2" s="160"/>
      <c r="M2" s="160"/>
      <c r="N2" s="160"/>
      <c r="O2" s="160"/>
      <c r="P2" s="160"/>
      <c r="Q2" s="160"/>
    </row>
    <row r="3" spans="1:17" x14ac:dyDescent="0.2">
      <c r="P3" s="160"/>
      <c r="Q3" s="160"/>
    </row>
    <row r="4" spans="1:17" ht="15" customHeight="1" x14ac:dyDescent="0.2">
      <c r="B4" s="212" t="s">
        <v>814</v>
      </c>
      <c r="C4" s="212"/>
      <c r="D4" s="212"/>
      <c r="E4" s="212"/>
      <c r="F4" s="212"/>
      <c r="G4" s="212"/>
      <c r="H4" s="212"/>
      <c r="P4" s="160"/>
      <c r="Q4" s="160"/>
    </row>
    <row r="5" spans="1:17" ht="15" customHeight="1" x14ac:dyDescent="0.2">
      <c r="B5" s="212"/>
      <c r="C5" s="212"/>
      <c r="D5" s="212"/>
      <c r="E5" s="212"/>
      <c r="F5" s="212"/>
      <c r="G5" s="212"/>
      <c r="H5" s="212"/>
      <c r="P5" s="160"/>
      <c r="Q5" s="160"/>
    </row>
    <row r="6" spans="1:17" x14ac:dyDescent="0.2">
      <c r="P6" s="160"/>
      <c r="Q6" s="160"/>
    </row>
    <row r="7" spans="1:17" x14ac:dyDescent="0.2">
      <c r="B7" s="898" t="s">
        <v>1007</v>
      </c>
      <c r="C7" s="898"/>
      <c r="D7" s="898"/>
      <c r="E7" s="898"/>
      <c r="F7" s="898"/>
      <c r="G7" s="898"/>
      <c r="H7" s="898"/>
      <c r="P7" s="160"/>
      <c r="Q7" s="160"/>
    </row>
    <row r="8" spans="1:17" ht="15" customHeight="1" x14ac:dyDescent="0.2">
      <c r="A8" s="15" t="s">
        <v>435</v>
      </c>
      <c r="B8" s="898" t="s">
        <v>815</v>
      </c>
      <c r="C8" s="898"/>
      <c r="D8" s="898"/>
      <c r="E8" s="898"/>
      <c r="F8" s="898"/>
      <c r="G8" s="898"/>
      <c r="H8" s="898"/>
      <c r="I8" s="898"/>
      <c r="J8" s="898"/>
      <c r="L8" s="912" t="s">
        <v>1213</v>
      </c>
      <c r="M8" s="912"/>
      <c r="N8" s="912"/>
      <c r="P8" s="160"/>
      <c r="Q8" s="160"/>
    </row>
    <row r="9" spans="1:17" x14ac:dyDescent="0.2">
      <c r="L9" s="912"/>
      <c r="M9" s="912"/>
      <c r="N9" s="912"/>
      <c r="P9" s="160"/>
      <c r="Q9" s="160"/>
    </row>
    <row r="10" spans="1:17" ht="15.75" x14ac:dyDescent="0.2">
      <c r="B10" s="162"/>
      <c r="C10" s="161"/>
      <c r="D10" s="161"/>
      <c r="E10" s="161"/>
      <c r="L10" s="912"/>
      <c r="M10" s="912"/>
      <c r="N10" s="912"/>
      <c r="O10" s="184" t="s">
        <v>807</v>
      </c>
      <c r="P10" s="160"/>
      <c r="Q10" s="160"/>
    </row>
    <row r="11" spans="1:17" x14ac:dyDescent="0.2">
      <c r="B11" s="161"/>
      <c r="C11" s="161"/>
      <c r="D11" s="161"/>
      <c r="E11" s="161"/>
      <c r="P11" s="160"/>
      <c r="Q11" s="160"/>
    </row>
    <row r="12" spans="1:17" x14ac:dyDescent="0.2">
      <c r="B12" s="899" t="s">
        <v>816</v>
      </c>
      <c r="C12" s="899"/>
      <c r="D12" s="899"/>
      <c r="E12" s="899"/>
      <c r="F12" s="899"/>
      <c r="G12" s="899"/>
      <c r="H12" s="899"/>
      <c r="I12" s="899"/>
      <c r="J12" s="899"/>
      <c r="P12" s="160"/>
      <c r="Q12" s="160"/>
    </row>
    <row r="13" spans="1:17" ht="18" customHeight="1" x14ac:dyDescent="0.2">
      <c r="B13" s="899"/>
      <c r="C13" s="899"/>
      <c r="D13" s="899"/>
      <c r="E13" s="899"/>
      <c r="F13" s="899"/>
      <c r="G13" s="899"/>
      <c r="H13" s="899"/>
      <c r="I13" s="899"/>
      <c r="J13" s="899"/>
      <c r="L13" s="912" t="s">
        <v>1211</v>
      </c>
      <c r="M13" s="912"/>
      <c r="N13" s="912"/>
      <c r="P13" s="160"/>
      <c r="Q13" s="160"/>
    </row>
    <row r="14" spans="1:17" x14ac:dyDescent="0.2">
      <c r="B14" s="909" t="s">
        <v>817</v>
      </c>
      <c r="C14" s="909"/>
      <c r="D14" s="909"/>
      <c r="E14" s="909"/>
      <c r="F14" s="909"/>
      <c r="G14" s="909"/>
      <c r="H14" s="909"/>
      <c r="I14" s="909"/>
      <c r="J14" s="909"/>
      <c r="L14" s="912"/>
      <c r="M14" s="912"/>
      <c r="N14" s="912"/>
      <c r="P14" s="160"/>
      <c r="Q14" s="160"/>
    </row>
    <row r="15" spans="1:17" x14ac:dyDescent="0.2">
      <c r="B15" s="909"/>
      <c r="C15" s="909"/>
      <c r="D15" s="909"/>
      <c r="E15" s="909"/>
      <c r="F15" s="909"/>
      <c r="G15" s="909"/>
      <c r="H15" s="909"/>
      <c r="I15" s="909"/>
      <c r="J15" s="909"/>
      <c r="L15" s="912"/>
      <c r="M15" s="912"/>
      <c r="N15" s="912"/>
      <c r="O15" s="184" t="s">
        <v>807</v>
      </c>
      <c r="P15" s="160"/>
      <c r="Q15" s="160"/>
    </row>
    <row r="16" spans="1:17" ht="18" customHeight="1" x14ac:dyDescent="0.2">
      <c r="B16" s="898" t="s">
        <v>818</v>
      </c>
      <c r="C16" s="898"/>
      <c r="D16" s="898"/>
      <c r="E16" s="898"/>
      <c r="F16" s="898"/>
      <c r="G16" s="898"/>
      <c r="H16" s="898"/>
      <c r="I16" s="898"/>
      <c r="J16" s="898"/>
      <c r="P16" s="160"/>
      <c r="Q16" s="160"/>
    </row>
    <row r="17" spans="1:17" ht="18" customHeight="1" x14ac:dyDescent="0.2">
      <c r="B17" s="898" t="s">
        <v>1336</v>
      </c>
      <c r="C17" s="898"/>
      <c r="D17" s="898"/>
      <c r="E17" s="898"/>
      <c r="F17" s="898"/>
      <c r="G17" s="898"/>
      <c r="H17" s="898"/>
      <c r="I17" s="898"/>
      <c r="J17" s="898"/>
      <c r="P17" s="160"/>
      <c r="Q17" s="160"/>
    </row>
    <row r="18" spans="1:17" ht="18" customHeight="1" x14ac:dyDescent="0.2">
      <c r="B18" s="898" t="s">
        <v>819</v>
      </c>
      <c r="C18" s="898"/>
      <c r="D18" s="898"/>
      <c r="E18" s="898"/>
      <c r="F18" s="898"/>
      <c r="G18" s="898"/>
      <c r="H18" s="898"/>
      <c r="I18" s="898"/>
      <c r="J18" s="898"/>
      <c r="P18" s="160"/>
      <c r="Q18" s="160"/>
    </row>
    <row r="19" spans="1:17" x14ac:dyDescent="0.2">
      <c r="P19" s="160"/>
      <c r="Q19" s="160"/>
    </row>
    <row r="20" spans="1:17" x14ac:dyDescent="0.2">
      <c r="P20" s="160"/>
      <c r="Q20" s="160"/>
    </row>
    <row r="21" spans="1:17" x14ac:dyDescent="0.2">
      <c r="P21" s="160"/>
      <c r="Q21" s="160"/>
    </row>
    <row r="22" spans="1:17" ht="15.95" customHeight="1" x14ac:dyDescent="0.2">
      <c r="B22" s="899" t="s">
        <v>1337</v>
      </c>
      <c r="C22" s="899"/>
      <c r="D22" s="899"/>
      <c r="E22" s="899"/>
      <c r="F22" s="899"/>
      <c r="G22" s="899"/>
      <c r="H22" s="899"/>
      <c r="I22" s="899"/>
      <c r="J22" s="899"/>
      <c r="P22" s="160"/>
      <c r="Q22" s="160"/>
    </row>
    <row r="23" spans="1:17" ht="15.95" customHeight="1" x14ac:dyDescent="0.2">
      <c r="B23" s="899"/>
      <c r="C23" s="899"/>
      <c r="D23" s="899"/>
      <c r="E23" s="899"/>
      <c r="F23" s="899"/>
      <c r="G23" s="899"/>
      <c r="H23" s="899"/>
      <c r="I23" s="899"/>
      <c r="J23" s="899"/>
      <c r="P23" s="160"/>
      <c r="Q23" s="160"/>
    </row>
    <row r="24" spans="1:17" ht="18" customHeight="1" x14ac:dyDescent="0.2">
      <c r="B24" s="899"/>
      <c r="C24" s="899"/>
      <c r="D24" s="899"/>
      <c r="E24" s="899"/>
      <c r="F24" s="899"/>
      <c r="G24" s="899"/>
      <c r="H24" s="899"/>
      <c r="I24" s="899"/>
      <c r="J24" s="899"/>
      <c r="P24" s="160"/>
      <c r="Q24" s="160"/>
    </row>
    <row r="25" spans="1:17" x14ac:dyDescent="0.2">
      <c r="P25" s="160"/>
      <c r="Q25" s="160"/>
    </row>
    <row r="26" spans="1:17" ht="18" customHeight="1" x14ac:dyDescent="0.2">
      <c r="A26" s="15" t="s">
        <v>321</v>
      </c>
      <c r="B26" s="899" t="s">
        <v>820</v>
      </c>
      <c r="C26" s="899"/>
      <c r="D26" s="899"/>
      <c r="E26" s="899"/>
      <c r="F26" s="899"/>
      <c r="G26" s="899"/>
      <c r="H26" s="899"/>
      <c r="I26" s="899"/>
      <c r="J26" s="899"/>
      <c r="P26" s="160"/>
      <c r="Q26" s="160"/>
    </row>
    <row r="27" spans="1:17" ht="18" customHeight="1" x14ac:dyDescent="0.2">
      <c r="B27" s="899"/>
      <c r="C27" s="899"/>
      <c r="D27" s="899"/>
      <c r="E27" s="899"/>
      <c r="F27" s="899"/>
      <c r="G27" s="899"/>
      <c r="H27" s="899"/>
      <c r="I27" s="899"/>
      <c r="J27" s="899"/>
      <c r="P27" s="160"/>
      <c r="Q27" s="160"/>
    </row>
    <row r="28" spans="1:17" x14ac:dyDescent="0.2">
      <c r="B28" s="909" t="s">
        <v>822</v>
      </c>
      <c r="C28" s="909"/>
      <c r="D28" s="909"/>
      <c r="E28" s="909"/>
      <c r="F28" s="909"/>
      <c r="G28" s="909"/>
      <c r="H28" s="909"/>
      <c r="I28" s="909"/>
      <c r="J28" s="909"/>
      <c r="P28" s="160"/>
      <c r="Q28" s="160"/>
    </row>
    <row r="29" spans="1:17" x14ac:dyDescent="0.2">
      <c r="B29" s="909"/>
      <c r="C29" s="909"/>
      <c r="D29" s="909"/>
      <c r="E29" s="909"/>
      <c r="F29" s="909"/>
      <c r="G29" s="909"/>
      <c r="H29" s="909"/>
      <c r="I29" s="909"/>
      <c r="J29" s="909"/>
      <c r="L29" s="912" t="s">
        <v>1212</v>
      </c>
      <c r="M29" s="912"/>
      <c r="N29" s="912"/>
      <c r="P29" s="160"/>
      <c r="Q29" s="160"/>
    </row>
    <row r="30" spans="1:17" x14ac:dyDescent="0.2">
      <c r="B30" s="911" t="s">
        <v>821</v>
      </c>
      <c r="C30" s="911"/>
      <c r="D30" s="911"/>
      <c r="E30" s="911"/>
      <c r="F30" s="911"/>
      <c r="G30" s="911"/>
      <c r="H30" s="911"/>
      <c r="I30" s="911"/>
      <c r="J30" s="911"/>
      <c r="L30" s="912"/>
      <c r="M30" s="912"/>
      <c r="N30" s="912"/>
      <c r="P30" s="160"/>
      <c r="Q30" s="160"/>
    </row>
    <row r="31" spans="1:17" x14ac:dyDescent="0.2">
      <c r="B31" s="898" t="s">
        <v>823</v>
      </c>
      <c r="C31" s="898"/>
      <c r="D31" s="898"/>
      <c r="E31" s="898"/>
      <c r="F31" s="898"/>
      <c r="G31" s="898"/>
      <c r="H31" s="898"/>
      <c r="I31" s="898"/>
      <c r="J31" s="898"/>
      <c r="L31" s="912"/>
      <c r="M31" s="912"/>
      <c r="N31" s="912"/>
      <c r="O31" s="184" t="s">
        <v>807</v>
      </c>
      <c r="P31" s="160"/>
      <c r="Q31" s="160"/>
    </row>
    <row r="32" spans="1:17" x14ac:dyDescent="0.2">
      <c r="B32" s="898" t="s">
        <v>824</v>
      </c>
      <c r="C32" s="898"/>
      <c r="D32" s="898"/>
      <c r="E32" s="898"/>
      <c r="F32" s="898"/>
      <c r="G32" s="898"/>
      <c r="H32" s="898"/>
      <c r="I32" s="898"/>
      <c r="J32" s="898"/>
      <c r="P32" s="160"/>
      <c r="Q32" s="160"/>
    </row>
    <row r="33" spans="1:17" x14ac:dyDescent="0.2">
      <c r="P33" s="160"/>
      <c r="Q33" s="160"/>
    </row>
    <row r="34" spans="1:17" x14ac:dyDescent="0.2">
      <c r="P34" s="160"/>
      <c r="Q34" s="160"/>
    </row>
    <row r="35" spans="1:17" x14ac:dyDescent="0.2">
      <c r="P35" s="160"/>
      <c r="Q35" s="160"/>
    </row>
    <row r="36" spans="1:17" ht="18" customHeight="1" x14ac:dyDescent="0.2">
      <c r="B36" s="898" t="s">
        <v>825</v>
      </c>
      <c r="C36" s="898"/>
      <c r="D36" s="898"/>
      <c r="E36" s="898"/>
      <c r="F36" s="898"/>
      <c r="G36" s="898"/>
      <c r="H36" s="898"/>
      <c r="I36" s="898"/>
      <c r="J36" s="898"/>
      <c r="O36" s="184"/>
      <c r="P36" s="160"/>
      <c r="Q36" s="160"/>
    </row>
    <row r="37" spans="1:17" x14ac:dyDescent="0.2">
      <c r="P37" s="160"/>
      <c r="Q37" s="160"/>
    </row>
    <row r="38" spans="1:17" ht="18" customHeight="1" x14ac:dyDescent="0.2">
      <c r="A38" s="15" t="s">
        <v>826</v>
      </c>
      <c r="B38" s="899" t="s">
        <v>1338</v>
      </c>
      <c r="C38" s="899"/>
      <c r="D38" s="899"/>
      <c r="E38" s="899"/>
      <c r="F38" s="899"/>
      <c r="G38" s="899"/>
      <c r="H38" s="899"/>
      <c r="I38" s="899"/>
      <c r="J38" s="899"/>
      <c r="P38" s="160"/>
      <c r="Q38" s="160"/>
    </row>
    <row r="39" spans="1:17" ht="18" customHeight="1" x14ac:dyDescent="0.2">
      <c r="B39" s="899"/>
      <c r="C39" s="899"/>
      <c r="D39" s="899"/>
      <c r="E39" s="899"/>
      <c r="F39" s="899"/>
      <c r="G39" s="899"/>
      <c r="H39" s="899"/>
      <c r="I39" s="899"/>
      <c r="J39" s="899"/>
      <c r="P39" s="160"/>
      <c r="Q39" s="160"/>
    </row>
    <row r="40" spans="1:17" x14ac:dyDescent="0.2">
      <c r="B40" s="898" t="s">
        <v>827</v>
      </c>
      <c r="C40" s="898"/>
      <c r="D40" s="898"/>
      <c r="E40" s="898"/>
      <c r="F40" s="898"/>
      <c r="G40" s="898"/>
      <c r="H40" s="898"/>
      <c r="I40" s="898"/>
      <c r="J40" s="898"/>
      <c r="P40" s="160"/>
      <c r="Q40" s="160"/>
    </row>
    <row r="41" spans="1:17" x14ac:dyDescent="0.2">
      <c r="B41" s="909" t="s">
        <v>828</v>
      </c>
      <c r="C41" s="909"/>
      <c r="D41" s="909"/>
      <c r="E41" s="909"/>
      <c r="F41" s="909"/>
      <c r="G41" s="909"/>
      <c r="H41" s="909"/>
      <c r="I41" s="909"/>
      <c r="J41" s="909"/>
      <c r="L41" s="912" t="s">
        <v>1214</v>
      </c>
      <c r="M41" s="912"/>
      <c r="N41" s="912"/>
      <c r="P41" s="160"/>
      <c r="Q41" s="160"/>
    </row>
    <row r="42" spans="1:17" x14ac:dyDescent="0.2">
      <c r="B42" s="909"/>
      <c r="C42" s="909"/>
      <c r="D42" s="909"/>
      <c r="E42" s="909"/>
      <c r="F42" s="909"/>
      <c r="G42" s="909"/>
      <c r="H42" s="909"/>
      <c r="I42" s="909"/>
      <c r="J42" s="909"/>
      <c r="L42" s="912"/>
      <c r="M42" s="912"/>
      <c r="N42" s="912"/>
      <c r="P42" s="160"/>
      <c r="Q42" s="160"/>
    </row>
    <row r="43" spans="1:17" ht="15" customHeight="1" x14ac:dyDescent="0.2">
      <c r="B43" s="903" t="s">
        <v>829</v>
      </c>
      <c r="C43" s="898"/>
      <c r="D43" s="898"/>
      <c r="E43" s="898"/>
      <c r="F43" s="898"/>
      <c r="G43" s="898"/>
      <c r="H43" s="898"/>
      <c r="I43" s="898"/>
      <c r="J43" s="898"/>
      <c r="L43" s="912"/>
      <c r="M43" s="912"/>
      <c r="N43" s="912"/>
      <c r="O43" s="184" t="s">
        <v>807</v>
      </c>
      <c r="P43" s="160"/>
      <c r="Q43" s="160"/>
    </row>
    <row r="44" spans="1:17" ht="18" customHeight="1" x14ac:dyDescent="0.2">
      <c r="B44" s="899" t="s">
        <v>853</v>
      </c>
      <c r="C44" s="899"/>
      <c r="D44" s="899"/>
      <c r="E44" s="899"/>
      <c r="F44" s="899"/>
      <c r="G44" s="899"/>
      <c r="H44" s="899"/>
      <c r="I44" s="899"/>
      <c r="J44" s="899"/>
      <c r="P44" s="160"/>
      <c r="Q44" s="160"/>
    </row>
    <row r="45" spans="1:17" ht="18" customHeight="1" x14ac:dyDescent="0.2">
      <c r="B45" s="899"/>
      <c r="C45" s="899"/>
      <c r="D45" s="899"/>
      <c r="E45" s="899"/>
      <c r="F45" s="899"/>
      <c r="G45" s="899"/>
      <c r="H45" s="899"/>
      <c r="I45" s="899"/>
      <c r="J45" s="899"/>
      <c r="P45" s="160"/>
      <c r="Q45" s="160"/>
    </row>
    <row r="46" spans="1:17" x14ac:dyDescent="0.2">
      <c r="B46" s="903" t="s">
        <v>830</v>
      </c>
      <c r="C46" s="898"/>
      <c r="D46" s="898"/>
      <c r="E46" s="898"/>
      <c r="F46" s="898"/>
      <c r="G46" s="898"/>
      <c r="H46" s="898"/>
      <c r="I46" s="898"/>
      <c r="J46" s="898"/>
      <c r="P46" s="160"/>
      <c r="Q46" s="160"/>
    </row>
    <row r="47" spans="1:17" x14ac:dyDescent="0.2">
      <c r="P47" s="160"/>
      <c r="Q47" s="160"/>
    </row>
    <row r="48" spans="1:17" x14ac:dyDescent="0.2">
      <c r="P48" s="160"/>
      <c r="Q48" s="160"/>
    </row>
    <row r="49" spans="1:17" ht="18" customHeight="1" x14ac:dyDescent="0.2">
      <c r="B49" s="903" t="s">
        <v>831</v>
      </c>
      <c r="C49" s="898"/>
      <c r="D49" s="898"/>
      <c r="E49" s="898"/>
      <c r="F49" s="898"/>
      <c r="G49" s="898"/>
      <c r="H49" s="898"/>
      <c r="I49" s="898"/>
      <c r="J49" s="898"/>
      <c r="P49" s="160"/>
      <c r="Q49" s="160"/>
    </row>
    <row r="50" spans="1:17" x14ac:dyDescent="0.2">
      <c r="P50" s="160"/>
      <c r="Q50" s="160"/>
    </row>
    <row r="51" spans="1:17" x14ac:dyDescent="0.2">
      <c r="P51" s="160"/>
      <c r="Q51" s="160"/>
    </row>
    <row r="52" spans="1:17" x14ac:dyDescent="0.2">
      <c r="P52" s="160"/>
      <c r="Q52" s="160"/>
    </row>
    <row r="53" spans="1:17" x14ac:dyDescent="0.2">
      <c r="B53" s="903" t="s">
        <v>832</v>
      </c>
      <c r="C53" s="898"/>
      <c r="D53" s="898"/>
      <c r="E53" s="898"/>
      <c r="F53" s="898"/>
      <c r="G53" s="898"/>
      <c r="H53" s="898"/>
      <c r="I53" s="898"/>
      <c r="J53" s="898"/>
      <c r="P53" s="160"/>
      <c r="Q53" s="160"/>
    </row>
    <row r="54" spans="1:17" x14ac:dyDescent="0.2">
      <c r="P54" s="160"/>
      <c r="Q54" s="160"/>
    </row>
    <row r="55" spans="1:17" x14ac:dyDescent="0.2">
      <c r="P55" s="160"/>
      <c r="Q55" s="160"/>
    </row>
    <row r="56" spans="1:17" ht="18" customHeight="1" x14ac:dyDescent="0.2">
      <c r="B56" s="899" t="s">
        <v>1339</v>
      </c>
      <c r="C56" s="899"/>
      <c r="D56" s="899"/>
      <c r="E56" s="899"/>
      <c r="F56" s="899"/>
      <c r="G56" s="899"/>
      <c r="H56" s="899"/>
      <c r="I56" s="899"/>
      <c r="J56" s="899"/>
      <c r="P56" s="160"/>
      <c r="Q56" s="160"/>
    </row>
    <row r="57" spans="1:17" ht="18" customHeight="1" x14ac:dyDescent="0.2">
      <c r="B57" s="899"/>
      <c r="C57" s="899"/>
      <c r="D57" s="899"/>
      <c r="E57" s="899"/>
      <c r="F57" s="899"/>
      <c r="G57" s="899"/>
      <c r="H57" s="899"/>
      <c r="I57" s="899"/>
      <c r="J57" s="899"/>
      <c r="P57" s="160"/>
      <c r="Q57" s="160"/>
    </row>
    <row r="58" spans="1:17" x14ac:dyDescent="0.2">
      <c r="P58" s="160"/>
      <c r="Q58" s="160"/>
    </row>
    <row r="59" spans="1:17" x14ac:dyDescent="0.2">
      <c r="P59" s="160"/>
      <c r="Q59" s="160"/>
    </row>
    <row r="60" spans="1:17" x14ac:dyDescent="0.2">
      <c r="P60" s="160"/>
      <c r="Q60" s="160"/>
    </row>
    <row r="61" spans="1:17" x14ac:dyDescent="0.2">
      <c r="P61" s="160"/>
      <c r="Q61" s="160"/>
    </row>
    <row r="62" spans="1:17" ht="18" customHeight="1" x14ac:dyDescent="0.2">
      <c r="A62" s="15" t="s">
        <v>247</v>
      </c>
      <c r="B62" s="899" t="s">
        <v>1015</v>
      </c>
      <c r="C62" s="899"/>
      <c r="D62" s="899"/>
      <c r="E62" s="899"/>
      <c r="F62" s="899"/>
      <c r="G62" s="899"/>
      <c r="H62" s="899"/>
      <c r="I62" s="899"/>
      <c r="J62" s="899"/>
      <c r="P62" s="160"/>
      <c r="Q62" s="160"/>
    </row>
    <row r="63" spans="1:17" ht="18" customHeight="1" x14ac:dyDescent="0.2">
      <c r="A63" s="15"/>
      <c r="B63" s="899"/>
      <c r="C63" s="899"/>
      <c r="D63" s="899"/>
      <c r="E63" s="899"/>
      <c r="F63" s="899"/>
      <c r="G63" s="899"/>
      <c r="H63" s="899"/>
      <c r="I63" s="899"/>
      <c r="J63" s="899"/>
      <c r="P63" s="160"/>
      <c r="Q63" s="160"/>
    </row>
    <row r="64" spans="1:17" ht="15.95" customHeight="1" x14ac:dyDescent="0.2">
      <c r="B64" s="899" t="s">
        <v>1340</v>
      </c>
      <c r="C64" s="899"/>
      <c r="D64" s="899"/>
      <c r="E64" s="899"/>
      <c r="F64" s="899"/>
      <c r="G64" s="899"/>
      <c r="H64" s="899"/>
      <c r="I64" s="899"/>
      <c r="J64" s="899"/>
      <c r="P64" s="160"/>
      <c r="Q64" s="160"/>
    </row>
    <row r="65" spans="2:17" ht="18" customHeight="1" x14ac:dyDescent="0.2">
      <c r="B65" s="899"/>
      <c r="C65" s="899"/>
      <c r="D65" s="899"/>
      <c r="E65" s="899"/>
      <c r="F65" s="899"/>
      <c r="G65" s="899"/>
      <c r="H65" s="899"/>
      <c r="I65" s="899"/>
      <c r="J65" s="899"/>
      <c r="P65" s="160"/>
      <c r="Q65" s="160"/>
    </row>
    <row r="66" spans="2:17" ht="18" customHeight="1" x14ac:dyDescent="0.2">
      <c r="B66" s="899"/>
      <c r="C66" s="899"/>
      <c r="D66" s="899"/>
      <c r="E66" s="899"/>
      <c r="F66" s="899"/>
      <c r="G66" s="899"/>
      <c r="H66" s="899"/>
      <c r="I66" s="899"/>
      <c r="J66" s="899"/>
      <c r="P66" s="160"/>
      <c r="Q66" s="160"/>
    </row>
    <row r="67" spans="2:17" x14ac:dyDescent="0.2">
      <c r="B67" s="899"/>
      <c r="C67" s="899"/>
      <c r="D67" s="899"/>
      <c r="E67" s="899"/>
      <c r="F67" s="899"/>
      <c r="G67" s="899"/>
      <c r="H67" s="899"/>
      <c r="I67" s="899"/>
      <c r="J67" s="899"/>
      <c r="P67" s="160"/>
      <c r="Q67" s="160"/>
    </row>
    <row r="68" spans="2:17" x14ac:dyDescent="0.2">
      <c r="L68" s="912" t="s">
        <v>1215</v>
      </c>
      <c r="M68" s="912"/>
      <c r="N68" s="912"/>
      <c r="P68" s="160"/>
      <c r="Q68" s="160"/>
    </row>
    <row r="69" spans="2:17" x14ac:dyDescent="0.2">
      <c r="L69" s="912"/>
      <c r="M69" s="912"/>
      <c r="N69" s="912"/>
      <c r="P69" s="160"/>
      <c r="Q69" s="160"/>
    </row>
    <row r="70" spans="2:17" ht="15.95" customHeight="1" x14ac:dyDescent="0.2">
      <c r="L70" s="912"/>
      <c r="M70" s="912"/>
      <c r="N70" s="912"/>
      <c r="O70" s="184" t="s">
        <v>807</v>
      </c>
      <c r="P70" s="160"/>
      <c r="Q70" s="160"/>
    </row>
    <row r="71" spans="2:17" ht="15.95" customHeight="1" x14ac:dyDescent="0.2">
      <c r="B71" s="899" t="s">
        <v>1016</v>
      </c>
      <c r="C71" s="899"/>
      <c r="D71" s="899"/>
      <c r="E71" s="899"/>
      <c r="F71" s="899"/>
      <c r="G71" s="899"/>
      <c r="H71" s="899"/>
      <c r="I71" s="899"/>
      <c r="J71" s="899"/>
      <c r="P71" s="160"/>
      <c r="Q71" s="160"/>
    </row>
    <row r="72" spans="2:17" ht="18" customHeight="1" x14ac:dyDescent="0.2">
      <c r="B72" s="899"/>
      <c r="C72" s="899"/>
      <c r="D72" s="899"/>
      <c r="E72" s="899"/>
      <c r="F72" s="899"/>
      <c r="G72" s="899"/>
      <c r="H72" s="899"/>
      <c r="I72" s="899"/>
      <c r="J72" s="899"/>
      <c r="P72" s="160"/>
      <c r="Q72" s="160"/>
    </row>
    <row r="73" spans="2:17" x14ac:dyDescent="0.2">
      <c r="B73" s="899"/>
      <c r="C73" s="899"/>
      <c r="D73" s="899"/>
      <c r="E73" s="899"/>
      <c r="F73" s="899"/>
      <c r="G73" s="899"/>
      <c r="H73" s="899"/>
      <c r="I73" s="899"/>
      <c r="J73" s="899"/>
      <c r="P73" s="160"/>
      <c r="Q73" s="160"/>
    </row>
    <row r="74" spans="2:17" x14ac:dyDescent="0.2">
      <c r="B74" s="899" t="s">
        <v>1341</v>
      </c>
      <c r="C74" s="899"/>
      <c r="D74" s="899"/>
      <c r="E74" s="899"/>
      <c r="F74" s="899"/>
      <c r="G74" s="899"/>
      <c r="H74" s="899"/>
      <c r="I74" s="899"/>
      <c r="J74" s="899"/>
      <c r="P74" s="160"/>
      <c r="Q74" s="160"/>
    </row>
    <row r="75" spans="2:17" x14ac:dyDescent="0.2">
      <c r="B75" s="899"/>
      <c r="C75" s="899"/>
      <c r="D75" s="899"/>
      <c r="E75" s="899"/>
      <c r="F75" s="899"/>
      <c r="G75" s="899"/>
      <c r="H75" s="899"/>
      <c r="I75" s="899"/>
      <c r="J75" s="899"/>
      <c r="P75" s="160"/>
      <c r="Q75" s="160"/>
    </row>
    <row r="76" spans="2:17" x14ac:dyDescent="0.2">
      <c r="B76" s="899"/>
      <c r="C76" s="899"/>
      <c r="D76" s="899"/>
      <c r="E76" s="899"/>
      <c r="F76" s="899"/>
      <c r="G76" s="899"/>
      <c r="H76" s="899"/>
      <c r="I76" s="899"/>
      <c r="J76" s="899"/>
      <c r="P76" s="160"/>
      <c r="Q76" s="160"/>
    </row>
    <row r="77" spans="2:17" x14ac:dyDescent="0.2">
      <c r="B77" s="899"/>
      <c r="C77" s="899"/>
      <c r="D77" s="899"/>
      <c r="E77" s="899"/>
      <c r="F77" s="899"/>
      <c r="G77" s="899"/>
      <c r="H77" s="899"/>
      <c r="I77" s="899"/>
      <c r="J77" s="899"/>
      <c r="P77" s="160"/>
      <c r="Q77" s="160"/>
    </row>
    <row r="78" spans="2:17" ht="18" customHeight="1" x14ac:dyDescent="0.2">
      <c r="B78" s="899"/>
      <c r="C78" s="899"/>
      <c r="D78" s="899"/>
      <c r="E78" s="899"/>
      <c r="F78" s="899"/>
      <c r="G78" s="899"/>
      <c r="H78" s="899"/>
      <c r="I78" s="899"/>
      <c r="J78" s="899"/>
      <c r="P78" s="160"/>
      <c r="Q78" s="160"/>
    </row>
    <row r="79" spans="2:17" x14ac:dyDescent="0.2">
      <c r="B79" s="899"/>
      <c r="C79" s="899"/>
      <c r="D79" s="899"/>
      <c r="E79" s="899"/>
      <c r="F79" s="899"/>
      <c r="G79" s="899"/>
      <c r="H79" s="899"/>
      <c r="I79" s="899"/>
      <c r="J79" s="899"/>
      <c r="P79" s="160"/>
      <c r="Q79" s="160"/>
    </row>
    <row r="80" spans="2:17" x14ac:dyDescent="0.2">
      <c r="B80" s="908" t="s">
        <v>833</v>
      </c>
      <c r="C80" s="908"/>
      <c r="P80" s="160"/>
      <c r="Q80" s="160"/>
    </row>
    <row r="81" spans="2:17" x14ac:dyDescent="0.2">
      <c r="B81" s="909" t="s">
        <v>834</v>
      </c>
      <c r="C81" s="909"/>
      <c r="D81" s="909"/>
      <c r="E81" s="909"/>
      <c r="F81" s="909"/>
      <c r="G81" s="909"/>
      <c r="H81" s="909"/>
      <c r="I81" s="909"/>
      <c r="J81" s="909"/>
      <c r="O81" s="186"/>
      <c r="P81" s="160"/>
      <c r="Q81" s="160"/>
    </row>
    <row r="82" spans="2:17" x14ac:dyDescent="0.2">
      <c r="B82" s="909"/>
      <c r="C82" s="909"/>
      <c r="D82" s="909"/>
      <c r="E82" s="909"/>
      <c r="F82" s="909"/>
      <c r="G82" s="909"/>
      <c r="H82" s="909"/>
      <c r="I82" s="909"/>
      <c r="J82" s="909"/>
      <c r="P82" s="160"/>
      <c r="Q82" s="160"/>
    </row>
    <row r="83" spans="2:17" x14ac:dyDescent="0.2">
      <c r="B83" s="898" t="s">
        <v>1355</v>
      </c>
      <c r="C83" s="898"/>
      <c r="D83" s="898"/>
      <c r="E83" s="898"/>
      <c r="F83" s="898"/>
      <c r="G83" s="898"/>
      <c r="H83" s="898"/>
      <c r="I83" s="898"/>
      <c r="J83" s="898"/>
      <c r="P83" s="160"/>
      <c r="Q83" s="160"/>
    </row>
    <row r="84" spans="2:17" ht="18" customHeight="1" x14ac:dyDescent="0.2">
      <c r="B84" s="898" t="s">
        <v>837</v>
      </c>
      <c r="C84" s="898"/>
      <c r="D84" s="898"/>
      <c r="E84" s="898"/>
      <c r="F84" s="898"/>
      <c r="G84" s="898"/>
      <c r="H84" s="898"/>
      <c r="I84" s="898"/>
      <c r="J84" s="898"/>
      <c r="P84" s="160"/>
      <c r="Q84" s="160"/>
    </row>
    <row r="85" spans="2:17" ht="18" customHeight="1" x14ac:dyDescent="0.2">
      <c r="B85" s="898" t="s">
        <v>836</v>
      </c>
      <c r="C85" s="898"/>
      <c r="D85" s="898"/>
      <c r="E85" s="898"/>
      <c r="F85" s="898"/>
      <c r="G85" s="898"/>
      <c r="H85" s="898"/>
      <c r="I85" s="898"/>
      <c r="J85" s="898"/>
      <c r="P85" s="160"/>
      <c r="Q85" s="160"/>
    </row>
    <row r="86" spans="2:17" ht="18" customHeight="1" x14ac:dyDescent="0.2">
      <c r="B86" s="203"/>
      <c r="C86" s="203"/>
      <c r="D86" s="203"/>
      <c r="E86" s="203"/>
      <c r="F86" s="203"/>
      <c r="G86" s="203"/>
      <c r="H86" s="203"/>
      <c r="I86" s="203"/>
      <c r="J86" s="203"/>
      <c r="P86" s="160"/>
      <c r="Q86" s="160"/>
    </row>
    <row r="87" spans="2:17" x14ac:dyDescent="0.2">
      <c r="B87" s="908" t="s">
        <v>838</v>
      </c>
      <c r="C87" s="908"/>
      <c r="P87" s="160"/>
      <c r="Q87" s="160"/>
    </row>
    <row r="88" spans="2:17" x14ac:dyDescent="0.2">
      <c r="B88" s="909" t="s">
        <v>839</v>
      </c>
      <c r="C88" s="909"/>
      <c r="D88" s="909"/>
      <c r="E88" s="909"/>
      <c r="F88" s="909"/>
      <c r="G88" s="909"/>
      <c r="H88" s="909"/>
      <c r="I88" s="909"/>
      <c r="J88" s="909"/>
      <c r="P88" s="160"/>
      <c r="Q88" s="160"/>
    </row>
    <row r="89" spans="2:17" x14ac:dyDescent="0.2">
      <c r="B89" s="909"/>
      <c r="C89" s="909"/>
      <c r="D89" s="909"/>
      <c r="E89" s="909"/>
      <c r="F89" s="909"/>
      <c r="G89" s="909"/>
      <c r="H89" s="909"/>
      <c r="I89" s="909"/>
      <c r="J89" s="909"/>
      <c r="P89" s="160"/>
      <c r="Q89" s="160"/>
    </row>
    <row r="90" spans="2:17" x14ac:dyDescent="0.2">
      <c r="B90" s="898" t="s">
        <v>835</v>
      </c>
      <c r="C90" s="898"/>
      <c r="D90" s="898"/>
      <c r="E90" s="898"/>
      <c r="F90" s="898"/>
      <c r="G90" s="898"/>
      <c r="H90" s="898"/>
      <c r="I90" s="898"/>
      <c r="J90" s="898"/>
      <c r="P90" s="160"/>
      <c r="Q90" s="160"/>
    </row>
    <row r="91" spans="2:17" ht="18" customHeight="1" x14ac:dyDescent="0.2">
      <c r="B91" s="898" t="s">
        <v>840</v>
      </c>
      <c r="C91" s="898"/>
      <c r="D91" s="898"/>
      <c r="E91" s="898"/>
      <c r="F91" s="898"/>
      <c r="G91" s="898"/>
      <c r="H91" s="898"/>
      <c r="I91" s="898"/>
      <c r="J91" s="898"/>
      <c r="P91" s="160"/>
      <c r="Q91" s="160"/>
    </row>
    <row r="92" spans="2:17" ht="18" customHeight="1" x14ac:dyDescent="0.2">
      <c r="B92" s="898" t="s">
        <v>841</v>
      </c>
      <c r="C92" s="898"/>
      <c r="D92" s="898"/>
      <c r="E92" s="898"/>
      <c r="F92" s="898"/>
      <c r="G92" s="898"/>
      <c r="H92" s="898"/>
      <c r="I92" s="898"/>
      <c r="J92" s="898"/>
      <c r="P92" s="160"/>
      <c r="Q92" s="160"/>
    </row>
    <row r="93" spans="2:17" ht="18" customHeight="1" x14ac:dyDescent="0.2">
      <c r="B93" s="899" t="s">
        <v>1017</v>
      </c>
      <c r="C93" s="899"/>
      <c r="D93" s="899"/>
      <c r="E93" s="899"/>
      <c r="F93" s="899"/>
      <c r="G93" s="899"/>
      <c r="H93" s="899"/>
      <c r="I93" s="899"/>
      <c r="J93" s="899"/>
      <c r="P93" s="160"/>
      <c r="Q93" s="160"/>
    </row>
    <row r="94" spans="2:17" x14ac:dyDescent="0.2">
      <c r="B94" s="899"/>
      <c r="C94" s="899"/>
      <c r="D94" s="899"/>
      <c r="E94" s="899"/>
      <c r="F94" s="899"/>
      <c r="G94" s="899"/>
      <c r="H94" s="899"/>
      <c r="I94" s="899"/>
      <c r="J94" s="899"/>
      <c r="P94" s="160"/>
      <c r="Q94" s="160"/>
    </row>
    <row r="95" spans="2:17" x14ac:dyDescent="0.2">
      <c r="P95" s="160"/>
      <c r="Q95" s="160"/>
    </row>
    <row r="96" spans="2:17" x14ac:dyDescent="0.2">
      <c r="P96" s="160"/>
      <c r="Q96" s="160"/>
    </row>
    <row r="97" spans="1:17" x14ac:dyDescent="0.2">
      <c r="P97" s="160"/>
      <c r="Q97" s="160"/>
    </row>
    <row r="98" spans="1:17" ht="18" customHeight="1" x14ac:dyDescent="0.2">
      <c r="B98" s="898" t="s">
        <v>842</v>
      </c>
      <c r="C98" s="898"/>
      <c r="D98" s="898"/>
      <c r="E98" s="898"/>
      <c r="F98" s="898"/>
      <c r="G98" s="898"/>
      <c r="H98" s="898"/>
      <c r="I98" s="898"/>
      <c r="J98" s="898"/>
      <c r="P98" s="160"/>
      <c r="Q98" s="160"/>
    </row>
    <row r="99" spans="1:17" x14ac:dyDescent="0.2">
      <c r="P99" s="160"/>
      <c r="Q99" s="160"/>
    </row>
    <row r="100" spans="1:17" x14ac:dyDescent="0.2">
      <c r="P100" s="160"/>
      <c r="Q100" s="160"/>
    </row>
    <row r="101" spans="1:17" x14ac:dyDescent="0.2">
      <c r="B101" s="899" t="s">
        <v>1342</v>
      </c>
      <c r="C101" s="899"/>
      <c r="D101" s="899"/>
      <c r="E101" s="899"/>
      <c r="F101" s="899"/>
      <c r="G101" s="899"/>
      <c r="H101" s="899"/>
      <c r="I101" s="899"/>
      <c r="J101" s="899"/>
      <c r="P101" s="160"/>
      <c r="Q101" s="160"/>
    </row>
    <row r="102" spans="1:17" x14ac:dyDescent="0.2">
      <c r="B102" s="899"/>
      <c r="C102" s="899"/>
      <c r="D102" s="899"/>
      <c r="E102" s="899"/>
      <c r="F102" s="899"/>
      <c r="G102" s="899"/>
      <c r="H102" s="899"/>
      <c r="I102" s="899"/>
      <c r="J102" s="899"/>
      <c r="P102" s="160"/>
      <c r="Q102" s="160"/>
    </row>
    <row r="103" spans="1:17" x14ac:dyDescent="0.2">
      <c r="B103" s="899"/>
      <c r="C103" s="899"/>
      <c r="D103" s="899"/>
      <c r="E103" s="899"/>
      <c r="F103" s="899"/>
      <c r="G103" s="899"/>
      <c r="H103" s="899"/>
      <c r="I103" s="899"/>
      <c r="J103" s="899"/>
      <c r="P103" s="160"/>
      <c r="Q103" s="160"/>
    </row>
    <row r="104" spans="1:17" x14ac:dyDescent="0.2">
      <c r="B104" s="899" t="s">
        <v>951</v>
      </c>
      <c r="C104" s="899"/>
      <c r="D104" s="899"/>
      <c r="E104" s="899"/>
      <c r="F104" s="899"/>
      <c r="G104" s="899"/>
      <c r="H104" s="899"/>
      <c r="I104" s="899"/>
      <c r="J104" s="899"/>
      <c r="P104" s="160"/>
      <c r="Q104" s="160"/>
    </row>
    <row r="105" spans="1:17" x14ac:dyDescent="0.2">
      <c r="B105" s="899"/>
      <c r="C105" s="899"/>
      <c r="D105" s="899"/>
      <c r="E105" s="899"/>
      <c r="F105" s="899"/>
      <c r="G105" s="899"/>
      <c r="H105" s="899"/>
      <c r="I105" s="899"/>
      <c r="J105" s="899"/>
      <c r="P105" s="160"/>
      <c r="Q105" s="160"/>
    </row>
    <row r="106" spans="1:17" x14ac:dyDescent="0.2">
      <c r="P106" s="160"/>
      <c r="Q106" s="160"/>
    </row>
    <row r="107" spans="1:17" x14ac:dyDescent="0.2">
      <c r="B107" s="898" t="s">
        <v>1012</v>
      </c>
      <c r="C107" s="898"/>
      <c r="D107" s="898"/>
      <c r="E107" s="898"/>
      <c r="F107" s="898"/>
      <c r="G107" s="898"/>
      <c r="H107" s="898"/>
      <c r="L107" s="912" t="s">
        <v>1216</v>
      </c>
      <c r="M107" s="912"/>
      <c r="N107" s="912"/>
      <c r="P107" s="160"/>
      <c r="Q107" s="160"/>
    </row>
    <row r="108" spans="1:17" ht="15" customHeight="1" x14ac:dyDescent="0.2">
      <c r="A108" s="15" t="s">
        <v>326</v>
      </c>
      <c r="B108" s="910" t="s">
        <v>844</v>
      </c>
      <c r="C108" s="910"/>
      <c r="D108" s="910"/>
      <c r="E108" s="910"/>
      <c r="F108" s="910"/>
      <c r="G108" s="910"/>
      <c r="H108" s="910"/>
      <c r="I108" s="910"/>
      <c r="J108" s="910"/>
      <c r="L108" s="912"/>
      <c r="M108" s="912"/>
      <c r="N108" s="912"/>
      <c r="P108" s="160"/>
      <c r="Q108" s="160"/>
    </row>
    <row r="109" spans="1:17" ht="15" customHeight="1" x14ac:dyDescent="0.2">
      <c r="B109" s="910"/>
      <c r="C109" s="910"/>
      <c r="D109" s="910"/>
      <c r="E109" s="910"/>
      <c r="F109" s="910"/>
      <c r="G109" s="910"/>
      <c r="H109" s="910"/>
      <c r="I109" s="910"/>
      <c r="J109" s="910"/>
      <c r="L109" s="912"/>
      <c r="M109" s="912"/>
      <c r="N109" s="912"/>
      <c r="O109" s="184" t="s">
        <v>807</v>
      </c>
      <c r="P109" s="160"/>
      <c r="Q109" s="160"/>
    </row>
    <row r="110" spans="1:17" x14ac:dyDescent="0.2">
      <c r="P110" s="160"/>
      <c r="Q110" s="160"/>
    </row>
    <row r="111" spans="1:17" x14ac:dyDescent="0.2">
      <c r="L111" s="912" t="s">
        <v>1217</v>
      </c>
      <c r="M111" s="912"/>
      <c r="N111" s="912"/>
      <c r="P111" s="160"/>
      <c r="Q111" s="160"/>
    </row>
    <row r="112" spans="1:17" x14ac:dyDescent="0.2">
      <c r="L112" s="912"/>
      <c r="M112" s="912"/>
      <c r="N112" s="912"/>
      <c r="P112" s="160"/>
      <c r="Q112" s="160"/>
    </row>
    <row r="113" spans="2:17" x14ac:dyDescent="0.2">
      <c r="L113" s="912"/>
      <c r="M113" s="912"/>
      <c r="N113" s="912"/>
      <c r="O113" s="184" t="s">
        <v>807</v>
      </c>
      <c r="P113" s="160"/>
      <c r="Q113" s="160"/>
    </row>
    <row r="114" spans="2:17" x14ac:dyDescent="0.2">
      <c r="P114" s="160"/>
      <c r="Q114" s="160"/>
    </row>
    <row r="115" spans="2:17" ht="15.75" customHeight="1" x14ac:dyDescent="0.2">
      <c r="B115" s="144" t="s">
        <v>570</v>
      </c>
      <c r="C115" s="899" t="s">
        <v>845</v>
      </c>
      <c r="D115" s="899"/>
      <c r="E115" s="899"/>
      <c r="F115" s="899"/>
      <c r="G115" s="899"/>
      <c r="H115" s="899"/>
      <c r="I115" s="899"/>
      <c r="J115" s="899"/>
      <c r="P115" s="160"/>
      <c r="Q115" s="160"/>
    </row>
    <row r="116" spans="2:17" x14ac:dyDescent="0.2">
      <c r="C116" s="899"/>
      <c r="D116" s="899"/>
      <c r="E116" s="899"/>
      <c r="F116" s="899"/>
      <c r="G116" s="899"/>
      <c r="H116" s="899"/>
      <c r="I116" s="899"/>
      <c r="J116" s="899"/>
      <c r="P116" s="160"/>
      <c r="Q116" s="160"/>
    </row>
    <row r="117" spans="2:17" x14ac:dyDescent="0.2">
      <c r="P117" s="160"/>
      <c r="Q117" s="160"/>
    </row>
    <row r="118" spans="2:17" x14ac:dyDescent="0.2">
      <c r="P118" s="160"/>
      <c r="Q118" s="160"/>
    </row>
    <row r="119" spans="2:17" x14ac:dyDescent="0.2">
      <c r="P119" s="160"/>
      <c r="Q119" s="160"/>
    </row>
    <row r="120" spans="2:17" x14ac:dyDescent="0.2">
      <c r="P120" s="160"/>
      <c r="Q120" s="160"/>
    </row>
    <row r="121" spans="2:17" ht="15.95" customHeight="1" x14ac:dyDescent="0.2">
      <c r="B121" s="144" t="s">
        <v>571</v>
      </c>
      <c r="C121" s="899" t="s">
        <v>1018</v>
      </c>
      <c r="D121" s="899"/>
      <c r="E121" s="899"/>
      <c r="F121" s="899"/>
      <c r="G121" s="899"/>
      <c r="H121" s="899"/>
      <c r="I121" s="899"/>
      <c r="J121" s="899"/>
      <c r="P121" s="160"/>
      <c r="Q121" s="160"/>
    </row>
    <row r="122" spans="2:17" ht="15.95" customHeight="1" x14ac:dyDescent="0.2">
      <c r="C122" s="899"/>
      <c r="D122" s="899"/>
      <c r="E122" s="899"/>
      <c r="F122" s="899"/>
      <c r="G122" s="899"/>
      <c r="H122" s="899"/>
      <c r="I122" s="899"/>
      <c r="J122" s="899"/>
      <c r="P122" s="160"/>
      <c r="Q122" s="160"/>
    </row>
    <row r="123" spans="2:17" ht="18" customHeight="1" x14ac:dyDescent="0.2">
      <c r="C123" s="899"/>
      <c r="D123" s="899"/>
      <c r="E123" s="899"/>
      <c r="F123" s="899"/>
      <c r="G123" s="899"/>
      <c r="H123" s="899"/>
      <c r="I123" s="899"/>
      <c r="J123" s="899"/>
      <c r="P123" s="160"/>
      <c r="Q123" s="160"/>
    </row>
    <row r="124" spans="2:17" x14ac:dyDescent="0.2">
      <c r="P124" s="160"/>
      <c r="Q124" s="160"/>
    </row>
    <row r="125" spans="2:17" x14ac:dyDescent="0.2">
      <c r="P125" s="160"/>
      <c r="Q125" s="160"/>
    </row>
    <row r="126" spans="2:17" x14ac:dyDescent="0.2">
      <c r="P126" s="160"/>
      <c r="Q126" s="160"/>
    </row>
    <row r="127" spans="2:17" x14ac:dyDescent="0.2">
      <c r="O127" s="184"/>
      <c r="P127" s="160"/>
      <c r="Q127" s="160"/>
    </row>
    <row r="128" spans="2:17" x14ac:dyDescent="0.2">
      <c r="P128" s="160"/>
      <c r="Q128" s="160"/>
    </row>
    <row r="129" spans="1:18" ht="15.95" customHeight="1" x14ac:dyDescent="0.2">
      <c r="B129" s="144" t="s">
        <v>572</v>
      </c>
      <c r="C129" s="899" t="s">
        <v>1343</v>
      </c>
      <c r="D129" s="899"/>
      <c r="E129" s="899"/>
      <c r="F129" s="899"/>
      <c r="G129" s="899"/>
      <c r="H129" s="899"/>
      <c r="I129" s="899"/>
      <c r="J129" s="899"/>
      <c r="P129" s="160"/>
      <c r="Q129" s="160"/>
    </row>
    <row r="130" spans="1:18" ht="20.100000000000001" customHeight="1" x14ac:dyDescent="0.2">
      <c r="C130" s="899"/>
      <c r="D130" s="899"/>
      <c r="E130" s="899"/>
      <c r="F130" s="899"/>
      <c r="G130" s="899"/>
      <c r="H130" s="899"/>
      <c r="I130" s="899"/>
      <c r="J130" s="899"/>
      <c r="P130" s="160"/>
      <c r="Q130" s="160"/>
    </row>
    <row r="131" spans="1:18" x14ac:dyDescent="0.2">
      <c r="P131" s="160"/>
      <c r="Q131" s="160"/>
    </row>
    <row r="132" spans="1:18" x14ac:dyDescent="0.2">
      <c r="P132" s="160"/>
      <c r="Q132" s="160"/>
    </row>
    <row r="133" spans="1:18" ht="15" customHeight="1" x14ac:dyDescent="0.2">
      <c r="O133" s="50"/>
      <c r="P133" s="160"/>
      <c r="Q133" s="160"/>
      <c r="R133" s="50"/>
    </row>
    <row r="134" spans="1:18" ht="15" customHeight="1" x14ac:dyDescent="0.2">
      <c r="O134" s="50"/>
      <c r="P134" s="160"/>
      <c r="Q134" s="160"/>
      <c r="R134" s="50"/>
    </row>
    <row r="135" spans="1:18" ht="15.95" customHeight="1" x14ac:dyDescent="0.2">
      <c r="B135" s="144" t="s">
        <v>573</v>
      </c>
      <c r="C135" s="899" t="s">
        <v>1348</v>
      </c>
      <c r="D135" s="899"/>
      <c r="E135" s="899"/>
      <c r="F135" s="899"/>
      <c r="G135" s="899"/>
      <c r="H135" s="899"/>
      <c r="I135" s="899"/>
      <c r="J135" s="899"/>
      <c r="O135" s="50"/>
      <c r="P135" s="160"/>
      <c r="Q135" s="160"/>
      <c r="R135" s="50"/>
    </row>
    <row r="136" spans="1:18" ht="15.95" customHeight="1" x14ac:dyDescent="0.2">
      <c r="C136" s="899"/>
      <c r="D136" s="899"/>
      <c r="E136" s="899"/>
      <c r="F136" s="899"/>
      <c r="G136" s="899"/>
      <c r="H136" s="899"/>
      <c r="I136" s="899"/>
      <c r="J136" s="899"/>
      <c r="O136" s="50"/>
      <c r="P136" s="160"/>
      <c r="Q136" s="160"/>
      <c r="R136" s="50"/>
    </row>
    <row r="137" spans="1:18" ht="15" customHeight="1" x14ac:dyDescent="0.2">
      <c r="O137" s="50"/>
      <c r="P137" s="160"/>
      <c r="Q137" s="160"/>
      <c r="R137" s="50"/>
    </row>
    <row r="138" spans="1:18" ht="15" customHeight="1" x14ac:dyDescent="0.2">
      <c r="O138" s="50"/>
      <c r="P138" s="160"/>
      <c r="Q138" s="160"/>
      <c r="R138" s="50"/>
    </row>
    <row r="139" spans="1:18" ht="15" customHeight="1" x14ac:dyDescent="0.2">
      <c r="O139" s="50"/>
      <c r="P139" s="160"/>
      <c r="Q139" s="160"/>
      <c r="R139" s="50"/>
    </row>
    <row r="140" spans="1:18" ht="15" customHeight="1" x14ac:dyDescent="0.2">
      <c r="O140" s="50"/>
      <c r="P140" s="160"/>
      <c r="Q140" s="160"/>
      <c r="R140" s="50"/>
    </row>
    <row r="141" spans="1:18" ht="15" customHeight="1" x14ac:dyDescent="0.2">
      <c r="O141" s="50"/>
      <c r="P141" s="160"/>
      <c r="Q141" s="160"/>
      <c r="R141" s="50"/>
    </row>
    <row r="142" spans="1:18" ht="15" customHeight="1" x14ac:dyDescent="0.2">
      <c r="B142" s="898" t="s">
        <v>1019</v>
      </c>
      <c r="C142" s="898"/>
      <c r="D142" s="898"/>
      <c r="E142" s="898"/>
      <c r="F142" s="898"/>
      <c r="G142" s="898"/>
      <c r="H142" s="898"/>
      <c r="L142" s="912" t="s">
        <v>1218</v>
      </c>
      <c r="M142" s="912"/>
      <c r="N142" s="912"/>
      <c r="P142" s="160"/>
      <c r="Q142" s="160"/>
      <c r="R142" s="50"/>
    </row>
    <row r="143" spans="1:18" ht="15" customHeight="1" x14ac:dyDescent="0.2">
      <c r="A143" s="15" t="s">
        <v>325</v>
      </c>
      <c r="B143" s="899" t="s">
        <v>846</v>
      </c>
      <c r="C143" s="899"/>
      <c r="D143" s="899"/>
      <c r="E143" s="899"/>
      <c r="F143" s="899"/>
      <c r="G143" s="899"/>
      <c r="H143" s="899"/>
      <c r="I143" s="899"/>
      <c r="J143" s="899"/>
      <c r="L143" s="912"/>
      <c r="M143" s="912"/>
      <c r="N143" s="912"/>
      <c r="P143" s="160"/>
      <c r="Q143" s="160"/>
      <c r="R143" s="50"/>
    </row>
    <row r="144" spans="1:18" ht="15" customHeight="1" x14ac:dyDescent="0.2">
      <c r="B144" s="899"/>
      <c r="C144" s="899"/>
      <c r="D144" s="899"/>
      <c r="E144" s="899"/>
      <c r="F144" s="899"/>
      <c r="G144" s="899"/>
      <c r="H144" s="899"/>
      <c r="I144" s="899"/>
      <c r="J144" s="899"/>
      <c r="L144" s="912"/>
      <c r="M144" s="912"/>
      <c r="N144" s="912"/>
      <c r="O144" s="184" t="s">
        <v>807</v>
      </c>
      <c r="P144" s="160"/>
      <c r="Q144" s="160"/>
      <c r="R144" s="50"/>
    </row>
    <row r="145" spans="2:18" ht="15" customHeight="1" x14ac:dyDescent="0.2">
      <c r="O145" s="50"/>
      <c r="P145" s="160"/>
      <c r="Q145" s="160"/>
      <c r="R145" s="50"/>
    </row>
    <row r="146" spans="2:18" ht="15.95" customHeight="1" x14ac:dyDescent="0.2">
      <c r="B146" s="144" t="s">
        <v>570</v>
      </c>
      <c r="C146" s="899" t="s">
        <v>847</v>
      </c>
      <c r="D146" s="899"/>
      <c r="E146" s="899"/>
      <c r="F146" s="899"/>
      <c r="G146" s="899"/>
      <c r="H146" s="899"/>
      <c r="I146" s="899"/>
      <c r="J146" s="899"/>
      <c r="P146" s="160"/>
      <c r="Q146" s="160"/>
      <c r="R146" s="50"/>
    </row>
    <row r="147" spans="2:18" ht="15.95" customHeight="1" x14ac:dyDescent="0.2">
      <c r="C147" s="899"/>
      <c r="D147" s="899"/>
      <c r="E147" s="899"/>
      <c r="F147" s="899"/>
      <c r="G147" s="899"/>
      <c r="H147" s="899"/>
      <c r="I147" s="899"/>
      <c r="J147" s="899"/>
      <c r="L147" s="912" t="s">
        <v>1219</v>
      </c>
      <c r="M147" s="912"/>
      <c r="N147" s="912"/>
      <c r="P147" s="160"/>
      <c r="Q147" s="160"/>
      <c r="R147" s="50"/>
    </row>
    <row r="148" spans="2:18" ht="15" customHeight="1" x14ac:dyDescent="0.2">
      <c r="L148" s="912"/>
      <c r="M148" s="912"/>
      <c r="N148" s="912"/>
      <c r="P148" s="160"/>
      <c r="Q148" s="160"/>
      <c r="R148" s="50"/>
    </row>
    <row r="149" spans="2:18" ht="15" customHeight="1" x14ac:dyDescent="0.2">
      <c r="L149" s="912"/>
      <c r="M149" s="912"/>
      <c r="N149" s="912"/>
      <c r="O149" s="184" t="s">
        <v>807</v>
      </c>
      <c r="P149" s="160"/>
      <c r="Q149" s="160"/>
      <c r="R149" s="50"/>
    </row>
    <row r="150" spans="2:18" ht="15" customHeight="1" x14ac:dyDescent="0.2">
      <c r="P150" s="160"/>
      <c r="Q150" s="160"/>
      <c r="R150" s="50"/>
    </row>
    <row r="151" spans="2:18" ht="15" customHeight="1" x14ac:dyDescent="0.2">
      <c r="P151" s="160"/>
      <c r="Q151" s="160"/>
      <c r="R151" s="50"/>
    </row>
    <row r="152" spans="2:18" ht="15" customHeight="1" x14ac:dyDescent="0.2">
      <c r="P152" s="160"/>
      <c r="Q152" s="160"/>
      <c r="R152" s="50"/>
    </row>
    <row r="153" spans="2:18" ht="15" customHeight="1" x14ac:dyDescent="0.2">
      <c r="B153" s="144" t="s">
        <v>571</v>
      </c>
      <c r="C153" s="899" t="s">
        <v>1020</v>
      </c>
      <c r="D153" s="899"/>
      <c r="E153" s="899"/>
      <c r="F153" s="899"/>
      <c r="G153" s="899"/>
      <c r="H153" s="899"/>
      <c r="I153" s="899"/>
      <c r="J153" s="899"/>
      <c r="P153" s="160"/>
      <c r="Q153" s="160"/>
      <c r="R153" s="50"/>
    </row>
    <row r="154" spans="2:18" ht="15" customHeight="1" x14ac:dyDescent="0.2">
      <c r="B154" s="144"/>
      <c r="C154" s="899"/>
      <c r="D154" s="899"/>
      <c r="E154" s="899"/>
      <c r="F154" s="899"/>
      <c r="G154" s="899"/>
      <c r="H154" s="899"/>
      <c r="I154" s="899"/>
      <c r="J154" s="899"/>
      <c r="P154" s="160"/>
      <c r="Q154" s="160"/>
      <c r="R154" s="50"/>
    </row>
    <row r="155" spans="2:18" ht="15" customHeight="1" x14ac:dyDescent="0.2">
      <c r="B155" s="144"/>
      <c r="C155" s="899"/>
      <c r="D155" s="899"/>
      <c r="E155" s="899"/>
      <c r="F155" s="899"/>
      <c r="G155" s="899"/>
      <c r="H155" s="899"/>
      <c r="I155" s="899"/>
      <c r="J155" s="899"/>
      <c r="P155" s="160"/>
      <c r="Q155" s="160"/>
      <c r="R155" s="50"/>
    </row>
    <row r="156" spans="2:18" ht="15" customHeight="1" x14ac:dyDescent="0.2">
      <c r="B156" s="144"/>
      <c r="C156" s="899"/>
      <c r="D156" s="899"/>
      <c r="E156" s="899"/>
      <c r="F156" s="899"/>
      <c r="G156" s="899"/>
      <c r="H156" s="899"/>
      <c r="I156" s="899"/>
      <c r="J156" s="899"/>
      <c r="P156" s="160"/>
      <c r="Q156" s="160"/>
      <c r="R156" s="50"/>
    </row>
    <row r="157" spans="2:18" ht="18" customHeight="1" x14ac:dyDescent="0.2">
      <c r="C157" s="899"/>
      <c r="D157" s="899"/>
      <c r="E157" s="899"/>
      <c r="F157" s="899"/>
      <c r="G157" s="899"/>
      <c r="H157" s="899"/>
      <c r="I157" s="899"/>
      <c r="J157" s="899"/>
      <c r="P157" s="160"/>
      <c r="Q157" s="160"/>
      <c r="R157" s="50"/>
    </row>
    <row r="158" spans="2:18" ht="15" customHeight="1" x14ac:dyDescent="0.2">
      <c r="P158" s="160"/>
      <c r="Q158" s="160"/>
      <c r="R158" s="50"/>
    </row>
    <row r="159" spans="2:18" ht="15" customHeight="1" x14ac:dyDescent="0.2">
      <c r="P159" s="160"/>
      <c r="Q159" s="160"/>
      <c r="R159" s="50"/>
    </row>
    <row r="160" spans="2:18" ht="15" customHeight="1" x14ac:dyDescent="0.2">
      <c r="O160" s="50"/>
      <c r="P160" s="160"/>
      <c r="Q160" s="160"/>
      <c r="R160" s="50"/>
    </row>
    <row r="161" spans="2:18" ht="15" customHeight="1" x14ac:dyDescent="0.2">
      <c r="O161" s="50"/>
      <c r="P161" s="160"/>
      <c r="Q161" s="160"/>
      <c r="R161" s="50"/>
    </row>
    <row r="162" spans="2:18" ht="15" customHeight="1" x14ac:dyDescent="0.2">
      <c r="O162" s="50"/>
      <c r="P162" s="160"/>
      <c r="Q162" s="160"/>
      <c r="R162" s="50"/>
    </row>
    <row r="163" spans="2:18" ht="15" customHeight="1" x14ac:dyDescent="0.2">
      <c r="O163" s="50"/>
      <c r="P163" s="160"/>
      <c r="Q163" s="160"/>
      <c r="R163" s="50"/>
    </row>
    <row r="164" spans="2:18" ht="15" customHeight="1" x14ac:dyDescent="0.2">
      <c r="C164" s="903" t="s">
        <v>1021</v>
      </c>
      <c r="D164" s="903"/>
      <c r="E164" s="903"/>
      <c r="F164" s="903"/>
      <c r="G164" s="903"/>
      <c r="H164" s="903"/>
      <c r="I164" s="903"/>
      <c r="J164" s="903"/>
      <c r="O164" s="50"/>
      <c r="P164" s="160"/>
      <c r="Q164" s="160"/>
      <c r="R164" s="50"/>
    </row>
    <row r="165" spans="2:18" ht="15" customHeight="1" x14ac:dyDescent="0.2">
      <c r="C165" s="903"/>
      <c r="D165" s="903"/>
      <c r="E165" s="903"/>
      <c r="F165" s="903"/>
      <c r="G165" s="903"/>
      <c r="H165" s="903"/>
      <c r="I165" s="903"/>
      <c r="J165" s="903"/>
      <c r="O165" s="50"/>
      <c r="P165" s="160"/>
      <c r="Q165" s="160"/>
      <c r="R165" s="50"/>
    </row>
    <row r="166" spans="2:18" ht="15" customHeight="1" x14ac:dyDescent="0.2">
      <c r="O166" s="50"/>
      <c r="P166" s="160"/>
      <c r="Q166" s="160"/>
      <c r="R166" s="50"/>
    </row>
    <row r="167" spans="2:18" ht="15" customHeight="1" x14ac:dyDescent="0.2">
      <c r="C167" s="5"/>
      <c r="D167" s="5"/>
      <c r="E167" s="5"/>
      <c r="F167" s="5"/>
      <c r="G167" s="5"/>
      <c r="H167" s="5"/>
      <c r="I167" s="5"/>
      <c r="J167" s="5"/>
      <c r="K167" s="5"/>
      <c r="O167" s="50"/>
      <c r="P167" s="160"/>
      <c r="Q167" s="160"/>
      <c r="R167" s="50"/>
    </row>
    <row r="168" spans="2:18" ht="15" customHeight="1" x14ac:dyDescent="0.2">
      <c r="C168" s="5"/>
      <c r="D168" s="5"/>
      <c r="E168" s="5"/>
      <c r="F168" s="5"/>
      <c r="G168" s="5"/>
      <c r="H168" s="5"/>
      <c r="I168" s="5"/>
      <c r="J168" s="5"/>
      <c r="K168" s="5"/>
      <c r="O168" s="50"/>
      <c r="P168" s="160"/>
      <c r="Q168" s="160"/>
      <c r="R168" s="50"/>
    </row>
    <row r="169" spans="2:18" ht="15" customHeight="1" x14ac:dyDescent="0.2">
      <c r="C169" s="5"/>
      <c r="D169" s="5"/>
      <c r="E169" s="5"/>
      <c r="F169" s="5"/>
      <c r="G169" s="5"/>
      <c r="H169" s="5"/>
      <c r="I169" s="5"/>
      <c r="J169" s="5"/>
      <c r="K169" s="5"/>
      <c r="O169" s="50"/>
      <c r="P169" s="160"/>
      <c r="Q169" s="160"/>
      <c r="R169" s="50"/>
    </row>
    <row r="170" spans="2:18" ht="15" customHeight="1" x14ac:dyDescent="0.2">
      <c r="C170" s="5"/>
      <c r="D170" s="5"/>
      <c r="E170" s="5"/>
      <c r="F170" s="5"/>
      <c r="G170" s="5"/>
      <c r="H170" s="5"/>
      <c r="I170" s="5"/>
      <c r="J170" s="5"/>
      <c r="K170" s="5"/>
      <c r="O170" s="50"/>
      <c r="P170" s="160"/>
      <c r="Q170" s="160"/>
      <c r="R170" s="50"/>
    </row>
    <row r="171" spans="2:18" ht="15" customHeight="1" x14ac:dyDescent="0.2">
      <c r="C171" s="5"/>
      <c r="D171" s="5"/>
      <c r="E171" s="5"/>
      <c r="F171" s="5"/>
      <c r="G171" s="5"/>
      <c r="H171" s="5"/>
      <c r="I171" s="5"/>
      <c r="J171" s="5"/>
      <c r="K171" s="5"/>
      <c r="O171" s="50"/>
      <c r="P171" s="160"/>
      <c r="Q171" s="160"/>
      <c r="R171" s="50"/>
    </row>
    <row r="172" spans="2:18" ht="15" customHeight="1" x14ac:dyDescent="0.2">
      <c r="C172" s="5"/>
      <c r="D172" s="5"/>
      <c r="E172" s="5"/>
      <c r="F172" s="5"/>
      <c r="G172" s="5"/>
      <c r="H172" s="5"/>
      <c r="I172" s="5"/>
      <c r="J172" s="5"/>
      <c r="K172" s="5"/>
      <c r="O172" s="50"/>
      <c r="P172" s="160"/>
      <c r="Q172" s="160"/>
      <c r="R172" s="50"/>
    </row>
    <row r="173" spans="2:18" ht="15.95" customHeight="1" x14ac:dyDescent="0.2">
      <c r="B173" s="144" t="s">
        <v>572</v>
      </c>
      <c r="C173" s="899" t="s">
        <v>1344</v>
      </c>
      <c r="D173" s="899"/>
      <c r="E173" s="899"/>
      <c r="F173" s="899"/>
      <c r="G173" s="899"/>
      <c r="H173" s="899"/>
      <c r="I173" s="899"/>
      <c r="J173" s="899"/>
      <c r="O173" s="50"/>
      <c r="P173" s="160"/>
      <c r="Q173" s="160"/>
      <c r="R173" s="50"/>
    </row>
    <row r="174" spans="2:18" ht="15.95" customHeight="1" x14ac:dyDescent="0.2">
      <c r="C174" s="899"/>
      <c r="D174" s="899"/>
      <c r="E174" s="899"/>
      <c r="F174" s="899"/>
      <c r="G174" s="899"/>
      <c r="H174" s="899"/>
      <c r="I174" s="899"/>
      <c r="J174" s="899"/>
      <c r="O174" s="50"/>
      <c r="P174" s="160"/>
      <c r="Q174" s="160"/>
      <c r="R174" s="50"/>
    </row>
    <row r="175" spans="2:18" ht="20.100000000000001" customHeight="1" x14ac:dyDescent="0.2">
      <c r="C175" s="899"/>
      <c r="D175" s="899"/>
      <c r="E175" s="899"/>
      <c r="F175" s="899"/>
      <c r="G175" s="899"/>
      <c r="H175" s="899"/>
      <c r="I175" s="899"/>
      <c r="J175" s="899"/>
      <c r="P175" s="160"/>
      <c r="Q175" s="160"/>
    </row>
    <row r="176" spans="2:18" ht="15" customHeight="1" x14ac:dyDescent="0.2">
      <c r="P176" s="160"/>
      <c r="Q176" s="160"/>
    </row>
    <row r="177" spans="2:17" ht="15" customHeight="1" x14ac:dyDescent="0.2">
      <c r="P177" s="160"/>
      <c r="Q177" s="160"/>
    </row>
    <row r="178" spans="2:17" ht="15" customHeight="1" x14ac:dyDescent="0.2">
      <c r="P178" s="160"/>
      <c r="Q178" s="160"/>
    </row>
    <row r="179" spans="2:17" ht="15" customHeight="1" x14ac:dyDescent="0.2">
      <c r="P179" s="160"/>
      <c r="Q179" s="160"/>
    </row>
    <row r="180" spans="2:17" ht="15" customHeight="1" x14ac:dyDescent="0.2">
      <c r="P180" s="160"/>
      <c r="Q180" s="160"/>
    </row>
    <row r="181" spans="2:17" ht="15" customHeight="1" x14ac:dyDescent="0.2">
      <c r="P181" s="160"/>
      <c r="Q181" s="160"/>
    </row>
    <row r="182" spans="2:17" ht="15" customHeight="1" x14ac:dyDescent="0.2">
      <c r="P182" s="160"/>
      <c r="Q182" s="160"/>
    </row>
    <row r="183" spans="2:17" ht="15" customHeight="1" x14ac:dyDescent="0.2">
      <c r="P183" s="160"/>
      <c r="Q183" s="160"/>
    </row>
    <row r="184" spans="2:17" ht="15" customHeight="1" x14ac:dyDescent="0.2">
      <c r="P184" s="160"/>
      <c r="Q184" s="160"/>
    </row>
    <row r="185" spans="2:17" x14ac:dyDescent="0.2">
      <c r="P185" s="160"/>
      <c r="Q185" s="160"/>
    </row>
    <row r="186" spans="2:17" x14ac:dyDescent="0.2">
      <c r="P186" s="160"/>
      <c r="Q186" s="160"/>
    </row>
    <row r="187" spans="2:17" ht="15.95" customHeight="1" x14ac:dyDescent="0.2">
      <c r="B187" s="144" t="s">
        <v>573</v>
      </c>
      <c r="C187" s="899" t="s">
        <v>1345</v>
      </c>
      <c r="D187" s="899"/>
      <c r="E187" s="899"/>
      <c r="F187" s="899"/>
      <c r="G187" s="899"/>
      <c r="H187" s="899"/>
      <c r="I187" s="899"/>
      <c r="J187" s="899"/>
      <c r="P187" s="160"/>
      <c r="Q187" s="160"/>
    </row>
    <row r="188" spans="2:17" ht="15.95" customHeight="1" x14ac:dyDescent="0.2">
      <c r="C188" s="899"/>
      <c r="D188" s="899"/>
      <c r="E188" s="899"/>
      <c r="F188" s="899"/>
      <c r="G188" s="899"/>
      <c r="H188" s="899"/>
      <c r="I188" s="899"/>
      <c r="J188" s="899"/>
      <c r="P188" s="160"/>
      <c r="Q188" s="160"/>
    </row>
    <row r="189" spans="2:17" x14ac:dyDescent="0.2">
      <c r="P189" s="160"/>
      <c r="Q189" s="160"/>
    </row>
    <row r="190" spans="2:17" x14ac:dyDescent="0.2">
      <c r="P190" s="160"/>
      <c r="Q190" s="160"/>
    </row>
    <row r="191" spans="2:17" x14ac:dyDescent="0.2">
      <c r="O191" s="184"/>
      <c r="P191" s="160"/>
      <c r="Q191" s="160"/>
    </row>
    <row r="192" spans="2:17" x14ac:dyDescent="0.2">
      <c r="P192" s="160"/>
      <c r="Q192" s="160"/>
    </row>
    <row r="193" spans="1:17" x14ac:dyDescent="0.2">
      <c r="P193" s="160"/>
      <c r="Q193" s="160"/>
    </row>
    <row r="194" spans="1:17" x14ac:dyDescent="0.2">
      <c r="A194" s="160"/>
      <c r="B194" s="160"/>
      <c r="C194" s="160"/>
      <c r="D194" s="160"/>
      <c r="E194" s="160"/>
      <c r="F194" s="160"/>
      <c r="G194" s="160"/>
      <c r="H194" s="160"/>
      <c r="I194" s="160"/>
      <c r="J194" s="214" t="s">
        <v>568</v>
      </c>
      <c r="K194" s="214"/>
      <c r="L194" s="214"/>
      <c r="M194" s="214"/>
      <c r="N194" s="214"/>
      <c r="O194" s="214"/>
      <c r="P194" s="160"/>
      <c r="Q194" s="160"/>
    </row>
    <row r="196" spans="1:17" ht="15" customHeight="1" x14ac:dyDescent="0.2">
      <c r="B196" s="251" t="s">
        <v>264</v>
      </c>
      <c r="C196" s="251"/>
      <c r="D196" s="251"/>
    </row>
    <row r="197" spans="1:17" ht="15" customHeight="1" x14ac:dyDescent="0.2">
      <c r="B197" s="250"/>
      <c r="C197" s="250"/>
      <c r="D197" s="250"/>
    </row>
    <row r="198" spans="1:17" ht="15" customHeight="1" x14ac:dyDescent="0.2">
      <c r="B198" s="246" t="s">
        <v>569</v>
      </c>
      <c r="C198" s="246"/>
      <c r="D198" s="246"/>
    </row>
    <row r="284" spans="15:15" x14ac:dyDescent="0.2">
      <c r="O284" s="184"/>
    </row>
    <row r="371" spans="15:15" x14ac:dyDescent="0.2">
      <c r="O371" s="184"/>
    </row>
  </sheetData>
  <sheetProtection algorithmName="SHA-512" hashValue="s4BtrNvtxg3GVaUkdNSQuUnWAuMhL4R/iYtEYmLo04GpVW+SkopAT7hujsjT9nMRS6Ajjy201O8l1h2B5Oea1A==" saltValue="NfBY+Z3gSgmkHuhy2AT4Qw==" spinCount="100000" sheet="1" objects="1" scenarios="1"/>
  <mergeCells count="68">
    <mergeCell ref="B198:D198"/>
    <mergeCell ref="B196:D196"/>
    <mergeCell ref="B197:D197"/>
    <mergeCell ref="C121:J123"/>
    <mergeCell ref="C129:J130"/>
    <mergeCell ref="J194:O194"/>
    <mergeCell ref="L142:N144"/>
    <mergeCell ref="C115:J116"/>
    <mergeCell ref="C187:J188"/>
    <mergeCell ref="C135:J136"/>
    <mergeCell ref="B142:H142"/>
    <mergeCell ref="C153:J157"/>
    <mergeCell ref="L41:N43"/>
    <mergeCell ref="C173:J175"/>
    <mergeCell ref="B104:J105"/>
    <mergeCell ref="B87:C87"/>
    <mergeCell ref="B88:J89"/>
    <mergeCell ref="B90:J90"/>
    <mergeCell ref="B91:J91"/>
    <mergeCell ref="B92:J92"/>
    <mergeCell ref="B101:J103"/>
    <mergeCell ref="L111:N113"/>
    <mergeCell ref="L68:N70"/>
    <mergeCell ref="L147:N149"/>
    <mergeCell ref="B49:J49"/>
    <mergeCell ref="B53:J53"/>
    <mergeCell ref="B56:J57"/>
    <mergeCell ref="L107:N109"/>
    <mergeCell ref="B32:J32"/>
    <mergeCell ref="B36:J36"/>
    <mergeCell ref="B38:J39"/>
    <mergeCell ref="B46:J46"/>
    <mergeCell ref="B4:H5"/>
    <mergeCell ref="B7:H7"/>
    <mergeCell ref="B8:J8"/>
    <mergeCell ref="L8:N10"/>
    <mergeCell ref="B40:J40"/>
    <mergeCell ref="B41:J42"/>
    <mergeCell ref="B43:J43"/>
    <mergeCell ref="B44:J45"/>
    <mergeCell ref="L13:N15"/>
    <mergeCell ref="L29:N31"/>
    <mergeCell ref="B22:J24"/>
    <mergeCell ref="B26:J27"/>
    <mergeCell ref="B28:J29"/>
    <mergeCell ref="B30:J30"/>
    <mergeCell ref="B31:J31"/>
    <mergeCell ref="B12:J13"/>
    <mergeCell ref="B14:J15"/>
    <mergeCell ref="B16:J16"/>
    <mergeCell ref="B17:J17"/>
    <mergeCell ref="B18:J18"/>
    <mergeCell ref="B62:J63"/>
    <mergeCell ref="C164:J165"/>
    <mergeCell ref="B84:J84"/>
    <mergeCell ref="B85:J85"/>
    <mergeCell ref="B80:C80"/>
    <mergeCell ref="B93:J94"/>
    <mergeCell ref="B98:J98"/>
    <mergeCell ref="B107:H107"/>
    <mergeCell ref="B64:J67"/>
    <mergeCell ref="B71:J73"/>
    <mergeCell ref="B74:J79"/>
    <mergeCell ref="B81:J82"/>
    <mergeCell ref="B83:J83"/>
    <mergeCell ref="B108:J109"/>
    <mergeCell ref="B143:J144"/>
    <mergeCell ref="C146:J147"/>
  </mergeCells>
  <hyperlinks>
    <hyperlink ref="O10" r:id="rId1" location="'καύση οργανικών ενώσεων'!A1"/>
    <hyperlink ref="O109" r:id="rId2" location="Αλκένια!A1"/>
    <hyperlink ref="O144" r:id="rId3" location="Αλκίνια!A1"/>
    <hyperlink ref="O15" r:id="rId4" location="'καύση οργανικών ενώσεων'!B305"/>
    <hyperlink ref="O31" r:id="rId5" location="'καύση οργανικών ενώσεων'!B371"/>
    <hyperlink ref="O43" r:id="rId6" location="'καύση οργανικών ενώσεων'!B434"/>
    <hyperlink ref="O70" r:id="rId7" location="'καύση οργανικών ενώσεων'!B599"/>
    <hyperlink ref="O113" r:id="rId8" location="Αλκένια!A360"/>
    <hyperlink ref="O149" r:id="rId9" location="Αλκίνια!A290"/>
    <hyperlink ref="B198:D198" r:id="rId10" location="'Λύσεις ασκήσεων - προβλημάτων 2'!A1" display="…στην αρχή της σελίδας"/>
  </hyperlinks>
  <pageMargins left="0.7" right="0.7" top="0.75" bottom="0.75" header="0.3" footer="0.3"/>
  <pageSetup paperSize="9" orientation="portrait" horizontalDpi="300" verticalDpi="300" r:id="rId11"/>
  <drawing r:id="rId12"/>
  <legacyDrawing r:id="rId13"/>
  <oleObjects>
    <mc:AlternateContent xmlns:mc="http://schemas.openxmlformats.org/markup-compatibility/2006">
      <mc:Choice Requires="x14">
        <oleObject progId="Equation.3" shapeId="19458" r:id="rId14">
          <objectPr defaultSize="0" r:id="rId15">
            <anchor moveWithCells="1">
              <from>
                <xdr:col>2</xdr:col>
                <xdr:colOff>428625</xdr:colOff>
                <xdr:row>8</xdr:row>
                <xdr:rowOff>57150</xdr:rowOff>
              </from>
              <to>
                <xdr:col>5</xdr:col>
                <xdr:colOff>400050</xdr:colOff>
                <xdr:row>10</xdr:row>
                <xdr:rowOff>104775</xdr:rowOff>
              </to>
            </anchor>
          </objectPr>
        </oleObject>
      </mc:Choice>
      <mc:Fallback>
        <oleObject progId="Equation.3" shapeId="19458" r:id="rId14"/>
      </mc:Fallback>
    </mc:AlternateContent>
    <mc:AlternateContent xmlns:mc="http://schemas.openxmlformats.org/markup-compatibility/2006">
      <mc:Choice Requires="x14">
        <oleObject progId="Equation.3" shapeId="19459" r:id="rId16">
          <objectPr defaultSize="0" r:id="rId17">
            <anchor moveWithCells="1">
              <from>
                <xdr:col>1</xdr:col>
                <xdr:colOff>400050</xdr:colOff>
                <xdr:row>18</xdr:row>
                <xdr:rowOff>66675</xdr:rowOff>
              </from>
              <to>
                <xdr:col>8</xdr:col>
                <xdr:colOff>257175</xdr:colOff>
                <xdr:row>20</xdr:row>
                <xdr:rowOff>123825</xdr:rowOff>
              </to>
            </anchor>
          </objectPr>
        </oleObject>
      </mc:Choice>
      <mc:Fallback>
        <oleObject progId="Equation.3" shapeId="19459" r:id="rId16"/>
      </mc:Fallback>
    </mc:AlternateContent>
    <mc:AlternateContent xmlns:mc="http://schemas.openxmlformats.org/markup-compatibility/2006">
      <mc:Choice Requires="x14">
        <oleObject progId="Equation.3" shapeId="19461" r:id="rId18">
          <objectPr defaultSize="0" autoPict="0" r:id="rId19">
            <anchor moveWithCells="1">
              <from>
                <xdr:col>2</xdr:col>
                <xdr:colOff>180975</xdr:colOff>
                <xdr:row>32</xdr:row>
                <xdr:rowOff>95250</xdr:rowOff>
              </from>
              <to>
                <xdr:col>7</xdr:col>
                <xdr:colOff>295275</xdr:colOff>
                <xdr:row>34</xdr:row>
                <xdr:rowOff>152400</xdr:rowOff>
              </to>
            </anchor>
          </objectPr>
        </oleObject>
      </mc:Choice>
      <mc:Fallback>
        <oleObject progId="Equation.3" shapeId="19461" r:id="rId18"/>
      </mc:Fallback>
    </mc:AlternateContent>
    <mc:AlternateContent xmlns:mc="http://schemas.openxmlformats.org/markup-compatibility/2006">
      <mc:Choice Requires="x14">
        <oleObject progId="Equation.3" shapeId="19462" r:id="rId20">
          <objectPr defaultSize="0" r:id="rId21">
            <anchor moveWithCells="1">
              <from>
                <xdr:col>3</xdr:col>
                <xdr:colOff>95250</xdr:colOff>
                <xdr:row>46</xdr:row>
                <xdr:rowOff>57150</xdr:rowOff>
              </from>
              <to>
                <xdr:col>7</xdr:col>
                <xdr:colOff>9525</xdr:colOff>
                <xdr:row>47</xdr:row>
                <xdr:rowOff>95250</xdr:rowOff>
              </to>
            </anchor>
          </objectPr>
        </oleObject>
      </mc:Choice>
      <mc:Fallback>
        <oleObject progId="Equation.3" shapeId="19462" r:id="rId20"/>
      </mc:Fallback>
    </mc:AlternateContent>
    <mc:AlternateContent xmlns:mc="http://schemas.openxmlformats.org/markup-compatibility/2006">
      <mc:Choice Requires="x14">
        <oleObject progId="Equation.3" shapeId="19463" r:id="rId22">
          <objectPr defaultSize="0" r:id="rId23">
            <anchor moveWithCells="1">
              <from>
                <xdr:col>1</xdr:col>
                <xdr:colOff>428625</xdr:colOff>
                <xdr:row>49</xdr:row>
                <xdr:rowOff>47625</xdr:rowOff>
              </from>
              <to>
                <xdr:col>8</xdr:col>
                <xdr:colOff>47625</xdr:colOff>
                <xdr:row>51</xdr:row>
                <xdr:rowOff>76200</xdr:rowOff>
              </to>
            </anchor>
          </objectPr>
        </oleObject>
      </mc:Choice>
      <mc:Fallback>
        <oleObject progId="Equation.3" shapeId="19463" r:id="rId22"/>
      </mc:Fallback>
    </mc:AlternateContent>
    <mc:AlternateContent xmlns:mc="http://schemas.openxmlformats.org/markup-compatibility/2006">
      <mc:Choice Requires="x14">
        <oleObject progId="Equation.3" shapeId="19464" r:id="rId24">
          <objectPr defaultSize="0" r:id="rId25">
            <anchor moveWithCells="1">
              <from>
                <xdr:col>2</xdr:col>
                <xdr:colOff>419100</xdr:colOff>
                <xdr:row>53</xdr:row>
                <xdr:rowOff>66675</xdr:rowOff>
              </from>
              <to>
                <xdr:col>7</xdr:col>
                <xdr:colOff>95250</xdr:colOff>
                <xdr:row>54</xdr:row>
                <xdr:rowOff>57150</xdr:rowOff>
              </to>
            </anchor>
          </objectPr>
        </oleObject>
      </mc:Choice>
      <mc:Fallback>
        <oleObject progId="Equation.3" shapeId="19464" r:id="rId24"/>
      </mc:Fallback>
    </mc:AlternateContent>
    <mc:AlternateContent xmlns:mc="http://schemas.openxmlformats.org/markup-compatibility/2006">
      <mc:Choice Requires="x14">
        <oleObject progId="Equation.3" shapeId="19468" r:id="rId26">
          <objectPr defaultSize="0" autoPict="0" r:id="rId27">
            <anchor moveWithCells="1">
              <from>
                <xdr:col>3</xdr:col>
                <xdr:colOff>400050</xdr:colOff>
                <xdr:row>67</xdr:row>
                <xdr:rowOff>28575</xdr:rowOff>
              </from>
              <to>
                <xdr:col>6</xdr:col>
                <xdr:colOff>590550</xdr:colOff>
                <xdr:row>69</xdr:row>
                <xdr:rowOff>85725</xdr:rowOff>
              </to>
            </anchor>
          </objectPr>
        </oleObject>
      </mc:Choice>
      <mc:Fallback>
        <oleObject progId="Equation.3" shapeId="19468" r:id="rId26"/>
      </mc:Fallback>
    </mc:AlternateContent>
    <mc:AlternateContent xmlns:mc="http://schemas.openxmlformats.org/markup-compatibility/2006">
      <mc:Choice Requires="x14">
        <oleObject progId="Equation.3" shapeId="19469" r:id="rId28">
          <objectPr defaultSize="0" autoPict="0" r:id="rId29">
            <anchor moveWithCells="1">
              <from>
                <xdr:col>3</xdr:col>
                <xdr:colOff>47625</xdr:colOff>
                <xdr:row>94</xdr:row>
                <xdr:rowOff>47625</xdr:rowOff>
              </from>
              <to>
                <xdr:col>6</xdr:col>
                <xdr:colOff>361950</xdr:colOff>
                <xdr:row>96</xdr:row>
                <xdr:rowOff>123825</xdr:rowOff>
              </to>
            </anchor>
          </objectPr>
        </oleObject>
      </mc:Choice>
      <mc:Fallback>
        <oleObject progId="Equation.3" shapeId="19469" r:id="rId28"/>
      </mc:Fallback>
    </mc:AlternateContent>
    <mc:AlternateContent xmlns:mc="http://schemas.openxmlformats.org/markup-compatibility/2006">
      <mc:Choice Requires="x14">
        <oleObject progId="Equation.3" shapeId="19470" r:id="rId30">
          <objectPr defaultSize="0" autoPict="0" r:id="rId31">
            <anchor moveWithCells="1">
              <from>
                <xdr:col>3</xdr:col>
                <xdr:colOff>342900</xdr:colOff>
                <xdr:row>98</xdr:row>
                <xdr:rowOff>95250</xdr:rowOff>
              </from>
              <to>
                <xdr:col>6</xdr:col>
                <xdr:colOff>285750</xdr:colOff>
                <xdr:row>99</xdr:row>
                <xdr:rowOff>133350</xdr:rowOff>
              </to>
            </anchor>
          </objectPr>
        </oleObject>
      </mc:Choice>
      <mc:Fallback>
        <oleObject progId="Equation.3" shapeId="19470" r:id="rId3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
  <sheetViews>
    <sheetView zoomScale="93" zoomScaleNormal="93" workbookViewId="0"/>
  </sheetViews>
  <sheetFormatPr defaultColWidth="9.140625" defaultRowHeight="16.149999999999999" customHeight="1" x14ac:dyDescent="0.2"/>
  <cols>
    <col min="1" max="16384" width="9.140625" style="1"/>
  </cols>
  <sheetData>
    <row r="1" spans="1:17" ht="16.149999999999999" customHeight="1" x14ac:dyDescent="0.2">
      <c r="P1" s="2"/>
      <c r="Q1" s="2"/>
    </row>
    <row r="2" spans="1:17" ht="16.149999999999999" customHeight="1" x14ac:dyDescent="0.2">
      <c r="A2" s="2"/>
      <c r="B2" s="2"/>
      <c r="C2" s="2"/>
      <c r="D2" s="2"/>
      <c r="E2" s="2"/>
      <c r="F2" s="2"/>
      <c r="G2" s="2"/>
      <c r="H2" s="2"/>
      <c r="I2" s="2"/>
      <c r="J2" s="2"/>
      <c r="K2" s="2"/>
      <c r="L2" s="2"/>
      <c r="M2" s="228" t="s">
        <v>359</v>
      </c>
      <c r="N2" s="228"/>
      <c r="O2" s="228"/>
      <c r="P2" s="2"/>
      <c r="Q2" s="2"/>
    </row>
    <row r="3" spans="1:17" ht="16.149999999999999" customHeight="1" x14ac:dyDescent="0.2">
      <c r="P3" s="2"/>
      <c r="Q3" s="2"/>
    </row>
    <row r="4" spans="1:17" ht="16.149999999999999" customHeight="1" x14ac:dyDescent="0.2">
      <c r="B4" s="229" t="s">
        <v>265</v>
      </c>
      <c r="C4" s="229"/>
      <c r="D4" s="229"/>
      <c r="E4" s="229"/>
      <c r="F4" s="229"/>
      <c r="G4" s="229"/>
      <c r="H4" s="229"/>
      <c r="I4" s="229"/>
      <c r="P4" s="2"/>
      <c r="Q4" s="2"/>
    </row>
    <row r="5" spans="1:17" s="11" customFormat="1" ht="16.149999999999999" customHeight="1" x14ac:dyDescent="0.3">
      <c r="B5" s="229"/>
      <c r="C5" s="229"/>
      <c r="D5" s="229"/>
      <c r="E5" s="229"/>
      <c r="F5" s="229"/>
      <c r="G5" s="229"/>
      <c r="H5" s="229"/>
      <c r="I5" s="229"/>
      <c r="P5" s="12"/>
      <c r="Q5" s="12"/>
    </row>
    <row r="6" spans="1:17" ht="16.149999999999999" customHeight="1" x14ac:dyDescent="0.2">
      <c r="B6" s="229"/>
      <c r="C6" s="229"/>
      <c r="D6" s="229"/>
      <c r="E6" s="229"/>
      <c r="F6" s="229"/>
      <c r="G6" s="229"/>
      <c r="H6" s="229"/>
      <c r="I6" s="229"/>
      <c r="P6" s="2"/>
      <c r="Q6" s="2"/>
    </row>
    <row r="7" spans="1:17" ht="16.149999999999999" customHeight="1" x14ac:dyDescent="0.2">
      <c r="P7" s="2"/>
      <c r="Q7" s="2"/>
    </row>
    <row r="8" spans="1:17" ht="16.149999999999999" customHeight="1" x14ac:dyDescent="0.2">
      <c r="B8" s="213" t="s">
        <v>1026</v>
      </c>
      <c r="C8" s="213"/>
      <c r="D8" s="213"/>
      <c r="E8" s="213"/>
      <c r="F8" s="213"/>
      <c r="G8" s="213"/>
      <c r="H8" s="213"/>
      <c r="I8" s="213"/>
      <c r="J8" s="213"/>
      <c r="O8" s="40"/>
      <c r="P8" s="2"/>
      <c r="Q8" s="2"/>
    </row>
    <row r="9" spans="1:17" ht="16.149999999999999" customHeight="1" x14ac:dyDescent="0.2">
      <c r="B9" s="213"/>
      <c r="C9" s="213"/>
      <c r="D9" s="213"/>
      <c r="E9" s="213"/>
      <c r="F9" s="213"/>
      <c r="G9" s="213"/>
      <c r="H9" s="213"/>
      <c r="I9" s="213"/>
      <c r="J9" s="213"/>
      <c r="O9" s="40"/>
      <c r="P9" s="2"/>
      <c r="Q9" s="2"/>
    </row>
    <row r="10" spans="1:17" ht="16.149999999999999" customHeight="1" x14ac:dyDescent="0.2">
      <c r="B10" s="213"/>
      <c r="C10" s="213"/>
      <c r="D10" s="213"/>
      <c r="E10" s="213"/>
      <c r="F10" s="213"/>
      <c r="G10" s="213"/>
      <c r="H10" s="213"/>
      <c r="I10" s="213"/>
      <c r="J10" s="213"/>
      <c r="O10" s="40"/>
      <c r="P10" s="2"/>
      <c r="Q10" s="2"/>
    </row>
    <row r="11" spans="1:17" ht="16.149999999999999" customHeight="1" x14ac:dyDescent="0.2">
      <c r="B11" s="213"/>
      <c r="C11" s="213"/>
      <c r="D11" s="213"/>
      <c r="E11" s="213"/>
      <c r="F11" s="213"/>
      <c r="G11" s="213"/>
      <c r="H11" s="213"/>
      <c r="I11" s="213"/>
      <c r="J11" s="213"/>
      <c r="O11" s="40"/>
      <c r="P11" s="2"/>
      <c r="Q11" s="2"/>
    </row>
    <row r="12" spans="1:17" ht="16.149999999999999" customHeight="1" x14ac:dyDescent="0.2">
      <c r="B12" s="213"/>
      <c r="C12" s="213"/>
      <c r="D12" s="213"/>
      <c r="E12" s="213"/>
      <c r="F12" s="213"/>
      <c r="G12" s="213"/>
      <c r="H12" s="213"/>
      <c r="I12" s="213"/>
      <c r="J12" s="213"/>
      <c r="O12" s="40"/>
      <c r="P12" s="2"/>
      <c r="Q12" s="2"/>
    </row>
    <row r="13" spans="1:17" ht="16.149999999999999" customHeight="1" x14ac:dyDescent="0.2">
      <c r="B13" s="213"/>
      <c r="C13" s="213"/>
      <c r="D13" s="213"/>
      <c r="E13" s="213"/>
      <c r="F13" s="213"/>
      <c r="G13" s="213"/>
      <c r="H13" s="213"/>
      <c r="I13" s="213"/>
      <c r="J13" s="213"/>
      <c r="O13" s="40"/>
      <c r="P13" s="2"/>
      <c r="Q13" s="2"/>
    </row>
    <row r="14" spans="1:17" ht="16.149999999999999" customHeight="1" x14ac:dyDescent="0.2">
      <c r="B14" s="213"/>
      <c r="C14" s="213"/>
      <c r="D14" s="213"/>
      <c r="E14" s="213"/>
      <c r="F14" s="213"/>
      <c r="G14" s="213"/>
      <c r="H14" s="213"/>
      <c r="I14" s="213"/>
      <c r="J14" s="213"/>
      <c r="O14" s="40"/>
      <c r="P14" s="2"/>
      <c r="Q14" s="2"/>
    </row>
    <row r="15" spans="1:17" ht="16.149999999999999" customHeight="1" x14ac:dyDescent="0.2">
      <c r="B15" s="213"/>
      <c r="C15" s="213"/>
      <c r="D15" s="213"/>
      <c r="E15" s="213"/>
      <c r="F15" s="213"/>
      <c r="G15" s="213"/>
      <c r="H15" s="213"/>
      <c r="I15" s="213"/>
      <c r="J15" s="213"/>
      <c r="O15" s="40"/>
      <c r="P15" s="2"/>
      <c r="Q15" s="2"/>
    </row>
    <row r="16" spans="1:17" ht="16.149999999999999" customHeight="1" x14ac:dyDescent="0.2">
      <c r="B16" s="213"/>
      <c r="C16" s="213"/>
      <c r="D16" s="213"/>
      <c r="E16" s="213"/>
      <c r="F16" s="213"/>
      <c r="G16" s="213"/>
      <c r="H16" s="213"/>
      <c r="I16" s="213"/>
      <c r="J16" s="213"/>
      <c r="O16" s="4"/>
      <c r="P16" s="2"/>
      <c r="Q16" s="2"/>
    </row>
    <row r="17" spans="2:17" ht="16.149999999999999" customHeight="1" x14ac:dyDescent="0.2">
      <c r="B17" s="213" t="s">
        <v>1027</v>
      </c>
      <c r="C17" s="213"/>
      <c r="D17" s="213"/>
      <c r="E17" s="213"/>
      <c r="F17" s="213"/>
      <c r="G17" s="213"/>
      <c r="H17" s="213"/>
      <c r="I17" s="213"/>
      <c r="J17" s="213"/>
      <c r="O17" s="4"/>
      <c r="P17" s="2"/>
      <c r="Q17" s="2"/>
    </row>
    <row r="18" spans="2:17" ht="16.149999999999999" customHeight="1" x14ac:dyDescent="0.2">
      <c r="B18" s="213"/>
      <c r="C18" s="213"/>
      <c r="D18" s="213"/>
      <c r="E18" s="213"/>
      <c r="F18" s="213"/>
      <c r="G18" s="213"/>
      <c r="H18" s="213"/>
      <c r="I18" s="213"/>
      <c r="J18" s="213"/>
      <c r="K18" s="4"/>
      <c r="L18" s="4"/>
      <c r="M18" s="4"/>
      <c r="N18" s="4"/>
      <c r="O18" s="4"/>
      <c r="P18" s="2"/>
      <c r="Q18" s="2"/>
    </row>
    <row r="19" spans="2:17" ht="16.149999999999999" customHeight="1" x14ac:dyDescent="0.2">
      <c r="B19" s="5"/>
      <c r="C19" s="5"/>
      <c r="D19" s="5"/>
      <c r="E19" s="5"/>
      <c r="F19" s="5"/>
      <c r="G19" s="5"/>
      <c r="H19" s="5"/>
      <c r="I19" s="5"/>
      <c r="J19" s="5"/>
      <c r="L19" s="4"/>
      <c r="M19" s="4"/>
      <c r="N19" s="4"/>
      <c r="O19" s="4"/>
      <c r="P19" s="2"/>
      <c r="Q19" s="2"/>
    </row>
    <row r="20" spans="2:17" ht="16.149999999999999" customHeight="1" x14ac:dyDescent="0.2">
      <c r="B20" s="5"/>
      <c r="C20" s="5"/>
      <c r="D20" s="5"/>
      <c r="E20" s="5"/>
      <c r="F20" s="5"/>
      <c r="G20" s="5"/>
      <c r="H20" s="5"/>
      <c r="I20" s="5"/>
      <c r="J20" s="5"/>
      <c r="L20" s="41"/>
      <c r="M20" s="4"/>
      <c r="N20" s="4"/>
      <c r="O20" s="4"/>
      <c r="P20" s="2"/>
      <c r="Q20" s="2"/>
    </row>
    <row r="21" spans="2:17" ht="16.149999999999999" customHeight="1" x14ac:dyDescent="0.2">
      <c r="B21" s="213" t="s">
        <v>1028</v>
      </c>
      <c r="C21" s="213"/>
      <c r="D21" s="213"/>
      <c r="E21" s="213"/>
      <c r="F21" s="213"/>
      <c r="G21" s="213"/>
      <c r="H21" s="213"/>
      <c r="I21" s="213"/>
      <c r="J21" s="213"/>
      <c r="K21" s="4"/>
      <c r="L21" s="227" t="s">
        <v>600</v>
      </c>
      <c r="M21" s="227"/>
      <c r="N21" s="227"/>
      <c r="O21" s="227"/>
      <c r="P21" s="2"/>
      <c r="Q21" s="2"/>
    </row>
    <row r="22" spans="2:17" ht="16.149999999999999" customHeight="1" x14ac:dyDescent="0.2">
      <c r="B22" s="213"/>
      <c r="C22" s="213"/>
      <c r="D22" s="213"/>
      <c r="E22" s="213"/>
      <c r="F22" s="213"/>
      <c r="G22" s="213"/>
      <c r="H22" s="213"/>
      <c r="I22" s="213"/>
      <c r="J22" s="213"/>
      <c r="K22" s="40"/>
      <c r="L22" s="227"/>
      <c r="M22" s="227"/>
      <c r="N22" s="227"/>
      <c r="O22" s="227"/>
      <c r="P22" s="2"/>
      <c r="Q22" s="2"/>
    </row>
    <row r="23" spans="2:17" ht="16.149999999999999" customHeight="1" x14ac:dyDescent="0.2">
      <c r="B23" s="213"/>
      <c r="C23" s="213"/>
      <c r="D23" s="213"/>
      <c r="E23" s="213"/>
      <c r="F23" s="213"/>
      <c r="G23" s="213"/>
      <c r="H23" s="213"/>
      <c r="I23" s="213"/>
      <c r="J23" s="213"/>
      <c r="K23" s="40"/>
      <c r="L23" s="227"/>
      <c r="M23" s="227"/>
      <c r="N23" s="227"/>
      <c r="O23" s="227"/>
      <c r="P23" s="2"/>
      <c r="Q23" s="2"/>
    </row>
    <row r="24" spans="2:17" ht="16.149999999999999" customHeight="1" x14ac:dyDescent="0.2">
      <c r="B24" s="213"/>
      <c r="C24" s="213"/>
      <c r="D24" s="213"/>
      <c r="E24" s="213"/>
      <c r="F24" s="213"/>
      <c r="G24" s="213"/>
      <c r="H24" s="213"/>
      <c r="I24" s="213"/>
      <c r="J24" s="213"/>
      <c r="K24" s="4"/>
      <c r="L24" s="227"/>
      <c r="M24" s="227"/>
      <c r="N24" s="227"/>
      <c r="O24" s="227"/>
      <c r="P24" s="2"/>
      <c r="Q24" s="2"/>
    </row>
    <row r="25" spans="2:17" ht="16.149999999999999" customHeight="1" x14ac:dyDescent="0.2">
      <c r="B25" s="213"/>
      <c r="C25" s="213"/>
      <c r="D25" s="213"/>
      <c r="E25" s="213"/>
      <c r="F25" s="213"/>
      <c r="G25" s="213"/>
      <c r="H25" s="213"/>
      <c r="I25" s="213"/>
      <c r="J25" s="213"/>
      <c r="K25" s="4"/>
      <c r="L25" s="227"/>
      <c r="M25" s="227"/>
      <c r="N25" s="227"/>
      <c r="O25" s="227"/>
      <c r="P25" s="2"/>
      <c r="Q25" s="2"/>
    </row>
    <row r="26" spans="2:17" ht="16.149999999999999" customHeight="1" x14ac:dyDescent="0.2">
      <c r="B26" s="213" t="s">
        <v>1029</v>
      </c>
      <c r="C26" s="213"/>
      <c r="D26" s="213"/>
      <c r="E26" s="213"/>
      <c r="F26" s="213"/>
      <c r="G26" s="213"/>
      <c r="H26" s="213"/>
      <c r="I26" s="213"/>
      <c r="J26" s="213"/>
      <c r="K26" s="4"/>
      <c r="L26" s="4"/>
      <c r="M26" s="4"/>
      <c r="N26" s="4"/>
      <c r="O26" s="4"/>
      <c r="P26" s="2"/>
      <c r="Q26" s="2"/>
    </row>
    <row r="27" spans="2:17" ht="16.149999999999999" customHeight="1" x14ac:dyDescent="0.2">
      <c r="B27" s="213"/>
      <c r="C27" s="213"/>
      <c r="D27" s="213"/>
      <c r="E27" s="213"/>
      <c r="F27" s="213"/>
      <c r="G27" s="213"/>
      <c r="H27" s="213"/>
      <c r="I27" s="213"/>
      <c r="J27" s="213"/>
      <c r="K27" s="230" t="s">
        <v>356</v>
      </c>
      <c r="L27" s="231" t="s">
        <v>1031</v>
      </c>
      <c r="M27" s="232"/>
      <c r="N27" s="232"/>
      <c r="O27" s="232"/>
      <c r="P27" s="233"/>
      <c r="Q27" s="2"/>
    </row>
    <row r="28" spans="2:17" ht="16.149999999999999" customHeight="1" x14ac:dyDescent="0.2">
      <c r="B28" s="213"/>
      <c r="C28" s="213"/>
      <c r="D28" s="213"/>
      <c r="E28" s="213"/>
      <c r="F28" s="213"/>
      <c r="G28" s="213"/>
      <c r="H28" s="213"/>
      <c r="I28" s="213"/>
      <c r="J28" s="213"/>
      <c r="K28" s="230"/>
      <c r="L28" s="234"/>
      <c r="M28" s="222"/>
      <c r="N28" s="222"/>
      <c r="O28" s="222"/>
      <c r="P28" s="235"/>
      <c r="Q28" s="2"/>
    </row>
    <row r="29" spans="2:17" ht="16.149999999999999" customHeight="1" x14ac:dyDescent="0.2">
      <c r="B29" s="213"/>
      <c r="C29" s="213"/>
      <c r="D29" s="213"/>
      <c r="E29" s="213"/>
      <c r="F29" s="213"/>
      <c r="G29" s="213"/>
      <c r="H29" s="213"/>
      <c r="I29" s="213"/>
      <c r="J29" s="213"/>
      <c r="K29" s="4"/>
      <c r="L29" s="234"/>
      <c r="M29" s="222"/>
      <c r="N29" s="222"/>
      <c r="O29" s="222"/>
      <c r="P29" s="235"/>
      <c r="Q29" s="2"/>
    </row>
    <row r="30" spans="2:17" ht="16.149999999999999" customHeight="1" x14ac:dyDescent="0.2">
      <c r="B30" s="213"/>
      <c r="C30" s="213"/>
      <c r="D30" s="213"/>
      <c r="E30" s="213"/>
      <c r="F30" s="213"/>
      <c r="G30" s="213"/>
      <c r="H30" s="213"/>
      <c r="I30" s="213"/>
      <c r="J30" s="213"/>
      <c r="K30" s="4"/>
      <c r="L30" s="234"/>
      <c r="M30" s="222"/>
      <c r="N30" s="222"/>
      <c r="O30" s="222"/>
      <c r="P30" s="235"/>
      <c r="Q30" s="2"/>
    </row>
    <row r="31" spans="2:17" ht="16.149999999999999" customHeight="1" x14ac:dyDescent="0.2">
      <c r="B31" s="213"/>
      <c r="C31" s="213"/>
      <c r="D31" s="213"/>
      <c r="E31" s="213"/>
      <c r="F31" s="213"/>
      <c r="G31" s="213"/>
      <c r="H31" s="213"/>
      <c r="I31" s="213"/>
      <c r="J31" s="213"/>
      <c r="K31" s="4"/>
      <c r="L31" s="234"/>
      <c r="M31" s="222"/>
      <c r="N31" s="222"/>
      <c r="O31" s="222"/>
      <c r="P31" s="235"/>
      <c r="Q31" s="2"/>
    </row>
    <row r="32" spans="2:17" ht="16.149999999999999" customHeight="1" x14ac:dyDescent="0.2">
      <c r="B32" s="213"/>
      <c r="C32" s="213"/>
      <c r="D32" s="213"/>
      <c r="E32" s="213"/>
      <c r="F32" s="213"/>
      <c r="G32" s="213"/>
      <c r="H32" s="213"/>
      <c r="I32" s="213"/>
      <c r="J32" s="213"/>
      <c r="K32" s="4"/>
      <c r="L32" s="234"/>
      <c r="M32" s="222"/>
      <c r="N32" s="222"/>
      <c r="O32" s="222"/>
      <c r="P32" s="235"/>
      <c r="Q32" s="2"/>
    </row>
    <row r="33" spans="2:17" ht="16.149999999999999" customHeight="1" x14ac:dyDescent="0.2">
      <c r="B33" s="213"/>
      <c r="C33" s="213"/>
      <c r="D33" s="213"/>
      <c r="E33" s="213"/>
      <c r="F33" s="213"/>
      <c r="G33" s="213"/>
      <c r="H33" s="213"/>
      <c r="I33" s="213"/>
      <c r="J33" s="213"/>
      <c r="K33" s="4"/>
      <c r="L33" s="234"/>
      <c r="M33" s="222"/>
      <c r="N33" s="222"/>
      <c r="O33" s="222"/>
      <c r="P33" s="235"/>
      <c r="Q33" s="2"/>
    </row>
    <row r="34" spans="2:17" ht="16.149999999999999" customHeight="1" x14ac:dyDescent="0.2">
      <c r="B34" s="213"/>
      <c r="C34" s="213"/>
      <c r="D34" s="213"/>
      <c r="E34" s="213"/>
      <c r="F34" s="213"/>
      <c r="G34" s="213"/>
      <c r="H34" s="213"/>
      <c r="I34" s="213"/>
      <c r="J34" s="213"/>
      <c r="K34" s="4"/>
      <c r="L34" s="234"/>
      <c r="M34" s="222"/>
      <c r="N34" s="222"/>
      <c r="O34" s="222"/>
      <c r="P34" s="235"/>
      <c r="Q34" s="2"/>
    </row>
    <row r="35" spans="2:17" ht="16.149999999999999" customHeight="1" x14ac:dyDescent="0.2">
      <c r="B35" s="213"/>
      <c r="C35" s="213"/>
      <c r="D35" s="213"/>
      <c r="E35" s="213"/>
      <c r="F35" s="213"/>
      <c r="G35" s="213"/>
      <c r="H35" s="213"/>
      <c r="I35" s="213"/>
      <c r="J35" s="213"/>
      <c r="K35" s="4"/>
      <c r="L35" s="234"/>
      <c r="M35" s="222"/>
      <c r="N35" s="222"/>
      <c r="O35" s="222"/>
      <c r="P35" s="235"/>
      <c r="Q35" s="2"/>
    </row>
    <row r="36" spans="2:17" ht="16.149999999999999" customHeight="1" x14ac:dyDescent="0.2">
      <c r="B36" s="213"/>
      <c r="C36" s="213"/>
      <c r="D36" s="213"/>
      <c r="E36" s="213"/>
      <c r="F36" s="213"/>
      <c r="G36" s="213"/>
      <c r="H36" s="213"/>
      <c r="I36" s="213"/>
      <c r="J36" s="213"/>
      <c r="K36" s="4"/>
      <c r="L36" s="236"/>
      <c r="M36" s="237"/>
      <c r="N36" s="237"/>
      <c r="O36" s="237"/>
      <c r="P36" s="238"/>
      <c r="Q36" s="2"/>
    </row>
    <row r="37" spans="2:17" ht="16.149999999999999" customHeight="1" x14ac:dyDescent="0.2">
      <c r="B37" s="213" t="s">
        <v>1030</v>
      </c>
      <c r="C37" s="213"/>
      <c r="D37" s="213"/>
      <c r="E37" s="213"/>
      <c r="F37" s="213"/>
      <c r="G37" s="213"/>
      <c r="H37" s="213"/>
      <c r="I37" s="213"/>
      <c r="J37" s="213"/>
      <c r="K37" s="4"/>
      <c r="P37" s="2"/>
      <c r="Q37" s="2"/>
    </row>
    <row r="38" spans="2:17" ht="16.149999999999999" customHeight="1" x14ac:dyDescent="0.2">
      <c r="B38" s="213"/>
      <c r="C38" s="213"/>
      <c r="D38" s="213"/>
      <c r="E38" s="213"/>
      <c r="F38" s="213"/>
      <c r="G38" s="213"/>
      <c r="H38" s="213"/>
      <c r="I38" s="213"/>
      <c r="J38" s="213"/>
      <c r="K38" s="4"/>
      <c r="L38" s="4"/>
      <c r="M38" s="4"/>
      <c r="N38" s="4"/>
      <c r="O38" s="4"/>
      <c r="P38" s="2"/>
      <c r="Q38" s="2"/>
    </row>
    <row r="39" spans="2:17" ht="16.149999999999999" customHeight="1" x14ac:dyDescent="0.2">
      <c r="B39" s="213"/>
      <c r="C39" s="213"/>
      <c r="D39" s="213"/>
      <c r="E39" s="213"/>
      <c r="F39" s="213"/>
      <c r="G39" s="213"/>
      <c r="H39" s="213"/>
      <c r="I39" s="213"/>
      <c r="J39" s="213"/>
      <c r="K39" s="4"/>
      <c r="L39" s="4"/>
      <c r="M39" s="4"/>
      <c r="N39" s="4"/>
      <c r="O39" s="4"/>
      <c r="P39" s="2"/>
      <c r="Q39" s="2"/>
    </row>
    <row r="40" spans="2:17" ht="16.149999999999999" customHeight="1" x14ac:dyDescent="0.2">
      <c r="B40" s="213"/>
      <c r="C40" s="213"/>
      <c r="D40" s="213"/>
      <c r="E40" s="213"/>
      <c r="F40" s="213"/>
      <c r="G40" s="213"/>
      <c r="H40" s="213"/>
      <c r="I40" s="213"/>
      <c r="J40" s="213"/>
      <c r="K40" s="4"/>
      <c r="L40" s="4"/>
      <c r="M40" s="4"/>
      <c r="N40" s="4"/>
      <c r="O40" s="4"/>
      <c r="P40" s="2"/>
      <c r="Q40" s="2"/>
    </row>
    <row r="41" spans="2:17" ht="16.149999999999999" customHeight="1" x14ac:dyDescent="0.2">
      <c r="B41" s="213"/>
      <c r="C41" s="213"/>
      <c r="D41" s="213"/>
      <c r="E41" s="213"/>
      <c r="F41" s="213"/>
      <c r="G41" s="213"/>
      <c r="H41" s="213"/>
      <c r="I41" s="213"/>
      <c r="J41" s="213"/>
      <c r="K41" s="4"/>
      <c r="L41" s="4"/>
      <c r="M41" s="4"/>
      <c r="N41" s="4"/>
      <c r="O41" s="4"/>
      <c r="P41" s="2"/>
      <c r="Q41" s="2"/>
    </row>
    <row r="42" spans="2:17" ht="16.149999999999999" customHeight="1" x14ac:dyDescent="0.2">
      <c r="B42" s="213"/>
      <c r="C42" s="213"/>
      <c r="D42" s="213"/>
      <c r="E42" s="213"/>
      <c r="F42" s="213"/>
      <c r="G42" s="213"/>
      <c r="H42" s="213"/>
      <c r="I42" s="213"/>
      <c r="J42" s="213"/>
      <c r="K42" s="4"/>
      <c r="L42" s="4"/>
      <c r="M42" s="4"/>
      <c r="N42" s="4"/>
      <c r="O42" s="4"/>
      <c r="P42" s="2"/>
      <c r="Q42" s="2"/>
    </row>
    <row r="43" spans="2:17" ht="16.149999999999999" customHeight="1" x14ac:dyDescent="0.2">
      <c r="B43" s="213"/>
      <c r="C43" s="213"/>
      <c r="D43" s="213"/>
      <c r="E43" s="213"/>
      <c r="F43" s="213"/>
      <c r="G43" s="213"/>
      <c r="H43" s="213"/>
      <c r="I43" s="213"/>
      <c r="J43" s="213"/>
      <c r="K43" s="4"/>
      <c r="L43" s="4"/>
      <c r="M43" s="4"/>
      <c r="N43" s="4"/>
      <c r="O43" s="4"/>
      <c r="P43" s="2"/>
      <c r="Q43" s="2"/>
    </row>
    <row r="44" spans="2:17" ht="16.149999999999999" customHeight="1" x14ac:dyDescent="0.2">
      <c r="B44" s="213"/>
      <c r="C44" s="213"/>
      <c r="D44" s="213"/>
      <c r="E44" s="213"/>
      <c r="F44" s="213"/>
      <c r="G44" s="213"/>
      <c r="H44" s="213"/>
      <c r="I44" s="213"/>
      <c r="J44" s="213"/>
      <c r="K44" s="4"/>
      <c r="L44" s="4"/>
      <c r="M44" s="4"/>
      <c r="N44" s="4"/>
      <c r="O44" s="4"/>
      <c r="P44" s="2"/>
      <c r="Q44" s="2"/>
    </row>
    <row r="45" spans="2:17" ht="16.149999999999999" customHeight="1" x14ac:dyDescent="0.2">
      <c r="B45" s="213"/>
      <c r="C45" s="213"/>
      <c r="D45" s="213"/>
      <c r="E45" s="213"/>
      <c r="F45" s="213"/>
      <c r="G45" s="213"/>
      <c r="H45" s="213"/>
      <c r="I45" s="213"/>
      <c r="J45" s="213"/>
      <c r="K45" s="4"/>
      <c r="L45" s="4"/>
      <c r="M45" s="4"/>
      <c r="N45" s="4"/>
      <c r="O45" s="4"/>
      <c r="P45" s="2"/>
      <c r="Q45" s="2"/>
    </row>
    <row r="46" spans="2:17" ht="16.149999999999999" customHeight="1" x14ac:dyDescent="0.2">
      <c r="B46" s="213"/>
      <c r="C46" s="213"/>
      <c r="D46" s="213"/>
      <c r="E46" s="213"/>
      <c r="F46" s="213"/>
      <c r="G46" s="213"/>
      <c r="H46" s="213"/>
      <c r="I46" s="213"/>
      <c r="J46" s="213"/>
      <c r="K46" s="4"/>
      <c r="L46" s="4"/>
      <c r="M46" s="4"/>
      <c r="N46" s="4"/>
      <c r="O46" s="4"/>
      <c r="P46" s="2"/>
      <c r="Q46" s="2"/>
    </row>
    <row r="47" spans="2:17" ht="16.149999999999999" customHeight="1" x14ac:dyDescent="0.2">
      <c r="B47" s="213"/>
      <c r="C47" s="213"/>
      <c r="D47" s="213"/>
      <c r="E47" s="213"/>
      <c r="F47" s="213"/>
      <c r="G47" s="213"/>
      <c r="H47" s="213"/>
      <c r="I47" s="213"/>
      <c r="J47" s="213"/>
      <c r="K47" s="4"/>
      <c r="L47" s="4"/>
      <c r="M47" s="4"/>
      <c r="N47" s="4"/>
      <c r="O47" s="4"/>
      <c r="P47" s="2"/>
      <c r="Q47" s="2"/>
    </row>
    <row r="48" spans="2:17" ht="16.149999999999999" customHeight="1" x14ac:dyDescent="0.2">
      <c r="B48" s="213" t="s">
        <v>862</v>
      </c>
      <c r="C48" s="213"/>
      <c r="D48" s="213"/>
      <c r="E48" s="213"/>
      <c r="F48" s="213"/>
      <c r="G48" s="213"/>
      <c r="H48" s="213"/>
      <c r="I48" s="213"/>
      <c r="J48" s="213"/>
      <c r="K48" s="4"/>
      <c r="L48" s="4"/>
      <c r="M48" s="4"/>
      <c r="N48" s="4"/>
      <c r="O48" s="4"/>
      <c r="P48" s="2"/>
      <c r="Q48" s="2"/>
    </row>
    <row r="49" spans="2:17" ht="16.149999999999999" customHeight="1" x14ac:dyDescent="0.2">
      <c r="B49" s="213"/>
      <c r="C49" s="213"/>
      <c r="D49" s="213"/>
      <c r="E49" s="213"/>
      <c r="F49" s="213"/>
      <c r="G49" s="213"/>
      <c r="H49" s="213"/>
      <c r="I49" s="213"/>
      <c r="J49" s="213"/>
      <c r="K49" s="4"/>
      <c r="L49" s="4"/>
      <c r="M49" s="4"/>
      <c r="N49" s="4"/>
      <c r="O49" s="4"/>
      <c r="P49" s="2"/>
      <c r="Q49" s="2"/>
    </row>
    <row r="50" spans="2:17" ht="16.149999999999999" customHeight="1" x14ac:dyDescent="0.2">
      <c r="B50" s="213"/>
      <c r="C50" s="213"/>
      <c r="D50" s="213"/>
      <c r="E50" s="213"/>
      <c r="F50" s="213"/>
      <c r="G50" s="213"/>
      <c r="H50" s="213"/>
      <c r="I50" s="213"/>
      <c r="J50" s="213"/>
      <c r="K50" s="4"/>
      <c r="L50" s="4"/>
      <c r="M50" s="4"/>
      <c r="N50" s="4"/>
      <c r="O50" s="4"/>
      <c r="P50" s="2"/>
      <c r="Q50" s="2"/>
    </row>
    <row r="51" spans="2:17" ht="16.149999999999999" customHeight="1" x14ac:dyDescent="0.2">
      <c r="B51" s="213"/>
      <c r="C51" s="213"/>
      <c r="D51" s="213"/>
      <c r="E51" s="213"/>
      <c r="F51" s="213"/>
      <c r="G51" s="213"/>
      <c r="H51" s="213"/>
      <c r="I51" s="213"/>
      <c r="J51" s="213"/>
      <c r="K51" s="4"/>
      <c r="L51" s="4"/>
      <c r="M51" s="4"/>
      <c r="N51" s="4"/>
      <c r="O51" s="4"/>
      <c r="P51" s="2"/>
      <c r="Q51" s="2"/>
    </row>
    <row r="52" spans="2:17" ht="16.149999999999999" customHeight="1" x14ac:dyDescent="0.2">
      <c r="B52" s="5"/>
      <c r="C52" s="5"/>
      <c r="D52" s="5"/>
      <c r="E52" s="5"/>
      <c r="F52" s="5"/>
      <c r="G52" s="5"/>
      <c r="H52" s="5"/>
      <c r="I52" s="5"/>
      <c r="J52" s="227" t="s">
        <v>15</v>
      </c>
      <c r="K52" s="227"/>
      <c r="L52" s="227"/>
      <c r="M52" s="227"/>
      <c r="N52" s="227"/>
      <c r="O52" s="227"/>
      <c r="P52" s="2"/>
      <c r="Q52" s="2"/>
    </row>
    <row r="53" spans="2:17" ht="16.149999999999999" customHeight="1" x14ac:dyDescent="0.25">
      <c r="B53" s="6" t="s">
        <v>16</v>
      </c>
      <c r="C53" s="5"/>
      <c r="D53" s="5"/>
      <c r="E53" s="5"/>
      <c r="F53" s="5"/>
      <c r="G53" s="5"/>
      <c r="H53" s="5"/>
      <c r="I53" s="5"/>
      <c r="J53" s="227"/>
      <c r="K53" s="227"/>
      <c r="L53" s="227"/>
      <c r="M53" s="227"/>
      <c r="N53" s="227"/>
      <c r="O53" s="227"/>
      <c r="P53" s="2"/>
      <c r="Q53" s="2"/>
    </row>
    <row r="54" spans="2:17" ht="16.149999999999999" customHeight="1" x14ac:dyDescent="0.2">
      <c r="B54" s="5"/>
      <c r="C54" s="5"/>
      <c r="D54" s="5"/>
      <c r="E54" s="5"/>
      <c r="F54" s="5"/>
      <c r="G54" s="5"/>
      <c r="H54" s="5"/>
      <c r="I54" s="5"/>
      <c r="J54" s="227"/>
      <c r="K54" s="227"/>
      <c r="L54" s="227"/>
      <c r="M54" s="227"/>
      <c r="N54" s="227"/>
      <c r="O54" s="227"/>
      <c r="P54" s="2"/>
      <c r="Q54" s="2"/>
    </row>
    <row r="55" spans="2:17" ht="16.149999999999999" customHeight="1" x14ac:dyDescent="0.2">
      <c r="B55" s="5"/>
      <c r="C55" s="5"/>
      <c r="D55" s="5"/>
      <c r="E55" s="5"/>
      <c r="F55" s="5"/>
      <c r="G55" s="5"/>
      <c r="H55" s="5"/>
      <c r="I55" s="5"/>
      <c r="J55" s="227"/>
      <c r="K55" s="227"/>
      <c r="L55" s="227"/>
      <c r="M55" s="227"/>
      <c r="N55" s="227"/>
      <c r="O55" s="227"/>
      <c r="P55" s="2"/>
      <c r="Q55" s="2"/>
    </row>
    <row r="56" spans="2:17" ht="16.149999999999999" customHeight="1" x14ac:dyDescent="0.2">
      <c r="B56" s="5"/>
      <c r="C56" s="5"/>
      <c r="D56" s="5"/>
      <c r="E56" s="5"/>
      <c r="F56" s="5"/>
      <c r="G56" s="5"/>
      <c r="H56" s="5"/>
      <c r="I56" s="5"/>
      <c r="J56" s="227"/>
      <c r="K56" s="227"/>
      <c r="L56" s="227"/>
      <c r="M56" s="227"/>
      <c r="N56" s="227"/>
      <c r="O56" s="227"/>
      <c r="P56" s="2"/>
      <c r="Q56" s="2"/>
    </row>
    <row r="57" spans="2:17" ht="16.149999999999999" customHeight="1" x14ac:dyDescent="0.2">
      <c r="B57" s="5"/>
      <c r="C57" s="5"/>
      <c r="D57" s="5"/>
      <c r="E57" s="5"/>
      <c r="F57" s="5"/>
      <c r="G57" s="5"/>
      <c r="H57" s="5"/>
      <c r="I57" s="5"/>
      <c r="J57" s="227"/>
      <c r="K57" s="227"/>
      <c r="L57" s="227"/>
      <c r="M57" s="227"/>
      <c r="N57" s="227"/>
      <c r="O57" s="227"/>
      <c r="P57" s="2"/>
      <c r="Q57" s="2"/>
    </row>
    <row r="58" spans="2:17" ht="16.149999999999999" customHeight="1" x14ac:dyDescent="0.2">
      <c r="B58" s="213" t="s">
        <v>863</v>
      </c>
      <c r="C58" s="213"/>
      <c r="D58" s="213"/>
      <c r="E58" s="213"/>
      <c r="F58" s="213"/>
      <c r="G58" s="213"/>
      <c r="H58" s="213"/>
      <c r="I58" s="213"/>
      <c r="J58" s="213"/>
      <c r="K58" s="4"/>
      <c r="L58" s="4"/>
      <c r="M58" s="4"/>
      <c r="N58" s="4"/>
      <c r="O58" s="4"/>
      <c r="P58" s="2"/>
      <c r="Q58" s="2"/>
    </row>
    <row r="59" spans="2:17" ht="16.149999999999999" customHeight="1" x14ac:dyDescent="0.2">
      <c r="B59" s="213"/>
      <c r="C59" s="213"/>
      <c r="D59" s="213"/>
      <c r="E59" s="213"/>
      <c r="F59" s="213"/>
      <c r="G59" s="213"/>
      <c r="H59" s="213"/>
      <c r="I59" s="213"/>
      <c r="J59" s="213"/>
      <c r="K59" s="4"/>
      <c r="L59" s="4"/>
      <c r="M59" s="4"/>
      <c r="N59" s="4"/>
      <c r="O59" s="4"/>
      <c r="P59" s="2"/>
      <c r="Q59" s="2"/>
    </row>
    <row r="60" spans="2:17" ht="16.149999999999999" customHeight="1" x14ac:dyDescent="0.2">
      <c r="B60" s="213"/>
      <c r="C60" s="213"/>
      <c r="D60" s="213"/>
      <c r="E60" s="213"/>
      <c r="F60" s="213"/>
      <c r="G60" s="213"/>
      <c r="H60" s="213"/>
      <c r="I60" s="213"/>
      <c r="J60" s="213"/>
      <c r="K60" s="4"/>
      <c r="L60" s="4"/>
      <c r="M60" s="4"/>
      <c r="N60" s="4"/>
      <c r="O60" s="4"/>
      <c r="P60" s="2"/>
      <c r="Q60" s="2"/>
    </row>
    <row r="61" spans="2:17" ht="16.149999999999999" customHeight="1" x14ac:dyDescent="0.2">
      <c r="B61" s="213"/>
      <c r="C61" s="213"/>
      <c r="D61" s="213"/>
      <c r="E61" s="213"/>
      <c r="F61" s="213"/>
      <c r="G61" s="213"/>
      <c r="H61" s="213"/>
      <c r="I61" s="213"/>
      <c r="J61" s="213"/>
      <c r="K61" s="4"/>
      <c r="L61" s="4"/>
      <c r="M61" s="4"/>
      <c r="N61" s="4"/>
      <c r="O61" s="4"/>
      <c r="P61" s="2"/>
      <c r="Q61" s="2"/>
    </row>
    <row r="62" spans="2:17" ht="16.149999999999999" customHeight="1" x14ac:dyDescent="0.2">
      <c r="B62" s="213"/>
      <c r="C62" s="213"/>
      <c r="D62" s="213"/>
      <c r="E62" s="213"/>
      <c r="F62" s="213"/>
      <c r="G62" s="213"/>
      <c r="H62" s="213"/>
      <c r="I62" s="213"/>
      <c r="J62" s="213"/>
      <c r="K62" s="4"/>
      <c r="L62" s="4"/>
      <c r="M62" s="4"/>
      <c r="N62" s="4"/>
      <c r="O62" s="4"/>
      <c r="P62" s="2"/>
      <c r="Q62" s="2"/>
    </row>
    <row r="63" spans="2:17" ht="16.149999999999999" customHeight="1" x14ac:dyDescent="0.2">
      <c r="B63" s="213"/>
      <c r="C63" s="213"/>
      <c r="D63" s="213"/>
      <c r="E63" s="213"/>
      <c r="F63" s="213"/>
      <c r="G63" s="213"/>
      <c r="H63" s="213"/>
      <c r="I63" s="213"/>
      <c r="J63" s="213"/>
      <c r="K63" s="4"/>
      <c r="L63" s="4"/>
      <c r="M63" s="4"/>
      <c r="N63" s="4"/>
      <c r="O63" s="4"/>
      <c r="P63" s="2"/>
      <c r="Q63" s="2"/>
    </row>
    <row r="64" spans="2:17" ht="16.149999999999999" customHeight="1" x14ac:dyDescent="0.2">
      <c r="B64" s="5"/>
      <c r="C64" s="5"/>
      <c r="D64" s="5"/>
      <c r="E64" s="5"/>
      <c r="F64" s="5"/>
      <c r="G64" s="5"/>
      <c r="H64" s="5"/>
      <c r="I64" s="5"/>
      <c r="J64" s="5"/>
      <c r="K64" s="4"/>
      <c r="L64" s="4"/>
      <c r="M64" s="4"/>
      <c r="N64" s="4"/>
      <c r="O64" s="4"/>
      <c r="P64" s="2"/>
      <c r="Q64" s="2"/>
    </row>
    <row r="65" spans="1:17" ht="16.149999999999999" customHeight="1" x14ac:dyDescent="0.2">
      <c r="A65" s="2"/>
      <c r="B65" s="2"/>
      <c r="C65" s="2"/>
      <c r="D65" s="2"/>
      <c r="E65" s="2"/>
      <c r="F65" s="2"/>
      <c r="G65" s="2"/>
      <c r="H65" s="2"/>
      <c r="I65" s="2"/>
      <c r="J65" s="214" t="s">
        <v>241</v>
      </c>
      <c r="K65" s="214"/>
      <c r="L65" s="214"/>
      <c r="M65" s="214"/>
      <c r="N65" s="214"/>
      <c r="O65" s="214"/>
      <c r="P65" s="2"/>
      <c r="Q65" s="2"/>
    </row>
  </sheetData>
  <sheetProtection algorithmName="SHA-512" hashValue="Q0IPkphj+COL5nwSRHT8vklSTJgG3Io1L473fcgnFRKNCgPJxRT2+FRoEq6ESZw8MQRACFF147ewIHoPDA8sAg==" saltValue="DTqQKtA1FjuBTczZ4P0dMA==" spinCount="100000" sheet="1" objects="1" scenarios="1"/>
  <mergeCells count="14">
    <mergeCell ref="J52:O57"/>
    <mergeCell ref="B58:J63"/>
    <mergeCell ref="J65:O65"/>
    <mergeCell ref="M2:O2"/>
    <mergeCell ref="B4:I6"/>
    <mergeCell ref="B8:J16"/>
    <mergeCell ref="B17:J18"/>
    <mergeCell ref="B21:J25"/>
    <mergeCell ref="L21:O25"/>
    <mergeCell ref="B26:J36"/>
    <mergeCell ref="B37:J47"/>
    <mergeCell ref="K27:K28"/>
    <mergeCell ref="L27:P36"/>
    <mergeCell ref="B48:J51"/>
  </mergeCells>
  <phoneticPr fontId="0" type="noConversion"/>
  <pageMargins left="0.75" right="0.75" top="1" bottom="1" header="0.5" footer="0.5"/>
  <pageSetup paperSize="9"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00"/>
  <sheetViews>
    <sheetView zoomScale="93" zoomScaleNormal="93" workbookViewId="0"/>
  </sheetViews>
  <sheetFormatPr defaultColWidth="9.140625" defaultRowHeight="16.149999999999999" customHeight="1" x14ac:dyDescent="0.2"/>
  <cols>
    <col min="1" max="16384" width="9.140625" style="1"/>
  </cols>
  <sheetData>
    <row r="1" spans="1:17" ht="16.149999999999999" customHeight="1" x14ac:dyDescent="0.2">
      <c r="P1" s="2"/>
      <c r="Q1" s="2"/>
    </row>
    <row r="2" spans="1:17" ht="16.149999999999999" customHeight="1" x14ac:dyDescent="0.2">
      <c r="A2" s="2"/>
      <c r="B2" s="2"/>
      <c r="C2" s="2"/>
      <c r="D2" s="2"/>
      <c r="E2" s="2"/>
      <c r="F2" s="2"/>
      <c r="G2" s="2"/>
      <c r="H2" s="2"/>
      <c r="I2" s="2"/>
      <c r="J2" s="2"/>
      <c r="K2" s="2"/>
      <c r="L2" s="2"/>
      <c r="M2" s="228" t="s">
        <v>359</v>
      </c>
      <c r="N2" s="228"/>
      <c r="O2" s="228"/>
      <c r="P2" s="2"/>
      <c r="Q2" s="2"/>
    </row>
    <row r="3" spans="1:17" ht="16.149999999999999" customHeight="1" x14ac:dyDescent="0.2">
      <c r="P3" s="2"/>
      <c r="Q3" s="2"/>
    </row>
    <row r="4" spans="1:17" ht="16.149999999999999" customHeight="1" x14ac:dyDescent="0.2">
      <c r="B4" s="212" t="s">
        <v>1022</v>
      </c>
      <c r="C4" s="212"/>
      <c r="D4" s="212"/>
      <c r="E4" s="212"/>
      <c r="F4" s="212"/>
      <c r="G4" s="212"/>
      <c r="H4" s="212"/>
      <c r="P4" s="2"/>
      <c r="Q4" s="2"/>
    </row>
    <row r="5" spans="1:17" ht="16.149999999999999" customHeight="1" x14ac:dyDescent="0.2">
      <c r="B5" s="212"/>
      <c r="C5" s="212"/>
      <c r="D5" s="212"/>
      <c r="E5" s="212"/>
      <c r="F5" s="212"/>
      <c r="G5" s="212"/>
      <c r="H5" s="212"/>
      <c r="P5" s="2"/>
      <c r="Q5" s="2"/>
    </row>
    <row r="6" spans="1:17" ht="16.149999999999999" customHeight="1" x14ac:dyDescent="0.2">
      <c r="F6" s="3"/>
      <c r="G6" s="3"/>
      <c r="H6" s="3"/>
      <c r="I6" s="3"/>
      <c r="J6" s="3"/>
      <c r="P6" s="2"/>
      <c r="Q6" s="2"/>
    </row>
    <row r="7" spans="1:17" ht="16.149999999999999" customHeight="1" x14ac:dyDescent="0.2">
      <c r="B7" s="240" t="s">
        <v>1032</v>
      </c>
      <c r="C7" s="240"/>
      <c r="D7" s="240"/>
      <c r="E7" s="240"/>
      <c r="F7" s="240"/>
      <c r="G7" s="240"/>
      <c r="H7" s="240"/>
      <c r="I7" s="240"/>
      <c r="J7" s="240"/>
      <c r="K7" s="5"/>
      <c r="L7" s="5"/>
      <c r="M7" s="5"/>
      <c r="N7" s="5"/>
      <c r="O7" s="4"/>
      <c r="P7" s="2"/>
      <c r="Q7" s="2"/>
    </row>
    <row r="8" spans="1:17" ht="16.149999999999999" customHeight="1" x14ac:dyDescent="0.2">
      <c r="B8" s="240"/>
      <c r="C8" s="240"/>
      <c r="D8" s="240"/>
      <c r="E8" s="240"/>
      <c r="F8" s="240"/>
      <c r="G8" s="240"/>
      <c r="H8" s="240"/>
      <c r="I8" s="240"/>
      <c r="J8" s="240"/>
      <c r="K8" s="5"/>
      <c r="L8" s="5"/>
      <c r="M8" s="5"/>
      <c r="N8" s="5"/>
      <c r="O8" s="4"/>
      <c r="P8" s="2"/>
      <c r="Q8" s="2"/>
    </row>
    <row r="9" spans="1:17" ht="16.149999999999999" customHeight="1" x14ac:dyDescent="0.2">
      <c r="B9" s="240"/>
      <c r="C9" s="240"/>
      <c r="D9" s="240"/>
      <c r="E9" s="240"/>
      <c r="F9" s="240"/>
      <c r="G9" s="240"/>
      <c r="H9" s="240"/>
      <c r="I9" s="240"/>
      <c r="J9" s="240"/>
      <c r="K9" s="5"/>
      <c r="L9" s="5"/>
      <c r="M9" s="5"/>
      <c r="N9" s="5"/>
      <c r="O9" s="4"/>
      <c r="P9" s="2"/>
      <c r="Q9" s="2"/>
    </row>
    <row r="10" spans="1:17" ht="16.149999999999999" customHeight="1" x14ac:dyDescent="0.2">
      <c r="B10" s="240"/>
      <c r="C10" s="240"/>
      <c r="D10" s="240"/>
      <c r="E10" s="240"/>
      <c r="F10" s="240"/>
      <c r="G10" s="240"/>
      <c r="H10" s="240"/>
      <c r="I10" s="240"/>
      <c r="J10" s="240"/>
      <c r="K10" s="5"/>
      <c r="L10" s="5"/>
      <c r="M10" s="5"/>
      <c r="N10" s="5"/>
      <c r="O10" s="4"/>
      <c r="P10" s="2"/>
      <c r="Q10" s="2"/>
    </row>
    <row r="11" spans="1:17" ht="16.149999999999999" customHeight="1" x14ac:dyDescent="0.2">
      <c r="B11" s="240"/>
      <c r="C11" s="240"/>
      <c r="D11" s="240"/>
      <c r="E11" s="240"/>
      <c r="F11" s="240"/>
      <c r="G11" s="240"/>
      <c r="H11" s="240"/>
      <c r="I11" s="240"/>
      <c r="J11" s="240"/>
      <c r="K11" s="5"/>
      <c r="L11" s="5"/>
      <c r="M11" s="5"/>
      <c r="N11" s="5"/>
      <c r="O11" s="4"/>
      <c r="P11" s="2"/>
      <c r="Q11" s="2"/>
    </row>
    <row r="12" spans="1:17" ht="16.149999999999999" customHeight="1" x14ac:dyDescent="0.2">
      <c r="B12" s="240"/>
      <c r="C12" s="240"/>
      <c r="D12" s="240"/>
      <c r="E12" s="240"/>
      <c r="F12" s="240"/>
      <c r="G12" s="240"/>
      <c r="H12" s="240"/>
      <c r="I12" s="240"/>
      <c r="J12" s="240"/>
      <c r="K12" s="5"/>
      <c r="L12" s="5"/>
      <c r="M12" s="5"/>
      <c r="N12" s="5"/>
      <c r="O12" s="4"/>
      <c r="P12" s="2"/>
      <c r="Q12" s="2"/>
    </row>
    <row r="13" spans="1:17" ht="16.149999999999999" customHeight="1" x14ac:dyDescent="0.2">
      <c r="B13" s="240"/>
      <c r="C13" s="240"/>
      <c r="D13" s="240"/>
      <c r="E13" s="240"/>
      <c r="F13" s="240"/>
      <c r="G13" s="240"/>
      <c r="H13" s="240"/>
      <c r="I13" s="240"/>
      <c r="J13" s="240"/>
      <c r="K13" s="4"/>
      <c r="L13" s="4"/>
      <c r="M13" s="4"/>
      <c r="N13" s="4"/>
      <c r="O13" s="4"/>
      <c r="P13" s="2"/>
      <c r="Q13" s="2"/>
    </row>
    <row r="14" spans="1:17" ht="16.149999999999999" customHeight="1" x14ac:dyDescent="0.2">
      <c r="B14" s="240"/>
      <c r="C14" s="240"/>
      <c r="D14" s="240"/>
      <c r="E14" s="240"/>
      <c r="F14" s="240"/>
      <c r="G14" s="240"/>
      <c r="H14" s="240"/>
      <c r="I14" s="240"/>
      <c r="J14" s="240"/>
      <c r="K14" s="4"/>
      <c r="L14" s="4"/>
      <c r="M14" s="4"/>
      <c r="N14" s="4"/>
      <c r="O14" s="4"/>
      <c r="P14" s="2"/>
      <c r="Q14" s="2"/>
    </row>
    <row r="15" spans="1:17" ht="16.149999999999999" customHeight="1" x14ac:dyDescent="0.2">
      <c r="B15" s="240"/>
      <c r="C15" s="240"/>
      <c r="D15" s="240"/>
      <c r="E15" s="240"/>
      <c r="F15" s="240"/>
      <c r="G15" s="240"/>
      <c r="H15" s="240"/>
      <c r="I15" s="240"/>
      <c r="J15" s="240"/>
      <c r="K15" s="4"/>
      <c r="L15" s="4"/>
      <c r="M15" s="4"/>
      <c r="N15" s="4"/>
      <c r="O15" s="4"/>
      <c r="P15" s="2"/>
      <c r="Q15" s="2"/>
    </row>
    <row r="16" spans="1:17" ht="16.149999999999999" customHeight="1" x14ac:dyDescent="0.2">
      <c r="B16" s="240" t="s">
        <v>1033</v>
      </c>
      <c r="C16" s="240"/>
      <c r="D16" s="240"/>
      <c r="E16" s="240"/>
      <c r="F16" s="240"/>
      <c r="G16" s="240"/>
      <c r="H16" s="240"/>
      <c r="I16" s="240"/>
      <c r="J16" s="240"/>
      <c r="K16" s="4"/>
      <c r="L16" s="4"/>
      <c r="M16" s="4"/>
      <c r="N16" s="4"/>
      <c r="O16" s="4"/>
      <c r="P16" s="2"/>
      <c r="Q16" s="2"/>
    </row>
    <row r="17" spans="1:17" ht="16.149999999999999" customHeight="1" x14ac:dyDescent="0.2">
      <c r="B17" s="240"/>
      <c r="C17" s="240"/>
      <c r="D17" s="240"/>
      <c r="E17" s="240"/>
      <c r="F17" s="240"/>
      <c r="G17" s="240"/>
      <c r="H17" s="240"/>
      <c r="I17" s="240"/>
      <c r="J17" s="240"/>
      <c r="K17" s="4"/>
      <c r="L17" s="4"/>
      <c r="M17" s="4"/>
      <c r="N17" s="4"/>
      <c r="O17" s="4"/>
      <c r="P17" s="2"/>
      <c r="Q17" s="2"/>
    </row>
    <row r="18" spans="1:17" ht="16.149999999999999" customHeight="1" x14ac:dyDescent="0.2">
      <c r="B18" s="240"/>
      <c r="C18" s="240"/>
      <c r="D18" s="240"/>
      <c r="E18" s="240"/>
      <c r="F18" s="240"/>
      <c r="G18" s="240"/>
      <c r="H18" s="240"/>
      <c r="I18" s="240"/>
      <c r="J18" s="240"/>
      <c r="K18" s="4"/>
      <c r="L18" s="4"/>
      <c r="M18" s="4"/>
      <c r="N18" s="4"/>
      <c r="O18" s="4"/>
      <c r="P18" s="2"/>
      <c r="Q18" s="2"/>
    </row>
    <row r="19" spans="1:17" ht="16.149999999999999" customHeight="1" x14ac:dyDescent="0.2">
      <c r="B19" s="240"/>
      <c r="C19" s="240"/>
      <c r="D19" s="240"/>
      <c r="E19" s="240"/>
      <c r="F19" s="240"/>
      <c r="G19" s="240"/>
      <c r="H19" s="240"/>
      <c r="I19" s="240"/>
      <c r="J19" s="240"/>
      <c r="K19" s="4"/>
      <c r="L19" s="4"/>
      <c r="M19" s="4"/>
      <c r="N19" s="4"/>
      <c r="O19" s="4"/>
      <c r="P19" s="2"/>
      <c r="Q19" s="2"/>
    </row>
    <row r="20" spans="1:17" ht="16.149999999999999" customHeight="1" x14ac:dyDescent="0.2">
      <c r="B20" s="240"/>
      <c r="C20" s="240"/>
      <c r="D20" s="240"/>
      <c r="E20" s="240"/>
      <c r="F20" s="240"/>
      <c r="G20" s="240"/>
      <c r="H20" s="240"/>
      <c r="I20" s="240"/>
      <c r="J20" s="240"/>
      <c r="K20" s="4"/>
      <c r="L20" s="4"/>
      <c r="M20" s="4"/>
      <c r="N20" s="4"/>
      <c r="O20" s="4"/>
      <c r="P20" s="2"/>
      <c r="Q20" s="2"/>
    </row>
    <row r="21" spans="1:17" ht="16.149999999999999" customHeight="1" x14ac:dyDescent="0.2">
      <c r="B21" s="240"/>
      <c r="C21" s="240"/>
      <c r="D21" s="240"/>
      <c r="E21" s="240"/>
      <c r="F21" s="240"/>
      <c r="G21" s="240"/>
      <c r="H21" s="240"/>
      <c r="I21" s="240"/>
      <c r="J21" s="240"/>
      <c r="K21" s="4"/>
      <c r="L21" s="4"/>
      <c r="M21" s="4"/>
      <c r="N21" s="4"/>
      <c r="O21" s="4"/>
      <c r="P21" s="2"/>
      <c r="Q21" s="2"/>
    </row>
    <row r="22" spans="1:17" ht="16.149999999999999" customHeight="1" x14ac:dyDescent="0.2">
      <c r="B22" s="240"/>
      <c r="C22" s="240"/>
      <c r="D22" s="240"/>
      <c r="E22" s="240"/>
      <c r="F22" s="240"/>
      <c r="G22" s="240"/>
      <c r="H22" s="240"/>
      <c r="I22" s="240"/>
      <c r="J22" s="240"/>
      <c r="K22" s="4"/>
      <c r="L22" s="4"/>
      <c r="M22" s="4"/>
      <c r="N22" s="4"/>
      <c r="O22" s="4"/>
      <c r="P22" s="2"/>
      <c r="Q22" s="2"/>
    </row>
    <row r="23" spans="1:17" ht="16.149999999999999" customHeight="1" x14ac:dyDescent="0.2">
      <c r="A23" s="7"/>
      <c r="B23" s="240" t="s">
        <v>864</v>
      </c>
      <c r="C23" s="240"/>
      <c r="D23" s="240"/>
      <c r="E23" s="240"/>
      <c r="F23" s="240"/>
      <c r="G23" s="240"/>
      <c r="H23" s="240"/>
      <c r="I23" s="240"/>
      <c r="J23" s="240"/>
      <c r="K23" s="4"/>
      <c r="L23" s="4"/>
      <c r="M23" s="4"/>
      <c r="N23" s="4"/>
      <c r="O23" s="4"/>
      <c r="P23" s="2"/>
      <c r="Q23" s="2"/>
    </row>
    <row r="24" spans="1:17" ht="16.149999999999999" customHeight="1" x14ac:dyDescent="0.2">
      <c r="A24" s="7"/>
      <c r="B24" s="240"/>
      <c r="C24" s="240"/>
      <c r="D24" s="240"/>
      <c r="E24" s="240"/>
      <c r="F24" s="240"/>
      <c r="G24" s="240"/>
      <c r="H24" s="240"/>
      <c r="I24" s="240"/>
      <c r="J24" s="240"/>
      <c r="K24" s="4"/>
      <c r="L24" s="4"/>
      <c r="M24" s="4"/>
      <c r="N24" s="4"/>
      <c r="O24" s="4"/>
      <c r="P24" s="2"/>
      <c r="Q24" s="2"/>
    </row>
    <row r="25" spans="1:17" ht="16.149999999999999" customHeight="1" x14ac:dyDescent="0.2">
      <c r="A25" s="7"/>
      <c r="B25" s="7"/>
      <c r="C25" s="7"/>
      <c r="G25" s="4"/>
      <c r="H25" s="4"/>
      <c r="I25" s="4"/>
      <c r="J25" s="4"/>
      <c r="K25" s="4"/>
      <c r="L25" s="4"/>
      <c r="M25" s="4"/>
      <c r="N25" s="4"/>
      <c r="O25" s="4"/>
      <c r="P25" s="2"/>
      <c r="Q25" s="2"/>
    </row>
    <row r="26" spans="1:17" ht="16.149999999999999" customHeight="1" x14ac:dyDescent="0.2">
      <c r="A26" s="7"/>
      <c r="B26" s="7"/>
      <c r="C26" s="7"/>
      <c r="G26" s="4"/>
      <c r="H26" s="4"/>
      <c r="I26" s="4"/>
      <c r="J26" s="4"/>
      <c r="K26" s="4"/>
      <c r="L26" s="4"/>
      <c r="M26" s="4"/>
      <c r="N26" s="4"/>
      <c r="O26" s="4"/>
      <c r="P26" s="2"/>
      <c r="Q26" s="2"/>
    </row>
    <row r="27" spans="1:17" ht="16.149999999999999" customHeight="1" x14ac:dyDescent="0.2">
      <c r="A27" s="7"/>
      <c r="B27" s="7"/>
      <c r="C27" s="7"/>
      <c r="G27" s="4"/>
      <c r="H27" s="4"/>
      <c r="I27" s="4"/>
      <c r="J27" s="4"/>
      <c r="K27" s="4"/>
      <c r="L27" s="4"/>
      <c r="M27" s="4"/>
      <c r="N27" s="4"/>
      <c r="O27" s="4"/>
      <c r="P27" s="2"/>
      <c r="Q27" s="2"/>
    </row>
    <row r="28" spans="1:17" ht="16.149999999999999" customHeight="1" x14ac:dyDescent="0.2">
      <c r="A28" s="7"/>
      <c r="B28" s="7"/>
      <c r="C28" s="7"/>
      <c r="G28" s="4"/>
      <c r="H28" s="4"/>
      <c r="I28" s="4"/>
      <c r="J28" s="4"/>
      <c r="P28" s="2"/>
      <c r="Q28" s="2"/>
    </row>
    <row r="29" spans="1:17" ht="16.149999999999999" customHeight="1" x14ac:dyDescent="0.2">
      <c r="A29" s="7"/>
      <c r="B29" s="7"/>
      <c r="C29" s="7"/>
      <c r="G29" s="4"/>
      <c r="H29" s="4"/>
      <c r="I29" s="4"/>
      <c r="J29" s="4"/>
      <c r="P29" s="2"/>
      <c r="Q29" s="2"/>
    </row>
    <row r="30" spans="1:17" ht="16.149999999999999" customHeight="1" x14ac:dyDescent="0.2">
      <c r="A30" s="7"/>
      <c r="B30" s="241" t="s">
        <v>689</v>
      </c>
      <c r="C30" s="241"/>
      <c r="D30" s="241"/>
      <c r="E30" s="241"/>
      <c r="F30" s="241"/>
      <c r="G30" s="241"/>
      <c r="H30" s="241"/>
      <c r="I30" s="241"/>
      <c r="J30" s="241"/>
      <c r="K30" s="227" t="s">
        <v>1034</v>
      </c>
      <c r="L30" s="227"/>
      <c r="M30" s="227"/>
      <c r="N30" s="227"/>
      <c r="O30" s="227"/>
      <c r="P30" s="2"/>
      <c r="Q30" s="2"/>
    </row>
    <row r="31" spans="1:17" ht="16.149999999999999" customHeight="1" x14ac:dyDescent="0.2">
      <c r="A31" s="7"/>
      <c r="B31" s="7"/>
      <c r="C31" s="7"/>
      <c r="D31" s="242" t="s">
        <v>608</v>
      </c>
      <c r="E31" s="243"/>
      <c r="F31" s="243"/>
      <c r="G31" s="243"/>
      <c r="H31" s="243"/>
      <c r="I31" s="4"/>
      <c r="J31" s="4"/>
      <c r="K31" s="227"/>
      <c r="L31" s="227"/>
      <c r="M31" s="227"/>
      <c r="N31" s="227"/>
      <c r="O31" s="227"/>
      <c r="P31" s="2"/>
      <c r="Q31" s="2"/>
    </row>
    <row r="32" spans="1:17" ht="16.149999999999999" customHeight="1" x14ac:dyDescent="0.2">
      <c r="A32" s="7"/>
      <c r="B32" s="7"/>
      <c r="C32" s="7"/>
      <c r="D32" s="243"/>
      <c r="E32" s="243"/>
      <c r="F32" s="243"/>
      <c r="G32" s="243"/>
      <c r="H32" s="243"/>
      <c r="I32" s="4"/>
      <c r="J32" s="4"/>
      <c r="K32" s="4"/>
      <c r="L32" s="4"/>
      <c r="M32" s="4"/>
      <c r="N32" s="4"/>
      <c r="O32" s="4"/>
      <c r="P32" s="2"/>
      <c r="Q32" s="2"/>
    </row>
    <row r="33" spans="1:17" ht="16.149999999999999" customHeight="1" x14ac:dyDescent="0.2">
      <c r="A33" s="7"/>
      <c r="B33" s="244" t="s">
        <v>1035</v>
      </c>
      <c r="C33" s="244"/>
      <c r="D33" s="244"/>
      <c r="E33" s="244"/>
      <c r="F33" s="244"/>
      <c r="G33" s="244"/>
      <c r="H33" s="244"/>
      <c r="I33" s="244"/>
      <c r="J33" s="244"/>
      <c r="K33" s="4"/>
      <c r="L33" s="4"/>
      <c r="M33" s="4"/>
      <c r="N33" s="4"/>
      <c r="O33" s="4"/>
      <c r="P33" s="2"/>
      <c r="Q33" s="2"/>
    </row>
    <row r="34" spans="1:17" ht="16.149999999999999" customHeight="1" x14ac:dyDescent="0.2">
      <c r="A34" s="7"/>
      <c r="B34" s="244"/>
      <c r="C34" s="244"/>
      <c r="D34" s="244"/>
      <c r="E34" s="244"/>
      <c r="F34" s="244"/>
      <c r="G34" s="244"/>
      <c r="H34" s="244"/>
      <c r="I34" s="244"/>
      <c r="J34" s="244"/>
      <c r="K34" s="4"/>
      <c r="L34" s="4"/>
      <c r="M34" s="4"/>
      <c r="N34" s="4"/>
      <c r="O34" s="4"/>
      <c r="P34" s="2"/>
      <c r="Q34" s="2"/>
    </row>
    <row r="35" spans="1:17" ht="16.149999999999999" customHeight="1" x14ac:dyDescent="0.2">
      <c r="A35" s="7"/>
      <c r="B35" s="244"/>
      <c r="C35" s="244"/>
      <c r="D35" s="244"/>
      <c r="E35" s="244"/>
      <c r="F35" s="244"/>
      <c r="G35" s="244"/>
      <c r="H35" s="244"/>
      <c r="I35" s="244"/>
      <c r="J35" s="244"/>
      <c r="K35" s="4"/>
      <c r="L35" s="4"/>
      <c r="M35" s="4"/>
      <c r="N35" s="4"/>
      <c r="O35" s="4"/>
      <c r="P35" s="2"/>
      <c r="Q35" s="2"/>
    </row>
    <row r="36" spans="1:17" s="4" customFormat="1" ht="16.149999999999999" customHeight="1" x14ac:dyDescent="0.2">
      <c r="A36" s="8"/>
      <c r="B36" s="245" t="s">
        <v>1036</v>
      </c>
      <c r="C36" s="245"/>
      <c r="D36" s="245"/>
      <c r="E36" s="245"/>
      <c r="F36" s="245"/>
      <c r="G36" s="245"/>
      <c r="H36" s="245"/>
      <c r="I36" s="245"/>
      <c r="J36" s="245"/>
      <c r="P36" s="2"/>
      <c r="Q36" s="2"/>
    </row>
    <row r="37" spans="1:17" ht="16.149999999999999" customHeight="1" x14ac:dyDescent="0.2">
      <c r="A37" s="7"/>
      <c r="B37" s="7"/>
      <c r="C37" s="7"/>
      <c r="D37" s="242" t="s">
        <v>848</v>
      </c>
      <c r="E37" s="243"/>
      <c r="F37" s="243"/>
      <c r="G37" s="243"/>
      <c r="H37" s="243"/>
      <c r="I37" s="4"/>
      <c r="J37" s="4"/>
      <c r="K37" s="4"/>
      <c r="L37" s="4"/>
      <c r="M37" s="4"/>
      <c r="N37" s="4"/>
      <c r="O37" s="4"/>
      <c r="P37" s="2"/>
      <c r="Q37" s="2"/>
    </row>
    <row r="38" spans="1:17" ht="16.149999999999999" customHeight="1" x14ac:dyDescent="0.2">
      <c r="A38" s="7"/>
      <c r="B38" s="7"/>
      <c r="C38" s="7"/>
      <c r="D38" s="243"/>
      <c r="E38" s="243"/>
      <c r="F38" s="243"/>
      <c r="G38" s="243"/>
      <c r="H38" s="243"/>
      <c r="J38" s="4"/>
      <c r="K38" s="4"/>
      <c r="L38" s="4"/>
      <c r="M38" s="4"/>
      <c r="N38" s="4"/>
      <c r="O38" s="4"/>
      <c r="P38" s="2"/>
      <c r="Q38" s="2"/>
    </row>
    <row r="39" spans="1:17" ht="16.149999999999999" customHeight="1" x14ac:dyDescent="0.2">
      <c r="A39" s="7"/>
      <c r="B39" s="7"/>
      <c r="C39" s="7"/>
      <c r="G39" s="4"/>
      <c r="H39" s="4"/>
      <c r="I39" s="4"/>
      <c r="J39" s="4"/>
      <c r="K39" s="4"/>
      <c r="L39" s="4"/>
      <c r="M39" s="4"/>
      <c r="N39" s="4"/>
      <c r="O39" s="4"/>
      <c r="P39" s="2"/>
      <c r="Q39" s="2"/>
    </row>
    <row r="40" spans="1:17" ht="16.149999999999999" customHeight="1" x14ac:dyDescent="0.2">
      <c r="A40" s="7"/>
      <c r="B40" s="7"/>
      <c r="C40" s="7"/>
      <c r="G40" s="4"/>
      <c r="H40" s="4"/>
      <c r="I40" s="4"/>
      <c r="J40" s="4"/>
      <c r="K40" s="4"/>
      <c r="L40" s="4"/>
      <c r="M40" s="4"/>
      <c r="N40" s="4"/>
      <c r="O40" s="4"/>
      <c r="P40" s="2"/>
      <c r="Q40" s="2"/>
    </row>
    <row r="41" spans="1:17" ht="16.149999999999999" customHeight="1" x14ac:dyDescent="0.2">
      <c r="A41" s="9"/>
      <c r="B41" s="213" t="s">
        <v>865</v>
      </c>
      <c r="C41" s="213"/>
      <c r="D41" s="213"/>
      <c r="E41" s="213"/>
      <c r="F41" s="213"/>
      <c r="G41" s="213"/>
      <c r="H41" s="213"/>
      <c r="I41" s="213"/>
      <c r="J41" s="213"/>
      <c r="K41" s="4"/>
      <c r="L41" s="227" t="s">
        <v>270</v>
      </c>
      <c r="M41" s="227"/>
      <c r="N41" s="227"/>
      <c r="O41" s="4"/>
      <c r="P41" s="2"/>
      <c r="Q41" s="2"/>
    </row>
    <row r="42" spans="1:17" ht="16.149999999999999" customHeight="1" x14ac:dyDescent="0.2">
      <c r="A42" s="7"/>
      <c r="B42" s="213"/>
      <c r="C42" s="213"/>
      <c r="D42" s="213"/>
      <c r="E42" s="213"/>
      <c r="F42" s="213"/>
      <c r="G42" s="213"/>
      <c r="H42" s="213"/>
      <c r="I42" s="213"/>
      <c r="J42" s="213"/>
      <c r="K42" s="4"/>
      <c r="L42" s="227"/>
      <c r="M42" s="227"/>
      <c r="N42" s="227"/>
      <c r="O42" s="4"/>
      <c r="P42" s="2"/>
      <c r="Q42" s="2"/>
    </row>
    <row r="43" spans="1:17" ht="16.149999999999999" customHeight="1" x14ac:dyDescent="0.2">
      <c r="A43" s="7"/>
      <c r="B43" s="213"/>
      <c r="C43" s="213"/>
      <c r="D43" s="213"/>
      <c r="E43" s="213"/>
      <c r="F43" s="213"/>
      <c r="G43" s="213"/>
      <c r="H43" s="213"/>
      <c r="I43" s="213"/>
      <c r="J43" s="213"/>
      <c r="K43" s="4"/>
      <c r="L43" s="4"/>
      <c r="M43" s="4"/>
      <c r="N43" s="4"/>
      <c r="O43" s="4"/>
      <c r="P43" s="2"/>
      <c r="Q43" s="2"/>
    </row>
    <row r="44" spans="1:17" ht="16.149999999999999" customHeight="1" x14ac:dyDescent="0.2">
      <c r="A44" s="7"/>
      <c r="B44" s="244" t="s">
        <v>1037</v>
      </c>
      <c r="C44" s="244"/>
      <c r="D44" s="244"/>
      <c r="E44" s="244"/>
      <c r="F44" s="244"/>
      <c r="G44" s="244"/>
      <c r="H44" s="244"/>
      <c r="I44" s="244"/>
      <c r="J44" s="244"/>
      <c r="K44" s="4"/>
      <c r="L44" s="4"/>
      <c r="M44" s="4"/>
      <c r="N44" s="4"/>
      <c r="O44" s="4"/>
      <c r="P44" s="2"/>
      <c r="Q44" s="2"/>
    </row>
    <row r="45" spans="1:17" ht="16.149999999999999" customHeight="1" x14ac:dyDescent="0.2">
      <c r="A45" s="7"/>
      <c r="B45" s="244"/>
      <c r="C45" s="244"/>
      <c r="D45" s="244"/>
      <c r="E45" s="244"/>
      <c r="F45" s="244"/>
      <c r="G45" s="244"/>
      <c r="H45" s="244"/>
      <c r="I45" s="244"/>
      <c r="J45" s="244"/>
      <c r="K45" s="4"/>
      <c r="L45" s="4"/>
      <c r="M45" s="4"/>
      <c r="N45" s="4"/>
      <c r="O45" s="4"/>
      <c r="P45" s="2"/>
      <c r="Q45" s="2"/>
    </row>
    <row r="46" spans="1:17" ht="16.149999999999999" customHeight="1" x14ac:dyDescent="0.2">
      <c r="A46" s="7"/>
      <c r="B46" s="244"/>
      <c r="C46" s="244"/>
      <c r="D46" s="244"/>
      <c r="E46" s="244"/>
      <c r="F46" s="244"/>
      <c r="G46" s="244"/>
      <c r="H46" s="244"/>
      <c r="I46" s="244"/>
      <c r="J46" s="244"/>
      <c r="K46" s="4"/>
      <c r="L46" s="4"/>
      <c r="M46" s="4"/>
      <c r="N46" s="4"/>
      <c r="O46" s="4"/>
      <c r="P46" s="2"/>
      <c r="Q46" s="2"/>
    </row>
    <row r="47" spans="1:17" ht="16.149999999999999" customHeight="1" x14ac:dyDescent="0.2">
      <c r="A47" s="7"/>
      <c r="B47" s="244"/>
      <c r="C47" s="244"/>
      <c r="D47" s="244"/>
      <c r="E47" s="244"/>
      <c r="F47" s="244"/>
      <c r="G47" s="244"/>
      <c r="H47" s="244"/>
      <c r="I47" s="244"/>
      <c r="J47" s="244"/>
      <c r="K47" s="4"/>
      <c r="L47" s="4"/>
      <c r="M47" s="4"/>
      <c r="N47" s="252" t="s">
        <v>732</v>
      </c>
      <c r="O47" s="252"/>
      <c r="P47" s="2"/>
      <c r="Q47" s="2"/>
    </row>
    <row r="48" spans="1:17" ht="16.149999999999999" customHeight="1" x14ac:dyDescent="0.2">
      <c r="A48" s="7"/>
      <c r="B48" s="244"/>
      <c r="C48" s="244"/>
      <c r="D48" s="244"/>
      <c r="E48" s="244"/>
      <c r="F48" s="244"/>
      <c r="G48" s="244"/>
      <c r="H48" s="244"/>
      <c r="I48" s="244"/>
      <c r="J48" s="244"/>
      <c r="K48" s="4"/>
      <c r="L48" s="4"/>
      <c r="M48" s="4"/>
      <c r="N48" s="4"/>
      <c r="O48" s="4"/>
      <c r="P48" s="2"/>
      <c r="Q48" s="2"/>
    </row>
    <row r="49" spans="1:17" ht="16.149999999999999" customHeight="1" x14ac:dyDescent="0.2">
      <c r="A49" s="7"/>
      <c r="B49" s="244"/>
      <c r="C49" s="244"/>
      <c r="D49" s="244"/>
      <c r="E49" s="244"/>
      <c r="F49" s="244"/>
      <c r="G49" s="244"/>
      <c r="H49" s="244"/>
      <c r="I49" s="244"/>
      <c r="J49" s="244"/>
      <c r="K49" s="4"/>
      <c r="L49" s="4"/>
      <c r="M49" s="4"/>
      <c r="N49" s="4"/>
      <c r="O49" s="4"/>
      <c r="P49" s="2"/>
      <c r="Q49" s="2"/>
    </row>
    <row r="50" spans="1:17" ht="16.149999999999999" customHeight="1" x14ac:dyDescent="0.2">
      <c r="B50" s="240" t="s">
        <v>866</v>
      </c>
      <c r="C50" s="240"/>
      <c r="D50" s="240"/>
      <c r="E50" s="240"/>
      <c r="F50" s="240"/>
      <c r="G50" s="240"/>
      <c r="H50" s="240"/>
      <c r="I50" s="240"/>
      <c r="J50" s="240"/>
      <c r="K50" s="4"/>
      <c r="L50" s="4"/>
      <c r="M50" s="4"/>
      <c r="N50" s="4"/>
      <c r="O50" s="4"/>
      <c r="P50" s="2"/>
      <c r="Q50" s="2"/>
    </row>
    <row r="51" spans="1:17" ht="16.149999999999999" customHeight="1" x14ac:dyDescent="0.2">
      <c r="B51" s="240"/>
      <c r="C51" s="240"/>
      <c r="D51" s="240"/>
      <c r="E51" s="240"/>
      <c r="F51" s="240"/>
      <c r="G51" s="240"/>
      <c r="H51" s="240"/>
      <c r="I51" s="240"/>
      <c r="J51" s="240"/>
      <c r="K51" s="4"/>
      <c r="L51" s="4"/>
      <c r="M51" s="4"/>
      <c r="N51" s="4"/>
      <c r="O51" s="4"/>
      <c r="P51" s="2"/>
      <c r="Q51" s="2"/>
    </row>
    <row r="52" spans="1:17" ht="16.149999999999999" customHeight="1" x14ac:dyDescent="0.2">
      <c r="B52" s="240" t="s">
        <v>1038</v>
      </c>
      <c r="C52" s="247"/>
      <c r="D52" s="247"/>
      <c r="E52" s="247"/>
      <c r="F52" s="247"/>
      <c r="G52" s="247"/>
      <c r="H52" s="247"/>
      <c r="I52" s="247"/>
      <c r="J52" s="247"/>
      <c r="K52" s="4"/>
      <c r="L52" s="4"/>
      <c r="M52" s="4"/>
      <c r="N52" s="4"/>
      <c r="O52" s="4"/>
      <c r="P52" s="2"/>
      <c r="Q52" s="2"/>
    </row>
    <row r="53" spans="1:17" ht="16.149999999999999" customHeight="1" x14ac:dyDescent="0.2">
      <c r="B53" s="240"/>
      <c r="C53" s="247"/>
      <c r="D53" s="247"/>
      <c r="E53" s="247"/>
      <c r="F53" s="247"/>
      <c r="G53" s="247"/>
      <c r="H53" s="247"/>
      <c r="I53" s="247"/>
      <c r="J53" s="247"/>
      <c r="K53" s="4"/>
      <c r="L53" s="4"/>
      <c r="M53" s="4"/>
      <c r="N53" s="4"/>
      <c r="O53" s="4"/>
      <c r="P53" s="2"/>
      <c r="Q53" s="2"/>
    </row>
    <row r="54" spans="1:17" ht="16.149999999999999" customHeight="1" x14ac:dyDescent="0.2">
      <c r="B54" s="240"/>
      <c r="C54" s="247"/>
      <c r="D54" s="247"/>
      <c r="E54" s="247"/>
      <c r="F54" s="247"/>
      <c r="G54" s="247"/>
      <c r="H54" s="247"/>
      <c r="I54" s="247"/>
      <c r="J54" s="247"/>
      <c r="K54" s="4"/>
      <c r="L54" s="4"/>
      <c r="M54" s="4"/>
      <c r="N54" s="4"/>
      <c r="O54" s="4"/>
      <c r="P54" s="2"/>
      <c r="Q54" s="2"/>
    </row>
    <row r="55" spans="1:17" ht="16.149999999999999" customHeight="1" x14ac:dyDescent="0.2">
      <c r="B55" s="240"/>
      <c r="C55" s="247"/>
      <c r="D55" s="247"/>
      <c r="E55" s="247"/>
      <c r="F55" s="247"/>
      <c r="G55" s="247"/>
      <c r="H55" s="247"/>
      <c r="I55" s="247"/>
      <c r="J55" s="247"/>
      <c r="K55" s="4"/>
      <c r="L55" s="4"/>
      <c r="M55" s="4"/>
      <c r="N55" s="4"/>
      <c r="O55" s="4"/>
      <c r="P55" s="2"/>
      <c r="Q55" s="2"/>
    </row>
    <row r="56" spans="1:17" ht="16.149999999999999" customHeight="1" x14ac:dyDescent="0.2">
      <c r="B56" s="240"/>
      <c r="C56" s="247"/>
      <c r="D56" s="247"/>
      <c r="E56" s="247"/>
      <c r="F56" s="247"/>
      <c r="G56" s="247"/>
      <c r="H56" s="247"/>
      <c r="I56" s="247"/>
      <c r="J56" s="247"/>
      <c r="K56" s="4"/>
      <c r="L56" s="4"/>
      <c r="M56" s="4"/>
      <c r="N56" s="4"/>
      <c r="O56" s="4"/>
      <c r="P56" s="2"/>
      <c r="Q56" s="2"/>
    </row>
    <row r="57" spans="1:17" ht="16.149999999999999" customHeight="1" x14ac:dyDescent="0.2">
      <c r="B57" s="247"/>
      <c r="C57" s="247"/>
      <c r="D57" s="247"/>
      <c r="E57" s="247"/>
      <c r="F57" s="247"/>
      <c r="G57" s="247"/>
      <c r="H57" s="247"/>
      <c r="I57" s="247"/>
      <c r="J57" s="247"/>
      <c r="K57" s="4"/>
      <c r="L57" s="4"/>
      <c r="M57" s="4"/>
      <c r="N57" s="4"/>
      <c r="O57" s="4"/>
      <c r="P57" s="2"/>
      <c r="Q57" s="2"/>
    </row>
    <row r="58" spans="1:17" ht="16.149999999999999" customHeight="1" x14ac:dyDescent="0.2">
      <c r="B58" s="247"/>
      <c r="C58" s="247"/>
      <c r="D58" s="247"/>
      <c r="E58" s="247"/>
      <c r="F58" s="247"/>
      <c r="G58" s="247"/>
      <c r="H58" s="247"/>
      <c r="I58" s="247"/>
      <c r="J58" s="247"/>
      <c r="K58" s="4"/>
      <c r="L58" s="4"/>
      <c r="M58" s="4"/>
      <c r="N58" s="4"/>
      <c r="O58" s="4"/>
      <c r="P58" s="2"/>
      <c r="Q58" s="2"/>
    </row>
    <row r="59" spans="1:17" ht="16.149999999999999" customHeight="1" x14ac:dyDescent="0.2">
      <c r="B59" s="248" t="s">
        <v>329</v>
      </c>
      <c r="C59" s="248"/>
      <c r="D59" s="248"/>
      <c r="E59" s="248"/>
      <c r="F59" s="248"/>
      <c r="G59" s="248"/>
      <c r="H59" s="248"/>
      <c r="I59" s="248"/>
      <c r="J59" s="248"/>
      <c r="K59" s="4"/>
      <c r="L59" s="4"/>
      <c r="M59" s="4"/>
      <c r="N59" s="4"/>
      <c r="O59" s="4"/>
      <c r="P59" s="2"/>
      <c r="Q59" s="2"/>
    </row>
    <row r="60" spans="1:17" ht="16.149999999999999" customHeight="1" x14ac:dyDescent="0.2">
      <c r="B60" s="248"/>
      <c r="C60" s="248"/>
      <c r="D60" s="248"/>
      <c r="E60" s="248"/>
      <c r="F60" s="248"/>
      <c r="G60" s="248"/>
      <c r="H60" s="248"/>
      <c r="I60" s="248"/>
      <c r="J60" s="248"/>
      <c r="K60" s="4"/>
      <c r="L60" s="4"/>
      <c r="M60" s="4"/>
      <c r="N60" s="4"/>
      <c r="O60" s="4"/>
      <c r="P60" s="2"/>
      <c r="Q60" s="2"/>
    </row>
    <row r="61" spans="1:17" ht="16.149999999999999" customHeight="1" x14ac:dyDescent="0.2">
      <c r="B61" s="248"/>
      <c r="C61" s="248"/>
      <c r="D61" s="248"/>
      <c r="E61" s="248"/>
      <c r="F61" s="248"/>
      <c r="G61" s="248"/>
      <c r="H61" s="248"/>
      <c r="I61" s="248"/>
      <c r="J61" s="248"/>
      <c r="K61" s="4"/>
      <c r="L61" s="4"/>
      <c r="M61" s="4"/>
      <c r="N61" s="4"/>
      <c r="O61" s="4"/>
      <c r="P61" s="2"/>
      <c r="Q61" s="2"/>
    </row>
    <row r="62" spans="1:17" ht="16.149999999999999" customHeight="1" x14ac:dyDescent="0.2">
      <c r="B62" s="248"/>
      <c r="C62" s="248"/>
      <c r="D62" s="248"/>
      <c r="E62" s="248"/>
      <c r="F62" s="248"/>
      <c r="G62" s="248"/>
      <c r="H62" s="248"/>
      <c r="I62" s="248"/>
      <c r="J62" s="248"/>
      <c r="K62" s="4"/>
      <c r="L62" s="4"/>
      <c r="M62" s="4"/>
      <c r="N62" s="4"/>
      <c r="O62" s="4"/>
      <c r="P62" s="2"/>
      <c r="Q62" s="2"/>
    </row>
    <row r="63" spans="1:17" ht="16.149999999999999" customHeight="1" x14ac:dyDescent="0.2">
      <c r="B63" s="4"/>
      <c r="C63" s="4"/>
      <c r="D63" s="4"/>
      <c r="E63" s="4"/>
      <c r="F63" s="4"/>
      <c r="G63" s="4"/>
      <c r="H63" s="4"/>
      <c r="I63" s="4"/>
      <c r="J63" s="4"/>
      <c r="K63" s="4"/>
      <c r="L63" s="4"/>
      <c r="M63" s="4"/>
      <c r="N63" s="4"/>
      <c r="O63" s="4"/>
      <c r="P63" s="2"/>
      <c r="Q63" s="2"/>
    </row>
    <row r="64" spans="1:17" ht="16.149999999999999" customHeight="1" x14ac:dyDescent="0.2">
      <c r="B64" s="5"/>
      <c r="C64" s="5"/>
      <c r="D64" s="5"/>
      <c r="E64" s="5"/>
      <c r="F64" s="5"/>
      <c r="G64" s="5"/>
      <c r="H64" s="5"/>
      <c r="I64" s="5"/>
      <c r="J64" s="5"/>
      <c r="K64" s="4"/>
      <c r="L64" s="4"/>
      <c r="M64" s="4"/>
      <c r="N64" s="4"/>
      <c r="O64" s="4"/>
      <c r="P64" s="2"/>
      <c r="Q64" s="2"/>
    </row>
    <row r="65" spans="2:17" ht="16.149999999999999" customHeight="1" x14ac:dyDescent="0.2">
      <c r="B65" s="5"/>
      <c r="C65" s="5"/>
      <c r="D65" s="5"/>
      <c r="E65" s="5"/>
      <c r="F65" s="5"/>
      <c r="G65" s="5"/>
      <c r="H65" s="5"/>
      <c r="I65" s="5"/>
      <c r="J65" s="5"/>
      <c r="K65" s="4"/>
      <c r="L65" s="4"/>
      <c r="M65" s="4"/>
      <c r="N65" s="4"/>
      <c r="O65" s="4"/>
      <c r="P65" s="2"/>
      <c r="Q65" s="2"/>
    </row>
    <row r="66" spans="2:17" ht="16.149999999999999" customHeight="1" x14ac:dyDescent="0.2">
      <c r="B66" s="5"/>
      <c r="C66" s="5"/>
      <c r="D66" s="5"/>
      <c r="E66" s="5"/>
      <c r="F66" s="5"/>
      <c r="G66" s="5"/>
      <c r="H66" s="5"/>
      <c r="I66" s="5"/>
      <c r="J66" s="5"/>
      <c r="K66" s="4"/>
      <c r="L66" s="4"/>
      <c r="M66" s="4"/>
      <c r="N66" s="4"/>
      <c r="O66" s="4"/>
      <c r="P66" s="2"/>
      <c r="Q66" s="2"/>
    </row>
    <row r="67" spans="2:17" ht="16.149999999999999" customHeight="1" x14ac:dyDescent="0.2">
      <c r="B67" s="5"/>
      <c r="C67" s="5"/>
      <c r="D67" s="5"/>
      <c r="E67" s="5"/>
      <c r="F67" s="5"/>
      <c r="G67" s="5"/>
      <c r="H67" s="5"/>
      <c r="I67" s="5"/>
      <c r="J67" s="5"/>
      <c r="K67" s="4"/>
      <c r="L67" s="4"/>
      <c r="M67" s="4"/>
      <c r="N67" s="4"/>
      <c r="O67" s="4"/>
      <c r="P67" s="2"/>
      <c r="Q67" s="2"/>
    </row>
    <row r="68" spans="2:17" ht="16.149999999999999" customHeight="1" x14ac:dyDescent="0.2">
      <c r="B68" s="5"/>
      <c r="C68" s="5"/>
      <c r="D68" s="5"/>
      <c r="E68" s="5"/>
      <c r="F68" s="5"/>
      <c r="G68" s="5"/>
      <c r="H68" s="5"/>
      <c r="I68" s="5"/>
      <c r="J68" s="5"/>
      <c r="K68" s="4"/>
      <c r="L68" s="4"/>
      <c r="M68" s="4"/>
      <c r="N68" s="4"/>
      <c r="O68" s="4"/>
      <c r="P68" s="2"/>
      <c r="Q68" s="2"/>
    </row>
    <row r="69" spans="2:17" ht="16.149999999999999" customHeight="1" x14ac:dyDescent="0.2">
      <c r="B69" s="5"/>
      <c r="C69" s="5"/>
      <c r="D69" s="5"/>
      <c r="E69" s="5"/>
      <c r="F69" s="5"/>
      <c r="G69" s="5"/>
      <c r="H69" s="5"/>
      <c r="I69" s="5"/>
      <c r="J69" s="5"/>
      <c r="K69" s="4"/>
      <c r="L69" s="4"/>
      <c r="M69" s="4"/>
      <c r="N69" s="4"/>
      <c r="O69" s="4"/>
      <c r="P69" s="2"/>
      <c r="Q69" s="2"/>
    </row>
    <row r="70" spans="2:17" ht="16.149999999999999" customHeight="1" x14ac:dyDescent="0.2">
      <c r="B70" s="5"/>
      <c r="C70" s="5"/>
      <c r="D70" s="5"/>
      <c r="E70" s="5"/>
      <c r="F70" s="5"/>
      <c r="G70" s="5"/>
      <c r="H70" s="5"/>
      <c r="I70" s="5"/>
      <c r="J70" s="5"/>
      <c r="K70" s="4"/>
      <c r="L70" s="4"/>
      <c r="M70" s="249" t="s">
        <v>330</v>
      </c>
      <c r="N70" s="249"/>
      <c r="O70" s="4"/>
      <c r="P70" s="2"/>
      <c r="Q70" s="2"/>
    </row>
    <row r="71" spans="2:17" ht="16.149999999999999" customHeight="1" x14ac:dyDescent="0.2">
      <c r="B71" s="5"/>
      <c r="C71" s="5"/>
      <c r="D71" s="5"/>
      <c r="E71" s="5"/>
      <c r="F71" s="5"/>
      <c r="G71" s="5"/>
      <c r="H71" s="5"/>
      <c r="I71" s="5"/>
      <c r="J71" s="5"/>
      <c r="K71" s="4"/>
      <c r="L71" s="4"/>
      <c r="M71" s="4"/>
      <c r="N71" s="4"/>
      <c r="O71" s="4"/>
      <c r="P71" s="2"/>
      <c r="Q71" s="2"/>
    </row>
    <row r="72" spans="2:17" ht="16.149999999999999" customHeight="1" x14ac:dyDescent="0.2">
      <c r="B72" s="5"/>
      <c r="C72" s="5"/>
      <c r="D72" s="5"/>
      <c r="E72" s="5"/>
      <c r="F72" s="5"/>
      <c r="G72" s="5"/>
      <c r="H72" s="5"/>
      <c r="I72" s="5"/>
      <c r="J72" s="5"/>
      <c r="K72" s="4"/>
      <c r="L72" s="4"/>
      <c r="M72" s="4"/>
      <c r="N72" s="4"/>
      <c r="O72" s="4"/>
      <c r="P72" s="2"/>
      <c r="Q72" s="2"/>
    </row>
    <row r="73" spans="2:17" ht="16.149999999999999" customHeight="1" x14ac:dyDescent="0.2">
      <c r="B73" s="5"/>
      <c r="C73" s="5"/>
      <c r="D73" s="5"/>
      <c r="E73" s="5"/>
      <c r="F73" s="5"/>
      <c r="G73" s="5"/>
      <c r="H73" s="5"/>
      <c r="I73" s="5"/>
      <c r="J73" s="5"/>
      <c r="K73" s="4"/>
      <c r="L73" s="4"/>
      <c r="M73" s="4"/>
      <c r="N73" s="4"/>
      <c r="O73" s="4"/>
      <c r="P73" s="2"/>
      <c r="Q73" s="2"/>
    </row>
    <row r="74" spans="2:17" ht="16.149999999999999" customHeight="1" x14ac:dyDescent="0.2">
      <c r="B74" s="5"/>
      <c r="C74" s="5"/>
      <c r="D74" s="5"/>
      <c r="E74" s="5"/>
      <c r="F74" s="5"/>
      <c r="G74" s="5"/>
      <c r="H74" s="5"/>
      <c r="I74" s="5"/>
      <c r="J74" s="5"/>
      <c r="K74" s="4"/>
      <c r="L74" s="4"/>
      <c r="M74" s="4"/>
      <c r="N74" s="4"/>
      <c r="O74" s="4"/>
      <c r="P74" s="2"/>
      <c r="Q74" s="2"/>
    </row>
    <row r="75" spans="2:17" ht="16.149999999999999" customHeight="1" x14ac:dyDescent="0.2">
      <c r="B75" s="5"/>
      <c r="C75" s="5"/>
      <c r="D75" s="5"/>
      <c r="E75" s="5"/>
      <c r="F75" s="5"/>
      <c r="G75" s="5"/>
      <c r="H75" s="5"/>
      <c r="I75" s="5"/>
      <c r="J75" s="5"/>
      <c r="K75" s="4"/>
      <c r="L75" s="4"/>
      <c r="M75" s="4"/>
      <c r="N75" s="4"/>
      <c r="O75" s="4"/>
      <c r="P75" s="2"/>
      <c r="Q75" s="2"/>
    </row>
    <row r="76" spans="2:17" ht="16.149999999999999" customHeight="1" x14ac:dyDescent="0.2">
      <c r="B76" s="5"/>
      <c r="C76" s="5"/>
      <c r="D76" s="5"/>
      <c r="E76" s="5"/>
      <c r="F76" s="5"/>
      <c r="G76" s="5"/>
      <c r="H76" s="5"/>
      <c r="I76" s="5"/>
      <c r="J76" s="5"/>
      <c r="K76" s="4"/>
      <c r="L76" s="4"/>
      <c r="M76" s="249" t="s">
        <v>331</v>
      </c>
      <c r="N76" s="249"/>
      <c r="O76" s="4"/>
      <c r="P76" s="2"/>
      <c r="Q76" s="2"/>
    </row>
    <row r="77" spans="2:17" ht="16.149999999999999" customHeight="1" x14ac:dyDescent="0.2">
      <c r="B77" s="5"/>
      <c r="C77" s="5"/>
      <c r="D77" s="5"/>
      <c r="E77" s="5"/>
      <c r="F77" s="5"/>
      <c r="G77" s="5"/>
      <c r="H77" s="5"/>
      <c r="I77" s="5"/>
      <c r="J77" s="5"/>
      <c r="K77" s="4"/>
      <c r="L77" s="4"/>
      <c r="M77" s="4"/>
      <c r="N77" s="4"/>
      <c r="O77" s="4"/>
      <c r="P77" s="2"/>
      <c r="Q77" s="2"/>
    </row>
    <row r="78" spans="2:17" ht="16.149999999999999" customHeight="1" x14ac:dyDescent="0.2">
      <c r="B78" s="5"/>
      <c r="C78" s="5"/>
      <c r="D78" s="5"/>
      <c r="E78" s="5"/>
      <c r="F78" s="5"/>
      <c r="G78" s="5"/>
      <c r="H78" s="5"/>
      <c r="I78" s="5"/>
      <c r="J78" s="5"/>
      <c r="K78" s="4"/>
      <c r="L78" s="4"/>
      <c r="M78" s="4"/>
      <c r="N78" s="4"/>
      <c r="O78" s="4"/>
      <c r="P78" s="2"/>
      <c r="Q78" s="2"/>
    </row>
    <row r="79" spans="2:17" ht="16.149999999999999" customHeight="1" x14ac:dyDescent="0.2">
      <c r="B79" s="5"/>
      <c r="C79" s="5"/>
      <c r="D79" s="5"/>
      <c r="E79" s="5"/>
      <c r="F79" s="5"/>
      <c r="G79" s="5"/>
      <c r="H79" s="5"/>
      <c r="I79" s="5"/>
      <c r="J79" s="5"/>
      <c r="K79" s="4"/>
      <c r="L79" s="4"/>
      <c r="M79" s="4"/>
      <c r="N79" s="4"/>
      <c r="O79" s="4"/>
      <c r="P79" s="2"/>
      <c r="Q79" s="2"/>
    </row>
    <row r="80" spans="2:17" ht="16.149999999999999" customHeight="1" x14ac:dyDescent="0.2">
      <c r="B80" s="5"/>
      <c r="C80" s="5"/>
      <c r="D80" s="5"/>
      <c r="E80" s="5"/>
      <c r="F80" s="5"/>
      <c r="G80" s="5"/>
      <c r="H80" s="5"/>
      <c r="I80" s="5"/>
      <c r="J80" s="5"/>
      <c r="K80" s="4"/>
      <c r="L80" s="4"/>
      <c r="M80" s="4"/>
      <c r="N80" s="4"/>
      <c r="O80" s="4"/>
      <c r="P80" s="2"/>
      <c r="Q80" s="2"/>
    </row>
    <row r="81" spans="2:17" ht="16.149999999999999" customHeight="1" x14ac:dyDescent="0.2">
      <c r="B81" s="5"/>
      <c r="C81" s="5"/>
      <c r="D81" s="5"/>
      <c r="E81" s="5"/>
      <c r="F81" s="5"/>
      <c r="G81" s="5"/>
      <c r="H81" s="5"/>
      <c r="I81" s="5"/>
      <c r="J81" s="5"/>
      <c r="K81" s="4"/>
      <c r="L81" s="4"/>
      <c r="M81" s="4"/>
      <c r="N81" s="4"/>
      <c r="O81" s="4"/>
      <c r="P81" s="2"/>
      <c r="Q81" s="2"/>
    </row>
    <row r="82" spans="2:17" ht="16.149999999999999" customHeight="1" x14ac:dyDescent="0.2">
      <c r="B82" s="5"/>
      <c r="C82" s="5"/>
      <c r="D82" s="5"/>
      <c r="E82" s="5"/>
      <c r="F82" s="5"/>
      <c r="G82" s="5"/>
      <c r="H82" s="5"/>
      <c r="I82" s="5"/>
      <c r="J82" s="5"/>
      <c r="K82" s="4"/>
      <c r="L82" s="4"/>
      <c r="M82" s="4"/>
      <c r="N82" s="4"/>
      <c r="O82" s="4"/>
      <c r="P82" s="2"/>
      <c r="Q82" s="2"/>
    </row>
    <row r="83" spans="2:17" ht="16.149999999999999" customHeight="1" x14ac:dyDescent="0.2">
      <c r="B83" s="5"/>
      <c r="C83" s="5"/>
      <c r="D83" s="5"/>
      <c r="E83" s="5"/>
      <c r="F83" s="5"/>
      <c r="G83" s="5"/>
      <c r="H83" s="5"/>
      <c r="I83" s="5"/>
      <c r="J83" s="5"/>
      <c r="K83" s="4"/>
      <c r="L83" s="4"/>
      <c r="M83" s="4"/>
      <c r="N83" s="4"/>
      <c r="O83" s="4"/>
      <c r="P83" s="2"/>
      <c r="Q83" s="2"/>
    </row>
    <row r="84" spans="2:17" ht="16.149999999999999" customHeight="1" x14ac:dyDescent="0.2">
      <c r="B84" s="5"/>
      <c r="C84" s="5"/>
      <c r="D84" s="5"/>
      <c r="E84" s="5"/>
      <c r="F84" s="5"/>
      <c r="G84" s="5"/>
      <c r="H84" s="5"/>
      <c r="I84" s="5"/>
      <c r="J84" s="5"/>
      <c r="K84" s="4"/>
      <c r="L84" s="4"/>
      <c r="M84" s="249" t="s">
        <v>332</v>
      </c>
      <c r="N84" s="249"/>
      <c r="O84" s="4"/>
      <c r="P84" s="2"/>
      <c r="Q84" s="2"/>
    </row>
    <row r="85" spans="2:17" ht="16.149999999999999" customHeight="1" x14ac:dyDescent="0.2">
      <c r="B85" s="5"/>
      <c r="C85" s="5"/>
      <c r="D85" s="5"/>
      <c r="E85" s="5"/>
      <c r="F85" s="5"/>
      <c r="G85" s="5"/>
      <c r="H85" s="5"/>
      <c r="I85" s="5"/>
      <c r="J85" s="5"/>
      <c r="K85" s="4"/>
      <c r="L85" s="4"/>
      <c r="M85" s="4"/>
      <c r="N85" s="4"/>
      <c r="O85" s="4"/>
      <c r="P85" s="2"/>
      <c r="Q85" s="2"/>
    </row>
    <row r="86" spans="2:17" ht="16.149999999999999" customHeight="1" x14ac:dyDescent="0.2">
      <c r="B86" s="5"/>
      <c r="C86" s="5"/>
      <c r="D86" s="5"/>
      <c r="E86" s="5"/>
      <c r="F86" s="5"/>
      <c r="G86" s="5"/>
      <c r="H86" s="5"/>
      <c r="I86" s="5"/>
      <c r="J86" s="5"/>
      <c r="K86" s="4"/>
      <c r="L86" s="4"/>
      <c r="M86" s="4"/>
      <c r="N86" s="4"/>
      <c r="O86" s="4"/>
      <c r="P86" s="2"/>
      <c r="Q86" s="2"/>
    </row>
    <row r="87" spans="2:17" ht="16.149999999999999" customHeight="1" x14ac:dyDescent="0.2">
      <c r="B87" s="5"/>
      <c r="C87" s="5"/>
      <c r="D87" s="5"/>
      <c r="E87" s="5"/>
      <c r="F87" s="5"/>
      <c r="G87" s="5"/>
      <c r="H87" s="5"/>
      <c r="I87" s="5"/>
      <c r="J87" s="5"/>
      <c r="K87" s="4"/>
      <c r="L87" s="4"/>
      <c r="M87" s="4"/>
      <c r="N87" s="4"/>
      <c r="O87" s="4"/>
      <c r="P87" s="2"/>
      <c r="Q87" s="2"/>
    </row>
    <row r="88" spans="2:17" ht="16.149999999999999" customHeight="1" x14ac:dyDescent="0.2">
      <c r="B88" s="5"/>
      <c r="C88" s="5"/>
      <c r="D88" s="5"/>
      <c r="E88" s="5"/>
      <c r="F88" s="5"/>
      <c r="G88" s="5"/>
      <c r="H88" s="5"/>
      <c r="I88" s="5"/>
      <c r="J88" s="5"/>
      <c r="K88" s="4"/>
      <c r="L88" s="4"/>
      <c r="M88" s="4"/>
      <c r="N88" s="4"/>
      <c r="O88" s="4"/>
      <c r="P88" s="2"/>
      <c r="Q88" s="2"/>
    </row>
    <row r="89" spans="2:17" ht="16.149999999999999" customHeight="1" x14ac:dyDescent="0.2">
      <c r="B89" s="5"/>
      <c r="C89" s="5"/>
      <c r="D89" s="5"/>
      <c r="E89" s="5"/>
      <c r="F89" s="5"/>
      <c r="G89" s="5"/>
      <c r="H89" s="5"/>
      <c r="I89" s="5"/>
      <c r="J89" s="5"/>
      <c r="K89" s="4"/>
      <c r="L89" s="4"/>
      <c r="M89" s="4"/>
      <c r="N89" s="4"/>
      <c r="O89" s="4"/>
      <c r="P89" s="2"/>
      <c r="Q89" s="2"/>
    </row>
    <row r="90" spans="2:17" ht="16.149999999999999" customHeight="1" x14ac:dyDescent="0.2">
      <c r="B90" s="5"/>
      <c r="C90" s="5"/>
      <c r="D90" s="5"/>
      <c r="E90" s="5"/>
      <c r="F90" s="5"/>
      <c r="G90" s="5"/>
      <c r="H90" s="5"/>
      <c r="I90" s="5"/>
      <c r="J90" s="5"/>
      <c r="K90" s="4"/>
      <c r="L90" s="4"/>
      <c r="M90" s="4"/>
      <c r="N90" s="4"/>
      <c r="O90" s="4"/>
      <c r="P90" s="2"/>
      <c r="Q90" s="2"/>
    </row>
    <row r="91" spans="2:17" ht="16.149999999999999" customHeight="1" x14ac:dyDescent="0.2">
      <c r="B91" s="5"/>
      <c r="C91" s="5"/>
      <c r="D91" s="5"/>
      <c r="E91" s="5"/>
      <c r="F91" s="5"/>
      <c r="G91" s="5"/>
      <c r="H91" s="5"/>
      <c r="I91" s="5"/>
      <c r="J91" s="5"/>
      <c r="K91" s="4"/>
      <c r="L91" s="4"/>
      <c r="M91" s="249" t="s">
        <v>333</v>
      </c>
      <c r="N91" s="249"/>
      <c r="O91" s="4"/>
      <c r="P91" s="2"/>
      <c r="Q91" s="2"/>
    </row>
    <row r="92" spans="2:17" ht="16.149999999999999" customHeight="1" x14ac:dyDescent="0.2">
      <c r="B92" s="5"/>
      <c r="C92" s="5"/>
      <c r="D92" s="5"/>
      <c r="E92" s="5"/>
      <c r="F92" s="5"/>
      <c r="G92" s="5"/>
      <c r="H92" s="5"/>
      <c r="I92" s="5"/>
      <c r="J92" s="5"/>
      <c r="K92" s="4"/>
      <c r="L92" s="4"/>
      <c r="O92" s="4"/>
      <c r="P92" s="2"/>
      <c r="Q92" s="2"/>
    </row>
    <row r="93" spans="2:17" ht="16.149999999999999" customHeight="1" x14ac:dyDescent="0.2">
      <c r="B93" s="240" t="s">
        <v>1039</v>
      </c>
      <c r="C93" s="247"/>
      <c r="D93" s="247"/>
      <c r="E93" s="247"/>
      <c r="F93" s="247"/>
      <c r="G93" s="247"/>
      <c r="H93" s="247"/>
      <c r="I93" s="247"/>
      <c r="J93" s="247"/>
      <c r="K93" s="4"/>
      <c r="L93" s="4"/>
      <c r="M93" s="4"/>
      <c r="N93" s="4"/>
      <c r="O93" s="4"/>
      <c r="P93" s="2"/>
      <c r="Q93" s="2"/>
    </row>
    <row r="94" spans="2:17" ht="16.149999999999999" customHeight="1" x14ac:dyDescent="0.2">
      <c r="B94" s="240"/>
      <c r="C94" s="247"/>
      <c r="D94" s="247"/>
      <c r="E94" s="247"/>
      <c r="F94" s="247"/>
      <c r="G94" s="247"/>
      <c r="H94" s="247"/>
      <c r="I94" s="247"/>
      <c r="J94" s="247"/>
      <c r="K94" s="4"/>
      <c r="L94" s="4"/>
      <c r="M94" s="4"/>
      <c r="N94" s="4"/>
      <c r="O94" s="4"/>
      <c r="P94" s="2"/>
      <c r="Q94" s="2"/>
    </row>
    <row r="95" spans="2:17" ht="16.149999999999999" customHeight="1" x14ac:dyDescent="0.2">
      <c r="B95" s="240"/>
      <c r="C95" s="247"/>
      <c r="D95" s="247"/>
      <c r="E95" s="247"/>
      <c r="F95" s="247"/>
      <c r="G95" s="247"/>
      <c r="H95" s="247"/>
      <c r="I95" s="247"/>
      <c r="J95" s="247"/>
      <c r="K95" s="4"/>
      <c r="L95" s="4"/>
      <c r="M95" s="4"/>
      <c r="N95" s="4"/>
      <c r="O95" s="4"/>
      <c r="P95" s="2"/>
      <c r="Q95" s="2"/>
    </row>
    <row r="96" spans="2:17" ht="16.149999999999999" customHeight="1" x14ac:dyDescent="0.2">
      <c r="B96" s="247"/>
      <c r="C96" s="247"/>
      <c r="D96" s="247"/>
      <c r="E96" s="247"/>
      <c r="F96" s="247"/>
      <c r="G96" s="247"/>
      <c r="H96" s="247"/>
      <c r="I96" s="247"/>
      <c r="J96" s="247"/>
      <c r="K96" s="4"/>
      <c r="L96" s="4"/>
      <c r="M96" s="4"/>
      <c r="N96" s="4"/>
      <c r="O96" s="4"/>
      <c r="P96" s="2"/>
      <c r="Q96" s="2"/>
    </row>
    <row r="97" spans="2:17" ht="16.149999999999999" customHeight="1" x14ac:dyDescent="0.2">
      <c r="B97" s="5"/>
      <c r="C97" s="5"/>
      <c r="D97" s="5"/>
      <c r="E97" s="5"/>
      <c r="F97" s="5"/>
      <c r="G97" s="5"/>
      <c r="H97" s="5"/>
      <c r="I97" s="5"/>
      <c r="J97" s="5"/>
      <c r="K97" s="4"/>
      <c r="L97" s="4"/>
      <c r="M97" s="4"/>
      <c r="N97" s="4"/>
      <c r="O97" s="4"/>
      <c r="P97" s="2"/>
      <c r="Q97" s="2"/>
    </row>
    <row r="98" spans="2:17" ht="16.149999999999999" customHeight="1" x14ac:dyDescent="0.2">
      <c r="B98" s="5"/>
      <c r="C98" s="5"/>
      <c r="D98" s="5"/>
      <c r="E98" s="5"/>
      <c r="F98" s="5"/>
      <c r="G98" s="5"/>
      <c r="H98" s="5"/>
      <c r="I98" s="5"/>
      <c r="J98" s="5"/>
      <c r="K98" s="4"/>
      <c r="L98" s="4"/>
      <c r="M98" s="4"/>
      <c r="N98" s="4"/>
      <c r="O98" s="4"/>
      <c r="P98" s="2"/>
      <c r="Q98" s="2"/>
    </row>
    <row r="99" spans="2:17" ht="16.149999999999999" customHeight="1" x14ac:dyDescent="0.25">
      <c r="B99" s="253" t="s">
        <v>119</v>
      </c>
      <c r="C99" s="253"/>
      <c r="D99" s="5"/>
      <c r="E99" s="5"/>
      <c r="F99" s="5"/>
      <c r="G99" s="5"/>
      <c r="H99" s="5"/>
      <c r="I99" s="5"/>
      <c r="J99" s="5"/>
      <c r="K99" s="4"/>
      <c r="L99" s="4"/>
      <c r="M99" s="4"/>
      <c r="N99" s="4"/>
      <c r="O99" s="4"/>
      <c r="P99" s="2"/>
      <c r="Q99" s="2"/>
    </row>
    <row r="100" spans="2:17" ht="16.149999999999999" customHeight="1" x14ac:dyDescent="0.2">
      <c r="B100" s="240" t="s">
        <v>1040</v>
      </c>
      <c r="C100" s="240"/>
      <c r="D100" s="240"/>
      <c r="E100" s="240"/>
      <c r="F100" s="240"/>
      <c r="G100" s="240"/>
      <c r="H100" s="240"/>
      <c r="I100" s="240"/>
      <c r="J100" s="240"/>
      <c r="K100" s="4"/>
      <c r="L100" s="4"/>
      <c r="M100" s="4"/>
      <c r="N100" s="4"/>
      <c r="O100" s="4"/>
      <c r="P100" s="2"/>
      <c r="Q100" s="2"/>
    </row>
    <row r="101" spans="2:17" ht="16.149999999999999" customHeight="1" x14ac:dyDescent="0.2">
      <c r="B101" s="240"/>
      <c r="C101" s="240"/>
      <c r="D101" s="240"/>
      <c r="E101" s="240"/>
      <c r="F101" s="240"/>
      <c r="G101" s="240"/>
      <c r="H101" s="240"/>
      <c r="I101" s="240"/>
      <c r="J101" s="240"/>
      <c r="K101" s="4"/>
      <c r="L101" s="4"/>
      <c r="M101" s="4"/>
      <c r="N101" s="4"/>
      <c r="O101" s="4"/>
      <c r="P101" s="2"/>
      <c r="Q101" s="2"/>
    </row>
    <row r="102" spans="2:17" ht="16.149999999999999" customHeight="1" x14ac:dyDescent="0.2">
      <c r="B102" s="240"/>
      <c r="C102" s="240"/>
      <c r="D102" s="240"/>
      <c r="E102" s="240"/>
      <c r="F102" s="240"/>
      <c r="G102" s="240"/>
      <c r="H102" s="240"/>
      <c r="I102" s="240"/>
      <c r="J102" s="240"/>
      <c r="K102" s="4"/>
      <c r="L102" s="4"/>
      <c r="M102" s="4"/>
      <c r="N102" s="4"/>
      <c r="O102" s="4"/>
      <c r="P102" s="2"/>
      <c r="Q102" s="2"/>
    </row>
    <row r="103" spans="2:17" ht="16.149999999999999" customHeight="1" x14ac:dyDescent="0.2">
      <c r="B103" s="240"/>
      <c r="C103" s="240"/>
      <c r="D103" s="240"/>
      <c r="E103" s="240"/>
      <c r="F103" s="240"/>
      <c r="G103" s="240"/>
      <c r="H103" s="240"/>
      <c r="I103" s="240"/>
      <c r="J103" s="240"/>
      <c r="K103" s="4"/>
      <c r="L103" s="4"/>
      <c r="M103" s="4"/>
      <c r="N103" s="4"/>
      <c r="O103" s="4"/>
      <c r="P103" s="2"/>
      <c r="Q103" s="2"/>
    </row>
    <row r="104" spans="2:17" ht="16.350000000000001" customHeight="1" x14ac:dyDescent="0.2">
      <c r="B104" s="240"/>
      <c r="C104" s="240"/>
      <c r="D104" s="240"/>
      <c r="E104" s="240"/>
      <c r="F104" s="240"/>
      <c r="G104" s="240"/>
      <c r="H104" s="240"/>
      <c r="I104" s="240"/>
      <c r="J104" s="240"/>
      <c r="K104" s="4"/>
      <c r="L104" s="4"/>
      <c r="M104" s="4"/>
      <c r="N104" s="4"/>
      <c r="O104" s="4"/>
      <c r="P104" s="2"/>
      <c r="Q104" s="2"/>
    </row>
    <row r="105" spans="2:17" ht="16.149999999999999" customHeight="1" x14ac:dyDescent="0.2">
      <c r="B105" s="240"/>
      <c r="C105" s="240"/>
      <c r="D105" s="240"/>
      <c r="E105" s="240"/>
      <c r="F105" s="240"/>
      <c r="G105" s="240"/>
      <c r="H105" s="240"/>
      <c r="I105" s="240"/>
      <c r="J105" s="240"/>
      <c r="K105" s="4"/>
      <c r="L105" s="4"/>
      <c r="M105" s="4"/>
      <c r="N105" s="4"/>
      <c r="O105" s="4"/>
      <c r="P105" s="2"/>
      <c r="Q105" s="2"/>
    </row>
    <row r="106" spans="2:17" ht="16.149999999999999" customHeight="1" x14ac:dyDescent="0.2">
      <c r="B106" s="240"/>
      <c r="C106" s="240"/>
      <c r="D106" s="240"/>
      <c r="E106" s="240"/>
      <c r="F106" s="240"/>
      <c r="G106" s="240"/>
      <c r="H106" s="240"/>
      <c r="I106" s="240"/>
      <c r="J106" s="240"/>
      <c r="K106" s="4"/>
      <c r="L106" s="4"/>
      <c r="M106" s="4"/>
      <c r="N106" s="4"/>
      <c r="O106" s="4"/>
      <c r="P106" s="2"/>
      <c r="Q106" s="2"/>
    </row>
    <row r="107" spans="2:17" ht="16.149999999999999" customHeight="1" x14ac:dyDescent="0.2">
      <c r="B107" s="42"/>
      <c r="C107" s="42"/>
      <c r="D107" s="42"/>
      <c r="E107" s="42"/>
      <c r="F107" s="42"/>
      <c r="G107" s="42"/>
      <c r="H107" s="42"/>
      <c r="I107" s="42"/>
      <c r="J107" s="42"/>
      <c r="K107" s="4"/>
      <c r="L107" s="4"/>
      <c r="M107" s="4"/>
      <c r="N107" s="4"/>
      <c r="O107" s="4"/>
      <c r="P107" s="2"/>
      <c r="Q107" s="2"/>
    </row>
    <row r="108" spans="2:17" ht="16.149999999999999" customHeight="1" x14ac:dyDescent="0.2">
      <c r="B108" s="240" t="s">
        <v>867</v>
      </c>
      <c r="C108" s="247"/>
      <c r="D108" s="247"/>
      <c r="E108" s="247"/>
      <c r="F108" s="247"/>
      <c r="G108" s="247"/>
      <c r="H108" s="247"/>
      <c r="I108" s="247"/>
      <c r="J108" s="247"/>
      <c r="K108" s="4"/>
      <c r="L108" s="4"/>
      <c r="M108" s="4"/>
      <c r="N108" s="4"/>
      <c r="O108" s="4"/>
      <c r="P108" s="2"/>
      <c r="Q108" s="2"/>
    </row>
    <row r="109" spans="2:17" ht="16.149999999999999" customHeight="1" x14ac:dyDescent="0.2">
      <c r="B109" s="240"/>
      <c r="C109" s="247"/>
      <c r="D109" s="247"/>
      <c r="E109" s="247"/>
      <c r="F109" s="247"/>
      <c r="G109" s="247"/>
      <c r="H109" s="247"/>
      <c r="I109" s="247"/>
      <c r="J109" s="247"/>
      <c r="K109" s="4"/>
      <c r="L109" s="4"/>
      <c r="M109" s="4"/>
      <c r="N109" s="4"/>
      <c r="O109" s="4"/>
      <c r="P109" s="2"/>
      <c r="Q109" s="2"/>
    </row>
    <row r="110" spans="2:17" ht="16.149999999999999" customHeight="1" x14ac:dyDescent="0.2">
      <c r="B110" s="247"/>
      <c r="C110" s="247"/>
      <c r="D110" s="247"/>
      <c r="E110" s="247"/>
      <c r="F110" s="247"/>
      <c r="G110" s="247"/>
      <c r="H110" s="247"/>
      <c r="I110" s="247"/>
      <c r="J110" s="247"/>
      <c r="K110" s="4"/>
      <c r="L110" s="4"/>
      <c r="M110" s="4"/>
      <c r="N110" s="4"/>
      <c r="O110" s="4"/>
      <c r="P110" s="2"/>
      <c r="Q110" s="2"/>
    </row>
    <row r="111" spans="2:17" ht="16.149999999999999" customHeight="1" x14ac:dyDescent="0.2">
      <c r="B111" s="42"/>
      <c r="C111" s="42"/>
      <c r="D111" s="42"/>
      <c r="E111" s="42"/>
      <c r="F111" s="42"/>
      <c r="G111" s="42"/>
      <c r="H111" s="42"/>
      <c r="I111" s="42"/>
      <c r="J111" s="42"/>
      <c r="K111" s="4"/>
      <c r="L111" s="4"/>
      <c r="M111" s="4"/>
      <c r="N111" s="4"/>
      <c r="O111" s="4"/>
      <c r="P111" s="2"/>
      <c r="Q111" s="2"/>
    </row>
    <row r="112" spans="2:17" ht="16.149999999999999" customHeight="1" x14ac:dyDescent="0.2">
      <c r="B112" s="42"/>
      <c r="C112" s="42"/>
      <c r="D112" s="42"/>
      <c r="E112" s="42"/>
      <c r="F112" s="42"/>
      <c r="G112" s="42"/>
      <c r="H112" s="42"/>
      <c r="I112" s="42"/>
      <c r="J112" s="42"/>
      <c r="K112" s="4"/>
      <c r="L112" s="4"/>
      <c r="M112" s="4"/>
      <c r="N112" s="4"/>
      <c r="O112" s="4"/>
      <c r="P112" s="2"/>
      <c r="Q112" s="2"/>
    </row>
    <row r="113" spans="2:17" ht="16.149999999999999" customHeight="1" x14ac:dyDescent="0.2">
      <c r="B113" s="42"/>
      <c r="C113" s="42"/>
      <c r="D113" s="42"/>
      <c r="E113" s="42"/>
      <c r="F113" s="42"/>
      <c r="G113" s="42"/>
      <c r="H113" s="42"/>
      <c r="I113" s="42"/>
      <c r="J113" s="42"/>
      <c r="K113" s="4"/>
      <c r="L113" s="4"/>
      <c r="M113" s="4"/>
      <c r="N113" s="4"/>
      <c r="O113" s="4"/>
      <c r="P113" s="2"/>
      <c r="Q113" s="2"/>
    </row>
    <row r="114" spans="2:17" ht="16.149999999999999" customHeight="1" x14ac:dyDescent="0.2">
      <c r="B114" s="42"/>
      <c r="C114" s="42"/>
      <c r="D114" s="42"/>
      <c r="E114" s="42"/>
      <c r="F114" s="42"/>
      <c r="G114" s="42"/>
      <c r="H114" s="42"/>
      <c r="I114" s="42"/>
      <c r="J114" s="42"/>
      <c r="K114" s="4"/>
      <c r="L114" s="4"/>
      <c r="M114" s="4"/>
      <c r="N114" s="4"/>
      <c r="O114" s="4"/>
      <c r="P114" s="2"/>
      <c r="Q114" s="2"/>
    </row>
    <row r="115" spans="2:17" ht="16.149999999999999" customHeight="1" x14ac:dyDescent="0.2">
      <c r="B115" s="42"/>
      <c r="C115" s="42"/>
      <c r="D115" s="42"/>
      <c r="E115" s="42"/>
      <c r="F115" s="42"/>
      <c r="G115" s="42"/>
      <c r="H115" s="42"/>
      <c r="I115" s="42"/>
      <c r="J115" s="42"/>
      <c r="K115" s="4"/>
      <c r="L115" s="4"/>
      <c r="M115" s="4"/>
      <c r="N115" s="4"/>
      <c r="O115" s="4"/>
      <c r="P115" s="2"/>
      <c r="Q115" s="2"/>
    </row>
    <row r="116" spans="2:17" ht="16.149999999999999" customHeight="1" x14ac:dyDescent="0.2">
      <c r="B116" s="42"/>
      <c r="C116" s="42"/>
      <c r="D116" s="42"/>
      <c r="E116" s="42"/>
      <c r="F116" s="42"/>
      <c r="G116" s="42"/>
      <c r="H116" s="42"/>
      <c r="I116" s="42"/>
      <c r="J116" s="42"/>
      <c r="K116" s="4"/>
      <c r="L116" s="4"/>
      <c r="M116" s="4"/>
      <c r="N116" s="4"/>
      <c r="O116" s="4"/>
      <c r="P116" s="2"/>
      <c r="Q116" s="2"/>
    </row>
    <row r="117" spans="2:17" ht="16.149999999999999" customHeight="1" x14ac:dyDescent="0.2">
      <c r="B117" s="42"/>
      <c r="C117" s="42"/>
      <c r="D117" s="42"/>
      <c r="E117" s="42"/>
      <c r="F117" s="42"/>
      <c r="G117" s="42"/>
      <c r="H117" s="42"/>
      <c r="I117" s="42"/>
      <c r="J117" s="42"/>
      <c r="K117" s="4"/>
      <c r="L117" s="4"/>
      <c r="M117" s="4"/>
      <c r="N117" s="4"/>
      <c r="O117" s="4"/>
      <c r="P117" s="2"/>
      <c r="Q117" s="2"/>
    </row>
    <row r="118" spans="2:17" ht="16.149999999999999" customHeight="1" x14ac:dyDescent="0.2">
      <c r="B118" s="42"/>
      <c r="C118" s="42"/>
      <c r="D118" s="42"/>
      <c r="E118" s="42"/>
      <c r="F118" s="42"/>
      <c r="G118" s="42"/>
      <c r="H118" s="42"/>
      <c r="I118" s="42"/>
      <c r="J118" s="42"/>
      <c r="K118" s="4"/>
      <c r="L118" s="4"/>
      <c r="M118" s="4"/>
      <c r="N118" s="4"/>
      <c r="O118" s="4"/>
      <c r="P118" s="2"/>
      <c r="Q118" s="2"/>
    </row>
    <row r="119" spans="2:17" ht="16.149999999999999" customHeight="1" x14ac:dyDescent="0.2">
      <c r="B119" s="42"/>
      <c r="C119" s="42"/>
      <c r="D119" s="42"/>
      <c r="E119" s="42"/>
      <c r="F119" s="42"/>
      <c r="G119" s="42"/>
      <c r="H119" s="42"/>
      <c r="I119" s="42"/>
      <c r="J119" s="42"/>
      <c r="K119" s="4"/>
      <c r="L119" s="4"/>
      <c r="M119" s="4"/>
      <c r="N119" s="4"/>
      <c r="O119" s="4"/>
      <c r="P119" s="2"/>
      <c r="Q119" s="2"/>
    </row>
    <row r="120" spans="2:17" ht="16.149999999999999" customHeight="1" x14ac:dyDescent="0.2">
      <c r="B120" s="42"/>
      <c r="C120" s="42"/>
      <c r="D120" s="42"/>
      <c r="E120" s="42"/>
      <c r="F120" s="42"/>
      <c r="G120" s="42"/>
      <c r="H120" s="42"/>
      <c r="I120" s="42"/>
      <c r="J120" s="42"/>
      <c r="K120" s="4"/>
      <c r="L120" s="4"/>
      <c r="M120" s="4"/>
      <c r="N120" s="4"/>
      <c r="O120" s="4"/>
      <c r="P120" s="2"/>
      <c r="Q120" s="2"/>
    </row>
    <row r="121" spans="2:17" ht="16.149999999999999" customHeight="1" x14ac:dyDescent="0.2">
      <c r="B121" s="42"/>
      <c r="C121" s="42"/>
      <c r="D121" s="42"/>
      <c r="E121" s="42"/>
      <c r="F121" s="42"/>
      <c r="G121" s="42"/>
      <c r="H121" s="42"/>
      <c r="I121" s="42"/>
      <c r="J121" s="42"/>
      <c r="K121" s="4"/>
      <c r="L121" s="4"/>
      <c r="M121" s="4"/>
      <c r="N121" s="4"/>
      <c r="O121" s="4"/>
      <c r="P121" s="2"/>
      <c r="Q121" s="2"/>
    </row>
    <row r="122" spans="2:17" ht="16.149999999999999" customHeight="1" x14ac:dyDescent="0.2">
      <c r="B122" s="42"/>
      <c r="C122" s="42"/>
      <c r="D122" s="42"/>
      <c r="E122" s="42"/>
      <c r="F122" s="42"/>
      <c r="G122" s="42"/>
      <c r="H122" s="42"/>
      <c r="I122" s="42"/>
      <c r="J122" s="42"/>
      <c r="K122" s="4"/>
      <c r="L122" s="4"/>
      <c r="M122" s="4"/>
      <c r="N122" s="4"/>
      <c r="O122" s="4"/>
      <c r="P122" s="2"/>
      <c r="Q122" s="2"/>
    </row>
    <row r="123" spans="2:17" ht="16.149999999999999" customHeight="1" x14ac:dyDescent="0.2">
      <c r="B123" s="42"/>
      <c r="C123" s="42"/>
      <c r="D123" s="42"/>
      <c r="E123" s="42"/>
      <c r="F123" s="42"/>
      <c r="G123" s="42"/>
      <c r="H123" s="42"/>
      <c r="I123" s="42"/>
      <c r="J123" s="42"/>
      <c r="K123" s="4"/>
      <c r="L123" s="4"/>
      <c r="M123" s="4"/>
      <c r="N123" s="4"/>
      <c r="O123" s="4"/>
      <c r="P123" s="2"/>
      <c r="Q123" s="2"/>
    </row>
    <row r="124" spans="2:17" ht="16.149999999999999" customHeight="1" x14ac:dyDescent="0.2">
      <c r="B124" s="42"/>
      <c r="C124" s="42"/>
      <c r="D124" s="42"/>
      <c r="E124" s="42"/>
      <c r="F124" s="42"/>
      <c r="G124" s="42"/>
      <c r="H124" s="42"/>
      <c r="I124" s="42"/>
      <c r="J124" s="42"/>
      <c r="K124" s="4"/>
      <c r="L124" s="4"/>
      <c r="M124" s="4"/>
      <c r="N124" s="4"/>
      <c r="O124" s="4"/>
      <c r="P124" s="2"/>
      <c r="Q124" s="2"/>
    </row>
    <row r="125" spans="2:17" ht="16.149999999999999" customHeight="1" x14ac:dyDescent="0.2">
      <c r="B125" s="42"/>
      <c r="C125" s="42"/>
      <c r="D125" s="42"/>
      <c r="E125" s="42"/>
      <c r="F125" s="42"/>
      <c r="G125" s="42"/>
      <c r="H125" s="42"/>
      <c r="I125" s="42"/>
      <c r="J125" s="42"/>
      <c r="K125" s="4"/>
      <c r="L125" s="4"/>
      <c r="M125" s="4"/>
      <c r="N125" s="4"/>
      <c r="O125" s="4"/>
      <c r="P125" s="2"/>
      <c r="Q125" s="2"/>
    </row>
    <row r="126" spans="2:17" ht="16.149999999999999" customHeight="1" x14ac:dyDescent="0.2">
      <c r="B126" s="240" t="s">
        <v>1041</v>
      </c>
      <c r="C126" s="247"/>
      <c r="D126" s="247"/>
      <c r="E126" s="247"/>
      <c r="F126" s="247"/>
      <c r="G126" s="247"/>
      <c r="H126" s="247"/>
      <c r="I126" s="247"/>
      <c r="J126" s="247"/>
      <c r="K126" s="4"/>
      <c r="L126" s="4"/>
      <c r="M126" s="4"/>
      <c r="N126" s="4"/>
      <c r="O126" s="4"/>
      <c r="P126" s="2"/>
      <c r="Q126" s="2"/>
    </row>
    <row r="127" spans="2:17" ht="16.149999999999999" customHeight="1" x14ac:dyDescent="0.2">
      <c r="B127" s="240"/>
      <c r="C127" s="247"/>
      <c r="D127" s="247"/>
      <c r="E127" s="247"/>
      <c r="F127" s="247"/>
      <c r="G127" s="247"/>
      <c r="H127" s="247"/>
      <c r="I127" s="247"/>
      <c r="J127" s="247"/>
      <c r="K127" s="4"/>
      <c r="L127" s="4"/>
      <c r="M127" s="4"/>
      <c r="N127" s="4"/>
      <c r="O127" s="4"/>
      <c r="P127" s="2"/>
      <c r="Q127" s="2"/>
    </row>
    <row r="128" spans="2:17" ht="16.149999999999999" customHeight="1" x14ac:dyDescent="0.2">
      <c r="B128" s="247"/>
      <c r="C128" s="247"/>
      <c r="D128" s="247"/>
      <c r="E128" s="247"/>
      <c r="F128" s="247"/>
      <c r="G128" s="247"/>
      <c r="H128" s="247"/>
      <c r="I128" s="247"/>
      <c r="J128" s="247"/>
      <c r="K128" s="4"/>
      <c r="L128" s="4"/>
      <c r="M128" s="4"/>
      <c r="N128" s="4"/>
      <c r="O128" s="4"/>
      <c r="P128" s="2"/>
      <c r="Q128" s="2"/>
    </row>
    <row r="129" spans="2:17" ht="16.149999999999999" customHeight="1" x14ac:dyDescent="0.2">
      <c r="B129" s="247"/>
      <c r="C129" s="247"/>
      <c r="D129" s="247"/>
      <c r="E129" s="247"/>
      <c r="F129" s="247"/>
      <c r="G129" s="247"/>
      <c r="H129" s="247"/>
      <c r="I129" s="247"/>
      <c r="J129" s="247"/>
      <c r="K129" s="4"/>
      <c r="L129" s="4"/>
      <c r="M129" s="4"/>
      <c r="N129" s="4"/>
      <c r="O129" s="4"/>
      <c r="P129" s="2"/>
      <c r="Q129" s="2"/>
    </row>
    <row r="130" spans="2:17" ht="16.149999999999999" customHeight="1" x14ac:dyDescent="0.2">
      <c r="B130" s="42"/>
      <c r="C130" s="42"/>
      <c r="D130" s="42"/>
      <c r="E130" s="42"/>
      <c r="F130" s="42"/>
      <c r="G130" s="42"/>
      <c r="H130" s="42"/>
      <c r="I130" s="42"/>
      <c r="J130" s="42"/>
      <c r="K130" s="4"/>
      <c r="L130" s="4"/>
      <c r="M130" s="4"/>
      <c r="N130" s="4"/>
      <c r="O130" s="4"/>
      <c r="P130" s="2"/>
      <c r="Q130" s="2"/>
    </row>
    <row r="131" spans="2:17" ht="16.149999999999999" customHeight="1" x14ac:dyDescent="0.2">
      <c r="B131" s="42"/>
      <c r="C131" s="42"/>
      <c r="D131" s="42"/>
      <c r="E131" s="42"/>
      <c r="F131" s="42"/>
      <c r="G131" s="42"/>
      <c r="H131" s="42"/>
      <c r="I131" s="42"/>
      <c r="J131" s="42"/>
      <c r="K131" s="4"/>
      <c r="L131" s="4"/>
      <c r="M131" s="4"/>
      <c r="N131" s="4"/>
      <c r="O131" s="4"/>
      <c r="P131" s="2"/>
      <c r="Q131" s="2"/>
    </row>
    <row r="132" spans="2:17" ht="16.149999999999999" customHeight="1" x14ac:dyDescent="0.2">
      <c r="B132" s="42"/>
      <c r="C132" s="42"/>
      <c r="D132" s="42"/>
      <c r="E132" s="42"/>
      <c r="F132" s="42"/>
      <c r="G132" s="42"/>
      <c r="H132" s="42"/>
      <c r="I132" s="42"/>
      <c r="J132" s="42"/>
      <c r="K132" s="4"/>
      <c r="L132" s="4"/>
      <c r="M132" s="4"/>
      <c r="N132" s="4"/>
      <c r="O132" s="4"/>
      <c r="P132" s="2"/>
      <c r="Q132" s="2"/>
    </row>
    <row r="133" spans="2:17" ht="16.149999999999999" customHeight="1" x14ac:dyDescent="0.2">
      <c r="B133" s="42"/>
      <c r="C133" s="42"/>
      <c r="D133" s="42"/>
      <c r="E133" s="42"/>
      <c r="F133" s="42"/>
      <c r="G133" s="42"/>
      <c r="H133" s="42"/>
      <c r="I133" s="42"/>
      <c r="J133" s="42"/>
      <c r="K133" s="4"/>
      <c r="L133" s="4"/>
      <c r="M133" s="4"/>
      <c r="N133" s="4"/>
      <c r="O133" s="4"/>
      <c r="P133" s="2"/>
      <c r="Q133" s="2"/>
    </row>
    <row r="134" spans="2:17" ht="16.149999999999999" customHeight="1" x14ac:dyDescent="0.2">
      <c r="B134" s="42"/>
      <c r="C134" s="42"/>
      <c r="D134" s="42"/>
      <c r="E134" s="42"/>
      <c r="F134" s="42"/>
      <c r="G134" s="42"/>
      <c r="H134" s="42"/>
      <c r="I134" s="42"/>
      <c r="J134" s="42"/>
      <c r="K134" s="4"/>
      <c r="L134" s="4"/>
      <c r="M134" s="4"/>
      <c r="N134" s="4"/>
      <c r="O134" s="4"/>
      <c r="P134" s="2"/>
      <c r="Q134" s="2"/>
    </row>
    <row r="135" spans="2:17" ht="16.149999999999999" customHeight="1" x14ac:dyDescent="0.2">
      <c r="B135" s="42"/>
      <c r="C135" s="42"/>
      <c r="D135" s="42"/>
      <c r="E135" s="42"/>
      <c r="F135" s="42"/>
      <c r="G135" s="42"/>
      <c r="H135" s="42"/>
      <c r="I135" s="42"/>
      <c r="J135" s="42"/>
      <c r="K135" s="4"/>
      <c r="L135" s="4"/>
      <c r="M135" s="4"/>
      <c r="N135" s="4"/>
      <c r="O135" s="4"/>
      <c r="P135" s="2"/>
      <c r="Q135" s="2"/>
    </row>
    <row r="136" spans="2:17" ht="16.149999999999999" customHeight="1" x14ac:dyDescent="0.2">
      <c r="B136" s="42"/>
      <c r="C136" s="42"/>
      <c r="D136" s="42"/>
      <c r="E136" s="42"/>
      <c r="F136" s="42"/>
      <c r="G136" s="42"/>
      <c r="H136" s="42"/>
      <c r="I136" s="42"/>
      <c r="J136" s="42"/>
      <c r="K136" s="4"/>
      <c r="L136" s="4"/>
      <c r="M136" s="4"/>
      <c r="N136" s="4"/>
      <c r="O136" s="4"/>
      <c r="P136" s="2"/>
      <c r="Q136" s="2"/>
    </row>
    <row r="137" spans="2:17" ht="16.149999999999999" customHeight="1" x14ac:dyDescent="0.2">
      <c r="B137" s="42"/>
      <c r="C137" s="42"/>
      <c r="D137" s="42"/>
      <c r="E137" s="42"/>
      <c r="F137" s="42"/>
      <c r="G137" s="42"/>
      <c r="H137" s="42"/>
      <c r="I137" s="42"/>
      <c r="J137" s="42"/>
      <c r="K137" s="4"/>
      <c r="L137" s="4"/>
      <c r="M137" s="4"/>
      <c r="N137" s="4"/>
      <c r="O137" s="4"/>
      <c r="P137" s="2"/>
      <c r="Q137" s="2"/>
    </row>
    <row r="138" spans="2:17" ht="16.149999999999999" customHeight="1" x14ac:dyDescent="0.2">
      <c r="B138" s="42"/>
      <c r="C138" s="42"/>
      <c r="D138" s="42"/>
      <c r="E138" s="42"/>
      <c r="F138" s="42"/>
      <c r="G138" s="42"/>
      <c r="H138" s="42"/>
      <c r="I138" s="42"/>
      <c r="J138" s="42"/>
      <c r="K138" s="4"/>
      <c r="L138" s="4"/>
      <c r="M138" s="4"/>
      <c r="N138" s="4"/>
      <c r="O138" s="4"/>
      <c r="P138" s="2"/>
      <c r="Q138" s="2"/>
    </row>
    <row r="139" spans="2:17" ht="16.149999999999999" customHeight="1" x14ac:dyDescent="0.2">
      <c r="B139" s="5"/>
      <c r="C139" s="5"/>
      <c r="D139" s="5"/>
      <c r="E139" s="5"/>
      <c r="F139" s="5"/>
      <c r="G139" s="5"/>
      <c r="H139" s="5"/>
      <c r="I139" s="5"/>
      <c r="J139" s="5"/>
      <c r="K139" s="4"/>
      <c r="L139" s="4"/>
      <c r="M139" s="4"/>
      <c r="N139" s="4"/>
      <c r="O139" s="4"/>
      <c r="P139" s="2"/>
      <c r="Q139" s="2"/>
    </row>
    <row r="140" spans="2:17" ht="16.149999999999999" customHeight="1" x14ac:dyDescent="0.2">
      <c r="B140" s="5"/>
      <c r="C140" s="5"/>
      <c r="D140" s="5"/>
      <c r="E140" s="5"/>
      <c r="F140" s="5"/>
      <c r="G140" s="5"/>
      <c r="H140" s="5"/>
      <c r="I140" s="5"/>
      <c r="J140" s="5"/>
      <c r="K140" s="4"/>
      <c r="L140" s="4"/>
      <c r="M140" s="4"/>
      <c r="N140" s="4"/>
      <c r="O140" s="4"/>
      <c r="P140" s="2"/>
      <c r="Q140" s="2"/>
    </row>
    <row r="141" spans="2:17" ht="16.149999999999999" customHeight="1" x14ac:dyDescent="0.2">
      <c r="B141" s="5"/>
      <c r="C141" s="5"/>
      <c r="D141" s="5"/>
      <c r="E141" s="5"/>
      <c r="F141" s="5"/>
      <c r="G141" s="5"/>
      <c r="H141" s="5"/>
      <c r="I141" s="5"/>
      <c r="J141" s="5"/>
      <c r="K141" s="4"/>
      <c r="L141" s="4"/>
      <c r="M141" s="4"/>
      <c r="N141" s="4"/>
      <c r="O141" s="4"/>
      <c r="P141" s="2"/>
      <c r="Q141" s="2"/>
    </row>
    <row r="142" spans="2:17" ht="16.149999999999999" customHeight="1" x14ac:dyDescent="0.2">
      <c r="B142" s="5"/>
      <c r="C142" s="5"/>
      <c r="D142" s="5"/>
      <c r="E142" s="5"/>
      <c r="F142" s="5"/>
      <c r="G142" s="5"/>
      <c r="H142" s="5"/>
      <c r="I142" s="5"/>
      <c r="J142" s="5"/>
      <c r="K142" s="4"/>
      <c r="L142" s="4"/>
      <c r="M142" s="4"/>
      <c r="N142" s="4"/>
      <c r="O142" s="4"/>
      <c r="P142" s="2"/>
      <c r="Q142" s="2"/>
    </row>
    <row r="143" spans="2:17" ht="16.149999999999999" customHeight="1" x14ac:dyDescent="0.2">
      <c r="B143" s="5"/>
      <c r="C143" s="5"/>
      <c r="D143" s="5"/>
      <c r="E143" s="5"/>
      <c r="F143" s="5"/>
      <c r="G143" s="5"/>
      <c r="H143" s="5"/>
      <c r="I143" s="5"/>
      <c r="J143" s="5"/>
      <c r="K143" s="4"/>
      <c r="L143" s="4"/>
      <c r="M143" s="4"/>
      <c r="N143" s="4"/>
      <c r="O143" s="4"/>
      <c r="P143" s="2"/>
      <c r="Q143" s="2"/>
    </row>
    <row r="144" spans="2:17" ht="16.149999999999999" customHeight="1" x14ac:dyDescent="0.2">
      <c r="B144" s="5"/>
      <c r="C144" s="5"/>
      <c r="D144" s="5"/>
      <c r="E144" s="5"/>
      <c r="F144" s="5"/>
      <c r="G144" s="5"/>
      <c r="H144" s="5"/>
      <c r="I144" s="5"/>
      <c r="J144" s="5"/>
      <c r="K144" s="4"/>
      <c r="L144" s="4"/>
      <c r="M144" s="4"/>
      <c r="N144" s="4"/>
      <c r="O144" s="4"/>
      <c r="P144" s="2"/>
      <c r="Q144" s="2"/>
    </row>
    <row r="145" spans="2:17" ht="16.149999999999999" customHeight="1" x14ac:dyDescent="0.2">
      <c r="B145" s="5"/>
      <c r="C145" s="5"/>
      <c r="D145" s="5"/>
      <c r="E145" s="5"/>
      <c r="F145" s="5"/>
      <c r="G145" s="5"/>
      <c r="H145" s="5"/>
      <c r="I145" s="5"/>
      <c r="J145" s="5"/>
      <c r="K145" s="4"/>
      <c r="L145" s="4"/>
      <c r="M145" s="4"/>
      <c r="N145" s="4"/>
      <c r="O145" s="4"/>
      <c r="P145" s="2"/>
      <c r="Q145" s="2"/>
    </row>
    <row r="146" spans="2:17" ht="16.149999999999999" customHeight="1" x14ac:dyDescent="0.2">
      <c r="B146" s="5"/>
      <c r="C146" s="5"/>
      <c r="D146" s="5"/>
      <c r="E146" s="5"/>
      <c r="F146" s="5"/>
      <c r="G146" s="5"/>
      <c r="H146" s="5"/>
      <c r="I146" s="5"/>
      <c r="J146" s="5"/>
      <c r="K146" s="4"/>
      <c r="L146" s="4"/>
      <c r="M146" s="4"/>
      <c r="N146" s="4"/>
      <c r="O146" s="4"/>
      <c r="P146" s="2"/>
      <c r="Q146" s="2"/>
    </row>
    <row r="147" spans="2:17" ht="16.149999999999999" customHeight="1" x14ac:dyDescent="0.2">
      <c r="B147" s="5"/>
      <c r="C147" s="5"/>
      <c r="D147" s="5"/>
      <c r="E147" s="5"/>
      <c r="F147" s="5"/>
      <c r="G147" s="5"/>
      <c r="H147" s="5"/>
      <c r="I147" s="5"/>
      <c r="J147" s="5"/>
      <c r="K147" s="4"/>
      <c r="L147" s="4"/>
      <c r="M147" s="4"/>
      <c r="N147" s="4"/>
      <c r="O147" s="4"/>
      <c r="P147" s="2"/>
      <c r="Q147" s="2"/>
    </row>
    <row r="148" spans="2:17" ht="16.149999999999999" customHeight="1" x14ac:dyDescent="0.2">
      <c r="B148" s="5"/>
      <c r="C148" s="5"/>
      <c r="D148" s="5"/>
      <c r="E148" s="5"/>
      <c r="F148" s="5"/>
      <c r="G148" s="5"/>
      <c r="H148" s="5"/>
      <c r="I148" s="5"/>
      <c r="J148" s="5"/>
      <c r="K148" s="4"/>
      <c r="L148" s="4"/>
      <c r="M148" s="4"/>
      <c r="N148" s="4"/>
      <c r="O148" s="4"/>
      <c r="P148" s="2"/>
      <c r="Q148" s="2"/>
    </row>
    <row r="149" spans="2:17" ht="16.149999999999999" customHeight="1" x14ac:dyDescent="0.2">
      <c r="B149" s="5"/>
      <c r="C149" s="5"/>
      <c r="D149" s="5"/>
      <c r="E149" s="5"/>
      <c r="F149" s="5"/>
      <c r="G149" s="5"/>
      <c r="H149" s="5"/>
      <c r="I149" s="5"/>
      <c r="J149" s="5"/>
      <c r="K149" s="4"/>
      <c r="L149" s="4"/>
      <c r="M149" s="4"/>
      <c r="N149" s="4"/>
      <c r="O149" s="4"/>
      <c r="P149" s="2"/>
      <c r="Q149" s="2"/>
    </row>
    <row r="150" spans="2:17" ht="16.149999999999999" customHeight="1" x14ac:dyDescent="0.2">
      <c r="B150" s="5"/>
      <c r="C150" s="5"/>
      <c r="D150" s="5"/>
      <c r="E150" s="5"/>
      <c r="F150" s="5"/>
      <c r="G150" s="5"/>
      <c r="H150" s="5"/>
      <c r="I150" s="5"/>
      <c r="J150" s="5"/>
      <c r="K150" s="4"/>
      <c r="L150" s="4"/>
      <c r="M150" s="4"/>
      <c r="N150" s="4"/>
      <c r="O150" s="4"/>
      <c r="P150" s="2"/>
      <c r="Q150" s="2"/>
    </row>
    <row r="151" spans="2:17" ht="16.149999999999999" customHeight="1" x14ac:dyDescent="0.2">
      <c r="B151" s="5"/>
      <c r="C151" s="5"/>
      <c r="D151" s="5"/>
      <c r="E151" s="5"/>
      <c r="F151" s="5"/>
      <c r="G151" s="5"/>
      <c r="H151" s="5"/>
      <c r="I151" s="5"/>
      <c r="J151" s="5"/>
      <c r="K151" s="4"/>
      <c r="L151" s="4"/>
      <c r="M151" s="4"/>
      <c r="N151" s="4"/>
      <c r="O151" s="4"/>
      <c r="P151" s="2"/>
      <c r="Q151" s="2"/>
    </row>
    <row r="152" spans="2:17" ht="16.149999999999999" customHeight="1" x14ac:dyDescent="0.25">
      <c r="B152" s="253" t="s">
        <v>75</v>
      </c>
      <c r="C152" s="253"/>
      <c r="D152" s="5"/>
      <c r="E152" s="5"/>
      <c r="F152" s="5"/>
      <c r="G152" s="5"/>
      <c r="H152" s="5"/>
      <c r="I152" s="5"/>
      <c r="J152" s="5"/>
      <c r="K152" s="4"/>
      <c r="L152" s="4"/>
      <c r="M152" s="4"/>
      <c r="N152" s="4"/>
      <c r="O152" s="4"/>
      <c r="P152" s="2"/>
      <c r="Q152" s="2"/>
    </row>
    <row r="153" spans="2:17" ht="16.149999999999999" customHeight="1" x14ac:dyDescent="0.2">
      <c r="B153" s="213" t="s">
        <v>1042</v>
      </c>
      <c r="C153" s="213"/>
      <c r="D153" s="213"/>
      <c r="E153" s="213"/>
      <c r="F153" s="213"/>
      <c r="G153" s="213"/>
      <c r="H153" s="213"/>
      <c r="I153" s="213"/>
      <c r="J153" s="213"/>
      <c r="K153" s="213"/>
      <c r="L153" s="4"/>
      <c r="M153" s="4"/>
      <c r="N153" s="4"/>
      <c r="O153" s="4"/>
      <c r="P153" s="2"/>
      <c r="Q153" s="2"/>
    </row>
    <row r="154" spans="2:17" ht="16.149999999999999" customHeight="1" x14ac:dyDescent="0.2">
      <c r="B154" s="213"/>
      <c r="C154" s="213"/>
      <c r="D154" s="213"/>
      <c r="E154" s="213"/>
      <c r="F154" s="213"/>
      <c r="G154" s="213"/>
      <c r="H154" s="213"/>
      <c r="I154" s="213"/>
      <c r="J154" s="213"/>
      <c r="K154" s="213"/>
      <c r="L154" s="4"/>
      <c r="M154" s="4"/>
      <c r="N154" s="4"/>
      <c r="O154" s="4"/>
      <c r="P154" s="2"/>
      <c r="Q154" s="2"/>
    </row>
    <row r="155" spans="2:17" ht="16.149999999999999" customHeight="1" x14ac:dyDescent="0.2">
      <c r="B155" s="213"/>
      <c r="C155" s="213"/>
      <c r="D155" s="213"/>
      <c r="E155" s="213"/>
      <c r="F155" s="213"/>
      <c r="G155" s="213"/>
      <c r="H155" s="213"/>
      <c r="I155" s="213"/>
      <c r="J155" s="213"/>
      <c r="K155" s="213"/>
      <c r="L155" s="4"/>
      <c r="M155" s="4"/>
      <c r="N155" s="4"/>
      <c r="O155" s="4"/>
      <c r="P155" s="2"/>
      <c r="Q155" s="2"/>
    </row>
    <row r="156" spans="2:17" ht="16.149999999999999" customHeight="1" x14ac:dyDescent="0.2">
      <c r="B156" s="213"/>
      <c r="C156" s="213"/>
      <c r="D156" s="213"/>
      <c r="E156" s="213"/>
      <c r="F156" s="213"/>
      <c r="G156" s="213"/>
      <c r="H156" s="213"/>
      <c r="I156" s="213"/>
      <c r="J156" s="213"/>
      <c r="K156" s="213"/>
      <c r="L156" s="4"/>
      <c r="M156" s="4"/>
      <c r="N156" s="4"/>
      <c r="O156" s="4"/>
      <c r="P156" s="2"/>
      <c r="Q156" s="2"/>
    </row>
    <row r="157" spans="2:17" ht="16.149999999999999" customHeight="1" x14ac:dyDescent="0.2">
      <c r="B157" s="213"/>
      <c r="C157" s="213"/>
      <c r="D157" s="213"/>
      <c r="E157" s="213"/>
      <c r="F157" s="213"/>
      <c r="G157" s="213"/>
      <c r="H157" s="213"/>
      <c r="I157" s="213"/>
      <c r="J157" s="213"/>
      <c r="K157" s="213"/>
      <c r="L157" s="4"/>
      <c r="M157" s="4"/>
      <c r="N157" s="4"/>
      <c r="O157" s="4"/>
      <c r="P157" s="2"/>
      <c r="Q157" s="2"/>
    </row>
    <row r="158" spans="2:17" ht="16.149999999999999" customHeight="1" x14ac:dyDescent="0.2">
      <c r="B158" s="213"/>
      <c r="C158" s="213"/>
      <c r="D158" s="213"/>
      <c r="E158" s="213"/>
      <c r="F158" s="213"/>
      <c r="G158" s="213"/>
      <c r="H158" s="213"/>
      <c r="I158" s="213"/>
      <c r="J158" s="213"/>
      <c r="K158" s="213"/>
      <c r="L158" s="4"/>
      <c r="M158" s="4"/>
      <c r="N158" s="4"/>
      <c r="O158" s="4"/>
      <c r="P158" s="2"/>
      <c r="Q158" s="2"/>
    </row>
    <row r="159" spans="2:17" ht="16.149999999999999" customHeight="1" x14ac:dyDescent="0.2">
      <c r="B159" s="213" t="s">
        <v>868</v>
      </c>
      <c r="C159" s="213"/>
      <c r="D159" s="213"/>
      <c r="E159" s="213"/>
      <c r="F159" s="213"/>
      <c r="G159" s="213"/>
      <c r="H159" s="213"/>
      <c r="I159" s="213"/>
      <c r="J159" s="213"/>
      <c r="K159" s="213"/>
      <c r="L159" s="4"/>
      <c r="M159" s="4"/>
      <c r="N159" s="4"/>
      <c r="O159" s="4"/>
      <c r="P159" s="2"/>
      <c r="Q159" s="2"/>
    </row>
    <row r="160" spans="2:17" ht="16.149999999999999" customHeight="1" x14ac:dyDescent="0.2">
      <c r="B160" s="213"/>
      <c r="C160" s="213"/>
      <c r="D160" s="213"/>
      <c r="E160" s="213"/>
      <c r="F160" s="213"/>
      <c r="G160" s="213"/>
      <c r="H160" s="213"/>
      <c r="I160" s="213"/>
      <c r="J160" s="213"/>
      <c r="K160" s="213"/>
      <c r="L160" s="4"/>
      <c r="M160" s="4"/>
      <c r="N160" s="4"/>
      <c r="O160" s="4"/>
      <c r="P160" s="2"/>
      <c r="Q160" s="2"/>
    </row>
    <row r="161" spans="2:17" ht="16.149999999999999" customHeight="1" x14ac:dyDescent="0.2">
      <c r="B161" s="213"/>
      <c r="C161" s="213"/>
      <c r="D161" s="213"/>
      <c r="E161" s="213"/>
      <c r="F161" s="213"/>
      <c r="G161" s="213"/>
      <c r="H161" s="213"/>
      <c r="I161" s="213"/>
      <c r="J161" s="213"/>
      <c r="K161" s="213"/>
      <c r="L161" s="4"/>
      <c r="M161" s="4"/>
      <c r="N161" s="4"/>
      <c r="O161" s="4"/>
      <c r="P161" s="2"/>
      <c r="Q161" s="2"/>
    </row>
    <row r="162" spans="2:17" ht="16.149999999999999" customHeight="1" x14ac:dyDescent="0.2">
      <c r="B162" s="213"/>
      <c r="C162" s="213"/>
      <c r="D162" s="213"/>
      <c r="E162" s="213"/>
      <c r="F162" s="213"/>
      <c r="G162" s="213"/>
      <c r="H162" s="213"/>
      <c r="I162" s="213"/>
      <c r="J162" s="213"/>
      <c r="K162" s="213"/>
      <c r="L162" s="4"/>
      <c r="M162" s="4"/>
      <c r="N162" s="4"/>
      <c r="O162" s="4"/>
      <c r="P162" s="2"/>
      <c r="Q162" s="2"/>
    </row>
    <row r="163" spans="2:17" ht="16.149999999999999" customHeight="1" x14ac:dyDescent="0.2">
      <c r="B163" s="213"/>
      <c r="C163" s="213"/>
      <c r="D163" s="213"/>
      <c r="E163" s="213"/>
      <c r="F163" s="213"/>
      <c r="G163" s="213"/>
      <c r="H163" s="213"/>
      <c r="I163" s="213"/>
      <c r="J163" s="213"/>
      <c r="K163" s="213"/>
      <c r="L163" s="4"/>
      <c r="M163" s="4"/>
      <c r="N163" s="4"/>
      <c r="O163" s="4"/>
      <c r="P163" s="2"/>
      <c r="Q163" s="2"/>
    </row>
    <row r="164" spans="2:17" ht="16.149999999999999" customHeight="1" x14ac:dyDescent="0.2">
      <c r="B164" s="213"/>
      <c r="C164" s="213"/>
      <c r="D164" s="213"/>
      <c r="E164" s="213"/>
      <c r="F164" s="213"/>
      <c r="G164" s="213"/>
      <c r="H164" s="213"/>
      <c r="I164" s="213"/>
      <c r="J164" s="213"/>
      <c r="K164" s="213"/>
      <c r="L164" s="4"/>
      <c r="M164" s="4"/>
      <c r="N164" s="4"/>
      <c r="O164" s="4"/>
      <c r="P164" s="2"/>
      <c r="Q164" s="2"/>
    </row>
    <row r="165" spans="2:17" ht="16.149999999999999" customHeight="1" x14ac:dyDescent="0.2">
      <c r="B165" s="213"/>
      <c r="C165" s="213"/>
      <c r="D165" s="213"/>
      <c r="E165" s="213"/>
      <c r="F165" s="213"/>
      <c r="G165" s="213"/>
      <c r="H165" s="213"/>
      <c r="I165" s="213"/>
      <c r="J165" s="213"/>
      <c r="K165" s="213"/>
      <c r="L165" s="4"/>
      <c r="M165" s="4"/>
      <c r="N165" s="4"/>
      <c r="O165" s="4"/>
      <c r="P165" s="2"/>
      <c r="Q165" s="2"/>
    </row>
    <row r="166" spans="2:17" ht="16.149999999999999" customHeight="1" x14ac:dyDescent="0.2">
      <c r="B166" s="213" t="s">
        <v>1043</v>
      </c>
      <c r="C166" s="213"/>
      <c r="D166" s="213"/>
      <c r="E166" s="213"/>
      <c r="F166" s="213"/>
      <c r="G166" s="213"/>
      <c r="H166" s="213"/>
      <c r="I166" s="213"/>
      <c r="J166" s="213"/>
      <c r="K166" s="213"/>
      <c r="L166" s="4"/>
      <c r="M166" s="4"/>
      <c r="N166" s="4"/>
      <c r="O166" s="4"/>
      <c r="P166" s="2"/>
      <c r="Q166" s="2"/>
    </row>
    <row r="167" spans="2:17" ht="16.149999999999999" customHeight="1" x14ac:dyDescent="0.2">
      <c r="B167" s="213"/>
      <c r="C167" s="213"/>
      <c r="D167" s="213"/>
      <c r="E167" s="213"/>
      <c r="F167" s="213"/>
      <c r="G167" s="213"/>
      <c r="H167" s="213"/>
      <c r="I167" s="213"/>
      <c r="J167" s="213"/>
      <c r="K167" s="213"/>
      <c r="L167" s="4"/>
      <c r="M167" s="4"/>
      <c r="N167" s="4"/>
      <c r="O167" s="4"/>
      <c r="P167" s="2"/>
      <c r="Q167" s="2"/>
    </row>
    <row r="168" spans="2:17" ht="16.149999999999999" customHeight="1" x14ac:dyDescent="0.2">
      <c r="B168" s="38"/>
      <c r="C168" s="38"/>
      <c r="D168" s="38"/>
      <c r="E168" s="38"/>
      <c r="F168" s="38"/>
      <c r="G168" s="38"/>
      <c r="H168" s="38"/>
      <c r="I168" s="38"/>
      <c r="J168" s="38"/>
      <c r="K168" s="38"/>
      <c r="L168" s="4"/>
      <c r="M168" s="4"/>
      <c r="N168" s="4"/>
      <c r="O168" s="4"/>
      <c r="P168" s="2"/>
      <c r="Q168" s="2"/>
    </row>
    <row r="169" spans="2:17" ht="16.149999999999999" customHeight="1" x14ac:dyDescent="0.2">
      <c r="B169" s="38"/>
      <c r="C169" s="38"/>
      <c r="D169" s="38"/>
      <c r="E169" s="38"/>
      <c r="F169" s="38"/>
      <c r="G169" s="38"/>
      <c r="H169" s="38"/>
      <c r="I169" s="38"/>
      <c r="J169" s="38"/>
      <c r="K169" s="38"/>
      <c r="L169" s="4"/>
      <c r="M169" s="4"/>
      <c r="N169" s="4"/>
      <c r="O169" s="4"/>
      <c r="P169" s="2"/>
      <c r="Q169" s="2"/>
    </row>
    <row r="170" spans="2:17" ht="16.149999999999999" customHeight="1" x14ac:dyDescent="0.2">
      <c r="B170" s="213" t="s">
        <v>1044</v>
      </c>
      <c r="C170" s="213"/>
      <c r="D170" s="213"/>
      <c r="E170" s="213"/>
      <c r="F170" s="213"/>
      <c r="G170" s="213"/>
      <c r="H170" s="213"/>
      <c r="I170" s="213"/>
      <c r="J170" s="213"/>
      <c r="K170" s="213"/>
      <c r="L170" s="4"/>
      <c r="M170" s="4"/>
      <c r="N170" s="4"/>
      <c r="O170" s="4"/>
      <c r="P170" s="2"/>
      <c r="Q170" s="2"/>
    </row>
    <row r="171" spans="2:17" ht="16.149999999999999" customHeight="1" x14ac:dyDescent="0.2">
      <c r="B171" s="213"/>
      <c r="C171" s="213"/>
      <c r="D171" s="213"/>
      <c r="E171" s="213"/>
      <c r="F171" s="213"/>
      <c r="G171" s="213"/>
      <c r="H171" s="213"/>
      <c r="I171" s="213"/>
      <c r="J171" s="213"/>
      <c r="K171" s="213"/>
      <c r="L171" s="4"/>
      <c r="M171" s="4"/>
      <c r="N171" s="4"/>
      <c r="O171" s="4"/>
      <c r="P171" s="2"/>
      <c r="Q171" s="2"/>
    </row>
    <row r="172" spans="2:17" ht="16.149999999999999" customHeight="1" x14ac:dyDescent="0.2">
      <c r="B172" s="213"/>
      <c r="C172" s="213"/>
      <c r="D172" s="213"/>
      <c r="E172" s="213"/>
      <c r="F172" s="213"/>
      <c r="G172" s="213"/>
      <c r="H172" s="213"/>
      <c r="I172" s="213"/>
      <c r="J172" s="213"/>
      <c r="K172" s="213"/>
      <c r="L172" s="4"/>
      <c r="M172" s="4"/>
      <c r="N172" s="4"/>
      <c r="O172" s="4"/>
      <c r="P172" s="2"/>
      <c r="Q172" s="2"/>
    </row>
    <row r="173" spans="2:17" ht="16.149999999999999" customHeight="1" x14ac:dyDescent="0.2">
      <c r="B173" s="213"/>
      <c r="C173" s="213"/>
      <c r="D173" s="213"/>
      <c r="E173" s="213"/>
      <c r="F173" s="213"/>
      <c r="G173" s="213"/>
      <c r="H173" s="213"/>
      <c r="I173" s="213"/>
      <c r="J173" s="213"/>
      <c r="K173" s="213"/>
      <c r="L173" s="4"/>
      <c r="M173" s="4"/>
      <c r="N173" s="4"/>
      <c r="O173" s="4"/>
      <c r="P173" s="2"/>
      <c r="Q173" s="2"/>
    </row>
    <row r="174" spans="2:17" ht="16.149999999999999" customHeight="1" x14ac:dyDescent="0.2">
      <c r="B174" s="213"/>
      <c r="C174" s="213"/>
      <c r="D174" s="213"/>
      <c r="E174" s="213"/>
      <c r="F174" s="213"/>
      <c r="G174" s="213"/>
      <c r="H174" s="213"/>
      <c r="I174" s="213"/>
      <c r="J174" s="213"/>
      <c r="K174" s="213"/>
      <c r="L174" s="4"/>
      <c r="M174" s="4"/>
      <c r="N174" s="4"/>
      <c r="O174" s="4"/>
      <c r="P174" s="2"/>
      <c r="Q174" s="2"/>
    </row>
    <row r="175" spans="2:17" ht="16.149999999999999" customHeight="1" x14ac:dyDescent="0.2">
      <c r="B175" s="213"/>
      <c r="C175" s="213"/>
      <c r="D175" s="213"/>
      <c r="E175" s="213"/>
      <c r="F175" s="213"/>
      <c r="G175" s="213"/>
      <c r="H175" s="213"/>
      <c r="I175" s="213"/>
      <c r="J175" s="213"/>
      <c r="K175" s="213"/>
      <c r="L175" s="4"/>
      <c r="M175" s="4"/>
      <c r="N175" s="4"/>
      <c r="O175" s="4"/>
      <c r="P175" s="2"/>
      <c r="Q175" s="2"/>
    </row>
    <row r="176" spans="2:17" ht="16.149999999999999" customHeight="1" x14ac:dyDescent="0.2">
      <c r="B176" s="213"/>
      <c r="C176" s="213"/>
      <c r="D176" s="213"/>
      <c r="E176" s="213"/>
      <c r="F176" s="213"/>
      <c r="G176" s="213"/>
      <c r="H176" s="213"/>
      <c r="I176" s="213"/>
      <c r="J176" s="213"/>
      <c r="K176" s="213"/>
      <c r="L176" s="4"/>
      <c r="M176" s="4"/>
      <c r="N176" s="4"/>
      <c r="O176" s="4"/>
      <c r="P176" s="2"/>
      <c r="Q176" s="2"/>
    </row>
    <row r="177" spans="2:17" ht="16.149999999999999" customHeight="1" x14ac:dyDescent="0.2">
      <c r="B177" s="213"/>
      <c r="C177" s="213"/>
      <c r="D177" s="213"/>
      <c r="E177" s="213"/>
      <c r="F177" s="213"/>
      <c r="G177" s="213"/>
      <c r="H177" s="213"/>
      <c r="I177" s="213"/>
      <c r="J177" s="213"/>
      <c r="K177" s="213"/>
      <c r="L177" s="4"/>
      <c r="M177" s="4"/>
      <c r="N177" s="4"/>
      <c r="O177" s="4"/>
      <c r="P177" s="2"/>
      <c r="Q177" s="2"/>
    </row>
    <row r="178" spans="2:17" ht="16.149999999999999" customHeight="1" x14ac:dyDescent="0.2">
      <c r="B178" s="38"/>
      <c r="C178" s="38"/>
      <c r="D178" s="38"/>
      <c r="E178" s="227" t="s">
        <v>691</v>
      </c>
      <c r="F178" s="227"/>
      <c r="G178" s="227"/>
      <c r="H178" s="227"/>
      <c r="I178" s="227"/>
      <c r="J178" s="227"/>
      <c r="K178" s="38"/>
      <c r="L178" s="4"/>
      <c r="M178" s="4"/>
      <c r="N178" s="4"/>
      <c r="O178" s="4"/>
      <c r="P178" s="2"/>
      <c r="Q178" s="2"/>
    </row>
    <row r="179" spans="2:17" ht="16.149999999999999" customHeight="1" x14ac:dyDescent="0.2">
      <c r="B179" s="38"/>
      <c r="C179" s="38"/>
      <c r="D179" s="38"/>
      <c r="E179" s="227"/>
      <c r="F179" s="227"/>
      <c r="G179" s="227"/>
      <c r="H179" s="227"/>
      <c r="I179" s="227"/>
      <c r="J179" s="227"/>
      <c r="K179" s="38"/>
      <c r="L179" s="4"/>
      <c r="M179" s="4"/>
      <c r="N179" s="4"/>
      <c r="O179" s="4"/>
      <c r="P179" s="2"/>
      <c r="Q179" s="2"/>
    </row>
    <row r="180" spans="2:17" ht="16.149999999999999" customHeight="1" x14ac:dyDescent="0.2">
      <c r="B180" s="38"/>
      <c r="C180" s="38"/>
      <c r="D180" s="38"/>
      <c r="E180" s="227"/>
      <c r="F180" s="227"/>
      <c r="G180" s="227"/>
      <c r="H180" s="227"/>
      <c r="I180" s="227"/>
      <c r="J180" s="227"/>
      <c r="K180" s="38"/>
      <c r="L180" s="4"/>
      <c r="M180" s="4"/>
      <c r="N180" s="4"/>
      <c r="O180" s="4"/>
      <c r="P180" s="2"/>
      <c r="Q180" s="2"/>
    </row>
    <row r="181" spans="2:17" ht="16.149999999999999" customHeight="1" x14ac:dyDescent="0.2">
      <c r="B181" s="38"/>
      <c r="C181" s="38"/>
      <c r="D181" s="38"/>
      <c r="E181" s="227"/>
      <c r="F181" s="227"/>
      <c r="G181" s="227"/>
      <c r="H181" s="227"/>
      <c r="I181" s="227"/>
      <c r="J181" s="227"/>
      <c r="K181" s="38"/>
      <c r="L181" s="4"/>
      <c r="M181" s="4"/>
      <c r="N181" s="4"/>
      <c r="O181" s="4"/>
      <c r="P181" s="2"/>
      <c r="Q181" s="2"/>
    </row>
    <row r="182" spans="2:17" ht="16.149999999999999" customHeight="1" x14ac:dyDescent="0.2">
      <c r="B182" s="38"/>
      <c r="C182" s="38"/>
      <c r="D182" s="38"/>
      <c r="E182" s="227"/>
      <c r="F182" s="227"/>
      <c r="G182" s="227"/>
      <c r="H182" s="227"/>
      <c r="I182" s="227"/>
      <c r="J182" s="227"/>
      <c r="K182" s="38"/>
      <c r="L182" s="4"/>
      <c r="M182" s="4"/>
      <c r="N182" s="4"/>
      <c r="O182" s="4"/>
      <c r="P182" s="2"/>
      <c r="Q182" s="2"/>
    </row>
    <row r="183" spans="2:17" ht="16.149999999999999" customHeight="1" x14ac:dyDescent="0.2">
      <c r="B183" s="38"/>
      <c r="C183" s="38"/>
      <c r="D183" s="38"/>
      <c r="E183" s="38"/>
      <c r="F183" s="38"/>
      <c r="G183" s="38"/>
      <c r="H183" s="38"/>
      <c r="I183" s="38"/>
      <c r="J183" s="38"/>
      <c r="K183" s="38"/>
      <c r="L183" s="4"/>
      <c r="M183" s="4"/>
      <c r="N183" s="4"/>
      <c r="O183" s="4"/>
      <c r="P183" s="2"/>
      <c r="Q183" s="2"/>
    </row>
    <row r="184" spans="2:17" ht="16.149999999999999" customHeight="1" x14ac:dyDescent="0.2">
      <c r="B184" s="213" t="s">
        <v>1045</v>
      </c>
      <c r="C184" s="213"/>
      <c r="D184" s="213"/>
      <c r="E184" s="213"/>
      <c r="F184" s="213"/>
      <c r="G184" s="213"/>
      <c r="H184" s="213"/>
      <c r="I184" s="213"/>
      <c r="J184" s="213"/>
      <c r="K184" s="213"/>
      <c r="L184" s="4"/>
      <c r="M184" s="4"/>
      <c r="N184" s="4"/>
      <c r="O184" s="4"/>
      <c r="P184" s="2"/>
      <c r="Q184" s="2"/>
    </row>
    <row r="185" spans="2:17" ht="16.149999999999999" customHeight="1" x14ac:dyDescent="0.2">
      <c r="B185" s="213"/>
      <c r="C185" s="213"/>
      <c r="D185" s="213"/>
      <c r="E185" s="213"/>
      <c r="F185" s="213"/>
      <c r="G185" s="213"/>
      <c r="H185" s="213"/>
      <c r="I185" s="213"/>
      <c r="J185" s="213"/>
      <c r="K185" s="213"/>
      <c r="L185" s="4"/>
      <c r="M185" s="4"/>
      <c r="N185" s="4"/>
      <c r="O185" s="4"/>
      <c r="P185" s="2"/>
      <c r="Q185" s="2"/>
    </row>
    <row r="186" spans="2:17" ht="16.149999999999999" customHeight="1" x14ac:dyDescent="0.2">
      <c r="B186" s="213"/>
      <c r="C186" s="213"/>
      <c r="D186" s="213"/>
      <c r="E186" s="213"/>
      <c r="F186" s="213"/>
      <c r="G186" s="213"/>
      <c r="H186" s="213"/>
      <c r="I186" s="213"/>
      <c r="J186" s="213"/>
      <c r="K186" s="213"/>
      <c r="L186" s="4"/>
      <c r="M186" s="4"/>
      <c r="N186" s="4"/>
      <c r="O186" s="4"/>
      <c r="P186" s="2"/>
      <c r="Q186" s="2"/>
    </row>
    <row r="187" spans="2:17" ht="16.149999999999999" customHeight="1" x14ac:dyDescent="0.2">
      <c r="B187" s="213"/>
      <c r="C187" s="213"/>
      <c r="D187" s="213"/>
      <c r="E187" s="213"/>
      <c r="F187" s="213"/>
      <c r="G187" s="213"/>
      <c r="H187" s="213"/>
      <c r="I187" s="213"/>
      <c r="J187" s="213"/>
      <c r="K187" s="213"/>
      <c r="L187" s="4"/>
      <c r="M187" s="4"/>
      <c r="N187" s="4"/>
      <c r="O187" s="4"/>
      <c r="P187" s="2"/>
      <c r="Q187" s="2"/>
    </row>
    <row r="188" spans="2:17" ht="16.149999999999999" customHeight="1" x14ac:dyDescent="0.2">
      <c r="B188" s="213"/>
      <c r="C188" s="213"/>
      <c r="D188" s="213"/>
      <c r="E188" s="213"/>
      <c r="F188" s="213"/>
      <c r="G188" s="213"/>
      <c r="H188" s="213"/>
      <c r="I188" s="213"/>
      <c r="J188" s="213"/>
      <c r="K188" s="213"/>
      <c r="L188" s="4"/>
      <c r="M188" s="4"/>
      <c r="N188" s="4"/>
      <c r="O188" s="4"/>
      <c r="P188" s="2"/>
      <c r="Q188" s="2"/>
    </row>
    <row r="189" spans="2:17" ht="16.149999999999999" customHeight="1" x14ac:dyDescent="0.2">
      <c r="B189" s="213"/>
      <c r="C189" s="213"/>
      <c r="D189" s="213"/>
      <c r="E189" s="213"/>
      <c r="F189" s="213"/>
      <c r="G189" s="213"/>
      <c r="H189" s="213"/>
      <c r="I189" s="213"/>
      <c r="J189" s="213"/>
      <c r="K189" s="213"/>
      <c r="L189" s="4"/>
      <c r="M189" s="4"/>
      <c r="N189" s="4"/>
      <c r="O189" s="4"/>
      <c r="P189" s="2"/>
      <c r="Q189" s="2"/>
    </row>
    <row r="190" spans="2:17" ht="16.149999999999999" customHeight="1" x14ac:dyDescent="0.2">
      <c r="B190" s="213"/>
      <c r="C190" s="213"/>
      <c r="D190" s="213"/>
      <c r="E190" s="213"/>
      <c r="F190" s="213"/>
      <c r="G190" s="213"/>
      <c r="H190" s="213"/>
      <c r="I190" s="213"/>
      <c r="J190" s="213"/>
      <c r="K190" s="213"/>
      <c r="L190" s="4"/>
      <c r="M190" s="4"/>
      <c r="N190" s="4"/>
      <c r="O190" s="4"/>
      <c r="P190" s="2"/>
      <c r="Q190" s="2"/>
    </row>
    <row r="191" spans="2:17" ht="16.149999999999999" customHeight="1" x14ac:dyDescent="0.2">
      <c r="B191" s="213"/>
      <c r="C191" s="213"/>
      <c r="D191" s="213"/>
      <c r="E191" s="213"/>
      <c r="F191" s="213"/>
      <c r="G191" s="213"/>
      <c r="H191" s="213"/>
      <c r="I191" s="213"/>
      <c r="J191" s="213"/>
      <c r="K191" s="213"/>
      <c r="L191" s="4"/>
      <c r="M191" s="4"/>
      <c r="N191" s="4"/>
      <c r="O191" s="4"/>
      <c r="P191" s="2"/>
      <c r="Q191" s="2"/>
    </row>
    <row r="192" spans="2:17" ht="16.149999999999999" customHeight="1" x14ac:dyDescent="0.2">
      <c r="B192" s="213"/>
      <c r="C192" s="213"/>
      <c r="D192" s="213"/>
      <c r="E192" s="213"/>
      <c r="F192" s="213"/>
      <c r="G192" s="213"/>
      <c r="H192" s="213"/>
      <c r="I192" s="213"/>
      <c r="J192" s="213"/>
      <c r="K192" s="213"/>
      <c r="L192" s="4"/>
      <c r="M192" s="4"/>
      <c r="N192" s="4"/>
      <c r="O192" s="4"/>
      <c r="P192" s="2"/>
      <c r="Q192" s="2"/>
    </row>
    <row r="193" spans="2:17" ht="16.149999999999999" customHeight="1" x14ac:dyDescent="0.2">
      <c r="B193" s="213"/>
      <c r="C193" s="213"/>
      <c r="D193" s="213"/>
      <c r="E193" s="213"/>
      <c r="F193" s="213"/>
      <c r="G193" s="213"/>
      <c r="H193" s="213"/>
      <c r="I193" s="213"/>
      <c r="J193" s="213"/>
      <c r="K193" s="213"/>
      <c r="L193" s="4"/>
      <c r="M193" s="4"/>
      <c r="N193" s="4"/>
      <c r="O193" s="4"/>
      <c r="P193" s="2"/>
      <c r="Q193" s="2"/>
    </row>
    <row r="194" spans="2:17" ht="16.149999999999999" customHeight="1" x14ac:dyDescent="0.2">
      <c r="B194" s="213"/>
      <c r="C194" s="213"/>
      <c r="D194" s="213"/>
      <c r="E194" s="213"/>
      <c r="F194" s="213"/>
      <c r="G194" s="213"/>
      <c r="H194" s="213"/>
      <c r="I194" s="213"/>
      <c r="J194" s="213"/>
      <c r="K194" s="213"/>
      <c r="L194" s="4"/>
      <c r="M194" s="4"/>
      <c r="N194" s="4"/>
      <c r="O194" s="4"/>
      <c r="P194" s="2"/>
      <c r="Q194" s="2"/>
    </row>
    <row r="195" spans="2:17" ht="16.149999999999999" customHeight="1" x14ac:dyDescent="0.2">
      <c r="B195" s="213"/>
      <c r="C195" s="213"/>
      <c r="D195" s="213"/>
      <c r="E195" s="213"/>
      <c r="F195" s="213"/>
      <c r="G195" s="213"/>
      <c r="H195" s="213"/>
      <c r="I195" s="213"/>
      <c r="J195" s="213"/>
      <c r="K195" s="213"/>
      <c r="L195" s="4"/>
      <c r="M195" s="4"/>
      <c r="N195" s="4"/>
      <c r="O195" s="4"/>
      <c r="P195" s="2"/>
      <c r="Q195" s="2"/>
    </row>
    <row r="196" spans="2:17" ht="16.149999999999999" customHeight="1" x14ac:dyDescent="0.2">
      <c r="B196" s="38"/>
      <c r="C196" s="38"/>
      <c r="D196" s="38"/>
      <c r="E196" s="38"/>
      <c r="F196" s="38"/>
      <c r="G196" s="38"/>
      <c r="H196" s="38"/>
      <c r="I196" s="38"/>
      <c r="J196" s="38"/>
      <c r="K196" s="38"/>
      <c r="L196" s="4"/>
      <c r="M196" s="4"/>
      <c r="N196" s="4"/>
      <c r="O196" s="4"/>
      <c r="P196" s="2"/>
      <c r="Q196" s="2"/>
    </row>
    <row r="197" spans="2:17" ht="16.149999999999999" customHeight="1" x14ac:dyDescent="0.2">
      <c r="B197" s="38"/>
      <c r="C197" s="38"/>
      <c r="D197" s="38"/>
      <c r="E197" s="38"/>
      <c r="F197" s="254" t="s">
        <v>692</v>
      </c>
      <c r="G197" s="254"/>
      <c r="H197" s="254"/>
      <c r="I197" s="254"/>
      <c r="J197" s="254"/>
      <c r="K197" s="254"/>
      <c r="L197" s="4"/>
      <c r="M197" s="4"/>
      <c r="N197" s="4"/>
      <c r="O197" s="4"/>
      <c r="P197" s="2"/>
      <c r="Q197" s="2"/>
    </row>
    <row r="198" spans="2:17" ht="16.149999999999999" customHeight="1" x14ac:dyDescent="0.2">
      <c r="B198" s="38"/>
      <c r="C198" s="38"/>
      <c r="D198" s="38"/>
      <c r="E198" s="38"/>
      <c r="F198" s="254"/>
      <c r="G198" s="254"/>
      <c r="H198" s="254"/>
      <c r="I198" s="254"/>
      <c r="J198" s="254"/>
      <c r="K198" s="254"/>
      <c r="L198" s="4"/>
      <c r="M198" s="4"/>
      <c r="N198" s="4"/>
      <c r="O198" s="4"/>
      <c r="P198" s="2"/>
      <c r="Q198" s="2"/>
    </row>
    <row r="199" spans="2:17" ht="16.149999999999999" customHeight="1" x14ac:dyDescent="0.2">
      <c r="B199" s="38"/>
      <c r="C199" s="38"/>
      <c r="D199" s="38"/>
      <c r="E199" s="38"/>
      <c r="F199" s="254"/>
      <c r="G199" s="254"/>
      <c r="H199" s="254"/>
      <c r="I199" s="254"/>
      <c r="J199" s="254"/>
      <c r="K199" s="254"/>
      <c r="L199" s="4"/>
      <c r="M199" s="4"/>
      <c r="N199" s="4"/>
      <c r="O199" s="4"/>
      <c r="P199" s="2"/>
      <c r="Q199" s="2"/>
    </row>
    <row r="200" spans="2:17" ht="16.149999999999999" customHeight="1" x14ac:dyDescent="0.2">
      <c r="B200" s="38"/>
      <c r="C200" s="38"/>
      <c r="D200" s="38"/>
      <c r="E200" s="38"/>
      <c r="F200" s="254"/>
      <c r="G200" s="254"/>
      <c r="H200" s="254"/>
      <c r="I200" s="254"/>
      <c r="J200" s="254"/>
      <c r="K200" s="254"/>
      <c r="L200" s="4"/>
      <c r="M200" s="4"/>
      <c r="N200" s="4"/>
      <c r="O200" s="4"/>
      <c r="P200" s="2"/>
      <c r="Q200" s="2"/>
    </row>
    <row r="201" spans="2:17" ht="16.149999999999999" customHeight="1" x14ac:dyDescent="0.2">
      <c r="B201" s="38"/>
      <c r="C201" s="38"/>
      <c r="D201" s="38"/>
      <c r="E201" s="38"/>
      <c r="F201" s="38"/>
      <c r="G201" s="38"/>
      <c r="H201" s="38"/>
      <c r="I201" s="38"/>
      <c r="J201" s="38"/>
      <c r="K201" s="38"/>
      <c r="L201" s="4"/>
      <c r="M201" s="4"/>
      <c r="N201" s="4"/>
      <c r="O201" s="4"/>
      <c r="P201" s="2"/>
      <c r="Q201" s="2"/>
    </row>
    <row r="202" spans="2:17" ht="16.149999999999999" customHeight="1" x14ac:dyDescent="0.2">
      <c r="B202" s="38"/>
      <c r="C202" s="38"/>
      <c r="D202" s="38"/>
      <c r="E202" s="38"/>
      <c r="F202" s="38"/>
      <c r="G202" s="38"/>
      <c r="H202" s="38"/>
      <c r="I202" s="38"/>
      <c r="J202" s="38"/>
      <c r="K202" s="38"/>
      <c r="L202" s="4"/>
      <c r="M202" s="4"/>
      <c r="N202" s="4"/>
      <c r="O202" s="4"/>
      <c r="P202" s="2"/>
      <c r="Q202" s="2"/>
    </row>
    <row r="203" spans="2:17" ht="16.149999999999999" customHeight="1" x14ac:dyDescent="0.2">
      <c r="B203" s="38"/>
      <c r="C203" s="38"/>
      <c r="D203" s="38"/>
      <c r="E203" s="38"/>
      <c r="F203" s="38"/>
      <c r="G203" s="38"/>
      <c r="H203" s="38"/>
      <c r="I203" s="38"/>
      <c r="J203" s="38"/>
      <c r="K203" s="38"/>
      <c r="L203" s="4"/>
      <c r="M203" s="4"/>
      <c r="N203" s="4"/>
      <c r="O203" s="4"/>
      <c r="P203" s="2"/>
      <c r="Q203" s="2"/>
    </row>
    <row r="204" spans="2:17" ht="16.149999999999999" customHeight="1" x14ac:dyDescent="0.2">
      <c r="B204" s="38"/>
      <c r="C204" s="38"/>
      <c r="D204" s="38"/>
      <c r="E204" s="38"/>
      <c r="F204" s="38"/>
      <c r="G204" s="38"/>
      <c r="H204" s="38"/>
      <c r="I204" s="38"/>
      <c r="J204" s="38"/>
      <c r="K204" s="38"/>
      <c r="L204" s="4"/>
      <c r="M204" s="4"/>
      <c r="N204" s="4"/>
      <c r="O204" s="4"/>
      <c r="P204" s="2"/>
      <c r="Q204" s="2"/>
    </row>
    <row r="205" spans="2:17" ht="16.149999999999999" customHeight="1" x14ac:dyDescent="0.2">
      <c r="B205" s="213" t="s">
        <v>1046</v>
      </c>
      <c r="C205" s="213"/>
      <c r="D205" s="213"/>
      <c r="E205" s="213"/>
      <c r="F205" s="213"/>
      <c r="G205" s="213"/>
      <c r="H205" s="213"/>
      <c r="I205" s="213"/>
      <c r="J205" s="213"/>
      <c r="K205" s="213"/>
      <c r="L205" s="4"/>
      <c r="M205" s="4"/>
      <c r="N205" s="4"/>
      <c r="O205" s="4"/>
      <c r="P205" s="2"/>
      <c r="Q205" s="2"/>
    </row>
    <row r="206" spans="2:17" ht="16.149999999999999" customHeight="1" x14ac:dyDescent="0.2">
      <c r="B206" s="213"/>
      <c r="C206" s="213"/>
      <c r="D206" s="213"/>
      <c r="E206" s="213"/>
      <c r="F206" s="213"/>
      <c r="G206" s="213"/>
      <c r="H206" s="213"/>
      <c r="I206" s="213"/>
      <c r="J206" s="213"/>
      <c r="K206" s="213"/>
      <c r="L206" s="4"/>
      <c r="M206" s="4"/>
      <c r="N206" s="4"/>
      <c r="O206" s="4"/>
      <c r="P206" s="2"/>
      <c r="Q206" s="2"/>
    </row>
    <row r="207" spans="2:17" ht="16.149999999999999" customHeight="1" x14ac:dyDescent="0.2">
      <c r="B207" s="213"/>
      <c r="C207" s="213"/>
      <c r="D207" s="213"/>
      <c r="E207" s="213"/>
      <c r="F207" s="213"/>
      <c r="G207" s="213"/>
      <c r="H207" s="213"/>
      <c r="I207" s="213"/>
      <c r="J207" s="213"/>
      <c r="K207" s="213"/>
      <c r="L207" s="4"/>
      <c r="M207" s="4"/>
      <c r="N207" s="4"/>
      <c r="O207" s="4"/>
      <c r="P207" s="2"/>
      <c r="Q207" s="2"/>
    </row>
    <row r="208" spans="2:17" ht="16.149999999999999" customHeight="1" x14ac:dyDescent="0.2">
      <c r="B208" s="213"/>
      <c r="C208" s="213"/>
      <c r="D208" s="213"/>
      <c r="E208" s="213"/>
      <c r="F208" s="213"/>
      <c r="G208" s="213"/>
      <c r="H208" s="213"/>
      <c r="I208" s="213"/>
      <c r="J208" s="213"/>
      <c r="K208" s="213"/>
      <c r="L208" s="4"/>
      <c r="M208" s="4"/>
      <c r="N208" s="4"/>
      <c r="O208" s="4"/>
      <c r="P208" s="2"/>
      <c r="Q208" s="2"/>
    </row>
    <row r="209" spans="2:17" ht="16.149999999999999" customHeight="1" x14ac:dyDescent="0.2">
      <c r="B209" s="213"/>
      <c r="C209" s="213"/>
      <c r="D209" s="213"/>
      <c r="E209" s="213"/>
      <c r="F209" s="213"/>
      <c r="G209" s="213"/>
      <c r="H209" s="213"/>
      <c r="I209" s="213"/>
      <c r="J209" s="213"/>
      <c r="K209" s="213"/>
      <c r="L209" s="4"/>
      <c r="M209" s="4"/>
      <c r="N209" s="4"/>
      <c r="O209" s="4"/>
      <c r="P209" s="2"/>
      <c r="Q209" s="2"/>
    </row>
    <row r="210" spans="2:17" ht="16.149999999999999" customHeight="1" x14ac:dyDescent="0.2">
      <c r="B210" s="213"/>
      <c r="C210" s="213"/>
      <c r="D210" s="213"/>
      <c r="E210" s="213"/>
      <c r="F210" s="213"/>
      <c r="G210" s="213"/>
      <c r="H210" s="213"/>
      <c r="I210" s="213"/>
      <c r="J210" s="213"/>
      <c r="K210" s="213"/>
      <c r="L210" s="4"/>
      <c r="M210" s="4"/>
      <c r="N210" s="4"/>
      <c r="O210" s="4"/>
      <c r="P210" s="2"/>
      <c r="Q210" s="2"/>
    </row>
    <row r="211" spans="2:17" ht="16.149999999999999" customHeight="1" x14ac:dyDescent="0.2">
      <c r="B211" s="213"/>
      <c r="C211" s="213"/>
      <c r="D211" s="213"/>
      <c r="E211" s="213"/>
      <c r="F211" s="213"/>
      <c r="G211" s="213"/>
      <c r="H211" s="213"/>
      <c r="I211" s="213"/>
      <c r="J211" s="213"/>
      <c r="K211" s="213"/>
      <c r="L211" s="4"/>
      <c r="M211" s="4"/>
      <c r="N211" s="4"/>
      <c r="O211" s="4"/>
      <c r="P211" s="2"/>
      <c r="Q211" s="2"/>
    </row>
    <row r="212" spans="2:17" ht="16.149999999999999" customHeight="1" x14ac:dyDescent="0.2">
      <c r="B212" s="213"/>
      <c r="C212" s="213"/>
      <c r="D212" s="213"/>
      <c r="E212" s="213"/>
      <c r="F212" s="213"/>
      <c r="G212" s="213"/>
      <c r="H212" s="213"/>
      <c r="I212" s="213"/>
      <c r="J212" s="213"/>
      <c r="K212" s="213"/>
      <c r="L212" s="4"/>
      <c r="M212" s="4"/>
      <c r="N212" s="4"/>
      <c r="O212" s="4"/>
      <c r="P212" s="2"/>
      <c r="Q212" s="2"/>
    </row>
    <row r="213" spans="2:17" ht="16.149999999999999" customHeight="1" x14ac:dyDescent="0.2">
      <c r="B213" s="213" t="s">
        <v>869</v>
      </c>
      <c r="C213" s="213"/>
      <c r="D213" s="213"/>
      <c r="E213" s="213"/>
      <c r="F213" s="213"/>
      <c r="G213" s="213"/>
      <c r="H213" s="213"/>
      <c r="I213" s="213"/>
      <c r="J213" s="213"/>
      <c r="K213" s="213"/>
      <c r="L213" s="4"/>
      <c r="M213" s="4"/>
      <c r="N213" s="4"/>
      <c r="O213" s="4"/>
      <c r="P213" s="2"/>
      <c r="Q213" s="2"/>
    </row>
    <row r="214" spans="2:17" ht="16.149999999999999" customHeight="1" x14ac:dyDescent="0.2">
      <c r="B214" s="213"/>
      <c r="C214" s="213"/>
      <c r="D214" s="213"/>
      <c r="E214" s="213"/>
      <c r="F214" s="213"/>
      <c r="G214" s="213"/>
      <c r="H214" s="213"/>
      <c r="I214" s="213"/>
      <c r="J214" s="213"/>
      <c r="K214" s="213"/>
      <c r="L214" s="4"/>
      <c r="M214" s="4"/>
      <c r="N214" s="4"/>
      <c r="O214" s="4"/>
      <c r="P214" s="2"/>
      <c r="Q214" s="2"/>
    </row>
    <row r="215" spans="2:17" ht="16.149999999999999" customHeight="1" x14ac:dyDescent="0.2">
      <c r="B215" s="213"/>
      <c r="C215" s="213"/>
      <c r="D215" s="213"/>
      <c r="E215" s="213"/>
      <c r="F215" s="213"/>
      <c r="G215" s="213"/>
      <c r="H215" s="213"/>
      <c r="I215" s="213"/>
      <c r="J215" s="213"/>
      <c r="K215" s="213"/>
      <c r="L215" s="4"/>
      <c r="M215" s="4"/>
      <c r="N215" s="4"/>
      <c r="O215" s="4"/>
      <c r="P215" s="2"/>
      <c r="Q215" s="2"/>
    </row>
    <row r="216" spans="2:17" ht="16.149999999999999" customHeight="1" x14ac:dyDescent="0.2">
      <c r="B216" s="213"/>
      <c r="C216" s="213"/>
      <c r="D216" s="213"/>
      <c r="E216" s="213"/>
      <c r="F216" s="213"/>
      <c r="G216" s="213"/>
      <c r="H216" s="213"/>
      <c r="I216" s="213"/>
      <c r="J216" s="213"/>
      <c r="K216" s="213"/>
      <c r="L216" s="4"/>
      <c r="M216" s="4"/>
      <c r="N216" s="4"/>
      <c r="O216" s="4"/>
      <c r="P216" s="2"/>
      <c r="Q216" s="2"/>
    </row>
    <row r="217" spans="2:17" ht="16.149999999999999" customHeight="1" x14ac:dyDescent="0.2">
      <c r="B217" s="213"/>
      <c r="C217" s="213"/>
      <c r="D217" s="213"/>
      <c r="E217" s="213"/>
      <c r="F217" s="213"/>
      <c r="G217" s="213"/>
      <c r="H217" s="213"/>
      <c r="I217" s="213"/>
      <c r="J217" s="213"/>
      <c r="K217" s="213"/>
      <c r="L217" s="4"/>
      <c r="M217" s="4"/>
      <c r="N217" s="4"/>
      <c r="O217" s="4"/>
      <c r="P217" s="2"/>
      <c r="Q217" s="2"/>
    </row>
    <row r="218" spans="2:17" ht="16.149999999999999" customHeight="1" x14ac:dyDescent="0.2">
      <c r="B218" s="38"/>
      <c r="C218" s="38"/>
      <c r="D218" s="38"/>
      <c r="K218" s="38"/>
      <c r="L218" s="4"/>
      <c r="M218" s="4"/>
      <c r="N218" s="4"/>
      <c r="O218" s="4"/>
      <c r="P218" s="2"/>
      <c r="Q218" s="2"/>
    </row>
    <row r="219" spans="2:17" ht="16.149999999999999" customHeight="1" x14ac:dyDescent="0.2">
      <c r="B219" s="38"/>
      <c r="C219" s="38"/>
      <c r="D219" s="38"/>
      <c r="E219" s="227" t="s">
        <v>1047</v>
      </c>
      <c r="F219" s="227"/>
      <c r="G219" s="227"/>
      <c r="H219" s="227"/>
      <c r="I219" s="227"/>
      <c r="J219" s="227"/>
      <c r="K219" s="38"/>
      <c r="L219" s="4"/>
      <c r="M219" s="4"/>
      <c r="N219" s="4"/>
      <c r="O219" s="4"/>
      <c r="P219" s="2"/>
      <c r="Q219" s="2"/>
    </row>
    <row r="220" spans="2:17" ht="16.149999999999999" customHeight="1" x14ac:dyDescent="0.2">
      <c r="B220" s="38"/>
      <c r="C220" s="38"/>
      <c r="D220" s="38"/>
      <c r="E220" s="227"/>
      <c r="F220" s="227"/>
      <c r="G220" s="227"/>
      <c r="H220" s="227"/>
      <c r="I220" s="227"/>
      <c r="J220" s="227"/>
      <c r="K220" s="38"/>
      <c r="L220" s="4"/>
      <c r="M220" s="4"/>
      <c r="N220" s="4"/>
      <c r="O220" s="4"/>
      <c r="P220" s="2"/>
      <c r="Q220" s="2"/>
    </row>
    <row r="221" spans="2:17" ht="16.149999999999999" customHeight="1" x14ac:dyDescent="0.2">
      <c r="B221" s="38"/>
      <c r="C221" s="38"/>
      <c r="D221" s="38"/>
      <c r="E221" s="227"/>
      <c r="F221" s="227"/>
      <c r="G221" s="227"/>
      <c r="H221" s="227"/>
      <c r="I221" s="227"/>
      <c r="J221" s="227"/>
      <c r="K221" s="38"/>
      <c r="L221" s="4"/>
      <c r="M221" s="4"/>
      <c r="N221" s="4"/>
      <c r="O221" s="4"/>
      <c r="P221" s="2"/>
      <c r="Q221" s="2"/>
    </row>
    <row r="222" spans="2:17" ht="16.149999999999999" customHeight="1" x14ac:dyDescent="0.2">
      <c r="B222" s="38"/>
      <c r="C222" s="38"/>
      <c r="D222" s="38"/>
      <c r="E222" s="227"/>
      <c r="F222" s="227"/>
      <c r="G222" s="227"/>
      <c r="H222" s="227"/>
      <c r="I222" s="227"/>
      <c r="J222" s="227"/>
      <c r="K222" s="38"/>
      <c r="L222" s="4"/>
      <c r="M222" s="4"/>
      <c r="N222" s="4"/>
      <c r="O222" s="4"/>
      <c r="P222" s="2"/>
      <c r="Q222" s="2"/>
    </row>
    <row r="223" spans="2:17" ht="16.149999999999999" customHeight="1" x14ac:dyDescent="0.2">
      <c r="B223" s="38"/>
      <c r="C223" s="38"/>
      <c r="D223" s="38"/>
      <c r="E223" s="227"/>
      <c r="F223" s="227"/>
      <c r="G223" s="227"/>
      <c r="H223" s="227"/>
      <c r="I223" s="227"/>
      <c r="J223" s="227"/>
      <c r="K223" s="38"/>
      <c r="L223" s="4"/>
      <c r="M223" s="4"/>
      <c r="N223" s="4"/>
      <c r="O223" s="4"/>
      <c r="P223" s="2"/>
      <c r="Q223" s="2"/>
    </row>
    <row r="224" spans="2:17" ht="16.149999999999999" customHeight="1" x14ac:dyDescent="0.2">
      <c r="B224" s="38"/>
      <c r="C224" s="38"/>
      <c r="D224" s="38"/>
      <c r="E224" s="38"/>
      <c r="F224" s="38"/>
      <c r="G224" s="38"/>
      <c r="H224" s="38"/>
      <c r="I224" s="38"/>
      <c r="J224" s="38"/>
      <c r="K224" s="38"/>
      <c r="L224" s="4"/>
      <c r="M224" s="4"/>
      <c r="N224" s="4"/>
      <c r="O224" s="4"/>
      <c r="P224" s="2"/>
      <c r="Q224" s="2"/>
    </row>
    <row r="225" spans="2:17" ht="16.149999999999999" customHeight="1" x14ac:dyDescent="0.2">
      <c r="B225" s="38"/>
      <c r="C225" s="38"/>
      <c r="D225" s="38"/>
      <c r="E225" s="38"/>
      <c r="F225" s="38"/>
      <c r="G225" s="38"/>
      <c r="H225" s="38"/>
      <c r="I225" s="38"/>
      <c r="J225" s="38"/>
      <c r="K225" s="38"/>
      <c r="L225" s="4"/>
      <c r="M225" s="4"/>
      <c r="N225" s="4"/>
      <c r="O225" s="4"/>
      <c r="P225" s="2"/>
      <c r="Q225" s="2"/>
    </row>
    <row r="226" spans="2:17" ht="16.149999999999999" customHeight="1" x14ac:dyDescent="0.2">
      <c r="B226" s="38"/>
      <c r="C226" s="38"/>
      <c r="D226" s="38"/>
      <c r="E226" s="38"/>
      <c r="F226" s="38"/>
      <c r="G226" s="38"/>
      <c r="H226" s="38"/>
      <c r="I226" s="38"/>
      <c r="J226" s="38"/>
      <c r="K226" s="38"/>
      <c r="L226" s="4"/>
      <c r="M226" s="4"/>
      <c r="N226" s="4"/>
      <c r="O226" s="4"/>
      <c r="P226" s="2"/>
      <c r="Q226" s="2"/>
    </row>
    <row r="227" spans="2:17" ht="16.149999999999999" customHeight="1" x14ac:dyDescent="0.2">
      <c r="B227" s="213" t="s">
        <v>1048</v>
      </c>
      <c r="C227" s="213"/>
      <c r="D227" s="213"/>
      <c r="E227" s="213"/>
      <c r="F227" s="213"/>
      <c r="G227" s="213"/>
      <c r="H227" s="213"/>
      <c r="I227" s="213"/>
      <c r="J227" s="213"/>
      <c r="K227" s="213"/>
      <c r="L227" s="4"/>
      <c r="M227" s="4"/>
      <c r="N227" s="4"/>
      <c r="O227" s="4"/>
      <c r="P227" s="2"/>
      <c r="Q227" s="2"/>
    </row>
    <row r="228" spans="2:17" ht="16.149999999999999" customHeight="1" x14ac:dyDescent="0.2">
      <c r="B228" s="213"/>
      <c r="C228" s="213"/>
      <c r="D228" s="213"/>
      <c r="E228" s="213"/>
      <c r="F228" s="213"/>
      <c r="G228" s="213"/>
      <c r="H228" s="213"/>
      <c r="I228" s="213"/>
      <c r="J228" s="213"/>
      <c r="K228" s="213"/>
      <c r="L228" s="4"/>
      <c r="M228" s="4"/>
      <c r="N228" s="4"/>
      <c r="O228" s="4"/>
      <c r="P228" s="2"/>
      <c r="Q228" s="2"/>
    </row>
    <row r="229" spans="2:17" ht="16.149999999999999" customHeight="1" x14ac:dyDescent="0.2">
      <c r="B229" s="213"/>
      <c r="C229" s="213"/>
      <c r="D229" s="213"/>
      <c r="E229" s="213"/>
      <c r="F229" s="213"/>
      <c r="G229" s="213"/>
      <c r="H229" s="213"/>
      <c r="I229" s="213"/>
      <c r="J229" s="213"/>
      <c r="K229" s="213"/>
      <c r="L229" s="4"/>
      <c r="M229" s="4"/>
      <c r="N229" s="4"/>
      <c r="O229" s="4"/>
      <c r="P229" s="2"/>
      <c r="Q229" s="2"/>
    </row>
    <row r="230" spans="2:17" ht="16.149999999999999" customHeight="1" x14ac:dyDescent="0.2">
      <c r="B230" s="213"/>
      <c r="C230" s="213"/>
      <c r="D230" s="213"/>
      <c r="E230" s="213"/>
      <c r="F230" s="213"/>
      <c r="G230" s="213"/>
      <c r="H230" s="213"/>
      <c r="I230" s="213"/>
      <c r="J230" s="213"/>
      <c r="K230" s="213"/>
      <c r="L230" s="4"/>
      <c r="M230" s="4"/>
      <c r="N230" s="4"/>
      <c r="O230" s="4"/>
      <c r="P230" s="2"/>
      <c r="Q230" s="2"/>
    </row>
    <row r="231" spans="2:17" ht="16.149999999999999" customHeight="1" x14ac:dyDescent="0.2">
      <c r="B231" s="213"/>
      <c r="C231" s="213"/>
      <c r="D231" s="213"/>
      <c r="E231" s="213"/>
      <c r="F231" s="213"/>
      <c r="G231" s="213"/>
      <c r="H231" s="213"/>
      <c r="I231" s="213"/>
      <c r="J231" s="213"/>
      <c r="K231" s="213"/>
      <c r="L231" s="4"/>
      <c r="M231" s="4"/>
      <c r="N231" s="4"/>
      <c r="O231" s="4"/>
      <c r="P231" s="2"/>
      <c r="Q231" s="2"/>
    </row>
    <row r="232" spans="2:17" ht="16.149999999999999" customHeight="1" x14ac:dyDescent="0.2">
      <c r="B232" s="213"/>
      <c r="C232" s="213"/>
      <c r="D232" s="213"/>
      <c r="E232" s="213"/>
      <c r="F232" s="213"/>
      <c r="G232" s="213"/>
      <c r="H232" s="213"/>
      <c r="I232" s="213"/>
      <c r="J232" s="213"/>
      <c r="K232" s="213"/>
      <c r="L232" s="4"/>
      <c r="M232" s="4"/>
      <c r="N232" s="4"/>
      <c r="O232" s="4"/>
      <c r="P232" s="2"/>
      <c r="Q232" s="2"/>
    </row>
    <row r="233" spans="2:17" ht="16.149999999999999" customHeight="1" x14ac:dyDescent="0.2">
      <c r="B233" s="213"/>
      <c r="C233" s="213"/>
      <c r="D233" s="213"/>
      <c r="E233" s="213"/>
      <c r="F233" s="213"/>
      <c r="G233" s="213"/>
      <c r="H233" s="213"/>
      <c r="I233" s="213"/>
      <c r="J233" s="213"/>
      <c r="K233" s="213"/>
      <c r="L233" s="4"/>
      <c r="M233" s="4"/>
      <c r="N233" s="4"/>
      <c r="O233" s="4"/>
      <c r="P233" s="2"/>
      <c r="Q233" s="2"/>
    </row>
    <row r="234" spans="2:17" ht="16.149999999999999" customHeight="1" x14ac:dyDescent="0.2">
      <c r="B234" s="213"/>
      <c r="C234" s="213"/>
      <c r="D234" s="213"/>
      <c r="E234" s="213"/>
      <c r="F234" s="213"/>
      <c r="G234" s="213"/>
      <c r="H234" s="213"/>
      <c r="I234" s="213"/>
      <c r="J234" s="213"/>
      <c r="K234" s="213"/>
      <c r="L234" s="4"/>
      <c r="M234" s="4"/>
      <c r="N234" s="4"/>
      <c r="O234" s="4"/>
      <c r="P234" s="2"/>
      <c r="Q234" s="2"/>
    </row>
    <row r="235" spans="2:17" ht="16.149999999999999" customHeight="1" x14ac:dyDescent="0.2">
      <c r="B235" s="38"/>
      <c r="C235" s="38"/>
      <c r="D235" s="38"/>
      <c r="E235" s="38"/>
      <c r="F235" s="38"/>
      <c r="G235" s="227" t="s">
        <v>1049</v>
      </c>
      <c r="H235" s="227"/>
      <c r="I235" s="227"/>
      <c r="J235" s="227"/>
      <c r="K235" s="38"/>
      <c r="L235" s="4"/>
      <c r="M235" s="4"/>
      <c r="N235" s="4"/>
      <c r="O235" s="4"/>
      <c r="P235" s="2"/>
      <c r="Q235" s="2"/>
    </row>
    <row r="236" spans="2:17" ht="16.149999999999999" customHeight="1" x14ac:dyDescent="0.2">
      <c r="B236" s="38"/>
      <c r="C236" s="38"/>
      <c r="D236" s="38"/>
      <c r="E236" s="38"/>
      <c r="F236" s="38"/>
      <c r="G236" s="227"/>
      <c r="H236" s="227"/>
      <c r="I236" s="227"/>
      <c r="J236" s="227"/>
      <c r="K236" s="38"/>
      <c r="L236" s="4"/>
      <c r="M236" s="4"/>
      <c r="N236" s="4"/>
      <c r="O236" s="4"/>
      <c r="P236" s="2"/>
      <c r="Q236" s="2"/>
    </row>
    <row r="237" spans="2:17" ht="16.149999999999999" customHeight="1" x14ac:dyDescent="0.2">
      <c r="B237" s="38"/>
      <c r="C237" s="38"/>
      <c r="D237" s="38"/>
      <c r="E237" s="38"/>
      <c r="F237" s="38"/>
      <c r="G237" s="227"/>
      <c r="H237" s="227"/>
      <c r="I237" s="227"/>
      <c r="J237" s="227"/>
      <c r="K237" s="38"/>
      <c r="L237" s="4"/>
      <c r="M237" s="4"/>
      <c r="N237" s="4"/>
      <c r="O237" s="4"/>
      <c r="P237" s="2"/>
      <c r="Q237" s="2"/>
    </row>
    <row r="238" spans="2:17" ht="16.149999999999999" customHeight="1" x14ac:dyDescent="0.2">
      <c r="B238" s="38"/>
      <c r="C238" s="38"/>
      <c r="D238" s="38"/>
      <c r="E238" s="38"/>
      <c r="F238" s="38"/>
      <c r="G238" s="227"/>
      <c r="H238" s="227"/>
      <c r="I238" s="227"/>
      <c r="J238" s="227"/>
      <c r="K238" s="38"/>
      <c r="L238" s="4"/>
      <c r="M238" s="4"/>
      <c r="N238" s="4"/>
      <c r="O238" s="4"/>
      <c r="P238" s="2"/>
      <c r="Q238" s="2"/>
    </row>
    <row r="239" spans="2:17" ht="16.149999999999999" customHeight="1" x14ac:dyDescent="0.2">
      <c r="B239" s="38"/>
      <c r="C239" s="38"/>
      <c r="D239" s="38"/>
      <c r="E239" s="38"/>
      <c r="F239" s="38"/>
      <c r="G239" s="227"/>
      <c r="H239" s="227"/>
      <c r="I239" s="227"/>
      <c r="J239" s="227"/>
      <c r="K239" s="38"/>
      <c r="L239" s="4"/>
      <c r="M239" s="4"/>
      <c r="N239" s="4"/>
      <c r="O239" s="4"/>
      <c r="P239" s="2"/>
      <c r="Q239" s="2"/>
    </row>
    <row r="240" spans="2:17" ht="16.149999999999999" customHeight="1" x14ac:dyDescent="0.2">
      <c r="B240" s="38"/>
      <c r="C240" s="38"/>
      <c r="D240" s="38"/>
      <c r="E240" s="38"/>
      <c r="F240" s="38"/>
      <c r="G240" s="227"/>
      <c r="H240" s="227"/>
      <c r="I240" s="227"/>
      <c r="J240" s="227"/>
      <c r="K240" s="38"/>
      <c r="L240" s="4"/>
      <c r="M240" s="4"/>
      <c r="N240" s="4"/>
      <c r="O240" s="4"/>
      <c r="P240" s="2"/>
      <c r="Q240" s="2"/>
    </row>
    <row r="241" spans="1:17" ht="16.149999999999999" customHeight="1" x14ac:dyDescent="0.2">
      <c r="B241" s="38"/>
      <c r="C241" s="38"/>
      <c r="D241" s="38"/>
      <c r="E241" s="38"/>
      <c r="F241" s="38"/>
      <c r="G241" s="227"/>
      <c r="H241" s="227"/>
      <c r="I241" s="227"/>
      <c r="J241" s="227"/>
      <c r="K241" s="38"/>
      <c r="L241" s="4"/>
      <c r="M241" s="4"/>
      <c r="N241" s="4"/>
      <c r="O241" s="4"/>
      <c r="P241" s="2"/>
      <c r="Q241" s="2"/>
    </row>
    <row r="242" spans="1:17" ht="16.149999999999999" customHeight="1" x14ac:dyDescent="0.2">
      <c r="B242" s="38"/>
      <c r="C242" s="38"/>
      <c r="D242" s="38"/>
      <c r="E242" s="38"/>
      <c r="F242" s="38"/>
      <c r="G242" s="227"/>
      <c r="H242" s="227"/>
      <c r="I242" s="227"/>
      <c r="J242" s="227"/>
      <c r="K242" s="38"/>
      <c r="L242" s="4"/>
      <c r="M242" s="4"/>
      <c r="N242" s="4"/>
      <c r="O242" s="4"/>
      <c r="P242" s="2"/>
      <c r="Q242" s="2"/>
    </row>
    <row r="243" spans="1:17" ht="16.149999999999999" customHeight="1" x14ac:dyDescent="0.2">
      <c r="B243" s="38"/>
      <c r="C243" s="38"/>
      <c r="D243" s="38"/>
      <c r="E243" s="38"/>
      <c r="F243" s="38"/>
      <c r="G243" s="38"/>
      <c r="H243" s="38"/>
      <c r="I243" s="38"/>
      <c r="J243" s="38"/>
      <c r="K243" s="38"/>
      <c r="L243" s="4"/>
      <c r="M243" s="4"/>
      <c r="N243" s="4"/>
      <c r="O243" s="4"/>
      <c r="P243" s="2"/>
      <c r="Q243" s="2"/>
    </row>
    <row r="244" spans="1:17" ht="16.149999999999999" customHeight="1" x14ac:dyDescent="0.2">
      <c r="B244" s="38"/>
      <c r="C244" s="38"/>
      <c r="D244" s="38"/>
      <c r="E244" s="38"/>
      <c r="F244" s="38"/>
      <c r="G244" s="38"/>
      <c r="H244" s="38"/>
      <c r="I244" s="38"/>
      <c r="J244" s="38"/>
      <c r="K244" s="38"/>
      <c r="L244" s="4"/>
      <c r="M244" s="4"/>
      <c r="N244" s="4"/>
      <c r="O244" s="4"/>
      <c r="P244" s="2"/>
      <c r="Q244" s="2"/>
    </row>
    <row r="245" spans="1:17" ht="16.149999999999999" customHeight="1" x14ac:dyDescent="0.2">
      <c r="A245" s="2"/>
      <c r="B245" s="2"/>
      <c r="C245" s="2"/>
      <c r="D245" s="2"/>
      <c r="E245" s="2"/>
      <c r="F245" s="2"/>
      <c r="G245" s="2"/>
      <c r="H245" s="2"/>
      <c r="I245" s="214" t="s">
        <v>568</v>
      </c>
      <c r="J245" s="214"/>
      <c r="K245" s="214"/>
      <c r="L245" s="214"/>
      <c r="M245" s="214"/>
      <c r="N245" s="214"/>
      <c r="O245" s="214"/>
      <c r="P245" s="2"/>
      <c r="Q245" s="2"/>
    </row>
    <row r="246" spans="1:17" ht="16.149999999999999" customHeight="1" x14ac:dyDescent="0.2">
      <c r="P246" s="2"/>
      <c r="Q246" s="2"/>
    </row>
    <row r="247" spans="1:17" ht="16.149999999999999" customHeight="1" x14ac:dyDescent="0.2">
      <c r="B247" s="251" t="s">
        <v>264</v>
      </c>
      <c r="C247" s="251"/>
      <c r="D247" s="251"/>
      <c r="P247" s="2"/>
      <c r="Q247" s="2"/>
    </row>
    <row r="248" spans="1:17" ht="16.149999999999999" customHeight="1" x14ac:dyDescent="0.2">
      <c r="B248" s="250"/>
      <c r="C248" s="250"/>
      <c r="D248" s="250"/>
      <c r="P248" s="2"/>
      <c r="Q248" s="2"/>
    </row>
    <row r="249" spans="1:17" ht="16.149999999999999" customHeight="1" x14ac:dyDescent="0.2">
      <c r="B249" s="246" t="s">
        <v>569</v>
      </c>
      <c r="C249" s="246"/>
      <c r="D249" s="246"/>
      <c r="P249" s="2"/>
      <c r="Q249" s="2"/>
    </row>
    <row r="250" spans="1:17" ht="16.149999999999999" customHeight="1" x14ac:dyDescent="0.2">
      <c r="P250" s="2"/>
      <c r="Q250" s="2"/>
    </row>
    <row r="251" spans="1:17" ht="16.149999999999999" customHeight="1" x14ac:dyDescent="0.2">
      <c r="P251" s="2"/>
      <c r="Q251" s="2"/>
    </row>
    <row r="252" spans="1:17" ht="16.149999999999999" customHeight="1" x14ac:dyDescent="0.2">
      <c r="P252" s="2"/>
      <c r="Q252" s="2"/>
    </row>
    <row r="253" spans="1:17" ht="16.149999999999999" customHeight="1" x14ac:dyDescent="0.2">
      <c r="A253" s="15" t="s">
        <v>325</v>
      </c>
      <c r="B253" s="245" t="s">
        <v>655</v>
      </c>
      <c r="C253" s="245"/>
      <c r="D253" s="245"/>
      <c r="E253" s="245"/>
      <c r="F253" s="245"/>
      <c r="G253" s="245"/>
      <c r="H253" s="245"/>
      <c r="I253" s="245"/>
      <c r="J253" s="245"/>
      <c r="K253" s="245"/>
      <c r="L253" s="245"/>
      <c r="M253" s="245"/>
      <c r="N253" s="245"/>
      <c r="P253" s="2"/>
      <c r="Q253" s="2"/>
    </row>
    <row r="254" spans="1:17" ht="16.149999999999999" customHeight="1" x14ac:dyDescent="0.2">
      <c r="B254" s="4"/>
      <c r="C254" s="4"/>
      <c r="D254" s="4"/>
      <c r="E254" s="4"/>
      <c r="F254" s="4"/>
      <c r="G254" s="4"/>
      <c r="H254" s="4"/>
      <c r="I254" s="4"/>
      <c r="J254" s="4"/>
      <c r="K254" s="4"/>
      <c r="P254" s="2"/>
      <c r="Q254" s="2"/>
    </row>
    <row r="255" spans="1:17" ht="16.149999999999999" customHeight="1" x14ac:dyDescent="0.2">
      <c r="B255" s="14" t="s">
        <v>570</v>
      </c>
      <c r="E255" s="4"/>
      <c r="F255" s="39" t="s">
        <v>356</v>
      </c>
      <c r="G255" s="231" t="s">
        <v>609</v>
      </c>
      <c r="H255" s="232"/>
      <c r="I255" s="232"/>
      <c r="J255" s="233"/>
      <c r="K255" s="4"/>
      <c r="L255" s="256" t="s">
        <v>808</v>
      </c>
      <c r="M255" s="256"/>
      <c r="N255" s="256"/>
      <c r="P255" s="2"/>
      <c r="Q255" s="2"/>
    </row>
    <row r="256" spans="1:17" ht="16.149999999999999" customHeight="1" x14ac:dyDescent="0.2">
      <c r="B256" s="4"/>
      <c r="C256" s="4"/>
      <c r="D256" s="4"/>
      <c r="E256" s="4"/>
      <c r="F256" s="4"/>
      <c r="G256" s="234"/>
      <c r="H256" s="222"/>
      <c r="I256" s="222"/>
      <c r="J256" s="235"/>
      <c r="K256" s="4"/>
      <c r="L256" s="256"/>
      <c r="M256" s="256"/>
      <c r="N256" s="256"/>
      <c r="O256" s="185" t="s">
        <v>807</v>
      </c>
      <c r="P256" s="2"/>
      <c r="Q256" s="2"/>
    </row>
    <row r="257" spans="2:17" ht="16.149999999999999" customHeight="1" x14ac:dyDescent="0.2">
      <c r="B257" s="14" t="s">
        <v>571</v>
      </c>
      <c r="E257" s="4"/>
      <c r="F257" s="4"/>
      <c r="G257" s="260" t="s">
        <v>610</v>
      </c>
      <c r="H257" s="261"/>
      <c r="I257" s="261"/>
      <c r="J257" s="262"/>
      <c r="K257" s="4"/>
      <c r="P257" s="2"/>
      <c r="Q257" s="2"/>
    </row>
    <row r="258" spans="2:17" ht="16.149999999999999" customHeight="1" x14ac:dyDescent="0.2">
      <c r="F258" s="4"/>
      <c r="G258" s="263"/>
      <c r="H258" s="264"/>
      <c r="I258" s="264"/>
      <c r="J258" s="265"/>
      <c r="P258" s="2"/>
      <c r="Q258" s="2"/>
    </row>
    <row r="259" spans="2:17" ht="16.149999999999999" customHeight="1" x14ac:dyDescent="0.2">
      <c r="D259" s="4"/>
      <c r="I259" s="10"/>
      <c r="J259" s="10"/>
      <c r="K259" s="10"/>
      <c r="L259" s="10"/>
      <c r="M259" s="10"/>
      <c r="N259" s="10"/>
      <c r="O259" s="10"/>
      <c r="P259" s="2"/>
      <c r="Q259" s="2"/>
    </row>
    <row r="260" spans="2:17" ht="16.149999999999999" customHeight="1" x14ac:dyDescent="0.2">
      <c r="B260" s="14" t="s">
        <v>572</v>
      </c>
      <c r="I260" s="10"/>
      <c r="J260" s="10"/>
      <c r="K260" s="10"/>
      <c r="L260" s="10"/>
      <c r="M260" s="10"/>
      <c r="N260" s="10"/>
      <c r="O260" s="10"/>
      <c r="P260" s="2"/>
      <c r="Q260" s="2"/>
    </row>
    <row r="261" spans="2:17" ht="16.149999999999999" customHeight="1" x14ac:dyDescent="0.2">
      <c r="I261" s="10"/>
      <c r="J261" s="10"/>
      <c r="K261" s="10"/>
      <c r="L261" s="10"/>
      <c r="M261" s="10"/>
      <c r="N261" s="10"/>
      <c r="O261" s="10"/>
      <c r="P261" s="2"/>
      <c r="Q261" s="2"/>
    </row>
    <row r="262" spans="2:17" ht="16.149999999999999" customHeight="1" x14ac:dyDescent="0.2">
      <c r="I262" s="10"/>
      <c r="J262" s="10"/>
      <c r="K262" s="10"/>
      <c r="L262" s="10"/>
      <c r="M262" s="10"/>
      <c r="N262" s="10"/>
      <c r="O262" s="10"/>
      <c r="P262" s="2"/>
      <c r="Q262" s="2"/>
    </row>
    <row r="263" spans="2:17" ht="16.149999999999999" customHeight="1" x14ac:dyDescent="0.2">
      <c r="I263" s="10"/>
      <c r="J263" s="10"/>
      <c r="K263" s="10"/>
      <c r="L263" s="10"/>
      <c r="M263" s="10"/>
      <c r="N263" s="10"/>
      <c r="O263" s="10"/>
      <c r="P263" s="2"/>
      <c r="Q263" s="2"/>
    </row>
    <row r="264" spans="2:17" ht="16.149999999999999" customHeight="1" x14ac:dyDescent="0.2">
      <c r="D264" s="28" t="s">
        <v>8</v>
      </c>
      <c r="I264" s="10"/>
      <c r="J264" s="10"/>
      <c r="K264" s="10"/>
      <c r="L264" s="10"/>
      <c r="M264" s="10"/>
      <c r="N264" s="10"/>
      <c r="O264" s="10"/>
      <c r="P264" s="2"/>
      <c r="Q264" s="2"/>
    </row>
    <row r="265" spans="2:17" ht="16.149999999999999" customHeight="1" x14ac:dyDescent="0.2">
      <c r="I265" s="10"/>
      <c r="P265" s="2"/>
      <c r="Q265" s="2"/>
    </row>
    <row r="266" spans="2:17" ht="16.149999999999999" customHeight="1" x14ac:dyDescent="0.2">
      <c r="I266" s="10"/>
      <c r="P266" s="2"/>
      <c r="Q266" s="2"/>
    </row>
    <row r="267" spans="2:17" ht="16.149999999999999" customHeight="1" x14ac:dyDescent="0.2">
      <c r="I267" s="10"/>
      <c r="P267" s="2"/>
      <c r="Q267" s="2"/>
    </row>
    <row r="268" spans="2:17" ht="16.149999999999999" customHeight="1" x14ac:dyDescent="0.2">
      <c r="I268" s="10"/>
      <c r="P268" s="2"/>
      <c r="Q268" s="2"/>
    </row>
    <row r="269" spans="2:17" ht="16.149999999999999" customHeight="1" x14ac:dyDescent="0.2">
      <c r="P269" s="2"/>
      <c r="Q269" s="2"/>
    </row>
    <row r="270" spans="2:17" ht="16.149999999999999" customHeight="1" x14ac:dyDescent="0.2">
      <c r="P270" s="2"/>
      <c r="Q270" s="2"/>
    </row>
    <row r="271" spans="2:17" ht="16.149999999999999" customHeight="1" x14ac:dyDescent="0.2">
      <c r="B271" s="14" t="s">
        <v>573</v>
      </c>
      <c r="C271" s="257" t="s">
        <v>213</v>
      </c>
      <c r="D271" s="257"/>
      <c r="E271" s="257"/>
      <c r="F271" s="257"/>
      <c r="G271" s="257"/>
      <c r="H271" s="257"/>
      <c r="I271" s="257"/>
      <c r="J271" s="257"/>
      <c r="K271" s="257"/>
      <c r="P271" s="2"/>
      <c r="Q271" s="2"/>
    </row>
    <row r="272" spans="2:17" ht="16.149999999999999" customHeight="1" x14ac:dyDescent="0.2">
      <c r="P272" s="2"/>
      <c r="Q272" s="2"/>
    </row>
    <row r="273" spans="1:17" ht="16.149999999999999" customHeight="1" x14ac:dyDescent="0.2">
      <c r="A273" s="15" t="s">
        <v>326</v>
      </c>
      <c r="B273" s="258" t="s">
        <v>240</v>
      </c>
      <c r="C273" s="258"/>
      <c r="D273" s="258"/>
      <c r="E273" s="258"/>
      <c r="F273" s="258"/>
      <c r="G273" s="258"/>
      <c r="H273" s="258"/>
      <c r="I273" s="258"/>
      <c r="J273" s="258"/>
      <c r="K273" s="258"/>
      <c r="L273" s="258"/>
      <c r="M273" s="258"/>
      <c r="P273" s="2"/>
      <c r="Q273" s="2"/>
    </row>
    <row r="274" spans="1:17" ht="16.149999999999999" customHeight="1" x14ac:dyDescent="0.2">
      <c r="P274" s="2"/>
      <c r="Q274" s="2"/>
    </row>
    <row r="275" spans="1:17" ht="16.149999999999999" customHeight="1" x14ac:dyDescent="0.2">
      <c r="B275" s="14" t="s">
        <v>570</v>
      </c>
      <c r="F275" s="14" t="s">
        <v>571</v>
      </c>
      <c r="J275" s="14" t="s">
        <v>572</v>
      </c>
      <c r="P275" s="2"/>
      <c r="Q275" s="2"/>
    </row>
    <row r="276" spans="1:17" ht="16.149999999999999" customHeight="1" x14ac:dyDescent="0.2">
      <c r="P276" s="2"/>
      <c r="Q276" s="2"/>
    </row>
    <row r="277" spans="1:17" ht="16.149999999999999" customHeight="1" x14ac:dyDescent="0.2">
      <c r="P277" s="2"/>
      <c r="Q277" s="2"/>
    </row>
    <row r="278" spans="1:17" ht="16.149999999999999" customHeight="1" x14ac:dyDescent="0.2">
      <c r="P278" s="2"/>
      <c r="Q278" s="2"/>
    </row>
    <row r="279" spans="1:17" ht="16.149999999999999" customHeight="1" x14ac:dyDescent="0.2">
      <c r="P279" s="2"/>
      <c r="Q279" s="2"/>
    </row>
    <row r="280" spans="1:17" ht="16.149999999999999" customHeight="1" x14ac:dyDescent="0.2">
      <c r="P280" s="2"/>
      <c r="Q280" s="2"/>
    </row>
    <row r="281" spans="1:17" ht="16.149999999999999" customHeight="1" x14ac:dyDescent="0.2">
      <c r="P281" s="2"/>
      <c r="Q281" s="2"/>
    </row>
    <row r="282" spans="1:17" ht="16.149999999999999" customHeight="1" x14ac:dyDescent="0.2">
      <c r="P282" s="2"/>
      <c r="Q282" s="2"/>
    </row>
    <row r="283" spans="1:17" ht="16.149999999999999" customHeight="1" x14ac:dyDescent="0.2">
      <c r="P283" s="2"/>
      <c r="Q283" s="2"/>
    </row>
    <row r="284" spans="1:17" ht="16.149999999999999" customHeight="1" x14ac:dyDescent="0.25">
      <c r="C284" s="255" t="s">
        <v>870</v>
      </c>
      <c r="D284" s="255"/>
      <c r="E284" s="255"/>
      <c r="F284" s="255"/>
      <c r="G284" s="255"/>
      <c r="H284" s="255"/>
      <c r="I284" s="255"/>
      <c r="J284" s="255"/>
      <c r="K284" s="43"/>
      <c r="P284" s="2"/>
      <c r="Q284" s="2"/>
    </row>
    <row r="285" spans="1:17" ht="16.149999999999999" customHeight="1" x14ac:dyDescent="0.2">
      <c r="P285" s="2"/>
      <c r="Q285" s="2"/>
    </row>
    <row r="286" spans="1:17" ht="16.149999999999999" customHeight="1" x14ac:dyDescent="0.25">
      <c r="C286" s="255" t="s">
        <v>871</v>
      </c>
      <c r="D286" s="255"/>
      <c r="E286" s="255"/>
      <c r="F286" s="255"/>
      <c r="G286" s="255"/>
      <c r="H286" s="255"/>
      <c r="I286" s="255"/>
      <c r="J286" s="255"/>
      <c r="K286" s="43"/>
      <c r="M286" s="259" t="str">
        <f>IF(OR(K284="",K286="",K288=""),"",IF(AND(K284=5,K286=6,K288=5),"Όχι μόνο εύκολο, αλλά και διασκεδαστικό. Έτσι δεν είναι;","Κάτι σου ξεφεύγει. Παρατήρησε με μεγαλύτερη προσοχή!"))</f>
        <v/>
      </c>
      <c r="N286" s="259"/>
      <c r="O286" s="259"/>
      <c r="P286" s="239" t="str">
        <f>IF(M286="","",IF(M286="Όχι μόνο εύκολο, αλλά και διασκεδαστικό. Έτσι δεν είναι;","J","L"))</f>
        <v/>
      </c>
      <c r="Q286" s="2"/>
    </row>
    <row r="287" spans="1:17" ht="16.149999999999999" customHeight="1" x14ac:dyDescent="0.2">
      <c r="M287" s="259"/>
      <c r="N287" s="259"/>
      <c r="O287" s="259"/>
      <c r="P287" s="239"/>
      <c r="Q287" s="2"/>
    </row>
    <row r="288" spans="1:17" ht="16.149999999999999" customHeight="1" x14ac:dyDescent="0.25">
      <c r="C288" s="255" t="s">
        <v>872</v>
      </c>
      <c r="D288" s="255"/>
      <c r="E288" s="255"/>
      <c r="F288" s="255"/>
      <c r="G288" s="255"/>
      <c r="H288" s="255"/>
      <c r="I288" s="255"/>
      <c r="J288" s="255"/>
      <c r="K288" s="43"/>
      <c r="M288" s="259"/>
      <c r="N288" s="259"/>
      <c r="O288" s="259"/>
      <c r="P288" s="239"/>
      <c r="Q288" s="2"/>
    </row>
    <row r="289" spans="1:17" ht="16.149999999999999" customHeight="1" x14ac:dyDescent="0.2">
      <c r="C289" s="13"/>
      <c r="P289" s="2"/>
      <c r="Q289" s="2"/>
    </row>
    <row r="290" spans="1:17" ht="16.149999999999999" customHeight="1" x14ac:dyDescent="0.25">
      <c r="C290" s="255" t="s">
        <v>873</v>
      </c>
      <c r="D290" s="255"/>
      <c r="E290" s="255"/>
      <c r="F290" s="255"/>
      <c r="G290" s="255"/>
      <c r="H290" s="255"/>
      <c r="I290" s="255"/>
      <c r="J290" s="255"/>
      <c r="K290" s="43"/>
      <c r="P290" s="2"/>
      <c r="Q290" s="2"/>
    </row>
    <row r="291" spans="1:17" ht="16.149999999999999" customHeight="1" x14ac:dyDescent="0.2">
      <c r="P291" s="2"/>
      <c r="Q291" s="2"/>
    </row>
    <row r="292" spans="1:17" ht="16.149999999999999" customHeight="1" x14ac:dyDescent="0.25">
      <c r="C292" s="255" t="s">
        <v>874</v>
      </c>
      <c r="D292" s="255"/>
      <c r="E292" s="255"/>
      <c r="F292" s="255"/>
      <c r="G292" s="255"/>
      <c r="H292" s="255"/>
      <c r="I292" s="255"/>
      <c r="J292" s="255"/>
      <c r="K292" s="43"/>
      <c r="M292" s="259" t="str">
        <f>IF(OR(K290="",K292="",K294=""),"",IF(AND(K290=11,K292=7,K294=6),"Είναι δύσκολο να μην απαντήσει κανείς σωστά σε τόσο εύκολα θέματα.","Φαίνεται ότι κάνεις εύκολα λάθος. Πρόσεχε!"))</f>
        <v/>
      </c>
      <c r="N292" s="259"/>
      <c r="O292" s="259"/>
      <c r="P292" s="239" t="str">
        <f>IF(M292="","",IF(M292="Είναι δύσκολο να μην απαντήσει κανείς σωστά σε τόσο εύκολα θέματα.","J","L"))</f>
        <v/>
      </c>
      <c r="Q292" s="2"/>
    </row>
    <row r="293" spans="1:17" ht="16.149999999999999" customHeight="1" x14ac:dyDescent="0.2">
      <c r="M293" s="259"/>
      <c r="N293" s="259"/>
      <c r="O293" s="259"/>
      <c r="P293" s="239"/>
      <c r="Q293" s="2"/>
    </row>
    <row r="294" spans="1:17" ht="16.149999999999999" customHeight="1" x14ac:dyDescent="0.25">
      <c r="C294" s="255" t="s">
        <v>875</v>
      </c>
      <c r="D294" s="255"/>
      <c r="E294" s="255"/>
      <c r="F294" s="255"/>
      <c r="G294" s="255"/>
      <c r="H294" s="255"/>
      <c r="I294" s="255"/>
      <c r="J294" s="255"/>
      <c r="K294" s="43"/>
      <c r="M294" s="259"/>
      <c r="N294" s="259"/>
      <c r="O294" s="259"/>
      <c r="P294" s="239"/>
      <c r="Q294" s="2"/>
    </row>
    <row r="295" spans="1:17" ht="16.149999999999999" customHeight="1" x14ac:dyDescent="0.2">
      <c r="P295" s="2"/>
      <c r="Q295" s="2"/>
    </row>
    <row r="296" spans="1:17" ht="16.149999999999999" customHeight="1" x14ac:dyDescent="0.2">
      <c r="A296" s="2"/>
      <c r="B296" s="2"/>
      <c r="C296" s="2"/>
      <c r="D296" s="2"/>
      <c r="E296" s="2"/>
      <c r="F296" s="2"/>
      <c r="G296" s="2"/>
      <c r="H296" s="2"/>
      <c r="I296" s="2"/>
      <c r="J296" s="214" t="s">
        <v>241</v>
      </c>
      <c r="K296" s="214"/>
      <c r="L296" s="214"/>
      <c r="M296" s="214"/>
      <c r="N296" s="214"/>
      <c r="O296" s="214"/>
      <c r="P296" s="2"/>
      <c r="Q296" s="2"/>
    </row>
    <row r="298" spans="1:17" ht="16.149999999999999" customHeight="1" x14ac:dyDescent="0.2">
      <c r="B298" s="251" t="s">
        <v>264</v>
      </c>
      <c r="C298" s="251"/>
      <c r="D298" s="251"/>
    </row>
    <row r="299" spans="1:17" ht="16.149999999999999" customHeight="1" x14ac:dyDescent="0.2">
      <c r="B299" s="250"/>
      <c r="C299" s="250"/>
      <c r="D299" s="250"/>
    </row>
    <row r="300" spans="1:17" ht="16.149999999999999" customHeight="1" x14ac:dyDescent="0.2">
      <c r="B300" s="246" t="s">
        <v>569</v>
      </c>
      <c r="C300" s="246"/>
      <c r="D300" s="246"/>
    </row>
  </sheetData>
  <sheetProtection algorithmName="SHA-512" hashValue="iAg9Qta1Gbi4B+ff87N3MAXDDjhJddd6F/jeQSBDT0p7xzBuYDC1S6D+lKCZ1X7ghE4IMIvEPGbY2/eVT7Nt+A==" saltValue="IxewppIV8sHZBtAVcBR1CQ==" spinCount="100000" sheet="1" objects="1" scenarios="1"/>
  <mergeCells count="64">
    <mergeCell ref="L255:N256"/>
    <mergeCell ref="C271:K271"/>
    <mergeCell ref="B273:M273"/>
    <mergeCell ref="M292:O294"/>
    <mergeCell ref="C288:J288"/>
    <mergeCell ref="M286:O288"/>
    <mergeCell ref="C284:J284"/>
    <mergeCell ref="C286:J286"/>
    <mergeCell ref="G255:J256"/>
    <mergeCell ref="G257:J258"/>
    <mergeCell ref="B298:D298"/>
    <mergeCell ref="J296:O296"/>
    <mergeCell ref="B300:D300"/>
    <mergeCell ref="C290:J290"/>
    <mergeCell ref="C292:J292"/>
    <mergeCell ref="C294:J294"/>
    <mergeCell ref="B299:D299"/>
    <mergeCell ref="B253:N253"/>
    <mergeCell ref="B184:K195"/>
    <mergeCell ref="F197:K200"/>
    <mergeCell ref="B205:K212"/>
    <mergeCell ref="B213:K217"/>
    <mergeCell ref="E219:J223"/>
    <mergeCell ref="B227:K234"/>
    <mergeCell ref="G235:J242"/>
    <mergeCell ref="I245:O245"/>
    <mergeCell ref="L41:N42"/>
    <mergeCell ref="B248:D248"/>
    <mergeCell ref="B247:D247"/>
    <mergeCell ref="B159:K165"/>
    <mergeCell ref="B170:K177"/>
    <mergeCell ref="E178:J182"/>
    <mergeCell ref="B166:K167"/>
    <mergeCell ref="N47:O47"/>
    <mergeCell ref="B44:J49"/>
    <mergeCell ref="B152:C152"/>
    <mergeCell ref="B153:K158"/>
    <mergeCell ref="M84:N84"/>
    <mergeCell ref="M91:N91"/>
    <mergeCell ref="B93:J96"/>
    <mergeCell ref="B99:C99"/>
    <mergeCell ref="B100:J106"/>
    <mergeCell ref="B50:J51"/>
    <mergeCell ref="B52:J58"/>
    <mergeCell ref="B59:J62"/>
    <mergeCell ref="B126:J129"/>
    <mergeCell ref="M76:N76"/>
    <mergeCell ref="M70:N70"/>
    <mergeCell ref="P286:P288"/>
    <mergeCell ref="P292:P294"/>
    <mergeCell ref="M2:O2"/>
    <mergeCell ref="B4:H5"/>
    <mergeCell ref="B7:J15"/>
    <mergeCell ref="B16:J22"/>
    <mergeCell ref="B23:J24"/>
    <mergeCell ref="B30:J30"/>
    <mergeCell ref="K30:O31"/>
    <mergeCell ref="D31:H32"/>
    <mergeCell ref="B33:J35"/>
    <mergeCell ref="B36:J36"/>
    <mergeCell ref="D37:H38"/>
    <mergeCell ref="B41:J43"/>
    <mergeCell ref="B249:D249"/>
    <mergeCell ref="B108:J110"/>
  </mergeCells>
  <phoneticPr fontId="0" type="noConversion"/>
  <hyperlinks>
    <hyperlink ref="B249:D249" r:id="rId1" location="'Οι ΣΤ τύποι στην οργαν. χημεία '!A1" display="…στην αρχή της σελίδας"/>
    <hyperlink ref="G257:J258" r:id="rId2" location="'ταξινόμηση οργανικών ενώσεων'!L77" display="&quot;ταξινόμηση οργανικών ενώσεων - αρωματικός δακτύλιος βενζολίου&quot;"/>
    <hyperlink ref="B300:D300" r:id="rId3" location="'Οι ΣΤ τύποι στην οργαν. χημεία '!A1" display="…στην αρχή της σελίδας"/>
    <hyperlink ref="N47:O47" r:id="rId4" location="Ισομέρεια!A1" display="ισομέρεια"/>
    <hyperlink ref="O256" r:id="rId5" location="'Λύσεις ασκήσεων - προβλημάτων 1'!A1"/>
  </hyperlinks>
  <pageMargins left="0.75" right="0.75" top="1" bottom="1" header="0.5" footer="0.5"/>
  <pageSetup paperSize="9" orientation="portrait" horizontalDpi="300" verticalDpi="300" r:id="rId6"/>
  <headerFooter alignWithMargins="0"/>
  <drawing r:id="rId7"/>
  <legacy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71"/>
  <sheetViews>
    <sheetView zoomScale="93" zoomScaleNormal="93" workbookViewId="0"/>
  </sheetViews>
  <sheetFormatPr defaultColWidth="9.140625" defaultRowHeight="16.149999999999999" customHeight="1" x14ac:dyDescent="0.2"/>
  <cols>
    <col min="1" max="16384" width="9.140625" style="1"/>
  </cols>
  <sheetData>
    <row r="1" spans="1:17" ht="16.149999999999999" customHeight="1" x14ac:dyDescent="0.2">
      <c r="P1" s="2"/>
      <c r="Q1" s="2"/>
    </row>
    <row r="2" spans="1:17" ht="16.149999999999999" customHeight="1" x14ac:dyDescent="0.2">
      <c r="A2" s="26"/>
      <c r="B2" s="2"/>
      <c r="C2" s="2"/>
      <c r="D2" s="2"/>
      <c r="E2" s="2"/>
      <c r="F2" s="2"/>
      <c r="G2" s="2"/>
      <c r="H2" s="2"/>
      <c r="I2" s="2"/>
      <c r="J2" s="2"/>
      <c r="K2" s="2"/>
      <c r="L2" s="2"/>
      <c r="M2" s="228" t="s">
        <v>359</v>
      </c>
      <c r="N2" s="228"/>
      <c r="O2" s="228"/>
      <c r="P2" s="2"/>
      <c r="Q2" s="2"/>
    </row>
    <row r="3" spans="1:17" ht="16.149999999999999" customHeight="1" x14ac:dyDescent="0.2">
      <c r="P3" s="2"/>
      <c r="Q3" s="2"/>
    </row>
    <row r="4" spans="1:17" ht="16.149999999999999" customHeight="1" x14ac:dyDescent="0.2">
      <c r="B4" s="212" t="s">
        <v>575</v>
      </c>
      <c r="C4" s="212"/>
      <c r="D4" s="212"/>
      <c r="E4" s="212"/>
      <c r="F4" s="212"/>
      <c r="G4" s="212"/>
      <c r="H4" s="212"/>
      <c r="P4" s="2"/>
      <c r="Q4" s="2"/>
    </row>
    <row r="5" spans="1:17" ht="16.149999999999999" customHeight="1" x14ac:dyDescent="0.2">
      <c r="B5" s="212"/>
      <c r="C5" s="212"/>
      <c r="D5" s="212"/>
      <c r="E5" s="212"/>
      <c r="F5" s="212"/>
      <c r="G5" s="212"/>
      <c r="H5" s="212"/>
      <c r="P5" s="2"/>
      <c r="Q5" s="2"/>
    </row>
    <row r="6" spans="1:17" ht="16.149999999999999" customHeight="1" x14ac:dyDescent="0.2">
      <c r="P6" s="2"/>
      <c r="Q6" s="2"/>
    </row>
    <row r="7" spans="1:17" ht="16.149999999999999" customHeight="1" x14ac:dyDescent="0.2">
      <c r="B7" s="266" t="s">
        <v>1050</v>
      </c>
      <c r="C7" s="266"/>
      <c r="D7" s="266"/>
      <c r="E7" s="266"/>
      <c r="F7" s="266"/>
      <c r="G7" s="266"/>
      <c r="H7" s="266"/>
      <c r="I7" s="266"/>
      <c r="J7" s="266"/>
      <c r="K7" s="13"/>
      <c r="L7" s="13"/>
      <c r="M7" s="13"/>
      <c r="N7" s="13"/>
      <c r="O7" s="13"/>
      <c r="P7" s="2"/>
      <c r="Q7" s="2"/>
    </row>
    <row r="8" spans="1:17" ht="16.149999999999999" customHeight="1" x14ac:dyDescent="0.2">
      <c r="B8" s="266"/>
      <c r="C8" s="266"/>
      <c r="D8" s="266"/>
      <c r="E8" s="266"/>
      <c r="F8" s="266"/>
      <c r="G8" s="266"/>
      <c r="H8" s="266"/>
      <c r="I8" s="266"/>
      <c r="J8" s="266"/>
      <c r="K8" s="13"/>
      <c r="L8" s="13"/>
      <c r="M8" s="13"/>
      <c r="N8" s="13"/>
      <c r="O8" s="13"/>
      <c r="P8" s="2"/>
      <c r="Q8" s="2"/>
    </row>
    <row r="9" spans="1:17" ht="16.149999999999999" customHeight="1" x14ac:dyDescent="0.2">
      <c r="B9" s="266"/>
      <c r="C9" s="266"/>
      <c r="D9" s="266"/>
      <c r="E9" s="266"/>
      <c r="F9" s="266"/>
      <c r="G9" s="266"/>
      <c r="H9" s="266"/>
      <c r="I9" s="266"/>
      <c r="J9" s="266"/>
      <c r="K9" s="13"/>
      <c r="L9" s="13"/>
      <c r="M9" s="13"/>
      <c r="N9" s="13"/>
      <c r="O9" s="13"/>
      <c r="P9" s="2"/>
      <c r="Q9" s="2"/>
    </row>
    <row r="10" spans="1:17" ht="16.149999999999999" customHeight="1" x14ac:dyDescent="0.2">
      <c r="B10" s="266"/>
      <c r="C10" s="266"/>
      <c r="D10" s="266"/>
      <c r="E10" s="266"/>
      <c r="F10" s="266"/>
      <c r="G10" s="266"/>
      <c r="H10" s="266"/>
      <c r="I10" s="266"/>
      <c r="J10" s="266"/>
      <c r="K10" s="13"/>
      <c r="L10" s="13"/>
      <c r="M10" s="13"/>
      <c r="N10" s="13"/>
      <c r="O10" s="13"/>
      <c r="P10" s="2"/>
      <c r="Q10" s="2"/>
    </row>
    <row r="11" spans="1:17" ht="16.149999999999999" customHeight="1" x14ac:dyDescent="0.2">
      <c r="B11" s="266"/>
      <c r="C11" s="266"/>
      <c r="D11" s="266"/>
      <c r="E11" s="266"/>
      <c r="F11" s="266"/>
      <c r="G11" s="266"/>
      <c r="H11" s="266"/>
      <c r="I11" s="266"/>
      <c r="J11" s="266"/>
      <c r="K11" s="13"/>
      <c r="L11" s="13"/>
      <c r="M11" s="13"/>
      <c r="N11" s="13"/>
      <c r="O11" s="13"/>
      <c r="P11" s="2"/>
      <c r="Q11" s="2"/>
    </row>
    <row r="12" spans="1:17" ht="16.149999999999999" customHeight="1" x14ac:dyDescent="0.2">
      <c r="B12" s="266"/>
      <c r="C12" s="266"/>
      <c r="D12" s="266"/>
      <c r="E12" s="266"/>
      <c r="F12" s="266"/>
      <c r="G12" s="266"/>
      <c r="H12" s="266"/>
      <c r="I12" s="266"/>
      <c r="J12" s="266"/>
      <c r="K12" s="13"/>
      <c r="L12" s="13"/>
      <c r="M12" s="13"/>
      <c r="N12" s="13"/>
      <c r="O12" s="13"/>
      <c r="P12" s="2"/>
      <c r="Q12" s="2"/>
    </row>
    <row r="13" spans="1:17" ht="16.149999999999999" customHeight="1" x14ac:dyDescent="0.2">
      <c r="B13" s="266"/>
      <c r="C13" s="266"/>
      <c r="D13" s="266"/>
      <c r="E13" s="266"/>
      <c r="F13" s="266"/>
      <c r="G13" s="266"/>
      <c r="H13" s="266"/>
      <c r="I13" s="266"/>
      <c r="J13" s="266"/>
      <c r="K13" s="13"/>
      <c r="L13" s="13"/>
      <c r="M13" s="13"/>
      <c r="N13" s="13"/>
      <c r="O13" s="13"/>
      <c r="P13" s="2"/>
      <c r="Q13" s="2"/>
    </row>
    <row r="14" spans="1:17" ht="16.149999999999999" customHeight="1" x14ac:dyDescent="0.2">
      <c r="B14" s="267" t="s">
        <v>533</v>
      </c>
      <c r="C14" s="267"/>
      <c r="D14" s="267"/>
      <c r="E14" s="267"/>
      <c r="F14" s="267"/>
      <c r="G14" s="267"/>
      <c r="H14" s="267"/>
      <c r="I14" s="267"/>
      <c r="J14" s="267"/>
      <c r="L14" s="13"/>
      <c r="P14" s="2"/>
      <c r="Q14" s="2"/>
    </row>
    <row r="15" spans="1:17" ht="16.149999999999999" customHeight="1" x14ac:dyDescent="0.2">
      <c r="I15" s="13"/>
      <c r="J15" s="13"/>
      <c r="K15" s="13"/>
      <c r="L15" s="5"/>
      <c r="M15" s="13"/>
      <c r="N15" s="13"/>
      <c r="O15" s="13"/>
      <c r="P15" s="2"/>
      <c r="Q15" s="2"/>
    </row>
    <row r="16" spans="1:17" ht="16.149999999999999" customHeight="1" x14ac:dyDescent="0.2">
      <c r="F16" s="258"/>
      <c r="G16" s="258"/>
      <c r="H16" s="258"/>
      <c r="I16" s="13"/>
      <c r="J16" s="13"/>
      <c r="K16" s="13"/>
      <c r="L16" s="5"/>
      <c r="M16" s="13"/>
      <c r="N16" s="13"/>
      <c r="O16" s="13"/>
      <c r="P16" s="2"/>
      <c r="Q16" s="2"/>
    </row>
    <row r="17" spans="2:17" ht="16.149999999999999" customHeight="1" x14ac:dyDescent="0.2">
      <c r="I17" s="13"/>
      <c r="J17" s="13"/>
      <c r="N17" s="13"/>
      <c r="O17" s="13"/>
      <c r="P17" s="2"/>
      <c r="Q17" s="2"/>
    </row>
    <row r="18" spans="2:17" ht="16.149999999999999" customHeight="1" x14ac:dyDescent="0.2">
      <c r="K18" s="13"/>
      <c r="L18" s="13"/>
      <c r="M18" s="13"/>
      <c r="N18" s="13"/>
      <c r="O18" s="13"/>
      <c r="P18" s="2"/>
      <c r="Q18" s="2"/>
    </row>
    <row r="19" spans="2:17" ht="16.149999999999999" customHeight="1" x14ac:dyDescent="0.2">
      <c r="I19" s="13"/>
      <c r="J19" s="13"/>
      <c r="K19" s="13"/>
      <c r="L19" s="13"/>
      <c r="M19" s="13"/>
      <c r="N19" s="13"/>
      <c r="O19" s="13"/>
      <c r="P19" s="2"/>
      <c r="Q19" s="2"/>
    </row>
    <row r="20" spans="2:17" ht="16.149999999999999" customHeight="1" x14ac:dyDescent="0.2">
      <c r="B20" s="212" t="s">
        <v>574</v>
      </c>
      <c r="C20" s="212"/>
      <c r="D20" s="212"/>
      <c r="E20" s="212"/>
      <c r="F20" s="212"/>
      <c r="G20" s="212"/>
      <c r="H20" s="212"/>
      <c r="P20" s="2"/>
      <c r="Q20" s="2"/>
    </row>
    <row r="21" spans="2:17" ht="16.149999999999999" customHeight="1" x14ac:dyDescent="0.2">
      <c r="B21" s="212"/>
      <c r="C21" s="212"/>
      <c r="D21" s="212"/>
      <c r="E21" s="212"/>
      <c r="F21" s="212"/>
      <c r="G21" s="212"/>
      <c r="H21" s="212"/>
      <c r="P21" s="2"/>
      <c r="Q21" s="2"/>
    </row>
    <row r="22" spans="2:17" ht="16.149999999999999" customHeight="1" x14ac:dyDescent="0.2">
      <c r="P22" s="2"/>
      <c r="Q22" s="2"/>
    </row>
    <row r="23" spans="2:17" ht="16.149999999999999" customHeight="1" x14ac:dyDescent="0.2">
      <c r="B23" s="266" t="s">
        <v>1051</v>
      </c>
      <c r="C23" s="266"/>
      <c r="D23" s="266"/>
      <c r="E23" s="266"/>
      <c r="F23" s="266"/>
      <c r="G23" s="266"/>
      <c r="H23" s="266"/>
      <c r="I23" s="266"/>
      <c r="J23" s="266"/>
      <c r="P23" s="2"/>
      <c r="Q23" s="2"/>
    </row>
    <row r="24" spans="2:17" ht="16.149999999999999" customHeight="1" x14ac:dyDescent="0.2">
      <c r="B24" s="266"/>
      <c r="C24" s="266"/>
      <c r="D24" s="266"/>
      <c r="E24" s="266"/>
      <c r="F24" s="266"/>
      <c r="G24" s="266"/>
      <c r="H24" s="266"/>
      <c r="I24" s="266"/>
      <c r="J24" s="266"/>
      <c r="P24" s="2"/>
      <c r="Q24" s="2"/>
    </row>
    <row r="25" spans="2:17" ht="16.149999999999999" customHeight="1" x14ac:dyDescent="0.2">
      <c r="B25" s="266"/>
      <c r="C25" s="266"/>
      <c r="D25" s="266"/>
      <c r="E25" s="266"/>
      <c r="F25" s="266"/>
      <c r="G25" s="266"/>
      <c r="H25" s="266"/>
      <c r="I25" s="266"/>
      <c r="J25" s="266"/>
      <c r="P25" s="2"/>
      <c r="Q25" s="2"/>
    </row>
    <row r="26" spans="2:17" ht="16.149999999999999" customHeight="1" x14ac:dyDescent="0.2">
      <c r="B26" s="266"/>
      <c r="C26" s="266"/>
      <c r="D26" s="266"/>
      <c r="E26" s="266"/>
      <c r="F26" s="266"/>
      <c r="G26" s="266"/>
      <c r="H26" s="266"/>
      <c r="I26" s="266"/>
      <c r="J26" s="266"/>
      <c r="P26" s="2"/>
      <c r="Q26" s="2"/>
    </row>
    <row r="27" spans="2:17" ht="16.149999999999999" customHeight="1" x14ac:dyDescent="0.2">
      <c r="B27" s="266"/>
      <c r="C27" s="266"/>
      <c r="D27" s="266"/>
      <c r="E27" s="266"/>
      <c r="F27" s="266"/>
      <c r="G27" s="266"/>
      <c r="H27" s="266"/>
      <c r="I27" s="266"/>
      <c r="J27" s="266"/>
      <c r="P27" s="2"/>
      <c r="Q27" s="2"/>
    </row>
    <row r="28" spans="2:17" ht="16.149999999999999" customHeight="1" x14ac:dyDescent="0.2">
      <c r="B28" s="266"/>
      <c r="C28" s="266"/>
      <c r="D28" s="266"/>
      <c r="E28" s="266"/>
      <c r="F28" s="266"/>
      <c r="G28" s="266"/>
      <c r="H28" s="266"/>
      <c r="I28" s="266"/>
      <c r="J28" s="266"/>
      <c r="P28" s="2"/>
      <c r="Q28" s="2"/>
    </row>
    <row r="29" spans="2:17" ht="16.149999999999999" customHeight="1" x14ac:dyDescent="0.2">
      <c r="B29" s="266"/>
      <c r="C29" s="266"/>
      <c r="D29" s="266"/>
      <c r="E29" s="266"/>
      <c r="F29" s="266"/>
      <c r="G29" s="266"/>
      <c r="H29" s="266"/>
      <c r="I29" s="266"/>
      <c r="J29" s="266"/>
      <c r="P29" s="2"/>
      <c r="Q29" s="2"/>
    </row>
    <row r="30" spans="2:17" ht="16.149999999999999" customHeight="1" x14ac:dyDescent="0.2">
      <c r="B30" s="267" t="s">
        <v>428</v>
      </c>
      <c r="C30" s="267"/>
      <c r="D30" s="267"/>
      <c r="E30" s="267"/>
      <c r="F30" s="267"/>
      <c r="G30" s="267"/>
      <c r="H30" s="267"/>
      <c r="I30" s="267"/>
      <c r="J30" s="267"/>
      <c r="P30" s="2"/>
      <c r="Q30" s="2"/>
    </row>
    <row r="31" spans="2:17" ht="16.149999999999999" customHeight="1" x14ac:dyDescent="0.2">
      <c r="I31" s="13"/>
      <c r="J31" s="13"/>
      <c r="P31" s="2"/>
      <c r="Q31" s="2"/>
    </row>
    <row r="32" spans="2:17" ht="16.149999999999999" customHeight="1" x14ac:dyDescent="0.2">
      <c r="F32" s="258"/>
      <c r="G32" s="258"/>
      <c r="H32" s="258"/>
      <c r="I32" s="13"/>
      <c r="J32" s="13"/>
      <c r="P32" s="2"/>
      <c r="Q32" s="2"/>
    </row>
    <row r="33" spans="1:17" ht="16.149999999999999" customHeight="1" x14ac:dyDescent="0.2">
      <c r="I33" s="13"/>
      <c r="J33" s="13"/>
      <c r="P33" s="2"/>
      <c r="Q33" s="2"/>
    </row>
    <row r="34" spans="1:17" ht="16.149999999999999" customHeight="1" x14ac:dyDescent="0.2">
      <c r="P34" s="2"/>
      <c r="Q34" s="2"/>
    </row>
    <row r="35" spans="1:17" ht="16.149999999999999" customHeight="1" x14ac:dyDescent="0.2">
      <c r="B35" s="268"/>
      <c r="C35" s="268"/>
      <c r="D35" s="268"/>
      <c r="P35" s="2"/>
      <c r="Q35" s="2"/>
    </row>
    <row r="36" spans="1:17" ht="16.149999999999999" customHeight="1" x14ac:dyDescent="0.2">
      <c r="A36" s="2"/>
      <c r="B36" s="2"/>
      <c r="C36" s="2"/>
      <c r="D36" s="2"/>
      <c r="E36" s="2"/>
      <c r="F36" s="2"/>
      <c r="G36" s="2"/>
      <c r="H36" s="2"/>
      <c r="I36" s="2"/>
      <c r="J36" s="2"/>
      <c r="K36" s="2"/>
      <c r="L36" s="2"/>
      <c r="M36" s="2"/>
      <c r="N36" s="2"/>
      <c r="O36" s="2"/>
      <c r="P36" s="2"/>
      <c r="Q36" s="2"/>
    </row>
    <row r="37" spans="1:17" ht="16.149999999999999" customHeight="1" x14ac:dyDescent="0.2">
      <c r="P37" s="2"/>
      <c r="Q37" s="2"/>
    </row>
    <row r="38" spans="1:17" ht="16.149999999999999" customHeight="1" x14ac:dyDescent="0.2">
      <c r="P38" s="2"/>
      <c r="Q38" s="2"/>
    </row>
    <row r="39" spans="1:17" ht="16.149999999999999" customHeight="1" x14ac:dyDescent="0.2">
      <c r="P39" s="2"/>
      <c r="Q39" s="2"/>
    </row>
    <row r="40" spans="1:17" ht="16.149999999999999" customHeight="1" x14ac:dyDescent="0.2">
      <c r="P40" s="2"/>
      <c r="Q40" s="2"/>
    </row>
    <row r="41" spans="1:17" ht="16.149999999999999" customHeight="1" x14ac:dyDescent="0.2">
      <c r="P41" s="2"/>
      <c r="Q41" s="2"/>
    </row>
    <row r="42" spans="1:17" ht="16.149999999999999" customHeight="1" x14ac:dyDescent="0.2">
      <c r="A42" s="15" t="s">
        <v>325</v>
      </c>
      <c r="B42" s="258" t="s">
        <v>656</v>
      </c>
      <c r="C42" s="258"/>
      <c r="D42" s="258"/>
      <c r="E42" s="258"/>
      <c r="F42" s="258"/>
      <c r="G42" s="258"/>
      <c r="H42" s="258"/>
      <c r="I42" s="258"/>
      <c r="J42" s="258"/>
      <c r="P42" s="2"/>
      <c r="Q42" s="2"/>
    </row>
    <row r="43" spans="1:17" ht="16.149999999999999" customHeight="1" x14ac:dyDescent="0.2">
      <c r="P43" s="2"/>
      <c r="Q43" s="2"/>
    </row>
    <row r="44" spans="1:17" ht="16.149999999999999" customHeight="1" x14ac:dyDescent="0.2">
      <c r="B44" s="14" t="s">
        <v>570</v>
      </c>
      <c r="H44" s="14" t="s">
        <v>571</v>
      </c>
      <c r="P44" s="2"/>
      <c r="Q44" s="2"/>
    </row>
    <row r="45" spans="1:17" ht="16.149999999999999" customHeight="1" x14ac:dyDescent="0.2">
      <c r="D45" s="5"/>
      <c r="E45" s="5"/>
      <c r="F45" s="5"/>
      <c r="G45" s="5"/>
      <c r="H45" s="5"/>
      <c r="I45" s="5"/>
      <c r="J45" s="5"/>
      <c r="K45" s="5"/>
      <c r="L45" s="5"/>
      <c r="M45" s="5"/>
      <c r="P45" s="2"/>
      <c r="Q45" s="2"/>
    </row>
    <row r="46" spans="1:17" ht="16.149999999999999" customHeight="1" x14ac:dyDescent="0.2">
      <c r="C46" s="5"/>
      <c r="D46" s="5"/>
      <c r="E46" s="5"/>
      <c r="F46" s="5"/>
      <c r="G46" s="5"/>
      <c r="H46" s="5"/>
      <c r="I46" s="5"/>
      <c r="J46" s="5"/>
      <c r="K46" s="5"/>
      <c r="L46" s="5"/>
      <c r="M46" s="5"/>
      <c r="P46" s="2"/>
      <c r="Q46" s="2"/>
    </row>
    <row r="47" spans="1:17" ht="16.149999999999999" customHeight="1" x14ac:dyDescent="0.2">
      <c r="K47" s="5"/>
      <c r="L47" s="5"/>
      <c r="M47" s="5"/>
      <c r="P47" s="2"/>
      <c r="Q47" s="2"/>
    </row>
    <row r="48" spans="1:17" ht="16.149999999999999" customHeight="1" x14ac:dyDescent="0.2">
      <c r="B48" s="14" t="s">
        <v>572</v>
      </c>
      <c r="C48" s="5"/>
      <c r="D48" s="5"/>
      <c r="E48" s="5"/>
      <c r="F48" s="5"/>
      <c r="L48" s="5"/>
      <c r="M48" s="5"/>
      <c r="P48" s="2"/>
      <c r="Q48" s="2"/>
    </row>
    <row r="49" spans="2:17" ht="16.149999999999999" customHeight="1" x14ac:dyDescent="0.2">
      <c r="C49" s="5"/>
      <c r="D49" s="5"/>
      <c r="E49" s="5"/>
      <c r="F49" s="5"/>
      <c r="L49" s="5"/>
      <c r="M49" s="5"/>
      <c r="N49" s="5"/>
      <c r="O49" s="5"/>
      <c r="P49" s="2"/>
      <c r="Q49" s="2"/>
    </row>
    <row r="50" spans="2:17" ht="16.149999999999999" customHeight="1" x14ac:dyDescent="0.2">
      <c r="C50" s="5"/>
      <c r="D50" s="5"/>
      <c r="E50" s="5"/>
      <c r="F50" s="5"/>
      <c r="G50" s="269" t="s">
        <v>1052</v>
      </c>
      <c r="H50" s="270"/>
      <c r="I50" s="270"/>
      <c r="J50" s="270"/>
      <c r="K50" s="271"/>
      <c r="L50" s="5"/>
      <c r="M50" s="5"/>
      <c r="N50" s="5"/>
      <c r="O50" s="5"/>
      <c r="P50" s="2"/>
      <c r="Q50" s="2"/>
    </row>
    <row r="51" spans="2:17" ht="16.149999999999999" customHeight="1" x14ac:dyDescent="0.2">
      <c r="C51" s="5"/>
      <c r="D51" s="5"/>
      <c r="E51" s="5"/>
      <c r="F51" s="5"/>
      <c r="G51" s="272"/>
      <c r="H51" s="273"/>
      <c r="I51" s="273"/>
      <c r="J51" s="273"/>
      <c r="K51" s="274"/>
      <c r="L51" s="5"/>
      <c r="M51" s="5"/>
      <c r="N51" s="5"/>
      <c r="O51" s="5"/>
      <c r="P51" s="2"/>
      <c r="Q51" s="2"/>
    </row>
    <row r="52" spans="2:17" ht="16.149999999999999" customHeight="1" x14ac:dyDescent="0.2">
      <c r="C52" s="5"/>
      <c r="D52" s="5"/>
      <c r="E52" s="5"/>
      <c r="F52" s="5"/>
      <c r="G52" s="272"/>
      <c r="H52" s="273"/>
      <c r="I52" s="273"/>
      <c r="J52" s="273"/>
      <c r="K52" s="274"/>
      <c r="L52" s="5"/>
      <c r="M52" s="5"/>
      <c r="N52" s="5"/>
      <c r="O52" s="5"/>
      <c r="P52" s="2"/>
      <c r="Q52" s="2"/>
    </row>
    <row r="53" spans="2:17" ht="16.149999999999999" customHeight="1" x14ac:dyDescent="0.2">
      <c r="C53" s="5"/>
      <c r="D53" s="5"/>
      <c r="E53" s="5"/>
      <c r="F53" s="5"/>
      <c r="G53" s="272"/>
      <c r="H53" s="273"/>
      <c r="I53" s="273"/>
      <c r="J53" s="273"/>
      <c r="K53" s="274"/>
      <c r="L53" s="5"/>
      <c r="M53" s="5"/>
      <c r="N53" s="5"/>
      <c r="O53" s="5"/>
      <c r="P53" s="2"/>
      <c r="Q53" s="2"/>
    </row>
    <row r="54" spans="2:17" ht="16.149999999999999" customHeight="1" x14ac:dyDescent="0.2">
      <c r="B54" s="14" t="s">
        <v>573</v>
      </c>
      <c r="G54" s="272"/>
      <c r="H54" s="273"/>
      <c r="I54" s="273"/>
      <c r="J54" s="273"/>
      <c r="K54" s="274"/>
      <c r="P54" s="2"/>
      <c r="Q54" s="2"/>
    </row>
    <row r="55" spans="2:17" ht="16.149999999999999" customHeight="1" x14ac:dyDescent="0.2">
      <c r="G55" s="272"/>
      <c r="H55" s="273"/>
      <c r="I55" s="273"/>
      <c r="J55" s="273"/>
      <c r="K55" s="274"/>
      <c r="P55" s="2"/>
      <c r="Q55" s="2"/>
    </row>
    <row r="56" spans="2:17" ht="16.149999999999999" customHeight="1" x14ac:dyDescent="0.2">
      <c r="C56" s="5"/>
      <c r="D56" s="5"/>
      <c r="E56" s="5"/>
      <c r="F56" s="5"/>
      <c r="G56" s="272"/>
      <c r="H56" s="273"/>
      <c r="I56" s="273"/>
      <c r="J56" s="273"/>
      <c r="K56" s="274"/>
      <c r="L56" s="5"/>
      <c r="M56" s="5"/>
      <c r="N56" s="5"/>
      <c r="O56" s="5"/>
      <c r="P56" s="2"/>
      <c r="Q56" s="2"/>
    </row>
    <row r="57" spans="2:17" ht="16.149999999999999" customHeight="1" x14ac:dyDescent="0.2">
      <c r="C57" s="5"/>
      <c r="D57" s="5"/>
      <c r="E57" s="5"/>
      <c r="F57" s="5"/>
      <c r="G57" s="272"/>
      <c r="H57" s="273"/>
      <c r="I57" s="273"/>
      <c r="J57" s="273"/>
      <c r="K57" s="274"/>
      <c r="L57" s="5"/>
      <c r="M57" s="5"/>
      <c r="N57" s="5"/>
      <c r="O57" s="5"/>
      <c r="P57" s="2"/>
      <c r="Q57" s="2"/>
    </row>
    <row r="58" spans="2:17" ht="16.149999999999999" customHeight="1" x14ac:dyDescent="0.2">
      <c r="C58" s="5"/>
      <c r="D58" s="5"/>
      <c r="E58" s="5"/>
      <c r="F58" s="5"/>
      <c r="G58" s="275"/>
      <c r="H58" s="276"/>
      <c r="I58" s="276"/>
      <c r="J58" s="276"/>
      <c r="K58" s="277"/>
      <c r="L58" s="5"/>
      <c r="M58" s="5"/>
      <c r="N58" s="5"/>
      <c r="O58" s="5"/>
      <c r="P58" s="2"/>
      <c r="Q58" s="2"/>
    </row>
    <row r="59" spans="2:17" ht="16.149999999999999" customHeight="1" x14ac:dyDescent="0.2">
      <c r="C59" s="5"/>
      <c r="D59" s="5"/>
      <c r="E59" s="5"/>
      <c r="F59" s="5"/>
      <c r="G59" s="5"/>
      <c r="H59" s="5"/>
      <c r="I59" s="5"/>
      <c r="J59" s="5"/>
      <c r="K59" s="5"/>
      <c r="L59" s="5"/>
      <c r="M59" s="5"/>
      <c r="N59" s="5"/>
      <c r="O59" s="5"/>
      <c r="P59" s="2"/>
      <c r="Q59" s="2"/>
    </row>
    <row r="60" spans="2:17" ht="16.149999999999999" customHeight="1" x14ac:dyDescent="0.2">
      <c r="C60" s="258" t="s">
        <v>652</v>
      </c>
      <c r="D60" s="258"/>
      <c r="E60" s="258"/>
      <c r="F60" s="258"/>
      <c r="P60" s="2"/>
      <c r="Q60" s="2"/>
    </row>
    <row r="61" spans="2:17" ht="16.149999999999999" customHeight="1" x14ac:dyDescent="0.2">
      <c r="C61" s="5"/>
      <c r="P61" s="2"/>
      <c r="Q61" s="2"/>
    </row>
    <row r="62" spans="2:17" ht="16.149999999999999" customHeight="1" x14ac:dyDescent="0.2">
      <c r="D62" s="280" t="s">
        <v>653</v>
      </c>
      <c r="E62" s="280"/>
      <c r="F62" s="280"/>
      <c r="G62" s="187"/>
      <c r="L62" s="279" t="str">
        <f>IF(OR(G62="",G64=""),"",IF(AND(OR(G62="β, δ",G62="δ, β",G62="β,δ",G62="δ,β"),OR(G64="α, γ",G64="γ, α",G64="α,γ",G64="γ,α")),"Ολόσωστες επιλογές, συγχαρητήρια!","Συγκεντρώσουου!"))</f>
        <v/>
      </c>
      <c r="M62" s="279"/>
      <c r="N62" s="279"/>
      <c r="O62" s="279"/>
      <c r="P62" s="278" t="str">
        <f>IF(L62="","",IF(L62="Ολόσωστες επιλογές, συγχαρητήρια!","J","L"))</f>
        <v/>
      </c>
      <c r="Q62" s="2"/>
    </row>
    <row r="63" spans="2:17" ht="16.149999999999999" customHeight="1" x14ac:dyDescent="0.2">
      <c r="L63" s="279"/>
      <c r="M63" s="279"/>
      <c r="N63" s="279"/>
      <c r="O63" s="279"/>
      <c r="P63" s="278"/>
      <c r="Q63" s="2"/>
    </row>
    <row r="64" spans="2:17" ht="16.149999999999999" customHeight="1" x14ac:dyDescent="0.2">
      <c r="D64" s="280" t="s">
        <v>654</v>
      </c>
      <c r="E64" s="280"/>
      <c r="F64" s="280"/>
      <c r="G64" s="187"/>
      <c r="L64" s="279"/>
      <c r="M64" s="279"/>
      <c r="N64" s="279"/>
      <c r="O64" s="279"/>
      <c r="P64" s="278"/>
      <c r="Q64" s="2"/>
    </row>
    <row r="65" spans="1:17" ht="16.149999999999999" customHeight="1" x14ac:dyDescent="0.2">
      <c r="P65" s="2"/>
      <c r="Q65" s="2"/>
    </row>
    <row r="66" spans="1:17" ht="16.149999999999999" customHeight="1" x14ac:dyDescent="0.2">
      <c r="A66" s="15" t="s">
        <v>326</v>
      </c>
      <c r="B66" s="213" t="s">
        <v>212</v>
      </c>
      <c r="C66" s="213"/>
      <c r="D66" s="213"/>
      <c r="E66" s="213"/>
      <c r="F66" s="213"/>
      <c r="G66" s="213"/>
      <c r="H66" s="213"/>
      <c r="I66" s="213"/>
      <c r="J66" s="213"/>
      <c r="K66" s="213"/>
      <c r="L66" s="213"/>
      <c r="M66" s="213"/>
      <c r="N66" s="213"/>
      <c r="P66" s="2"/>
      <c r="Q66" s="2"/>
    </row>
    <row r="67" spans="1:17" ht="16.149999999999999" customHeight="1" x14ac:dyDescent="0.2">
      <c r="B67" s="213"/>
      <c r="C67" s="213"/>
      <c r="D67" s="213"/>
      <c r="E67" s="213"/>
      <c r="F67" s="213"/>
      <c r="G67" s="213"/>
      <c r="H67" s="213"/>
      <c r="I67" s="213"/>
      <c r="J67" s="213"/>
      <c r="K67" s="213"/>
      <c r="L67" s="213"/>
      <c r="M67" s="213"/>
      <c r="N67" s="213"/>
      <c r="P67" s="2"/>
      <c r="Q67" s="2"/>
    </row>
    <row r="68" spans="1:17" ht="16.149999999999999" customHeight="1" x14ac:dyDescent="0.2">
      <c r="L68" s="256" t="s">
        <v>809</v>
      </c>
      <c r="M68" s="256"/>
      <c r="N68" s="256"/>
      <c r="P68" s="2"/>
      <c r="Q68" s="2"/>
    </row>
    <row r="69" spans="1:17" ht="16.149999999999999" customHeight="1" x14ac:dyDescent="0.2">
      <c r="L69" s="256"/>
      <c r="M69" s="256"/>
      <c r="N69" s="256"/>
      <c r="O69" s="195" t="s">
        <v>807</v>
      </c>
      <c r="P69" s="2"/>
      <c r="Q69" s="2"/>
    </row>
    <row r="70" spans="1:17" ht="16.149999999999999" customHeight="1" x14ac:dyDescent="0.2">
      <c r="P70" s="2"/>
      <c r="Q70" s="2"/>
    </row>
    <row r="71" spans="1:17" ht="16.149999999999999" customHeight="1" x14ac:dyDescent="0.2">
      <c r="A71" s="26"/>
      <c r="B71" s="26"/>
      <c r="C71" s="26"/>
      <c r="D71" s="26"/>
      <c r="E71" s="26"/>
      <c r="F71" s="26"/>
      <c r="G71" s="26"/>
      <c r="H71" s="26"/>
      <c r="I71" s="26"/>
      <c r="J71" s="214" t="s">
        <v>241</v>
      </c>
      <c r="K71" s="214"/>
      <c r="L71" s="214"/>
      <c r="M71" s="214"/>
      <c r="N71" s="214"/>
      <c r="O71" s="214"/>
      <c r="P71" s="2"/>
      <c r="Q71" s="2"/>
    </row>
  </sheetData>
  <sheetProtection algorithmName="SHA-512" hashValue="6gQKTHW86W4shOBP5iFwSnG76fssfPLNhuMoMrGyXaqe3+lbMx7ptWIzHvuDy4KRyWdaR0Y54t8W0zbLVRyWHg==" saltValue="RUC6xzxqcyiXrMI7bwahNg==" spinCount="100000" sheet="1" objects="1" scenarios="1"/>
  <mergeCells count="20">
    <mergeCell ref="P62:P64"/>
    <mergeCell ref="L62:O64"/>
    <mergeCell ref="D62:F62"/>
    <mergeCell ref="D64:F64"/>
    <mergeCell ref="C60:F60"/>
    <mergeCell ref="M2:O2"/>
    <mergeCell ref="B20:H21"/>
    <mergeCell ref="B4:H5"/>
    <mergeCell ref="B7:J13"/>
    <mergeCell ref="B14:J14"/>
    <mergeCell ref="F16:H16"/>
    <mergeCell ref="J71:O71"/>
    <mergeCell ref="B23:J29"/>
    <mergeCell ref="B30:J30"/>
    <mergeCell ref="F32:H32"/>
    <mergeCell ref="B35:D35"/>
    <mergeCell ref="B66:N67"/>
    <mergeCell ref="B42:J42"/>
    <mergeCell ref="L68:N69"/>
    <mergeCell ref="G50:K58"/>
  </mergeCells>
  <phoneticPr fontId="0" type="noConversion"/>
  <hyperlinks>
    <hyperlink ref="O69" r:id="rId1" location="'Λύσεις ασκήσεων - προβλημάτων 1'!B33"/>
  </hyperlinks>
  <pageMargins left="0.75" right="0.75" top="1" bottom="1" header="0.5" footer="0.5"/>
  <pageSetup paperSize="9" orientation="portrait" horizontalDpi="300" verticalDpi="300" r:id="rId2"/>
  <headerFooter alignWithMargins="0"/>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21"/>
  <sheetViews>
    <sheetView zoomScale="93" zoomScaleNormal="93" workbookViewId="0"/>
  </sheetViews>
  <sheetFormatPr defaultColWidth="9.140625" defaultRowHeight="16.149999999999999" customHeight="1" x14ac:dyDescent="0.2"/>
  <cols>
    <col min="1" max="16384" width="9.140625" style="13"/>
  </cols>
  <sheetData>
    <row r="1" spans="1:17" ht="16.149999999999999" customHeight="1" x14ac:dyDescent="0.2">
      <c r="P1" s="16"/>
      <c r="Q1" s="16"/>
    </row>
    <row r="2" spans="1:17" ht="16.149999999999999" customHeight="1" x14ac:dyDescent="0.2">
      <c r="A2" s="16"/>
      <c r="B2" s="16"/>
      <c r="C2" s="16"/>
      <c r="D2" s="16"/>
      <c r="E2" s="16"/>
      <c r="F2" s="16"/>
      <c r="G2" s="16"/>
      <c r="H2" s="16"/>
      <c r="I2" s="16"/>
      <c r="J2" s="16"/>
      <c r="K2" s="16"/>
      <c r="L2" s="16"/>
      <c r="M2" s="339" t="s">
        <v>359</v>
      </c>
      <c r="N2" s="339"/>
      <c r="O2" s="339"/>
      <c r="P2" s="16"/>
      <c r="Q2" s="16"/>
    </row>
    <row r="3" spans="1:17" ht="16.149999999999999" customHeight="1" x14ac:dyDescent="0.2">
      <c r="P3" s="16"/>
      <c r="Q3" s="16"/>
    </row>
    <row r="4" spans="1:17" ht="16.149999999999999" customHeight="1" x14ac:dyDescent="0.2">
      <c r="B4" s="212" t="s">
        <v>849</v>
      </c>
      <c r="C4" s="212"/>
      <c r="D4" s="212"/>
      <c r="E4" s="212"/>
      <c r="F4" s="212"/>
      <c r="G4" s="212"/>
      <c r="H4" s="212"/>
      <c r="P4" s="16"/>
      <c r="Q4" s="16"/>
    </row>
    <row r="5" spans="1:17" ht="16.149999999999999" customHeight="1" x14ac:dyDescent="0.2">
      <c r="B5" s="212"/>
      <c r="C5" s="212"/>
      <c r="D5" s="212"/>
      <c r="E5" s="212"/>
      <c r="F5" s="212"/>
      <c r="G5" s="212"/>
      <c r="H5" s="212"/>
      <c r="P5" s="16"/>
      <c r="Q5" s="16"/>
    </row>
    <row r="6" spans="1:17" ht="16.149999999999999" customHeight="1" x14ac:dyDescent="0.2">
      <c r="F6" s="17"/>
      <c r="G6" s="17"/>
      <c r="H6" s="17"/>
      <c r="I6" s="17"/>
      <c r="J6" s="17"/>
      <c r="P6" s="16"/>
      <c r="Q6" s="16"/>
    </row>
    <row r="7" spans="1:17" s="5" customFormat="1" ht="16.149999999999999" customHeight="1" x14ac:dyDescent="0.2">
      <c r="B7" s="240" t="s">
        <v>1053</v>
      </c>
      <c r="C7" s="240"/>
      <c r="D7" s="240"/>
      <c r="E7" s="240"/>
      <c r="F7" s="240"/>
      <c r="G7" s="240"/>
      <c r="H7" s="240"/>
      <c r="I7" s="240"/>
      <c r="J7" s="240"/>
      <c r="P7" s="19"/>
      <c r="Q7" s="19"/>
    </row>
    <row r="8" spans="1:17" s="5" customFormat="1" ht="16.149999999999999" customHeight="1" x14ac:dyDescent="0.2">
      <c r="B8" s="240"/>
      <c r="C8" s="240"/>
      <c r="D8" s="240"/>
      <c r="E8" s="240"/>
      <c r="F8" s="240"/>
      <c r="G8" s="240"/>
      <c r="H8" s="240"/>
      <c r="I8" s="240"/>
      <c r="J8" s="240"/>
      <c r="P8" s="19"/>
      <c r="Q8" s="19"/>
    </row>
    <row r="9" spans="1:17" s="5" customFormat="1" ht="16.149999999999999" customHeight="1" x14ac:dyDescent="0.2">
      <c r="B9" s="240"/>
      <c r="C9" s="240"/>
      <c r="D9" s="240"/>
      <c r="E9" s="240"/>
      <c r="F9" s="240"/>
      <c r="G9" s="240"/>
      <c r="H9" s="240"/>
      <c r="I9" s="240"/>
      <c r="J9" s="240"/>
      <c r="P9" s="19"/>
      <c r="Q9" s="19"/>
    </row>
    <row r="10" spans="1:17" s="5" customFormat="1" ht="16.149999999999999" customHeight="1" x14ac:dyDescent="0.2">
      <c r="B10" s="240"/>
      <c r="C10" s="240"/>
      <c r="D10" s="240"/>
      <c r="E10" s="240"/>
      <c r="F10" s="240"/>
      <c r="G10" s="240"/>
      <c r="H10" s="240"/>
      <c r="I10" s="240"/>
      <c r="J10" s="240"/>
      <c r="P10" s="19"/>
      <c r="Q10" s="19"/>
    </row>
    <row r="11" spans="1:17" s="5" customFormat="1" ht="16.149999999999999" customHeight="1" x14ac:dyDescent="0.2">
      <c r="B11" s="240"/>
      <c r="C11" s="240"/>
      <c r="D11" s="240"/>
      <c r="E11" s="240"/>
      <c r="F11" s="240"/>
      <c r="G11" s="240"/>
      <c r="H11" s="240"/>
      <c r="I11" s="240"/>
      <c r="J11" s="240"/>
      <c r="P11" s="19"/>
      <c r="Q11" s="19"/>
    </row>
    <row r="12" spans="1:17" s="5" customFormat="1" ht="16.149999999999999" customHeight="1" x14ac:dyDescent="0.2">
      <c r="B12" s="240"/>
      <c r="C12" s="240"/>
      <c r="D12" s="240"/>
      <c r="E12" s="240"/>
      <c r="F12" s="240"/>
      <c r="G12" s="240"/>
      <c r="H12" s="240"/>
      <c r="I12" s="240"/>
      <c r="J12" s="240"/>
      <c r="P12" s="19"/>
      <c r="Q12" s="19"/>
    </row>
    <row r="13" spans="1:17" s="5" customFormat="1" ht="16.149999999999999" customHeight="1" x14ac:dyDescent="0.2">
      <c r="B13" s="240"/>
      <c r="C13" s="240"/>
      <c r="D13" s="240"/>
      <c r="E13" s="240"/>
      <c r="F13" s="240"/>
      <c r="G13" s="240"/>
      <c r="H13" s="240"/>
      <c r="I13" s="240"/>
      <c r="J13" s="240"/>
      <c r="P13" s="19"/>
      <c r="Q13" s="19"/>
    </row>
    <row r="14" spans="1:17" s="5" customFormat="1" ht="16.149999999999999" customHeight="1" x14ac:dyDescent="0.2">
      <c r="B14" s="240"/>
      <c r="C14" s="240"/>
      <c r="D14" s="240"/>
      <c r="E14" s="240"/>
      <c r="F14" s="240"/>
      <c r="G14" s="240"/>
      <c r="H14" s="240"/>
      <c r="I14" s="240"/>
      <c r="J14" s="240"/>
      <c r="P14" s="19"/>
      <c r="Q14" s="19"/>
    </row>
    <row r="15" spans="1:17" s="5" customFormat="1" ht="16.149999999999999" customHeight="1" x14ac:dyDescent="0.2">
      <c r="B15" s="240"/>
      <c r="C15" s="240"/>
      <c r="D15" s="240"/>
      <c r="E15" s="240"/>
      <c r="F15" s="240"/>
      <c r="G15" s="240"/>
      <c r="H15" s="240"/>
      <c r="I15" s="240"/>
      <c r="J15" s="240"/>
      <c r="P15" s="19"/>
      <c r="Q15" s="19"/>
    </row>
    <row r="16" spans="1:17" s="5" customFormat="1" ht="16.149999999999999" customHeight="1" x14ac:dyDescent="0.2">
      <c r="B16" s="340" t="s">
        <v>877</v>
      </c>
      <c r="C16" s="340"/>
      <c r="D16" s="340"/>
      <c r="E16" s="340"/>
      <c r="F16" s="340"/>
      <c r="G16" s="340"/>
      <c r="H16" s="340"/>
      <c r="I16" s="340"/>
      <c r="J16" s="340"/>
      <c r="P16" s="19"/>
      <c r="Q16" s="19"/>
    </row>
    <row r="17" spans="1:17" s="5" customFormat="1" ht="16.149999999999999" customHeight="1" x14ac:dyDescent="0.2">
      <c r="B17" s="340"/>
      <c r="C17" s="340"/>
      <c r="D17" s="340"/>
      <c r="E17" s="340"/>
      <c r="F17" s="340"/>
      <c r="G17" s="340"/>
      <c r="H17" s="340"/>
      <c r="I17" s="340"/>
      <c r="J17" s="340"/>
      <c r="P17" s="19"/>
      <c r="Q17" s="19"/>
    </row>
    <row r="18" spans="1:17" s="5" customFormat="1" ht="16.149999999999999" customHeight="1" x14ac:dyDescent="0.2">
      <c r="B18" s="213" t="s">
        <v>878</v>
      </c>
      <c r="C18" s="213"/>
      <c r="D18" s="213"/>
      <c r="E18" s="213"/>
      <c r="F18" s="213"/>
      <c r="G18" s="213"/>
      <c r="H18" s="213"/>
      <c r="I18" s="213"/>
      <c r="J18" s="213"/>
      <c r="P18" s="19"/>
      <c r="Q18" s="19"/>
    </row>
    <row r="19" spans="1:17" s="5" customFormat="1" ht="16.149999999999999" customHeight="1" x14ac:dyDescent="0.2">
      <c r="B19" s="213"/>
      <c r="C19" s="213"/>
      <c r="D19" s="213"/>
      <c r="E19" s="213"/>
      <c r="F19" s="213"/>
      <c r="G19" s="213"/>
      <c r="H19" s="213"/>
      <c r="I19" s="213"/>
      <c r="J19" s="213"/>
      <c r="P19" s="19"/>
      <c r="Q19" s="19"/>
    </row>
    <row r="20" spans="1:17" s="5" customFormat="1" ht="16.149999999999999" customHeight="1" x14ac:dyDescent="0.2">
      <c r="B20" s="213"/>
      <c r="C20" s="213"/>
      <c r="D20" s="213"/>
      <c r="E20" s="213"/>
      <c r="F20" s="213"/>
      <c r="G20" s="213"/>
      <c r="H20" s="213"/>
      <c r="I20" s="213"/>
      <c r="J20" s="213"/>
      <c r="P20" s="19"/>
      <c r="Q20" s="19"/>
    </row>
    <row r="21" spans="1:17" s="5" customFormat="1" ht="16.149999999999999" customHeight="1" x14ac:dyDescent="0.2">
      <c r="B21" s="213"/>
      <c r="C21" s="213"/>
      <c r="D21" s="213"/>
      <c r="E21" s="213"/>
      <c r="F21" s="213"/>
      <c r="G21" s="213"/>
      <c r="H21" s="213"/>
      <c r="I21" s="213"/>
      <c r="J21" s="213"/>
      <c r="P21" s="19"/>
      <c r="Q21" s="19"/>
    </row>
    <row r="22" spans="1:17" s="5" customFormat="1" ht="16.149999999999999" customHeight="1" x14ac:dyDescent="0.2">
      <c r="B22" s="213"/>
      <c r="C22" s="213"/>
      <c r="D22" s="213"/>
      <c r="E22" s="213"/>
      <c r="F22" s="213"/>
      <c r="G22" s="213"/>
      <c r="H22" s="213"/>
      <c r="I22" s="213"/>
      <c r="J22" s="213"/>
      <c r="P22" s="19"/>
      <c r="Q22" s="19"/>
    </row>
    <row r="23" spans="1:17" s="5" customFormat="1" ht="16.149999999999999" customHeight="1" x14ac:dyDescent="0.2">
      <c r="P23" s="19"/>
      <c r="Q23" s="19"/>
    </row>
    <row r="24" spans="1:17" s="5" customFormat="1" ht="16.149999999999999" customHeight="1" x14ac:dyDescent="0.2">
      <c r="B24" s="340" t="s">
        <v>153</v>
      </c>
      <c r="C24" s="340"/>
      <c r="D24" s="340"/>
      <c r="E24" s="340"/>
      <c r="F24" s="340"/>
      <c r="G24" s="340"/>
      <c r="H24" s="340"/>
      <c r="I24" s="340"/>
      <c r="J24" s="340"/>
      <c r="M24" s="342" t="s">
        <v>347</v>
      </c>
      <c r="N24" s="342"/>
      <c r="O24" s="342"/>
      <c r="P24" s="19"/>
      <c r="Q24" s="19"/>
    </row>
    <row r="25" spans="1:17" s="5" customFormat="1" ht="16.149999999999999" customHeight="1" x14ac:dyDescent="0.2">
      <c r="A25" s="20"/>
      <c r="B25" s="340"/>
      <c r="C25" s="340"/>
      <c r="D25" s="340"/>
      <c r="E25" s="340"/>
      <c r="F25" s="340"/>
      <c r="G25" s="340"/>
      <c r="H25" s="340"/>
      <c r="I25" s="340"/>
      <c r="J25" s="340"/>
      <c r="P25" s="19"/>
      <c r="Q25" s="19"/>
    </row>
    <row r="26" spans="1:17" s="5" customFormat="1" ht="16.149999999999999" customHeight="1" x14ac:dyDescent="0.2">
      <c r="A26" s="20"/>
      <c r="B26" s="213" t="s">
        <v>1054</v>
      </c>
      <c r="C26" s="213"/>
      <c r="D26" s="213"/>
      <c r="E26" s="213"/>
      <c r="F26" s="213"/>
      <c r="G26" s="213"/>
      <c r="H26" s="213"/>
      <c r="I26" s="213"/>
      <c r="J26" s="213"/>
      <c r="K26" s="326" t="s">
        <v>356</v>
      </c>
      <c r="L26" s="231" t="s">
        <v>1058</v>
      </c>
      <c r="M26" s="232"/>
      <c r="N26" s="232"/>
      <c r="O26" s="232"/>
      <c r="P26" s="233"/>
      <c r="Q26" s="19"/>
    </row>
    <row r="27" spans="1:17" s="5" customFormat="1" ht="16.149999999999999" customHeight="1" x14ac:dyDescent="0.2">
      <c r="A27" s="20"/>
      <c r="B27" s="213"/>
      <c r="C27" s="213"/>
      <c r="D27" s="213"/>
      <c r="E27" s="213"/>
      <c r="F27" s="213"/>
      <c r="G27" s="213"/>
      <c r="H27" s="213"/>
      <c r="I27" s="213"/>
      <c r="J27" s="213"/>
      <c r="K27" s="326"/>
      <c r="L27" s="234"/>
      <c r="M27" s="222"/>
      <c r="N27" s="222"/>
      <c r="O27" s="222"/>
      <c r="P27" s="235"/>
      <c r="Q27" s="19"/>
    </row>
    <row r="28" spans="1:17" s="5" customFormat="1" ht="16.149999999999999" customHeight="1" x14ac:dyDescent="0.2">
      <c r="A28" s="20"/>
      <c r="B28" s="22"/>
      <c r="C28" s="213" t="s">
        <v>879</v>
      </c>
      <c r="D28" s="213"/>
      <c r="E28" s="213"/>
      <c r="F28" s="213"/>
      <c r="G28" s="213"/>
      <c r="H28" s="213"/>
      <c r="I28" s="213"/>
      <c r="J28" s="213"/>
      <c r="L28" s="234"/>
      <c r="M28" s="222"/>
      <c r="N28" s="222"/>
      <c r="O28" s="222"/>
      <c r="P28" s="235"/>
      <c r="Q28" s="19"/>
    </row>
    <row r="29" spans="1:17" s="5" customFormat="1" ht="16.149999999999999" customHeight="1" x14ac:dyDescent="0.2">
      <c r="A29" s="20"/>
      <c r="B29" s="44"/>
      <c r="C29" s="213"/>
      <c r="D29" s="213"/>
      <c r="E29" s="213"/>
      <c r="F29" s="213"/>
      <c r="G29" s="213"/>
      <c r="H29" s="213"/>
      <c r="I29" s="213"/>
      <c r="J29" s="213"/>
      <c r="L29" s="234"/>
      <c r="M29" s="222"/>
      <c r="N29" s="222"/>
      <c r="O29" s="222"/>
      <c r="P29" s="235"/>
      <c r="Q29" s="19"/>
    </row>
    <row r="30" spans="1:17" s="5" customFormat="1" ht="16.149999999999999" customHeight="1" x14ac:dyDescent="0.2">
      <c r="A30" s="20"/>
      <c r="B30" s="23" t="s">
        <v>358</v>
      </c>
      <c r="C30" s="248" t="s">
        <v>1055</v>
      </c>
      <c r="D30" s="248"/>
      <c r="E30" s="248"/>
      <c r="F30" s="248"/>
      <c r="G30" s="248"/>
      <c r="H30" s="248"/>
      <c r="I30" s="248"/>
      <c r="J30" s="248"/>
      <c r="L30" s="234"/>
      <c r="M30" s="222"/>
      <c r="N30" s="222"/>
      <c r="O30" s="222"/>
      <c r="P30" s="235"/>
      <c r="Q30" s="19"/>
    </row>
    <row r="31" spans="1:17" s="5" customFormat="1" ht="16.149999999999999" customHeight="1" x14ac:dyDescent="0.2">
      <c r="A31" s="20"/>
      <c r="C31" s="248"/>
      <c r="D31" s="248"/>
      <c r="E31" s="248"/>
      <c r="F31" s="248"/>
      <c r="G31" s="248"/>
      <c r="H31" s="248"/>
      <c r="I31" s="248"/>
      <c r="J31" s="248"/>
      <c r="L31" s="234"/>
      <c r="M31" s="222"/>
      <c r="N31" s="222"/>
      <c r="O31" s="222"/>
      <c r="P31" s="235"/>
      <c r="Q31" s="19"/>
    </row>
    <row r="32" spans="1:17" s="5" customFormat="1" ht="16.149999999999999" customHeight="1" x14ac:dyDescent="0.2">
      <c r="A32" s="20"/>
      <c r="B32" s="44"/>
      <c r="C32" s="248"/>
      <c r="D32" s="248"/>
      <c r="E32" s="248"/>
      <c r="F32" s="248"/>
      <c r="G32" s="248"/>
      <c r="H32" s="248"/>
      <c r="I32" s="248"/>
      <c r="J32" s="248"/>
      <c r="L32" s="234"/>
      <c r="M32" s="222"/>
      <c r="N32" s="222"/>
      <c r="O32" s="222"/>
      <c r="P32" s="235"/>
      <c r="Q32" s="19"/>
    </row>
    <row r="33" spans="1:17" s="5" customFormat="1" ht="16.149999999999999" customHeight="1" x14ac:dyDescent="0.2">
      <c r="A33" s="20"/>
      <c r="B33" s="23" t="s">
        <v>358</v>
      </c>
      <c r="C33" s="248" t="s">
        <v>1056</v>
      </c>
      <c r="D33" s="248"/>
      <c r="E33" s="248"/>
      <c r="F33" s="248"/>
      <c r="G33" s="248"/>
      <c r="H33" s="248"/>
      <c r="I33" s="248"/>
      <c r="J33" s="248"/>
      <c r="L33" s="234"/>
      <c r="M33" s="222"/>
      <c r="N33" s="222"/>
      <c r="O33" s="222"/>
      <c r="P33" s="235"/>
      <c r="Q33" s="19"/>
    </row>
    <row r="34" spans="1:17" s="5" customFormat="1" ht="16.149999999999999" customHeight="1" x14ac:dyDescent="0.2">
      <c r="A34" s="20"/>
      <c r="B34" s="44"/>
      <c r="C34" s="248"/>
      <c r="D34" s="248"/>
      <c r="E34" s="248"/>
      <c r="F34" s="248"/>
      <c r="G34" s="248"/>
      <c r="H34" s="248"/>
      <c r="I34" s="248"/>
      <c r="J34" s="248"/>
      <c r="L34" s="234"/>
      <c r="M34" s="222"/>
      <c r="N34" s="222"/>
      <c r="O34" s="222"/>
      <c r="P34" s="235"/>
      <c r="Q34" s="19"/>
    </row>
    <row r="35" spans="1:17" s="5" customFormat="1" ht="16.149999999999999" customHeight="1" x14ac:dyDescent="0.2">
      <c r="A35" s="20"/>
      <c r="C35" s="341" t="s">
        <v>152</v>
      </c>
      <c r="D35" s="341"/>
      <c r="E35" s="341"/>
      <c r="F35" s="341"/>
      <c r="G35" s="341"/>
      <c r="H35" s="341"/>
      <c r="I35" s="341"/>
      <c r="J35" s="341"/>
      <c r="L35" s="234"/>
      <c r="M35" s="222"/>
      <c r="N35" s="222"/>
      <c r="O35" s="222"/>
      <c r="P35" s="235"/>
      <c r="Q35" s="19"/>
    </row>
    <row r="36" spans="1:17" s="5" customFormat="1" ht="16.149999999999999" customHeight="1" x14ac:dyDescent="0.2">
      <c r="A36" s="20"/>
      <c r="L36" s="234"/>
      <c r="M36" s="222"/>
      <c r="N36" s="222"/>
      <c r="O36" s="222"/>
      <c r="P36" s="235"/>
      <c r="Q36" s="19"/>
    </row>
    <row r="37" spans="1:17" s="5" customFormat="1" ht="16.149999999999999" customHeight="1" x14ac:dyDescent="0.2">
      <c r="A37" s="20"/>
      <c r="L37" s="234"/>
      <c r="M37" s="222"/>
      <c r="N37" s="222"/>
      <c r="O37" s="222"/>
      <c r="P37" s="235"/>
      <c r="Q37" s="19"/>
    </row>
    <row r="38" spans="1:17" s="5" customFormat="1" ht="16.149999999999999" customHeight="1" x14ac:dyDescent="0.2">
      <c r="A38" s="20"/>
      <c r="L38" s="234"/>
      <c r="M38" s="222"/>
      <c r="N38" s="222"/>
      <c r="O38" s="222"/>
      <c r="P38" s="235"/>
      <c r="Q38" s="19"/>
    </row>
    <row r="39" spans="1:17" s="5" customFormat="1" ht="16.149999999999999" customHeight="1" x14ac:dyDescent="0.2">
      <c r="A39" s="20"/>
      <c r="L39" s="234"/>
      <c r="M39" s="222"/>
      <c r="N39" s="222"/>
      <c r="O39" s="222"/>
      <c r="P39" s="235"/>
      <c r="Q39" s="19"/>
    </row>
    <row r="40" spans="1:17" s="5" customFormat="1" ht="16.149999999999999" customHeight="1" x14ac:dyDescent="0.2">
      <c r="A40" s="20"/>
      <c r="C40" s="243"/>
      <c r="D40" s="243"/>
      <c r="E40" s="243"/>
      <c r="L40" s="234"/>
      <c r="M40" s="222"/>
      <c r="N40" s="222"/>
      <c r="O40" s="222"/>
      <c r="P40" s="235"/>
      <c r="Q40" s="19"/>
    </row>
    <row r="41" spans="1:17" s="5" customFormat="1" ht="16.149999999999999" customHeight="1" x14ac:dyDescent="0.2">
      <c r="A41" s="20"/>
      <c r="L41" s="234"/>
      <c r="M41" s="222"/>
      <c r="N41" s="222"/>
      <c r="O41" s="222"/>
      <c r="P41" s="235"/>
      <c r="Q41" s="19"/>
    </row>
    <row r="42" spans="1:17" s="5" customFormat="1" ht="16.149999999999999" customHeight="1" x14ac:dyDescent="0.2">
      <c r="A42" s="20"/>
      <c r="L42" s="234"/>
      <c r="M42" s="222"/>
      <c r="N42" s="222"/>
      <c r="O42" s="222"/>
      <c r="P42" s="235"/>
      <c r="Q42" s="19"/>
    </row>
    <row r="43" spans="1:17" s="5" customFormat="1" ht="16.149999999999999" customHeight="1" x14ac:dyDescent="0.2">
      <c r="A43" s="20"/>
      <c r="L43" s="234"/>
      <c r="M43" s="222"/>
      <c r="N43" s="222"/>
      <c r="O43" s="222"/>
      <c r="P43" s="235"/>
      <c r="Q43" s="19"/>
    </row>
    <row r="44" spans="1:17" s="5" customFormat="1" ht="16.149999999999999" customHeight="1" x14ac:dyDescent="0.2">
      <c r="A44" s="20"/>
      <c r="L44" s="234"/>
      <c r="M44" s="222"/>
      <c r="N44" s="222"/>
      <c r="O44" s="222"/>
      <c r="P44" s="235"/>
      <c r="Q44" s="19"/>
    </row>
    <row r="45" spans="1:17" s="5" customFormat="1" ht="16.149999999999999" customHeight="1" x14ac:dyDescent="0.2">
      <c r="A45" s="20"/>
      <c r="L45" s="234"/>
      <c r="M45" s="222"/>
      <c r="N45" s="222"/>
      <c r="O45" s="222"/>
      <c r="P45" s="235"/>
      <c r="Q45" s="19"/>
    </row>
    <row r="46" spans="1:17" s="5" customFormat="1" ht="16.149999999999999" customHeight="1" x14ac:dyDescent="0.2">
      <c r="A46" s="20"/>
      <c r="C46" s="248" t="s">
        <v>1057</v>
      </c>
      <c r="D46" s="248"/>
      <c r="E46" s="248"/>
      <c r="F46" s="248"/>
      <c r="G46" s="248"/>
      <c r="H46" s="248"/>
      <c r="I46" s="248"/>
      <c r="J46" s="248"/>
      <c r="L46" s="234"/>
      <c r="M46" s="222"/>
      <c r="N46" s="222"/>
      <c r="O46" s="222"/>
      <c r="P46" s="235"/>
      <c r="Q46" s="19"/>
    </row>
    <row r="47" spans="1:17" s="5" customFormat="1" ht="16.149999999999999" customHeight="1" x14ac:dyDescent="0.2">
      <c r="A47" s="20"/>
      <c r="C47" s="248"/>
      <c r="D47" s="248"/>
      <c r="E47" s="248"/>
      <c r="F47" s="248"/>
      <c r="G47" s="248"/>
      <c r="H47" s="248"/>
      <c r="I47" s="248"/>
      <c r="J47" s="248"/>
      <c r="L47" s="234"/>
      <c r="M47" s="222"/>
      <c r="N47" s="222"/>
      <c r="O47" s="222"/>
      <c r="P47" s="235"/>
      <c r="Q47" s="19"/>
    </row>
    <row r="48" spans="1:17" s="5" customFormat="1" ht="16.149999999999999" customHeight="1" x14ac:dyDescent="0.2">
      <c r="A48" s="20"/>
      <c r="C48" s="248"/>
      <c r="D48" s="248"/>
      <c r="E48" s="248"/>
      <c r="F48" s="248"/>
      <c r="G48" s="248"/>
      <c r="H48" s="248"/>
      <c r="I48" s="248"/>
      <c r="J48" s="248"/>
      <c r="L48" s="234"/>
      <c r="M48" s="222"/>
      <c r="N48" s="222"/>
      <c r="O48" s="222"/>
      <c r="P48" s="235"/>
      <c r="Q48" s="19"/>
    </row>
    <row r="49" spans="1:17" s="5" customFormat="1" ht="16.149999999999999" customHeight="1" x14ac:dyDescent="0.2">
      <c r="A49" s="20"/>
      <c r="C49" s="248"/>
      <c r="D49" s="248"/>
      <c r="E49" s="248"/>
      <c r="F49" s="248"/>
      <c r="G49" s="248"/>
      <c r="H49" s="248"/>
      <c r="I49" s="248"/>
      <c r="J49" s="248"/>
      <c r="L49" s="234"/>
      <c r="M49" s="222"/>
      <c r="N49" s="222"/>
      <c r="O49" s="222"/>
      <c r="P49" s="235"/>
      <c r="Q49" s="19"/>
    </row>
    <row r="50" spans="1:17" s="5" customFormat="1" ht="16.149999999999999" customHeight="1" x14ac:dyDescent="0.2">
      <c r="A50" s="20"/>
      <c r="C50" s="248"/>
      <c r="D50" s="248"/>
      <c r="E50" s="248"/>
      <c r="F50" s="248"/>
      <c r="G50" s="248"/>
      <c r="H50" s="248"/>
      <c r="I50" s="248"/>
      <c r="J50" s="248"/>
      <c r="L50" s="234"/>
      <c r="M50" s="222"/>
      <c r="N50" s="222"/>
      <c r="O50" s="222"/>
      <c r="P50" s="235"/>
      <c r="Q50" s="19"/>
    </row>
    <row r="51" spans="1:17" s="5" customFormat="1" ht="16.149999999999999" customHeight="1" x14ac:dyDescent="0.2">
      <c r="A51" s="18"/>
      <c r="L51" s="236"/>
      <c r="M51" s="237"/>
      <c r="N51" s="237"/>
      <c r="O51" s="237"/>
      <c r="P51" s="238"/>
      <c r="Q51" s="19"/>
    </row>
    <row r="52" spans="1:17" s="5" customFormat="1" ht="16.149999999999999" customHeight="1" x14ac:dyDescent="0.2">
      <c r="A52" s="20"/>
      <c r="B52" s="20"/>
      <c r="P52" s="19"/>
      <c r="Q52" s="19"/>
    </row>
    <row r="53" spans="1:17" s="5" customFormat="1" ht="16.149999999999999" customHeight="1" x14ac:dyDescent="0.2">
      <c r="A53" s="20"/>
      <c r="B53" s="20"/>
      <c r="D53" s="5" t="s">
        <v>675</v>
      </c>
      <c r="P53" s="19"/>
      <c r="Q53" s="19"/>
    </row>
    <row r="54" spans="1:17" s="5" customFormat="1" ht="16.149999999999999" customHeight="1" x14ac:dyDescent="0.2">
      <c r="A54" s="20"/>
      <c r="B54" s="20"/>
      <c r="C54" s="20"/>
      <c r="P54" s="19"/>
      <c r="Q54" s="19"/>
    </row>
    <row r="55" spans="1:17" s="5" customFormat="1" ht="16.149999999999999" customHeight="1" x14ac:dyDescent="0.2">
      <c r="A55" s="20"/>
      <c r="B55" s="20"/>
      <c r="C55" s="20"/>
      <c r="P55" s="19"/>
      <c r="Q55" s="19"/>
    </row>
    <row r="56" spans="1:17" s="5" customFormat="1" ht="16.149999999999999" customHeight="1" x14ac:dyDescent="0.2">
      <c r="A56" s="20"/>
      <c r="B56" s="20"/>
      <c r="C56" s="20"/>
      <c r="P56" s="19"/>
      <c r="Q56" s="19"/>
    </row>
    <row r="57" spans="1:17" s="5" customFormat="1" ht="16.149999999999999" customHeight="1" x14ac:dyDescent="0.2">
      <c r="A57" s="20"/>
      <c r="B57" s="20"/>
      <c r="C57" s="20"/>
      <c r="P57" s="19"/>
      <c r="Q57" s="19"/>
    </row>
    <row r="58" spans="1:17" s="5" customFormat="1" ht="16.149999999999999" customHeight="1" x14ac:dyDescent="0.2">
      <c r="A58" s="18"/>
      <c r="C58" s="213" t="s">
        <v>880</v>
      </c>
      <c r="D58" s="213"/>
      <c r="E58" s="213"/>
      <c r="F58" s="213"/>
      <c r="G58" s="213"/>
      <c r="H58" s="213"/>
      <c r="I58" s="213"/>
      <c r="J58" s="213"/>
      <c r="M58" s="21"/>
      <c r="N58" s="21"/>
      <c r="P58" s="19"/>
      <c r="Q58" s="19"/>
    </row>
    <row r="59" spans="1:17" s="5" customFormat="1" ht="16.149999999999999" customHeight="1" x14ac:dyDescent="0.2">
      <c r="A59" s="18"/>
      <c r="C59" s="213"/>
      <c r="D59" s="213"/>
      <c r="E59" s="213"/>
      <c r="F59" s="213"/>
      <c r="G59" s="213"/>
      <c r="H59" s="213"/>
      <c r="I59" s="213"/>
      <c r="J59" s="213"/>
      <c r="M59" s="194"/>
      <c r="N59" s="194"/>
      <c r="P59" s="19"/>
      <c r="Q59" s="19"/>
    </row>
    <row r="60" spans="1:17" s="5" customFormat="1" ht="16.149999999999999" customHeight="1" x14ac:dyDescent="0.2">
      <c r="A60" s="18"/>
      <c r="C60" s="213"/>
      <c r="D60" s="213"/>
      <c r="E60" s="213"/>
      <c r="F60" s="213"/>
      <c r="G60" s="213"/>
      <c r="H60" s="213"/>
      <c r="I60" s="213"/>
      <c r="J60" s="213"/>
      <c r="M60" s="194"/>
      <c r="N60" s="194"/>
      <c r="P60" s="19"/>
      <c r="Q60" s="19"/>
    </row>
    <row r="61" spans="1:17" s="5" customFormat="1" ht="16.149999999999999" customHeight="1" x14ac:dyDescent="0.2">
      <c r="A61" s="20"/>
      <c r="C61" s="213"/>
      <c r="D61" s="213"/>
      <c r="E61" s="213"/>
      <c r="F61" s="213"/>
      <c r="G61" s="213"/>
      <c r="H61" s="213"/>
      <c r="I61" s="213"/>
      <c r="J61" s="213"/>
      <c r="M61" s="21"/>
      <c r="N61" s="21"/>
      <c r="P61" s="19"/>
      <c r="Q61" s="19"/>
    </row>
    <row r="62" spans="1:17" s="5" customFormat="1" ht="16.149999999999999" customHeight="1" x14ac:dyDescent="0.2">
      <c r="A62" s="20"/>
      <c r="C62" s="213"/>
      <c r="D62" s="213"/>
      <c r="E62" s="213"/>
      <c r="F62" s="213"/>
      <c r="G62" s="213"/>
      <c r="H62" s="213"/>
      <c r="I62" s="213"/>
      <c r="J62" s="213"/>
      <c r="P62" s="19"/>
      <c r="Q62" s="19"/>
    </row>
    <row r="63" spans="1:17" s="5" customFormat="1" ht="16.149999999999999" customHeight="1" x14ac:dyDescent="0.2">
      <c r="A63" s="20"/>
      <c r="B63" s="23" t="s">
        <v>358</v>
      </c>
      <c r="C63" s="248" t="s">
        <v>151</v>
      </c>
      <c r="D63" s="248"/>
      <c r="E63" s="248"/>
      <c r="F63" s="248"/>
      <c r="G63" s="248"/>
      <c r="H63" s="248"/>
      <c r="I63" s="248"/>
      <c r="J63" s="248"/>
      <c r="P63" s="19"/>
      <c r="Q63" s="19"/>
    </row>
    <row r="64" spans="1:17" s="5" customFormat="1" ht="16.149999999999999" customHeight="1" x14ac:dyDescent="0.2">
      <c r="A64" s="20"/>
      <c r="C64" s="248"/>
      <c r="D64" s="248"/>
      <c r="E64" s="248"/>
      <c r="F64" s="248"/>
      <c r="G64" s="248"/>
      <c r="H64" s="248"/>
      <c r="I64" s="248"/>
      <c r="J64" s="248"/>
      <c r="P64" s="19"/>
      <c r="Q64" s="19"/>
    </row>
    <row r="65" spans="1:17" s="5" customFormat="1" ht="16.149999999999999" customHeight="1" x14ac:dyDescent="0.2">
      <c r="A65" s="20"/>
      <c r="B65" s="23" t="s">
        <v>358</v>
      </c>
      <c r="C65" s="346" t="s">
        <v>1059</v>
      </c>
      <c r="D65" s="346"/>
      <c r="E65" s="346"/>
      <c r="F65" s="346"/>
      <c r="G65" s="346"/>
      <c r="H65" s="346"/>
      <c r="I65" s="346"/>
      <c r="J65" s="346"/>
      <c r="P65" s="19"/>
      <c r="Q65" s="19"/>
    </row>
    <row r="66" spans="1:17" s="5" customFormat="1" ht="16.149999999999999" customHeight="1" x14ac:dyDescent="0.2">
      <c r="A66" s="20"/>
      <c r="C66" s="346"/>
      <c r="D66" s="346"/>
      <c r="E66" s="346"/>
      <c r="F66" s="346"/>
      <c r="G66" s="346"/>
      <c r="H66" s="346"/>
      <c r="I66" s="346"/>
      <c r="J66" s="346"/>
      <c r="P66" s="19"/>
      <c r="Q66" s="19"/>
    </row>
    <row r="67" spans="1:17" s="5" customFormat="1" ht="16.149999999999999" customHeight="1" x14ac:dyDescent="0.2">
      <c r="A67" s="20"/>
      <c r="C67" s="346"/>
      <c r="D67" s="346"/>
      <c r="E67" s="346"/>
      <c r="F67" s="346"/>
      <c r="G67" s="346"/>
      <c r="H67" s="346"/>
      <c r="I67" s="346"/>
      <c r="J67" s="346"/>
      <c r="P67" s="19"/>
      <c r="Q67" s="19"/>
    </row>
    <row r="68" spans="1:17" s="5" customFormat="1" ht="16.149999999999999" customHeight="1" x14ac:dyDescent="0.2">
      <c r="A68" s="20"/>
      <c r="C68" s="346"/>
      <c r="D68" s="346"/>
      <c r="E68" s="346"/>
      <c r="F68" s="346"/>
      <c r="G68" s="346"/>
      <c r="H68" s="346"/>
      <c r="I68" s="346"/>
      <c r="J68" s="346"/>
      <c r="P68" s="19"/>
      <c r="Q68" s="19"/>
    </row>
    <row r="69" spans="1:17" s="5" customFormat="1" ht="16.149999999999999" customHeight="1" x14ac:dyDescent="0.2">
      <c r="C69" s="346"/>
      <c r="D69" s="346"/>
      <c r="E69" s="346"/>
      <c r="F69" s="346"/>
      <c r="G69" s="346"/>
      <c r="H69" s="346"/>
      <c r="I69" s="346"/>
      <c r="J69" s="346"/>
      <c r="P69" s="19"/>
      <c r="Q69" s="19"/>
    </row>
    <row r="70" spans="1:17" s="5" customFormat="1" ht="16.149999999999999" customHeight="1" x14ac:dyDescent="0.2">
      <c r="B70" s="45"/>
      <c r="C70" s="248" t="s">
        <v>1060</v>
      </c>
      <c r="D70" s="248"/>
      <c r="E70" s="248"/>
      <c r="F70" s="248"/>
      <c r="G70" s="248"/>
      <c r="H70" s="248"/>
      <c r="I70" s="248"/>
      <c r="J70" s="248"/>
      <c r="P70" s="19"/>
      <c r="Q70" s="19"/>
    </row>
    <row r="71" spans="1:17" s="5" customFormat="1" ht="16.149999999999999" customHeight="1" x14ac:dyDescent="0.2">
      <c r="B71" s="45"/>
      <c r="C71" s="248"/>
      <c r="D71" s="248"/>
      <c r="E71" s="248"/>
      <c r="F71" s="248"/>
      <c r="G71" s="248"/>
      <c r="H71" s="248"/>
      <c r="I71" s="248"/>
      <c r="J71" s="248"/>
      <c r="P71" s="19"/>
      <c r="Q71" s="19"/>
    </row>
    <row r="72" spans="1:17" s="5" customFormat="1" ht="16.149999999999999" customHeight="1" x14ac:dyDescent="0.2">
      <c r="P72" s="19"/>
      <c r="Q72" s="19"/>
    </row>
    <row r="73" spans="1:17" s="5" customFormat="1" ht="16.149999999999999" customHeight="1" x14ac:dyDescent="0.2">
      <c r="P73" s="19"/>
      <c r="Q73" s="19"/>
    </row>
    <row r="74" spans="1:17" s="5" customFormat="1" ht="16.149999999999999" customHeight="1" x14ac:dyDescent="0.2">
      <c r="P74" s="19"/>
      <c r="Q74" s="19"/>
    </row>
    <row r="75" spans="1:17" s="5" customFormat="1" ht="16.149999999999999" customHeight="1" x14ac:dyDescent="0.2">
      <c r="P75" s="19"/>
      <c r="Q75" s="19"/>
    </row>
    <row r="76" spans="1:17" s="5" customFormat="1" ht="16.149999999999999" customHeight="1" x14ac:dyDescent="0.2">
      <c r="P76" s="19"/>
      <c r="Q76" s="19"/>
    </row>
    <row r="77" spans="1:17" s="5" customFormat="1" ht="16.149999999999999" customHeight="1" x14ac:dyDescent="0.2">
      <c r="P77" s="19"/>
      <c r="Q77" s="19"/>
    </row>
    <row r="78" spans="1:17" s="5" customFormat="1" ht="16.149999999999999" customHeight="1" x14ac:dyDescent="0.2">
      <c r="D78" s="248" t="s">
        <v>1061</v>
      </c>
      <c r="E78" s="248"/>
      <c r="F78" s="248"/>
      <c r="G78" s="248"/>
      <c r="H78" s="248"/>
      <c r="I78" s="248"/>
      <c r="J78" s="248"/>
      <c r="K78" s="313" t="s">
        <v>199</v>
      </c>
      <c r="L78" s="304" t="s">
        <v>1065</v>
      </c>
      <c r="M78" s="305"/>
      <c r="N78" s="305"/>
      <c r="O78" s="305"/>
      <c r="P78" s="306"/>
      <c r="Q78" s="19"/>
    </row>
    <row r="79" spans="1:17" s="5" customFormat="1" ht="16.149999999999999" customHeight="1" x14ac:dyDescent="0.2">
      <c r="D79" s="248"/>
      <c r="E79" s="248"/>
      <c r="F79" s="248"/>
      <c r="G79" s="248"/>
      <c r="H79" s="248"/>
      <c r="I79" s="248"/>
      <c r="J79" s="248"/>
      <c r="K79" s="313"/>
      <c r="L79" s="307"/>
      <c r="M79" s="308"/>
      <c r="N79" s="308"/>
      <c r="O79" s="308"/>
      <c r="P79" s="309"/>
      <c r="Q79" s="19"/>
    </row>
    <row r="80" spans="1:17" s="5" customFormat="1" ht="16.149999999999999" customHeight="1" x14ac:dyDescent="0.2">
      <c r="C80" s="23" t="s">
        <v>358</v>
      </c>
      <c r="D80" s="314" t="s">
        <v>1062</v>
      </c>
      <c r="E80" s="248"/>
      <c r="F80" s="248"/>
      <c r="G80" s="248"/>
      <c r="H80" s="248"/>
      <c r="I80" s="248"/>
      <c r="J80" s="248"/>
      <c r="L80" s="307"/>
      <c r="M80" s="308"/>
      <c r="N80" s="308"/>
      <c r="O80" s="308"/>
      <c r="P80" s="309"/>
      <c r="Q80" s="19"/>
    </row>
    <row r="81" spans="2:17" s="5" customFormat="1" ht="16.149999999999999" customHeight="1" x14ac:dyDescent="0.2">
      <c r="D81" s="248"/>
      <c r="E81" s="248"/>
      <c r="F81" s="248"/>
      <c r="G81" s="248"/>
      <c r="H81" s="248"/>
      <c r="I81" s="248"/>
      <c r="J81" s="248"/>
      <c r="L81" s="307"/>
      <c r="M81" s="308"/>
      <c r="N81" s="308"/>
      <c r="O81" s="308"/>
      <c r="P81" s="309"/>
      <c r="Q81" s="19"/>
    </row>
    <row r="82" spans="2:17" s="5" customFormat="1" ht="16.149999999999999" customHeight="1" x14ac:dyDescent="0.2">
      <c r="C82" s="23" t="s">
        <v>358</v>
      </c>
      <c r="D82" s="314" t="s">
        <v>1063</v>
      </c>
      <c r="E82" s="315"/>
      <c r="F82" s="315"/>
      <c r="G82" s="315"/>
      <c r="H82" s="315"/>
      <c r="I82" s="315"/>
      <c r="J82" s="315"/>
      <c r="L82" s="307"/>
      <c r="M82" s="308"/>
      <c r="N82" s="308"/>
      <c r="O82" s="308"/>
      <c r="P82" s="309"/>
      <c r="Q82" s="19"/>
    </row>
    <row r="83" spans="2:17" s="5" customFormat="1" ht="16.149999999999999" customHeight="1" x14ac:dyDescent="0.2">
      <c r="D83" s="315"/>
      <c r="E83" s="315"/>
      <c r="F83" s="315"/>
      <c r="G83" s="315"/>
      <c r="H83" s="315"/>
      <c r="I83" s="315"/>
      <c r="J83" s="315"/>
      <c r="L83" s="307"/>
      <c r="M83" s="308"/>
      <c r="N83" s="308"/>
      <c r="O83" s="308"/>
      <c r="P83" s="309"/>
      <c r="Q83" s="19"/>
    </row>
    <row r="84" spans="2:17" s="5" customFormat="1" ht="16.149999999999999" customHeight="1" x14ac:dyDescent="0.2">
      <c r="D84" s="248" t="s">
        <v>1064</v>
      </c>
      <c r="E84" s="248"/>
      <c r="F84" s="248"/>
      <c r="G84" s="248"/>
      <c r="H84" s="248"/>
      <c r="I84" s="248"/>
      <c r="J84" s="248"/>
      <c r="L84" s="307"/>
      <c r="M84" s="308"/>
      <c r="N84" s="308"/>
      <c r="O84" s="308"/>
      <c r="P84" s="309"/>
      <c r="Q84" s="19"/>
    </row>
    <row r="85" spans="2:17" s="5" customFormat="1" ht="16.149999999999999" customHeight="1" x14ac:dyDescent="0.2">
      <c r="D85" s="248"/>
      <c r="E85" s="248"/>
      <c r="F85" s="248"/>
      <c r="G85" s="248"/>
      <c r="H85" s="248"/>
      <c r="I85" s="248"/>
      <c r="J85" s="248"/>
      <c r="L85" s="307"/>
      <c r="M85" s="308"/>
      <c r="N85" s="308"/>
      <c r="O85" s="308"/>
      <c r="P85" s="309"/>
      <c r="Q85" s="19"/>
    </row>
    <row r="86" spans="2:17" s="5" customFormat="1" ht="16.149999999999999" customHeight="1" x14ac:dyDescent="0.2">
      <c r="L86" s="307"/>
      <c r="M86" s="308"/>
      <c r="N86" s="308"/>
      <c r="O86" s="308"/>
      <c r="P86" s="309"/>
      <c r="Q86" s="19"/>
    </row>
    <row r="87" spans="2:17" s="5" customFormat="1" ht="16.149999999999999" customHeight="1" x14ac:dyDescent="0.2">
      <c r="L87" s="307"/>
      <c r="M87" s="308"/>
      <c r="N87" s="308"/>
      <c r="O87" s="308"/>
      <c r="P87" s="309"/>
      <c r="Q87" s="19"/>
    </row>
    <row r="88" spans="2:17" s="5" customFormat="1" ht="16.149999999999999" customHeight="1" x14ac:dyDescent="0.2">
      <c r="L88" s="307"/>
      <c r="M88" s="308"/>
      <c r="N88" s="308"/>
      <c r="O88" s="308"/>
      <c r="P88" s="309"/>
      <c r="Q88" s="19"/>
    </row>
    <row r="89" spans="2:17" s="5" customFormat="1" ht="16.149999999999999" customHeight="1" x14ac:dyDescent="0.2">
      <c r="L89" s="307"/>
      <c r="M89" s="308"/>
      <c r="N89" s="308"/>
      <c r="O89" s="308"/>
      <c r="P89" s="309"/>
      <c r="Q89" s="19"/>
    </row>
    <row r="90" spans="2:17" s="5" customFormat="1" ht="16.149999999999999" customHeight="1" x14ac:dyDescent="0.2">
      <c r="L90" s="307"/>
      <c r="M90" s="308"/>
      <c r="N90" s="308"/>
      <c r="O90" s="308"/>
      <c r="P90" s="309"/>
      <c r="Q90" s="19"/>
    </row>
    <row r="91" spans="2:17" s="5" customFormat="1" ht="16.149999999999999" customHeight="1" x14ac:dyDescent="0.2">
      <c r="L91" s="307"/>
      <c r="M91" s="308"/>
      <c r="N91" s="308"/>
      <c r="O91" s="308"/>
      <c r="P91" s="309"/>
      <c r="Q91" s="19"/>
    </row>
    <row r="92" spans="2:17" s="5" customFormat="1" ht="16.149999999999999" customHeight="1" x14ac:dyDescent="0.2">
      <c r="L92" s="307"/>
      <c r="M92" s="308"/>
      <c r="N92" s="308"/>
      <c r="O92" s="308"/>
      <c r="P92" s="309"/>
      <c r="Q92" s="19"/>
    </row>
    <row r="93" spans="2:17" s="5" customFormat="1" ht="16.149999999999999" customHeight="1" x14ac:dyDescent="0.2">
      <c r="B93" s="213" t="s">
        <v>881</v>
      </c>
      <c r="C93" s="213"/>
      <c r="D93" s="213"/>
      <c r="E93" s="213"/>
      <c r="F93" s="213"/>
      <c r="G93" s="213"/>
      <c r="H93" s="213"/>
      <c r="I93" s="213"/>
      <c r="J93" s="213"/>
      <c r="L93" s="307"/>
      <c r="M93" s="308"/>
      <c r="N93" s="308"/>
      <c r="O93" s="308"/>
      <c r="P93" s="309"/>
      <c r="Q93" s="19"/>
    </row>
    <row r="94" spans="2:17" s="5" customFormat="1" ht="16.149999999999999" customHeight="1" x14ac:dyDescent="0.2">
      <c r="B94" s="213"/>
      <c r="C94" s="213"/>
      <c r="D94" s="213"/>
      <c r="E94" s="213"/>
      <c r="F94" s="213"/>
      <c r="G94" s="213"/>
      <c r="H94" s="213"/>
      <c r="I94" s="213"/>
      <c r="J94" s="213"/>
      <c r="L94" s="307"/>
      <c r="M94" s="308"/>
      <c r="N94" s="308"/>
      <c r="O94" s="308"/>
      <c r="P94" s="309"/>
      <c r="Q94" s="19"/>
    </row>
    <row r="95" spans="2:17" s="5" customFormat="1" ht="16.149999999999999" customHeight="1" x14ac:dyDescent="0.2">
      <c r="B95" s="213"/>
      <c r="C95" s="213"/>
      <c r="D95" s="213"/>
      <c r="E95" s="213"/>
      <c r="F95" s="213"/>
      <c r="G95" s="213"/>
      <c r="H95" s="213"/>
      <c r="I95" s="213"/>
      <c r="J95" s="213"/>
      <c r="L95" s="307"/>
      <c r="M95" s="308"/>
      <c r="N95" s="308"/>
      <c r="O95" s="308"/>
      <c r="P95" s="309"/>
      <c r="Q95" s="19"/>
    </row>
    <row r="96" spans="2:17" s="5" customFormat="1" ht="16.149999999999999" customHeight="1" x14ac:dyDescent="0.2">
      <c r="L96" s="307"/>
      <c r="M96" s="308"/>
      <c r="N96" s="308"/>
      <c r="O96" s="308"/>
      <c r="P96" s="309"/>
      <c r="Q96" s="19"/>
    </row>
    <row r="97" spans="2:17" s="5" customFormat="1" ht="16.149999999999999" customHeight="1" x14ac:dyDescent="0.2">
      <c r="L97" s="307"/>
      <c r="M97" s="308"/>
      <c r="N97" s="308"/>
      <c r="O97" s="308"/>
      <c r="P97" s="309"/>
      <c r="Q97" s="19"/>
    </row>
    <row r="98" spans="2:17" s="5" customFormat="1" ht="16.149999999999999" customHeight="1" x14ac:dyDescent="0.2">
      <c r="L98" s="307"/>
      <c r="M98" s="308"/>
      <c r="N98" s="308"/>
      <c r="O98" s="308"/>
      <c r="P98" s="309"/>
      <c r="Q98" s="19"/>
    </row>
    <row r="99" spans="2:17" s="5" customFormat="1" ht="16.149999999999999" customHeight="1" x14ac:dyDescent="0.2">
      <c r="L99" s="307"/>
      <c r="M99" s="308"/>
      <c r="N99" s="308"/>
      <c r="O99" s="308"/>
      <c r="P99" s="309"/>
      <c r="Q99" s="19"/>
    </row>
    <row r="100" spans="2:17" s="5" customFormat="1" ht="16.149999999999999" customHeight="1" x14ac:dyDescent="0.2">
      <c r="L100" s="307"/>
      <c r="M100" s="308"/>
      <c r="N100" s="308"/>
      <c r="O100" s="308"/>
      <c r="P100" s="309"/>
      <c r="Q100" s="19"/>
    </row>
    <row r="101" spans="2:17" s="5" customFormat="1" ht="16.149999999999999" customHeight="1" x14ac:dyDescent="0.2">
      <c r="L101" s="307"/>
      <c r="M101" s="308"/>
      <c r="N101" s="308"/>
      <c r="O101" s="308"/>
      <c r="P101" s="309"/>
      <c r="Q101" s="19"/>
    </row>
    <row r="102" spans="2:17" s="5" customFormat="1" ht="16.149999999999999" customHeight="1" x14ac:dyDescent="0.2">
      <c r="L102" s="310"/>
      <c r="M102" s="311"/>
      <c r="N102" s="311"/>
      <c r="O102" s="311"/>
      <c r="P102" s="312"/>
      <c r="Q102" s="19"/>
    </row>
    <row r="103" spans="2:17" s="5" customFormat="1" ht="16.149999999999999" customHeight="1" x14ac:dyDescent="0.2">
      <c r="P103" s="19"/>
      <c r="Q103" s="19"/>
    </row>
    <row r="104" spans="2:17" s="5" customFormat="1" ht="16.149999999999999" customHeight="1" x14ac:dyDescent="0.2">
      <c r="P104" s="19"/>
      <c r="Q104" s="19"/>
    </row>
    <row r="105" spans="2:17" s="5" customFormat="1" ht="16.149999999999999" customHeight="1" x14ac:dyDescent="0.2">
      <c r="P105" s="19"/>
      <c r="Q105" s="19"/>
    </row>
    <row r="106" spans="2:17" s="5" customFormat="1" ht="16.149999999999999" customHeight="1" x14ac:dyDescent="0.2">
      <c r="P106" s="19"/>
      <c r="Q106" s="19"/>
    </row>
    <row r="107" spans="2:17" s="5" customFormat="1" ht="16.149999999999999" customHeight="1" x14ac:dyDescent="0.2">
      <c r="P107" s="19"/>
      <c r="Q107" s="19"/>
    </row>
    <row r="108" spans="2:17" s="5" customFormat="1" ht="16.149999999999999" customHeight="1" x14ac:dyDescent="0.2">
      <c r="P108" s="19"/>
      <c r="Q108" s="19"/>
    </row>
    <row r="109" spans="2:17" s="5" customFormat="1" ht="16.149999999999999" customHeight="1" x14ac:dyDescent="0.2">
      <c r="B109" s="340" t="s">
        <v>154</v>
      </c>
      <c r="C109" s="340"/>
      <c r="D109" s="340"/>
      <c r="E109" s="340"/>
      <c r="F109" s="340"/>
      <c r="G109" s="340"/>
      <c r="H109" s="340"/>
      <c r="I109" s="340"/>
      <c r="J109" s="340"/>
      <c r="K109" s="326" t="s">
        <v>155</v>
      </c>
      <c r="L109" s="347" t="s">
        <v>1066</v>
      </c>
      <c r="M109" s="348"/>
      <c r="N109" s="348"/>
      <c r="O109" s="348"/>
      <c r="P109" s="349"/>
      <c r="Q109" s="19"/>
    </row>
    <row r="110" spans="2:17" s="5" customFormat="1" ht="16.149999999999999" customHeight="1" x14ac:dyDescent="0.2">
      <c r="B110" s="340"/>
      <c r="C110" s="340"/>
      <c r="D110" s="340"/>
      <c r="E110" s="340"/>
      <c r="F110" s="340"/>
      <c r="G110" s="340"/>
      <c r="H110" s="340"/>
      <c r="I110" s="340"/>
      <c r="J110" s="340"/>
      <c r="K110" s="326"/>
      <c r="L110" s="350"/>
      <c r="M110" s="351"/>
      <c r="N110" s="351"/>
      <c r="O110" s="351"/>
      <c r="P110" s="352"/>
      <c r="Q110" s="19"/>
    </row>
    <row r="111" spans="2:17" s="5" customFormat="1" ht="16.149999999999999" customHeight="1" x14ac:dyDescent="0.2">
      <c r="B111" s="213" t="s">
        <v>1067</v>
      </c>
      <c r="C111" s="213"/>
      <c r="D111" s="213"/>
      <c r="E111" s="213"/>
      <c r="F111" s="213"/>
      <c r="G111" s="213"/>
      <c r="H111" s="213"/>
      <c r="I111" s="213"/>
      <c r="J111" s="213"/>
      <c r="L111" s="350"/>
      <c r="M111" s="351"/>
      <c r="N111" s="351"/>
      <c r="O111" s="351"/>
      <c r="P111" s="352"/>
      <c r="Q111" s="19"/>
    </row>
    <row r="112" spans="2:17" s="5" customFormat="1" ht="16.149999999999999" customHeight="1" x14ac:dyDescent="0.2">
      <c r="B112" s="213"/>
      <c r="C112" s="213"/>
      <c r="D112" s="213"/>
      <c r="E112" s="213"/>
      <c r="F112" s="213"/>
      <c r="G112" s="213"/>
      <c r="H112" s="213"/>
      <c r="I112" s="213"/>
      <c r="J112" s="213"/>
      <c r="L112" s="350"/>
      <c r="M112" s="351"/>
      <c r="N112" s="351"/>
      <c r="O112" s="351"/>
      <c r="P112" s="352"/>
      <c r="Q112" s="19"/>
    </row>
    <row r="113" spans="1:17" s="5" customFormat="1" ht="16.149999999999999" customHeight="1" x14ac:dyDescent="0.2">
      <c r="B113" s="213"/>
      <c r="C113" s="213"/>
      <c r="D113" s="213"/>
      <c r="E113" s="213"/>
      <c r="F113" s="213"/>
      <c r="G113" s="213"/>
      <c r="H113" s="213"/>
      <c r="I113" s="213"/>
      <c r="J113" s="213"/>
      <c r="L113" s="350"/>
      <c r="M113" s="351"/>
      <c r="N113" s="351"/>
      <c r="O113" s="351"/>
      <c r="P113" s="352"/>
      <c r="Q113" s="19"/>
    </row>
    <row r="114" spans="1:17" s="5" customFormat="1" ht="16.149999999999999" customHeight="1" x14ac:dyDescent="0.2">
      <c r="B114" s="213"/>
      <c r="C114" s="213"/>
      <c r="D114" s="213"/>
      <c r="E114" s="213"/>
      <c r="F114" s="213"/>
      <c r="G114" s="213"/>
      <c r="H114" s="213"/>
      <c r="I114" s="213"/>
      <c r="J114" s="213"/>
      <c r="L114" s="350"/>
      <c r="M114" s="351"/>
      <c r="N114" s="351"/>
      <c r="O114" s="351"/>
      <c r="P114" s="352"/>
      <c r="Q114" s="19"/>
    </row>
    <row r="115" spans="1:17" s="5" customFormat="1" ht="16.149999999999999" customHeight="1" x14ac:dyDescent="0.2">
      <c r="B115" s="213"/>
      <c r="C115" s="213"/>
      <c r="D115" s="213"/>
      <c r="E115" s="213"/>
      <c r="F115" s="213"/>
      <c r="G115" s="213"/>
      <c r="H115" s="213"/>
      <c r="I115" s="213"/>
      <c r="J115" s="213"/>
      <c r="L115" s="350"/>
      <c r="M115" s="351"/>
      <c r="N115" s="351"/>
      <c r="O115" s="351"/>
      <c r="P115" s="352"/>
      <c r="Q115" s="19"/>
    </row>
    <row r="116" spans="1:17" s="5" customFormat="1" ht="16.149999999999999" customHeight="1" x14ac:dyDescent="0.2">
      <c r="B116" s="213"/>
      <c r="C116" s="213"/>
      <c r="D116" s="213"/>
      <c r="E116" s="213"/>
      <c r="F116" s="213"/>
      <c r="G116" s="213"/>
      <c r="H116" s="213"/>
      <c r="I116" s="213"/>
      <c r="J116" s="213"/>
      <c r="L116" s="350"/>
      <c r="M116" s="351"/>
      <c r="N116" s="351"/>
      <c r="O116" s="351"/>
      <c r="P116" s="352"/>
      <c r="Q116" s="19"/>
    </row>
    <row r="117" spans="1:17" s="5" customFormat="1" ht="16.149999999999999" customHeight="1" x14ac:dyDescent="0.2">
      <c r="B117" s="334" t="s">
        <v>84</v>
      </c>
      <c r="C117" s="334"/>
      <c r="D117" s="334"/>
      <c r="E117" s="334" t="s">
        <v>85</v>
      </c>
      <c r="F117" s="334"/>
      <c r="G117" s="334" t="s">
        <v>86</v>
      </c>
      <c r="H117" s="334"/>
      <c r="I117" s="335" t="s">
        <v>87</v>
      </c>
      <c r="J117" s="336"/>
      <c r="L117" s="350"/>
      <c r="M117" s="351"/>
      <c r="N117" s="351"/>
      <c r="O117" s="351"/>
      <c r="P117" s="352"/>
      <c r="Q117" s="19"/>
    </row>
    <row r="118" spans="1:17" s="5" customFormat="1" ht="16.149999999999999" customHeight="1" x14ac:dyDescent="0.2">
      <c r="B118" s="334"/>
      <c r="C118" s="334"/>
      <c r="D118" s="334"/>
      <c r="E118" s="334"/>
      <c r="F118" s="334"/>
      <c r="G118" s="334"/>
      <c r="H118" s="334"/>
      <c r="I118" s="337"/>
      <c r="J118" s="338"/>
      <c r="L118" s="350"/>
      <c r="M118" s="351"/>
      <c r="N118" s="351"/>
      <c r="O118" s="351"/>
      <c r="P118" s="352"/>
      <c r="Q118" s="19"/>
    </row>
    <row r="119" spans="1:17" s="5" customFormat="1" ht="16.149999999999999" customHeight="1" x14ac:dyDescent="0.2">
      <c r="B119" s="344" t="s">
        <v>88</v>
      </c>
      <c r="C119" s="344"/>
      <c r="D119" s="344"/>
      <c r="E119" s="327" t="s">
        <v>733</v>
      </c>
      <c r="F119" s="327"/>
      <c r="G119" s="320" t="s">
        <v>89</v>
      </c>
      <c r="H119" s="320"/>
      <c r="I119" s="327"/>
      <c r="J119" s="327"/>
      <c r="L119" s="350"/>
      <c r="M119" s="351"/>
      <c r="N119" s="351"/>
      <c r="O119" s="351"/>
      <c r="P119" s="352"/>
      <c r="Q119" s="19"/>
    </row>
    <row r="120" spans="1:17" s="5" customFormat="1" ht="16.149999999999999" customHeight="1" x14ac:dyDescent="0.2">
      <c r="B120" s="344"/>
      <c r="C120" s="344"/>
      <c r="D120" s="344"/>
      <c r="E120" s="327"/>
      <c r="F120" s="327"/>
      <c r="G120" s="320"/>
      <c r="H120" s="320"/>
      <c r="I120" s="327"/>
      <c r="J120" s="327"/>
      <c r="L120" s="353"/>
      <c r="M120" s="354"/>
      <c r="N120" s="354"/>
      <c r="O120" s="354"/>
      <c r="P120" s="355"/>
      <c r="Q120" s="19"/>
    </row>
    <row r="121" spans="1:17" s="5" customFormat="1" ht="16.149999999999999" customHeight="1" thickBot="1" x14ac:dyDescent="0.25">
      <c r="B121" s="328"/>
      <c r="C121" s="328"/>
      <c r="D121" s="328"/>
      <c r="E121" s="321"/>
      <c r="F121" s="321"/>
      <c r="G121" s="356"/>
      <c r="H121" s="356"/>
      <c r="I121" s="321"/>
      <c r="J121" s="321"/>
      <c r="P121" s="19"/>
      <c r="Q121" s="19"/>
    </row>
    <row r="122" spans="1:17" s="5" customFormat="1" ht="16.149999999999999" customHeight="1" thickTop="1" x14ac:dyDescent="0.2">
      <c r="A122" s="316" t="s">
        <v>156</v>
      </c>
      <c r="B122" s="345" t="s">
        <v>92</v>
      </c>
      <c r="C122" s="345"/>
      <c r="D122" s="345"/>
      <c r="E122" s="331"/>
      <c r="F122" s="331"/>
      <c r="G122" s="319" t="s">
        <v>90</v>
      </c>
      <c r="H122" s="319"/>
      <c r="I122" s="331"/>
      <c r="J122" s="332"/>
      <c r="K122" s="357" t="s">
        <v>356</v>
      </c>
      <c r="L122" s="231" t="s">
        <v>1068</v>
      </c>
      <c r="M122" s="232"/>
      <c r="N122" s="232"/>
      <c r="O122" s="232"/>
      <c r="P122" s="233"/>
      <c r="Q122" s="19"/>
    </row>
    <row r="123" spans="1:17" s="5" customFormat="1" ht="16.149999999999999" customHeight="1" x14ac:dyDescent="0.2">
      <c r="A123" s="317"/>
      <c r="B123" s="344"/>
      <c r="C123" s="344"/>
      <c r="D123" s="344"/>
      <c r="E123" s="327"/>
      <c r="F123" s="327"/>
      <c r="G123" s="320"/>
      <c r="H123" s="320"/>
      <c r="I123" s="327"/>
      <c r="J123" s="333"/>
      <c r="K123" s="357"/>
      <c r="L123" s="234"/>
      <c r="M123" s="222"/>
      <c r="N123" s="222"/>
      <c r="O123" s="222"/>
      <c r="P123" s="235"/>
      <c r="Q123" s="19"/>
    </row>
    <row r="124" spans="1:17" s="5" customFormat="1" ht="16.149999999999999" customHeight="1" x14ac:dyDescent="0.2">
      <c r="A124" s="317"/>
      <c r="B124" s="344"/>
      <c r="C124" s="344"/>
      <c r="D124" s="344"/>
      <c r="E124" s="327"/>
      <c r="F124" s="327"/>
      <c r="G124" s="320"/>
      <c r="H124" s="320"/>
      <c r="I124" s="327"/>
      <c r="J124" s="333"/>
      <c r="L124" s="234"/>
      <c r="M124" s="222"/>
      <c r="N124" s="222"/>
      <c r="O124" s="222"/>
      <c r="P124" s="235"/>
      <c r="Q124" s="19"/>
    </row>
    <row r="125" spans="1:17" s="5" customFormat="1" ht="16.149999999999999" customHeight="1" x14ac:dyDescent="0.2">
      <c r="A125" s="317"/>
      <c r="B125" s="328" t="s">
        <v>93</v>
      </c>
      <c r="C125" s="328"/>
      <c r="D125" s="328"/>
      <c r="E125" s="321"/>
      <c r="F125" s="321"/>
      <c r="G125" s="356" t="s">
        <v>91</v>
      </c>
      <c r="H125" s="356"/>
      <c r="I125" s="321"/>
      <c r="J125" s="322"/>
      <c r="L125" s="234"/>
      <c r="M125" s="222"/>
      <c r="N125" s="222"/>
      <c r="O125" s="222"/>
      <c r="P125" s="235"/>
      <c r="Q125" s="19"/>
    </row>
    <row r="126" spans="1:17" s="5" customFormat="1" ht="16.149999999999999" customHeight="1" x14ac:dyDescent="0.2">
      <c r="A126" s="317"/>
      <c r="B126" s="329"/>
      <c r="C126" s="329"/>
      <c r="D126" s="329"/>
      <c r="E126" s="283"/>
      <c r="F126" s="283"/>
      <c r="G126" s="294"/>
      <c r="H126" s="294"/>
      <c r="I126" s="283"/>
      <c r="J126" s="323"/>
      <c r="L126" s="234"/>
      <c r="M126" s="222"/>
      <c r="N126" s="222"/>
      <c r="O126" s="222"/>
      <c r="P126" s="235"/>
      <c r="Q126" s="19"/>
    </row>
    <row r="127" spans="1:17" s="5" customFormat="1" ht="16.149999999999999" customHeight="1" x14ac:dyDescent="0.2">
      <c r="A127" s="317"/>
      <c r="B127" s="329"/>
      <c r="C127" s="329"/>
      <c r="D127" s="329"/>
      <c r="E127" s="283"/>
      <c r="F127" s="283"/>
      <c r="G127" s="294"/>
      <c r="H127" s="294"/>
      <c r="I127" s="283"/>
      <c r="J127" s="323"/>
      <c r="L127" s="234"/>
      <c r="M127" s="222"/>
      <c r="N127" s="222"/>
      <c r="O127" s="222"/>
      <c r="P127" s="235"/>
      <c r="Q127" s="19"/>
    </row>
    <row r="128" spans="1:17" s="5" customFormat="1" ht="16.149999999999999" customHeight="1" thickBot="1" x14ac:dyDescent="0.25">
      <c r="A128" s="318"/>
      <c r="B128" s="330"/>
      <c r="C128" s="330"/>
      <c r="D128" s="330"/>
      <c r="E128" s="324"/>
      <c r="F128" s="324"/>
      <c r="G128" s="359"/>
      <c r="H128" s="359"/>
      <c r="I128" s="324"/>
      <c r="J128" s="325"/>
      <c r="L128" s="234"/>
      <c r="M128" s="222"/>
      <c r="N128" s="222"/>
      <c r="O128" s="222"/>
      <c r="P128" s="235"/>
      <c r="Q128" s="19"/>
    </row>
    <row r="129" spans="2:17" s="5" customFormat="1" ht="16.149999999999999" customHeight="1" thickTop="1" x14ac:dyDescent="0.2">
      <c r="B129" s="329" t="s">
        <v>423</v>
      </c>
      <c r="C129" s="329"/>
      <c r="D129" s="329"/>
      <c r="E129" s="283"/>
      <c r="F129" s="283"/>
      <c r="G129" s="294" t="s">
        <v>424</v>
      </c>
      <c r="H129" s="294"/>
      <c r="I129" s="283"/>
      <c r="J129" s="283"/>
      <c r="L129" s="234"/>
      <c r="M129" s="222"/>
      <c r="N129" s="222"/>
      <c r="O129" s="222"/>
      <c r="P129" s="235"/>
      <c r="Q129" s="19"/>
    </row>
    <row r="130" spans="2:17" s="5" customFormat="1" ht="16.149999999999999" customHeight="1" x14ac:dyDescent="0.2">
      <c r="B130" s="329"/>
      <c r="C130" s="329"/>
      <c r="D130" s="329"/>
      <c r="E130" s="283"/>
      <c r="F130" s="283"/>
      <c r="G130" s="294"/>
      <c r="H130" s="294"/>
      <c r="I130" s="283"/>
      <c r="J130" s="283"/>
      <c r="L130" s="234"/>
      <c r="M130" s="222"/>
      <c r="N130" s="222"/>
      <c r="O130" s="222"/>
      <c r="P130" s="235"/>
      <c r="Q130" s="19"/>
    </row>
    <row r="131" spans="2:17" s="5" customFormat="1" ht="16.149999999999999" customHeight="1" x14ac:dyDescent="0.2">
      <c r="B131" s="329"/>
      <c r="C131" s="329"/>
      <c r="D131" s="329"/>
      <c r="E131" s="283"/>
      <c r="F131" s="283"/>
      <c r="G131" s="294"/>
      <c r="H131" s="294"/>
      <c r="I131" s="283"/>
      <c r="J131" s="283"/>
      <c r="L131" s="234"/>
      <c r="M131" s="222"/>
      <c r="N131" s="222"/>
      <c r="O131" s="222"/>
      <c r="P131" s="235"/>
      <c r="Q131" s="19"/>
    </row>
    <row r="132" spans="2:17" s="5" customFormat="1" ht="16.149999999999999" customHeight="1" x14ac:dyDescent="0.2">
      <c r="B132" s="360"/>
      <c r="C132" s="360"/>
      <c r="D132" s="360"/>
      <c r="E132" s="284"/>
      <c r="F132" s="284"/>
      <c r="G132" s="295"/>
      <c r="H132" s="295"/>
      <c r="I132" s="284"/>
      <c r="J132" s="284"/>
      <c r="L132" s="234"/>
      <c r="M132" s="222"/>
      <c r="N132" s="222"/>
      <c r="O132" s="222"/>
      <c r="P132" s="235"/>
      <c r="Q132" s="19"/>
    </row>
    <row r="133" spans="2:17" s="5" customFormat="1" ht="16.149999999999999" customHeight="1" x14ac:dyDescent="0.2">
      <c r="B133" s="285" t="s">
        <v>476</v>
      </c>
      <c r="C133" s="286"/>
      <c r="D133" s="287"/>
      <c r="E133" s="283"/>
      <c r="F133" s="283"/>
      <c r="G133" s="294" t="s">
        <v>477</v>
      </c>
      <c r="H133" s="294"/>
      <c r="I133" s="283"/>
      <c r="J133" s="283"/>
      <c r="L133" s="234"/>
      <c r="M133" s="222"/>
      <c r="N133" s="222"/>
      <c r="O133" s="222"/>
      <c r="P133" s="235"/>
      <c r="Q133" s="19"/>
    </row>
    <row r="134" spans="2:17" ht="16.149999999999999" customHeight="1" x14ac:dyDescent="0.2">
      <c r="B134" s="288"/>
      <c r="C134" s="289"/>
      <c r="D134" s="290"/>
      <c r="E134" s="283"/>
      <c r="F134" s="283"/>
      <c r="G134" s="294"/>
      <c r="H134" s="294"/>
      <c r="I134" s="283"/>
      <c r="J134" s="283"/>
      <c r="L134" s="234"/>
      <c r="M134" s="222"/>
      <c r="N134" s="222"/>
      <c r="O134" s="222"/>
      <c r="P134" s="235"/>
      <c r="Q134" s="19"/>
    </row>
    <row r="135" spans="2:17" ht="16.149999999999999" customHeight="1" x14ac:dyDescent="0.2">
      <c r="B135" s="288"/>
      <c r="C135" s="289"/>
      <c r="D135" s="290"/>
      <c r="E135" s="283"/>
      <c r="F135" s="283"/>
      <c r="G135" s="294"/>
      <c r="H135" s="294"/>
      <c r="I135" s="283"/>
      <c r="J135" s="283"/>
      <c r="L135" s="234"/>
      <c r="M135" s="222"/>
      <c r="N135" s="222"/>
      <c r="O135" s="222"/>
      <c r="P135" s="235"/>
      <c r="Q135" s="19"/>
    </row>
    <row r="136" spans="2:17" ht="16.149999999999999" customHeight="1" x14ac:dyDescent="0.2">
      <c r="B136" s="291"/>
      <c r="C136" s="292"/>
      <c r="D136" s="293"/>
      <c r="E136" s="284"/>
      <c r="F136" s="284"/>
      <c r="G136" s="295"/>
      <c r="H136" s="295"/>
      <c r="I136" s="284"/>
      <c r="J136" s="284"/>
      <c r="L136" s="234"/>
      <c r="M136" s="222"/>
      <c r="N136" s="222"/>
      <c r="O136" s="222"/>
      <c r="P136" s="235"/>
      <c r="Q136" s="19"/>
    </row>
    <row r="137" spans="2:17" ht="16.149999999999999" customHeight="1" x14ac:dyDescent="0.2">
      <c r="B137" s="285" t="s">
        <v>478</v>
      </c>
      <c r="C137" s="286"/>
      <c r="D137" s="287"/>
      <c r="E137" s="283"/>
      <c r="F137" s="283"/>
      <c r="G137" s="294" t="s">
        <v>479</v>
      </c>
      <c r="H137" s="294"/>
      <c r="I137" s="283"/>
      <c r="J137" s="283"/>
      <c r="L137" s="234"/>
      <c r="M137" s="222"/>
      <c r="N137" s="222"/>
      <c r="O137" s="222"/>
      <c r="P137" s="235"/>
      <c r="Q137" s="19"/>
    </row>
    <row r="138" spans="2:17" ht="16.149999999999999" customHeight="1" x14ac:dyDescent="0.2">
      <c r="B138" s="288"/>
      <c r="C138" s="289"/>
      <c r="D138" s="290"/>
      <c r="E138" s="283"/>
      <c r="F138" s="283"/>
      <c r="G138" s="294"/>
      <c r="H138" s="294"/>
      <c r="I138" s="283"/>
      <c r="J138" s="283"/>
      <c r="L138" s="234"/>
      <c r="M138" s="222"/>
      <c r="N138" s="222"/>
      <c r="O138" s="222"/>
      <c r="P138" s="235"/>
      <c r="Q138" s="19"/>
    </row>
    <row r="139" spans="2:17" ht="16.149999999999999" customHeight="1" x14ac:dyDescent="0.2">
      <c r="B139" s="288"/>
      <c r="C139" s="289"/>
      <c r="D139" s="290"/>
      <c r="E139" s="283"/>
      <c r="F139" s="283"/>
      <c r="G139" s="294"/>
      <c r="H139" s="294"/>
      <c r="I139" s="283"/>
      <c r="J139" s="283"/>
      <c r="L139" s="234"/>
      <c r="M139" s="222"/>
      <c r="N139" s="222"/>
      <c r="O139" s="222"/>
      <c r="P139" s="235"/>
      <c r="Q139" s="19"/>
    </row>
    <row r="140" spans="2:17" ht="16.149999999999999" customHeight="1" x14ac:dyDescent="0.2">
      <c r="B140" s="291"/>
      <c r="C140" s="292"/>
      <c r="D140" s="293"/>
      <c r="E140" s="284"/>
      <c r="F140" s="284"/>
      <c r="G140" s="295"/>
      <c r="H140" s="295"/>
      <c r="I140" s="284"/>
      <c r="J140" s="284"/>
      <c r="L140" s="234"/>
      <c r="M140" s="222"/>
      <c r="N140" s="222"/>
      <c r="O140" s="222"/>
      <c r="P140" s="235"/>
      <c r="Q140" s="19"/>
    </row>
    <row r="141" spans="2:17" ht="16.149999999999999" customHeight="1" x14ac:dyDescent="0.2">
      <c r="B141" s="285" t="s">
        <v>480</v>
      </c>
      <c r="C141" s="286"/>
      <c r="D141" s="287"/>
      <c r="E141" s="296" t="s">
        <v>481</v>
      </c>
      <c r="F141" s="297"/>
      <c r="G141" s="297"/>
      <c r="H141" s="298"/>
      <c r="I141" s="283"/>
      <c r="J141" s="283"/>
      <c r="L141" s="234"/>
      <c r="M141" s="222"/>
      <c r="N141" s="222"/>
      <c r="O141" s="222"/>
      <c r="P141" s="235"/>
      <c r="Q141" s="19"/>
    </row>
    <row r="142" spans="2:17" ht="16.149999999999999" customHeight="1" x14ac:dyDescent="0.2">
      <c r="B142" s="288"/>
      <c r="C142" s="289"/>
      <c r="D142" s="290"/>
      <c r="E142" s="299"/>
      <c r="F142" s="222"/>
      <c r="G142" s="222"/>
      <c r="H142" s="300"/>
      <c r="I142" s="283"/>
      <c r="J142" s="283"/>
      <c r="L142" s="234"/>
      <c r="M142" s="222"/>
      <c r="N142" s="222"/>
      <c r="O142" s="222"/>
      <c r="P142" s="235"/>
      <c r="Q142" s="19"/>
    </row>
    <row r="143" spans="2:17" ht="16.149999999999999" customHeight="1" x14ac:dyDescent="0.2">
      <c r="B143" s="288"/>
      <c r="C143" s="289"/>
      <c r="D143" s="290"/>
      <c r="E143" s="299"/>
      <c r="F143" s="222"/>
      <c r="G143" s="222"/>
      <c r="H143" s="300"/>
      <c r="I143" s="283"/>
      <c r="J143" s="283"/>
      <c r="L143" s="236"/>
      <c r="M143" s="237"/>
      <c r="N143" s="237"/>
      <c r="O143" s="237"/>
      <c r="P143" s="238"/>
      <c r="Q143" s="19"/>
    </row>
    <row r="144" spans="2:17" ht="16.149999999999999" customHeight="1" x14ac:dyDescent="0.2">
      <c r="B144" s="291"/>
      <c r="C144" s="292"/>
      <c r="D144" s="293"/>
      <c r="E144" s="301"/>
      <c r="F144" s="302"/>
      <c r="G144" s="302"/>
      <c r="H144" s="303"/>
      <c r="I144" s="284"/>
      <c r="J144" s="284"/>
      <c r="P144" s="24"/>
      <c r="Q144" s="19"/>
    </row>
    <row r="145" spans="1:17" ht="16.149999999999999" customHeight="1" x14ac:dyDescent="0.2">
      <c r="K145" s="343" t="s">
        <v>199</v>
      </c>
      <c r="L145" s="231" t="s">
        <v>1069</v>
      </c>
      <c r="M145" s="232"/>
      <c r="N145" s="232"/>
      <c r="O145" s="232"/>
      <c r="P145" s="233"/>
      <c r="Q145" s="19"/>
    </row>
    <row r="146" spans="1:17" ht="16.149999999999999" customHeight="1" x14ac:dyDescent="0.2">
      <c r="B146" s="358" t="s">
        <v>309</v>
      </c>
      <c r="C146" s="358"/>
      <c r="D146" s="358"/>
      <c r="E146" s="358"/>
      <c r="F146" s="358"/>
      <c r="G146" s="358"/>
      <c r="H146" s="358"/>
      <c r="I146" s="358"/>
      <c r="J146" s="358"/>
      <c r="K146" s="343"/>
      <c r="L146" s="234"/>
      <c r="M146" s="222"/>
      <c r="N146" s="222"/>
      <c r="O146" s="222"/>
      <c r="P146" s="235"/>
      <c r="Q146" s="19"/>
    </row>
    <row r="147" spans="1:17" ht="16.149999999999999" customHeight="1" x14ac:dyDescent="0.2">
      <c r="B147" s="213" t="s">
        <v>882</v>
      </c>
      <c r="C147" s="213"/>
      <c r="D147" s="213"/>
      <c r="E147" s="213"/>
      <c r="F147" s="213"/>
      <c r="G147" s="213"/>
      <c r="H147" s="213"/>
      <c r="I147" s="213"/>
      <c r="J147" s="213"/>
      <c r="K147" s="47"/>
      <c r="L147" s="234"/>
      <c r="M147" s="222"/>
      <c r="N147" s="222"/>
      <c r="O147" s="222"/>
      <c r="P147" s="235"/>
      <c r="Q147" s="19"/>
    </row>
    <row r="148" spans="1:17" ht="16.149999999999999" customHeight="1" x14ac:dyDescent="0.2">
      <c r="B148" s="213"/>
      <c r="C148" s="213"/>
      <c r="D148" s="213"/>
      <c r="E148" s="213"/>
      <c r="F148" s="213"/>
      <c r="G148" s="213"/>
      <c r="H148" s="213"/>
      <c r="I148" s="213"/>
      <c r="J148" s="213"/>
      <c r="K148" s="47"/>
      <c r="L148" s="234"/>
      <c r="M148" s="222"/>
      <c r="N148" s="222"/>
      <c r="O148" s="222"/>
      <c r="P148" s="235"/>
      <c r="Q148" s="19"/>
    </row>
    <row r="149" spans="1:17" ht="16.149999999999999" customHeight="1" x14ac:dyDescent="0.2">
      <c r="B149" s="5"/>
      <c r="C149" s="5"/>
      <c r="D149" s="5"/>
      <c r="E149" s="5"/>
      <c r="F149" s="5"/>
      <c r="G149" s="5"/>
      <c r="H149" s="5"/>
      <c r="I149" s="5"/>
      <c r="J149" s="5"/>
      <c r="K149" s="47"/>
      <c r="L149" s="234"/>
      <c r="M149" s="222"/>
      <c r="N149" s="222"/>
      <c r="O149" s="222"/>
      <c r="P149" s="235"/>
      <c r="Q149" s="19"/>
    </row>
    <row r="150" spans="1:17" ht="16.149999999999999" customHeight="1" x14ac:dyDescent="0.2">
      <c r="B150" s="5"/>
      <c r="C150" s="5"/>
      <c r="D150" s="5"/>
      <c r="E150" s="5"/>
      <c r="F150" s="5"/>
      <c r="G150" s="5"/>
      <c r="H150" s="5"/>
      <c r="I150" s="5"/>
      <c r="J150" s="5"/>
      <c r="L150" s="234"/>
      <c r="M150" s="222"/>
      <c r="N150" s="222"/>
      <c r="O150" s="222"/>
      <c r="P150" s="235"/>
      <c r="Q150" s="19"/>
    </row>
    <row r="151" spans="1:17" ht="16.149999999999999" customHeight="1" x14ac:dyDescent="0.2">
      <c r="D151" s="5"/>
      <c r="E151" s="5"/>
      <c r="F151" s="5"/>
      <c r="G151" s="5"/>
      <c r="H151" s="5"/>
      <c r="I151" s="5"/>
      <c r="J151" s="5"/>
      <c r="L151" s="234"/>
      <c r="M151" s="222"/>
      <c r="N151" s="222"/>
      <c r="O151" s="222"/>
      <c r="P151" s="235"/>
      <c r="Q151" s="19"/>
    </row>
    <row r="152" spans="1:17" ht="16.149999999999999" customHeight="1" x14ac:dyDescent="0.2">
      <c r="B152" s="5"/>
      <c r="C152" s="5"/>
      <c r="D152" s="5"/>
      <c r="E152" s="5"/>
      <c r="F152" s="5"/>
      <c r="G152" s="5"/>
      <c r="H152" s="5"/>
      <c r="I152" s="5"/>
      <c r="J152" s="5"/>
      <c r="L152" s="234"/>
      <c r="M152" s="222"/>
      <c r="N152" s="222"/>
      <c r="O152" s="222"/>
      <c r="P152" s="235"/>
      <c r="Q152" s="19"/>
    </row>
    <row r="153" spans="1:17" ht="16.149999999999999" customHeight="1" x14ac:dyDescent="0.2">
      <c r="B153" s="5"/>
      <c r="C153" s="5"/>
      <c r="D153" s="5"/>
      <c r="E153" s="5"/>
      <c r="F153" s="5"/>
      <c r="G153" s="5"/>
      <c r="H153" s="5"/>
      <c r="I153" s="5"/>
      <c r="J153" s="5"/>
      <c r="L153" s="234"/>
      <c r="M153" s="222"/>
      <c r="N153" s="222"/>
      <c r="O153" s="222"/>
      <c r="P153" s="235"/>
      <c r="Q153" s="19"/>
    </row>
    <row r="154" spans="1:17" ht="16.149999999999999" customHeight="1" x14ac:dyDescent="0.2">
      <c r="B154" s="361" t="s">
        <v>301</v>
      </c>
      <c r="C154" s="361"/>
      <c r="D154" s="5"/>
      <c r="E154" s="5"/>
      <c r="F154" s="5"/>
      <c r="G154" s="5"/>
      <c r="H154" s="5"/>
      <c r="I154" s="5"/>
      <c r="J154" s="5"/>
      <c r="L154" s="236"/>
      <c r="M154" s="237"/>
      <c r="N154" s="237"/>
      <c r="O154" s="237"/>
      <c r="P154" s="238"/>
      <c r="Q154" s="19"/>
    </row>
    <row r="155" spans="1:17" ht="16.149999999999999" customHeight="1" x14ac:dyDescent="0.2">
      <c r="B155" s="5"/>
      <c r="C155" s="5"/>
      <c r="D155" s="5"/>
      <c r="E155" s="5"/>
      <c r="F155" s="5"/>
      <c r="G155" s="5"/>
      <c r="H155" s="5"/>
      <c r="I155" s="5"/>
      <c r="J155" s="5"/>
      <c r="L155" s="25"/>
      <c r="M155" s="25"/>
      <c r="N155" s="25"/>
      <c r="O155" s="25"/>
      <c r="P155" s="19"/>
      <c r="Q155" s="19"/>
    </row>
    <row r="156" spans="1:17" ht="16.149999999999999" customHeight="1" x14ac:dyDescent="0.2">
      <c r="A156" s="24"/>
      <c r="B156" s="24"/>
      <c r="C156" s="24"/>
      <c r="D156" s="24"/>
      <c r="E156" s="24"/>
      <c r="F156" s="24"/>
      <c r="G156" s="24"/>
      <c r="H156" s="24"/>
      <c r="I156" s="24"/>
      <c r="J156" s="24"/>
      <c r="K156" s="24"/>
      <c r="L156" s="24"/>
      <c r="M156" s="24"/>
      <c r="N156" s="24"/>
      <c r="O156" s="24"/>
      <c r="P156" s="24"/>
      <c r="Q156" s="19"/>
    </row>
    <row r="157" spans="1:17" ht="16.149999999999999" customHeight="1" x14ac:dyDescent="0.2">
      <c r="B157" s="5"/>
      <c r="C157" s="5"/>
      <c r="D157" s="5"/>
      <c r="E157" s="5"/>
      <c r="F157" s="5"/>
      <c r="G157" s="5"/>
      <c r="H157" s="5"/>
      <c r="I157" s="5"/>
      <c r="J157" s="5"/>
      <c r="P157" s="24"/>
      <c r="Q157" s="19"/>
    </row>
    <row r="158" spans="1:17" ht="16.149999999999999" customHeight="1" x14ac:dyDescent="0.2">
      <c r="B158" s="251" t="s">
        <v>264</v>
      </c>
      <c r="C158" s="251"/>
      <c r="D158" s="251"/>
      <c r="E158" s="5"/>
      <c r="F158" s="5"/>
      <c r="G158" s="5"/>
      <c r="H158" s="5"/>
      <c r="I158" s="5"/>
      <c r="J158" s="5"/>
      <c r="P158" s="24"/>
      <c r="Q158" s="19"/>
    </row>
    <row r="159" spans="1:17" ht="16.149999999999999" customHeight="1" x14ac:dyDescent="0.2">
      <c r="B159" s="250"/>
      <c r="C159" s="250"/>
      <c r="D159" s="250"/>
      <c r="E159" s="5"/>
      <c r="F159" s="5"/>
      <c r="G159" s="5"/>
      <c r="H159" s="5"/>
      <c r="I159" s="5"/>
      <c r="J159" s="5"/>
      <c r="P159" s="24"/>
      <c r="Q159" s="19"/>
    </row>
    <row r="160" spans="1:17" ht="16.149999999999999" customHeight="1" x14ac:dyDescent="0.2">
      <c r="B160" s="246" t="s">
        <v>242</v>
      </c>
      <c r="C160" s="246"/>
      <c r="D160" s="246"/>
      <c r="P160" s="24"/>
      <c r="Q160" s="19"/>
    </row>
    <row r="161" spans="1:17" ht="16.149999999999999" customHeight="1" x14ac:dyDescent="0.2">
      <c r="P161" s="24"/>
      <c r="Q161" s="19"/>
    </row>
    <row r="162" spans="1:17" ht="16.149999999999999" customHeight="1" x14ac:dyDescent="0.2">
      <c r="P162" s="24"/>
      <c r="Q162" s="19"/>
    </row>
    <row r="163" spans="1:17" ht="16.149999999999999" customHeight="1" x14ac:dyDescent="0.2">
      <c r="A163" s="27" t="s">
        <v>325</v>
      </c>
      <c r="B163" s="258" t="s">
        <v>243</v>
      </c>
      <c r="C163" s="258"/>
      <c r="D163" s="258"/>
      <c r="E163" s="258"/>
      <c r="F163" s="258"/>
      <c r="G163" s="258"/>
      <c r="H163" s="258"/>
      <c r="I163" s="258"/>
      <c r="J163" s="258"/>
      <c r="K163" s="258"/>
      <c r="L163" s="258"/>
      <c r="M163" s="258"/>
      <c r="N163" s="5"/>
      <c r="P163" s="24"/>
      <c r="Q163" s="19"/>
    </row>
    <row r="164" spans="1:17" ht="16.149999999999999" customHeight="1" x14ac:dyDescent="0.2">
      <c r="B164" s="5"/>
      <c r="C164" s="5"/>
      <c r="D164" s="5"/>
      <c r="E164" s="5"/>
      <c r="F164" s="5"/>
      <c r="G164" s="5"/>
      <c r="H164" s="5"/>
      <c r="I164" s="5"/>
      <c r="J164" s="5"/>
      <c r="K164" s="5"/>
      <c r="L164" s="5"/>
      <c r="M164" s="5"/>
      <c r="N164" s="5"/>
      <c r="P164" s="24"/>
      <c r="Q164" s="19"/>
    </row>
    <row r="165" spans="1:17" ht="16.149999999999999" customHeight="1" x14ac:dyDescent="0.2">
      <c r="B165" s="14" t="s">
        <v>570</v>
      </c>
      <c r="C165" s="5"/>
      <c r="D165" s="5"/>
      <c r="E165" s="5"/>
      <c r="F165" s="5"/>
      <c r="G165" s="5"/>
      <c r="H165" s="14" t="s">
        <v>571</v>
      </c>
      <c r="I165" s="5"/>
      <c r="J165" s="5"/>
      <c r="K165" s="5"/>
      <c r="L165" s="5"/>
      <c r="M165" s="5"/>
      <c r="N165" s="5"/>
      <c r="P165" s="24"/>
      <c r="Q165" s="19"/>
    </row>
    <row r="166" spans="1:17" ht="16.149999999999999" customHeight="1" x14ac:dyDescent="0.2">
      <c r="B166" s="5"/>
      <c r="C166" s="5"/>
      <c r="D166" s="5"/>
      <c r="E166" s="5"/>
      <c r="F166" s="5"/>
      <c r="G166" s="5"/>
      <c r="H166" s="5"/>
      <c r="I166" s="5"/>
      <c r="J166" s="5"/>
      <c r="K166" s="5"/>
      <c r="L166" s="5"/>
      <c r="M166" s="5"/>
      <c r="N166" s="5"/>
      <c r="P166" s="24"/>
      <c r="Q166" s="19"/>
    </row>
    <row r="167" spans="1:17" ht="16.149999999999999" customHeight="1" x14ac:dyDescent="0.2">
      <c r="B167" s="5"/>
      <c r="C167" s="5"/>
      <c r="D167" s="5"/>
      <c r="E167" s="5"/>
      <c r="F167" s="5"/>
      <c r="G167" s="5"/>
      <c r="H167" s="5"/>
      <c r="I167" s="5"/>
      <c r="J167" s="5"/>
      <c r="K167" s="5"/>
      <c r="L167" s="5"/>
      <c r="M167" s="5"/>
      <c r="N167" s="5"/>
      <c r="P167" s="24"/>
      <c r="Q167" s="19"/>
    </row>
    <row r="168" spans="1:17" ht="16.149999999999999" customHeight="1" x14ac:dyDescent="0.2">
      <c r="B168" s="5"/>
      <c r="C168" s="5"/>
      <c r="D168" s="5"/>
      <c r="E168" s="5"/>
      <c r="F168" s="5"/>
      <c r="G168" s="5"/>
      <c r="H168" s="5"/>
      <c r="I168" s="5"/>
      <c r="J168" s="5"/>
      <c r="K168" s="5"/>
      <c r="L168" s="5"/>
      <c r="M168" s="5"/>
      <c r="N168" s="5"/>
      <c r="P168" s="24"/>
      <c r="Q168" s="19"/>
    </row>
    <row r="169" spans="1:17" ht="16.149999999999999" customHeight="1" x14ac:dyDescent="0.2">
      <c r="C169" s="5"/>
      <c r="D169" s="5"/>
      <c r="E169" s="5"/>
      <c r="F169" s="5"/>
      <c r="G169" s="5"/>
      <c r="H169" s="5"/>
      <c r="I169" s="5"/>
      <c r="J169" s="5"/>
      <c r="K169" s="5"/>
      <c r="L169" s="5"/>
      <c r="M169" s="5"/>
      <c r="N169" s="5"/>
      <c r="P169" s="24"/>
      <c r="Q169" s="19"/>
    </row>
    <row r="170" spans="1:17" ht="16.149999999999999" customHeight="1" x14ac:dyDescent="0.2">
      <c r="B170" s="14" t="s">
        <v>572</v>
      </c>
      <c r="C170" s="5"/>
      <c r="D170" s="5"/>
      <c r="E170" s="5"/>
      <c r="F170" s="5"/>
      <c r="G170" s="5"/>
      <c r="H170" s="5"/>
      <c r="I170" s="5"/>
      <c r="J170" s="5"/>
      <c r="K170" s="5"/>
      <c r="L170" s="5"/>
      <c r="M170" s="5"/>
      <c r="N170" s="5"/>
      <c r="P170" s="24"/>
      <c r="Q170" s="19"/>
    </row>
    <row r="171" spans="1:17" ht="16.149999999999999" customHeight="1" x14ac:dyDescent="0.2">
      <c r="B171" s="5"/>
      <c r="C171" s="5"/>
      <c r="D171" s="5"/>
      <c r="E171" s="5"/>
      <c r="F171" s="5"/>
      <c r="G171" s="5"/>
      <c r="H171" s="5"/>
      <c r="I171" s="5"/>
      <c r="J171" s="5"/>
      <c r="K171" s="5"/>
      <c r="L171" s="5"/>
      <c r="M171" s="5"/>
      <c r="N171" s="5"/>
      <c r="P171" s="24"/>
      <c r="Q171" s="19"/>
    </row>
    <row r="172" spans="1:17" ht="16.149999999999999" customHeight="1" x14ac:dyDescent="0.2">
      <c r="B172" s="5"/>
      <c r="C172" s="5"/>
      <c r="D172" s="5"/>
      <c r="E172" s="5"/>
      <c r="F172" s="5"/>
      <c r="G172" s="5"/>
      <c r="H172" s="14" t="s">
        <v>573</v>
      </c>
      <c r="I172" s="5"/>
      <c r="J172" s="5"/>
      <c r="K172" s="5"/>
      <c r="L172" s="5"/>
      <c r="M172" s="5"/>
      <c r="N172" s="5"/>
      <c r="P172" s="24"/>
      <c r="Q172" s="19"/>
    </row>
    <row r="173" spans="1:17" ht="16.149999999999999" customHeight="1" x14ac:dyDescent="0.2">
      <c r="B173" s="5"/>
      <c r="C173" s="5"/>
      <c r="D173" s="5"/>
      <c r="E173" s="5"/>
      <c r="F173" s="5"/>
      <c r="G173" s="5"/>
      <c r="H173" s="5"/>
      <c r="I173" s="5"/>
      <c r="J173" s="5"/>
      <c r="K173" s="5"/>
      <c r="L173" s="5"/>
      <c r="M173" s="5"/>
      <c r="N173" s="5"/>
      <c r="P173" s="24"/>
      <c r="Q173" s="19"/>
    </row>
    <row r="174" spans="1:17" ht="16.149999999999999" customHeight="1" x14ac:dyDescent="0.2">
      <c r="B174" s="5"/>
      <c r="C174" s="5"/>
      <c r="D174" s="5"/>
      <c r="E174" s="5"/>
      <c r="F174" s="5"/>
      <c r="G174" s="5"/>
      <c r="H174" s="5"/>
      <c r="I174" s="5"/>
      <c r="J174" s="5"/>
      <c r="K174" s="5"/>
      <c r="L174" s="5"/>
      <c r="M174" s="5"/>
      <c r="N174" s="5"/>
      <c r="P174" s="24"/>
      <c r="Q174" s="19"/>
    </row>
    <row r="175" spans="1:17" ht="16.149999999999999" customHeight="1" x14ac:dyDescent="0.2">
      <c r="C175" s="5"/>
      <c r="D175" s="5"/>
      <c r="E175" s="5"/>
      <c r="F175" s="5"/>
      <c r="G175" s="5"/>
      <c r="H175" s="5"/>
      <c r="I175" s="5"/>
      <c r="J175" s="5"/>
      <c r="K175" s="5"/>
      <c r="L175" s="5"/>
      <c r="M175" s="5"/>
      <c r="N175" s="5"/>
      <c r="P175" s="24"/>
      <c r="Q175" s="19"/>
    </row>
    <row r="176" spans="1:17" ht="16.149999999999999" customHeight="1" x14ac:dyDescent="0.2">
      <c r="B176" s="5"/>
      <c r="C176" s="5"/>
      <c r="D176" s="5"/>
      <c r="E176" s="5"/>
      <c r="F176" s="5"/>
      <c r="G176" s="5"/>
      <c r="H176" s="5"/>
      <c r="I176" s="5"/>
      <c r="J176" s="5"/>
      <c r="K176" s="5"/>
      <c r="L176" s="5"/>
      <c r="M176" s="5"/>
      <c r="N176" s="5"/>
      <c r="P176" s="24"/>
      <c r="Q176" s="19"/>
    </row>
    <row r="177" spans="2:17" ht="16.149999999999999" customHeight="1" x14ac:dyDescent="0.2">
      <c r="C177" s="5"/>
      <c r="D177" s="5"/>
      <c r="E177" s="5"/>
      <c r="F177" s="5"/>
      <c r="G177" s="5"/>
      <c r="H177" s="5"/>
      <c r="I177" s="5"/>
      <c r="J177" s="5"/>
      <c r="K177" s="5"/>
      <c r="L177" s="5"/>
      <c r="M177" s="5"/>
      <c r="N177" s="5"/>
      <c r="P177" s="24"/>
      <c r="Q177" s="19"/>
    </row>
    <row r="178" spans="2:17" ht="16.149999999999999" customHeight="1" x14ac:dyDescent="0.2">
      <c r="B178" s="14" t="s">
        <v>357</v>
      </c>
      <c r="C178" s="5"/>
      <c r="D178" s="5"/>
      <c r="E178" s="5"/>
      <c r="F178" s="5"/>
      <c r="G178" s="5"/>
      <c r="H178" s="189" t="s">
        <v>314</v>
      </c>
      <c r="I178" s="5"/>
      <c r="J178" s="5"/>
      <c r="K178" s="5"/>
      <c r="L178" s="5"/>
      <c r="M178" s="5"/>
      <c r="N178" s="5"/>
      <c r="P178" s="24"/>
      <c r="Q178" s="19"/>
    </row>
    <row r="179" spans="2:17" ht="16.149999999999999" customHeight="1" x14ac:dyDescent="0.2">
      <c r="B179" s="5"/>
      <c r="C179" s="5"/>
      <c r="D179" s="5"/>
      <c r="E179" s="5"/>
      <c r="F179" s="5"/>
      <c r="G179" s="5"/>
      <c r="H179" s="5"/>
      <c r="I179" s="5"/>
      <c r="J179" s="5"/>
      <c r="K179" s="5"/>
      <c r="L179" s="5"/>
      <c r="M179" s="5"/>
      <c r="N179" s="5"/>
      <c r="P179" s="24"/>
      <c r="Q179" s="19"/>
    </row>
    <row r="180" spans="2:17" ht="16.149999999999999" customHeight="1" x14ac:dyDescent="0.2">
      <c r="P180" s="24"/>
      <c r="Q180" s="19"/>
    </row>
    <row r="181" spans="2:17" ht="16.149999999999999" customHeight="1" x14ac:dyDescent="0.2">
      <c r="P181" s="24"/>
      <c r="Q181" s="19"/>
    </row>
    <row r="182" spans="2:17" ht="16.149999999999999" customHeight="1" x14ac:dyDescent="0.2">
      <c r="P182" s="24"/>
      <c r="Q182" s="19"/>
    </row>
    <row r="183" spans="2:17" ht="16.149999999999999" customHeight="1" x14ac:dyDescent="0.2">
      <c r="P183" s="24"/>
      <c r="Q183" s="19"/>
    </row>
    <row r="184" spans="2:17" ht="16.149999999999999" customHeight="1" x14ac:dyDescent="0.2">
      <c r="P184" s="24"/>
      <c r="Q184" s="19"/>
    </row>
    <row r="185" spans="2:17" ht="16.149999999999999" customHeight="1" x14ac:dyDescent="0.2">
      <c r="P185" s="24"/>
      <c r="Q185" s="19"/>
    </row>
    <row r="186" spans="2:17" ht="16.149999999999999" customHeight="1" x14ac:dyDescent="0.2">
      <c r="C186" s="258" t="s">
        <v>652</v>
      </c>
      <c r="D186" s="258"/>
      <c r="E186" s="258"/>
      <c r="F186" s="258"/>
      <c r="G186" s="258"/>
      <c r="P186" s="24"/>
      <c r="Q186" s="19"/>
    </row>
    <row r="187" spans="2:17" ht="16.149999999999999" customHeight="1" x14ac:dyDescent="0.2">
      <c r="P187" s="24"/>
      <c r="Q187" s="19"/>
    </row>
    <row r="188" spans="2:17" ht="16.149999999999999" customHeight="1" x14ac:dyDescent="0.25">
      <c r="D188" s="281" t="s">
        <v>883</v>
      </c>
      <c r="E188" s="281"/>
      <c r="F188" s="281"/>
      <c r="G188" s="281"/>
      <c r="H188" s="48"/>
      <c r="P188" s="24"/>
      <c r="Q188" s="19"/>
    </row>
    <row r="189" spans="2:17" ht="16.149999999999999" customHeight="1" x14ac:dyDescent="0.2">
      <c r="P189" s="24"/>
      <c r="Q189" s="19"/>
    </row>
    <row r="190" spans="2:17" ht="16.149999999999999" customHeight="1" x14ac:dyDescent="0.25">
      <c r="D190" s="281" t="s">
        <v>884</v>
      </c>
      <c r="E190" s="281"/>
      <c r="F190" s="281"/>
      <c r="G190" s="281"/>
      <c r="H190" s="188"/>
      <c r="P190" s="24"/>
      <c r="Q190" s="19"/>
    </row>
    <row r="191" spans="2:17" ht="16.149999999999999" customHeight="1" x14ac:dyDescent="0.2">
      <c r="P191" s="24"/>
      <c r="Q191" s="19"/>
    </row>
    <row r="192" spans="2:17" ht="16.149999999999999" customHeight="1" x14ac:dyDescent="0.25">
      <c r="D192" s="281" t="s">
        <v>885</v>
      </c>
      <c r="E192" s="281"/>
      <c r="F192" s="281"/>
      <c r="G192" s="281"/>
      <c r="H192" s="188"/>
      <c r="P192" s="24"/>
      <c r="Q192" s="19"/>
    </row>
    <row r="193" spans="1:17" ht="16.149999999999999" customHeight="1" x14ac:dyDescent="0.2">
      <c r="P193" s="24"/>
      <c r="Q193" s="19"/>
    </row>
    <row r="194" spans="1:17" ht="16.149999999999999" customHeight="1" x14ac:dyDescent="0.25">
      <c r="D194" s="281" t="s">
        <v>886</v>
      </c>
      <c r="E194" s="281"/>
      <c r="F194" s="281"/>
      <c r="G194" s="281"/>
      <c r="H194" s="188"/>
      <c r="P194" s="24"/>
      <c r="Q194" s="19"/>
    </row>
    <row r="195" spans="1:17" ht="16.149999999999999" customHeight="1" x14ac:dyDescent="0.2">
      <c r="P195" s="24"/>
      <c r="Q195" s="19"/>
    </row>
    <row r="196" spans="1:17" ht="16.149999999999999" customHeight="1" x14ac:dyDescent="0.25">
      <c r="D196" s="281" t="s">
        <v>887</v>
      </c>
      <c r="E196" s="281"/>
      <c r="F196" s="281"/>
      <c r="G196" s="281"/>
      <c r="H196" s="188"/>
      <c r="L196" s="259" t="str">
        <f>IF(OR(H188="",H190="",H192="",H194="",H196="",H198=""),"",IF(AND(H188="α",H190="δ",H192="γ",H194="ε",H196="β",H198="ζ"),"Πολύ καλή επίδοση. Μπράβο!","Κάπου εκτροχιάστηκες. Πρόσεχε περισσότερο!"))</f>
        <v/>
      </c>
      <c r="M196" s="259"/>
      <c r="N196" s="259"/>
      <c r="O196" s="259"/>
      <c r="P196" s="239" t="str">
        <f>IF(L196="","",IF(L196="Πολύ καλή επίδοση. Μπράβο!","J","L"))</f>
        <v/>
      </c>
      <c r="Q196" s="19"/>
    </row>
    <row r="197" spans="1:17" ht="16.149999999999999" customHeight="1" x14ac:dyDescent="0.2">
      <c r="L197" s="259"/>
      <c r="M197" s="259"/>
      <c r="N197" s="259"/>
      <c r="O197" s="259"/>
      <c r="P197" s="239"/>
      <c r="Q197" s="19"/>
    </row>
    <row r="198" spans="1:17" ht="16.149999999999999" customHeight="1" x14ac:dyDescent="0.25">
      <c r="D198" s="281" t="s">
        <v>888</v>
      </c>
      <c r="E198" s="281"/>
      <c r="F198" s="281"/>
      <c r="G198" s="281"/>
      <c r="H198" s="188"/>
      <c r="L198" s="259"/>
      <c r="M198" s="259"/>
      <c r="N198" s="259"/>
      <c r="O198" s="259"/>
      <c r="P198" s="239"/>
      <c r="Q198" s="19"/>
    </row>
    <row r="199" spans="1:17" ht="16.149999999999999" customHeight="1" x14ac:dyDescent="0.2">
      <c r="P199" s="24"/>
      <c r="Q199" s="19"/>
    </row>
    <row r="200" spans="1:17" ht="16.149999999999999" customHeight="1" x14ac:dyDescent="0.2">
      <c r="A200" s="27" t="s">
        <v>326</v>
      </c>
      <c r="B200" s="213" t="s">
        <v>1070</v>
      </c>
      <c r="C200" s="213"/>
      <c r="D200" s="213"/>
      <c r="E200" s="213"/>
      <c r="F200" s="213"/>
      <c r="G200" s="213"/>
      <c r="H200" s="213"/>
      <c r="I200" s="213"/>
      <c r="J200" s="213"/>
      <c r="K200" s="213"/>
      <c r="L200" s="213"/>
      <c r="M200" s="213"/>
      <c r="N200" s="213"/>
      <c r="P200" s="24"/>
      <c r="Q200" s="19"/>
    </row>
    <row r="201" spans="1:17" ht="16.149999999999999" customHeight="1" x14ac:dyDescent="0.2">
      <c r="A201" s="27"/>
      <c r="B201" s="213"/>
      <c r="C201" s="213"/>
      <c r="D201" s="213"/>
      <c r="E201" s="213"/>
      <c r="F201" s="213"/>
      <c r="G201" s="213"/>
      <c r="H201" s="213"/>
      <c r="I201" s="213"/>
      <c r="J201" s="213"/>
      <c r="K201" s="213"/>
      <c r="L201" s="213"/>
      <c r="M201" s="213"/>
      <c r="N201" s="213"/>
      <c r="P201" s="24"/>
      <c r="Q201" s="19"/>
    </row>
    <row r="202" spans="1:17" ht="16.149999999999999" customHeight="1" x14ac:dyDescent="0.2">
      <c r="B202" s="213"/>
      <c r="C202" s="213"/>
      <c r="D202" s="213"/>
      <c r="E202" s="213"/>
      <c r="F202" s="213"/>
      <c r="G202" s="213"/>
      <c r="H202" s="213"/>
      <c r="I202" s="213"/>
      <c r="J202" s="213"/>
      <c r="K202" s="213"/>
      <c r="L202" s="213"/>
      <c r="M202" s="213"/>
      <c r="N202" s="213"/>
      <c r="P202" s="24"/>
      <c r="Q202" s="19"/>
    </row>
    <row r="203" spans="1:17" ht="16.149999999999999" customHeight="1" x14ac:dyDescent="0.2">
      <c r="M203" s="282" t="s">
        <v>434</v>
      </c>
      <c r="N203" s="282"/>
      <c r="P203" s="24"/>
      <c r="Q203" s="19"/>
    </row>
    <row r="204" spans="1:17" ht="16.149999999999999" customHeight="1" x14ac:dyDescent="0.2">
      <c r="A204" s="27" t="s">
        <v>435</v>
      </c>
      <c r="B204" s="257" t="s">
        <v>436</v>
      </c>
      <c r="C204" s="257"/>
      <c r="D204" s="257"/>
      <c r="E204" s="257"/>
      <c r="F204" s="257"/>
      <c r="G204" s="257"/>
      <c r="H204" s="257"/>
      <c r="I204" s="257"/>
      <c r="J204" s="257"/>
      <c r="K204" s="257"/>
      <c r="L204" s="257"/>
      <c r="M204" s="257"/>
      <c r="N204" s="257"/>
      <c r="P204" s="24"/>
      <c r="Q204" s="19"/>
    </row>
    <row r="205" spans="1:17" ht="16.149999999999999" customHeight="1" x14ac:dyDescent="0.2">
      <c r="A205" s="27"/>
      <c r="B205" s="46"/>
      <c r="C205" s="46"/>
      <c r="D205" s="46"/>
      <c r="E205" s="46"/>
      <c r="F205" s="46"/>
      <c r="G205" s="46"/>
      <c r="H205" s="46"/>
      <c r="I205" s="46"/>
      <c r="J205" s="46"/>
      <c r="K205" s="46"/>
      <c r="L205" s="46"/>
      <c r="M205" s="46"/>
      <c r="N205" s="46"/>
      <c r="P205" s="24"/>
      <c r="Q205" s="19"/>
    </row>
    <row r="206" spans="1:17" ht="16.149999999999999" customHeight="1" x14ac:dyDescent="0.2">
      <c r="B206" s="14" t="s">
        <v>570</v>
      </c>
      <c r="C206" s="245" t="s">
        <v>437</v>
      </c>
      <c r="D206" s="245"/>
      <c r="E206" s="245"/>
      <c r="F206" s="245"/>
      <c r="G206" s="245"/>
      <c r="H206" s="245"/>
      <c r="I206" s="245"/>
      <c r="J206" s="245"/>
      <c r="K206" s="245"/>
      <c r="L206" s="245"/>
      <c r="M206" s="245"/>
      <c r="N206" s="245"/>
      <c r="P206" s="24"/>
      <c r="Q206" s="19"/>
    </row>
    <row r="207" spans="1:17" ht="16.149999999999999" customHeight="1" x14ac:dyDescent="0.2">
      <c r="B207" s="14"/>
      <c r="C207" s="44"/>
      <c r="D207" s="44"/>
      <c r="E207" s="44"/>
      <c r="F207" s="44"/>
      <c r="G207" s="44"/>
      <c r="H207" s="44"/>
      <c r="I207" s="44"/>
      <c r="J207" s="44"/>
      <c r="K207" s="44"/>
      <c r="L207" s="44"/>
      <c r="M207" s="44"/>
      <c r="N207" s="44"/>
      <c r="P207" s="24"/>
      <c r="Q207" s="19"/>
    </row>
    <row r="208" spans="1:17" ht="16.149999999999999" customHeight="1" x14ac:dyDescent="0.2">
      <c r="B208" s="14" t="s">
        <v>571</v>
      </c>
      <c r="C208" s="245" t="s">
        <v>438</v>
      </c>
      <c r="D208" s="245"/>
      <c r="E208" s="245"/>
      <c r="F208" s="245"/>
      <c r="G208" s="245"/>
      <c r="H208" s="245"/>
      <c r="I208" s="245"/>
      <c r="J208" s="245"/>
      <c r="K208" s="245"/>
      <c r="L208" s="245"/>
      <c r="M208" s="245"/>
      <c r="N208" s="245"/>
      <c r="P208" s="24"/>
      <c r="Q208" s="19"/>
    </row>
    <row r="209" spans="1:17" ht="16.149999999999999" customHeight="1" x14ac:dyDescent="0.2">
      <c r="B209" s="14"/>
      <c r="C209" s="44"/>
      <c r="D209" s="44"/>
      <c r="E209" s="44"/>
      <c r="F209" s="44"/>
      <c r="G209" s="44"/>
      <c r="H209" s="44"/>
      <c r="I209" s="44"/>
      <c r="J209" s="44"/>
      <c r="K209" s="44"/>
      <c r="L209" s="44"/>
      <c r="M209" s="44"/>
      <c r="N209" s="44"/>
      <c r="P209" s="24"/>
      <c r="Q209" s="19"/>
    </row>
    <row r="210" spans="1:17" ht="16.149999999999999" customHeight="1" x14ac:dyDescent="0.2">
      <c r="B210" s="14" t="s">
        <v>572</v>
      </c>
      <c r="C210" s="245" t="s">
        <v>439</v>
      </c>
      <c r="D210" s="245"/>
      <c r="E210" s="245"/>
      <c r="F210" s="245"/>
      <c r="G210" s="245"/>
      <c r="H210" s="245"/>
      <c r="I210" s="245"/>
      <c r="J210" s="245"/>
      <c r="K210" s="245"/>
      <c r="L210" s="245"/>
      <c r="M210" s="245"/>
      <c r="N210" s="245"/>
      <c r="P210" s="24"/>
      <c r="Q210" s="19"/>
    </row>
    <row r="211" spans="1:17" ht="16.149999999999999" customHeight="1" x14ac:dyDescent="0.2">
      <c r="B211" s="14"/>
      <c r="C211" s="44"/>
      <c r="D211" s="44"/>
      <c r="E211" s="44"/>
      <c r="F211" s="44"/>
      <c r="G211" s="44"/>
      <c r="H211" s="44"/>
      <c r="I211" s="44"/>
      <c r="J211" s="44"/>
      <c r="K211" s="44"/>
      <c r="L211" s="44"/>
      <c r="M211" s="44"/>
      <c r="N211" s="44"/>
      <c r="P211" s="24"/>
      <c r="Q211" s="19"/>
    </row>
    <row r="212" spans="1:17" ht="16.149999999999999" customHeight="1" x14ac:dyDescent="0.2">
      <c r="B212" s="14" t="s">
        <v>573</v>
      </c>
      <c r="C212" s="245" t="s">
        <v>651</v>
      </c>
      <c r="D212" s="245"/>
      <c r="E212" s="245"/>
      <c r="F212" s="245"/>
      <c r="G212" s="245"/>
      <c r="H212" s="245"/>
      <c r="I212" s="245"/>
      <c r="J212" s="245"/>
      <c r="K212" s="245"/>
      <c r="L212" s="245"/>
      <c r="M212" s="245"/>
      <c r="N212" s="245"/>
      <c r="P212" s="24"/>
      <c r="Q212" s="19"/>
    </row>
    <row r="213" spans="1:17" ht="16.149999999999999" customHeight="1" x14ac:dyDescent="0.2">
      <c r="P213" s="24"/>
      <c r="Q213" s="24"/>
    </row>
    <row r="214" spans="1:17" ht="16.149999999999999" customHeight="1" x14ac:dyDescent="0.2">
      <c r="L214" s="256" t="s">
        <v>810</v>
      </c>
      <c r="M214" s="256"/>
      <c r="N214" s="256"/>
      <c r="O214" s="1"/>
      <c r="P214" s="24"/>
      <c r="Q214" s="24"/>
    </row>
    <row r="215" spans="1:17" ht="16.149999999999999" customHeight="1" x14ac:dyDescent="0.2">
      <c r="L215" s="256"/>
      <c r="M215" s="256"/>
      <c r="N215" s="256"/>
      <c r="O215" s="195" t="s">
        <v>807</v>
      </c>
      <c r="P215" s="24"/>
      <c r="Q215" s="24"/>
    </row>
    <row r="216" spans="1:17" ht="16.149999999999999" customHeight="1" x14ac:dyDescent="0.2">
      <c r="P216" s="24"/>
      <c r="Q216" s="24"/>
    </row>
    <row r="217" spans="1:17" ht="16.149999999999999" customHeight="1" x14ac:dyDescent="0.2">
      <c r="A217" s="24"/>
      <c r="B217" s="24"/>
      <c r="C217" s="24"/>
      <c r="D217" s="24"/>
      <c r="E217" s="24"/>
      <c r="F217" s="24"/>
      <c r="G217" s="24"/>
      <c r="H217" s="24"/>
      <c r="I217" s="24"/>
      <c r="J217" s="214" t="s">
        <v>241</v>
      </c>
      <c r="K217" s="214"/>
      <c r="L217" s="214"/>
      <c r="M217" s="214"/>
      <c r="N217" s="214"/>
      <c r="O217" s="214"/>
      <c r="P217" s="24"/>
      <c r="Q217" s="24"/>
    </row>
    <row r="219" spans="1:17" ht="16.149999999999999" customHeight="1" x14ac:dyDescent="0.2">
      <c r="B219" s="251" t="s">
        <v>264</v>
      </c>
      <c r="C219" s="251"/>
      <c r="D219" s="251"/>
    </row>
    <row r="220" spans="1:17" ht="16.149999999999999" customHeight="1" x14ac:dyDescent="0.2">
      <c r="B220" s="250"/>
      <c r="C220" s="250"/>
      <c r="D220" s="250"/>
    </row>
    <row r="221" spans="1:17" ht="16.149999999999999" customHeight="1" x14ac:dyDescent="0.2">
      <c r="B221" s="246" t="s">
        <v>242</v>
      </c>
      <c r="C221" s="246"/>
      <c r="D221" s="246"/>
    </row>
  </sheetData>
  <sheetProtection algorithmName="SHA-512" hashValue="V2HKzd/1dIKkvAbE8BKoVWHFOf+rTedQ6K3kAqAnxVCt/iYN6Lm89M0Akl4nLEnVXRzIxeEKz7LY7kcqhc2Fbg==" saltValue="JrD0Lv9N99ieBSw9GyR/Cg==" spinCount="100000" sheet="1" objects="1" scenarios="1"/>
  <mergeCells count="95">
    <mergeCell ref="P196:P198"/>
    <mergeCell ref="B163:M163"/>
    <mergeCell ref="G119:H121"/>
    <mergeCell ref="L122:P143"/>
    <mergeCell ref="B147:J148"/>
    <mergeCell ref="K122:K123"/>
    <mergeCell ref="I141:J144"/>
    <mergeCell ref="E137:F140"/>
    <mergeCell ref="B146:J146"/>
    <mergeCell ref="G133:H136"/>
    <mergeCell ref="E125:F128"/>
    <mergeCell ref="G125:H128"/>
    <mergeCell ref="B129:D132"/>
    <mergeCell ref="B154:C154"/>
    <mergeCell ref="B158:D158"/>
    <mergeCell ref="B159:D159"/>
    <mergeCell ref="K145:K146"/>
    <mergeCell ref="L145:P154"/>
    <mergeCell ref="C40:E40"/>
    <mergeCell ref="B117:D118"/>
    <mergeCell ref="B119:D121"/>
    <mergeCell ref="B122:D124"/>
    <mergeCell ref="C70:J71"/>
    <mergeCell ref="C58:J62"/>
    <mergeCell ref="C63:J64"/>
    <mergeCell ref="C65:J69"/>
    <mergeCell ref="B109:J110"/>
    <mergeCell ref="B111:J116"/>
    <mergeCell ref="E129:F132"/>
    <mergeCell ref="L109:P120"/>
    <mergeCell ref="B137:D140"/>
    <mergeCell ref="G129:H132"/>
    <mergeCell ref="M2:O2"/>
    <mergeCell ref="B4:H5"/>
    <mergeCell ref="B7:J15"/>
    <mergeCell ref="C46:J50"/>
    <mergeCell ref="C28:J29"/>
    <mergeCell ref="K26:K27"/>
    <mergeCell ref="B16:J17"/>
    <mergeCell ref="B24:J25"/>
    <mergeCell ref="B26:J27"/>
    <mergeCell ref="C35:J35"/>
    <mergeCell ref="C30:J32"/>
    <mergeCell ref="C33:J34"/>
    <mergeCell ref="M24:O24"/>
    <mergeCell ref="L26:P51"/>
    <mergeCell ref="B18:J22"/>
    <mergeCell ref="A122:A128"/>
    <mergeCell ref="G122:H124"/>
    <mergeCell ref="I125:J128"/>
    <mergeCell ref="K109:K110"/>
    <mergeCell ref="I119:J121"/>
    <mergeCell ref="B125:D128"/>
    <mergeCell ref="I122:J124"/>
    <mergeCell ref="G117:H118"/>
    <mergeCell ref="E117:F118"/>
    <mergeCell ref="E119:F121"/>
    <mergeCell ref="E122:F124"/>
    <mergeCell ref="I117:J118"/>
    <mergeCell ref="L78:P102"/>
    <mergeCell ref="K78:K79"/>
    <mergeCell ref="D84:J85"/>
    <mergeCell ref="D78:J79"/>
    <mergeCell ref="D80:J81"/>
    <mergeCell ref="D82:J83"/>
    <mergeCell ref="B160:D160"/>
    <mergeCell ref="G137:H140"/>
    <mergeCell ref="I137:J140"/>
    <mergeCell ref="B141:D144"/>
    <mergeCell ref="E141:H144"/>
    <mergeCell ref="I129:J132"/>
    <mergeCell ref="I133:J136"/>
    <mergeCell ref="B133:D136"/>
    <mergeCell ref="E133:F136"/>
    <mergeCell ref="B93:J95"/>
    <mergeCell ref="J217:O217"/>
    <mergeCell ref="C212:N212"/>
    <mergeCell ref="B204:N204"/>
    <mergeCell ref="L196:O198"/>
    <mergeCell ref="B219:D219"/>
    <mergeCell ref="M203:N203"/>
    <mergeCell ref="C206:N206"/>
    <mergeCell ref="C208:N208"/>
    <mergeCell ref="C210:N210"/>
    <mergeCell ref="D196:G196"/>
    <mergeCell ref="D198:G198"/>
    <mergeCell ref="B200:N202"/>
    <mergeCell ref="L214:N215"/>
    <mergeCell ref="C186:G186"/>
    <mergeCell ref="D188:G188"/>
    <mergeCell ref="D190:G190"/>
    <mergeCell ref="D192:G192"/>
    <mergeCell ref="B221:D221"/>
    <mergeCell ref="B220:D220"/>
    <mergeCell ref="D194:G194"/>
  </mergeCells>
  <phoneticPr fontId="0" type="noConversion"/>
  <hyperlinks>
    <hyperlink ref="B160:D160" r:id="rId1" location="'ταξινόμηση οργανικών ενώσεων'!A1" display="… στην αρχή της σελίδας"/>
    <hyperlink ref="B221:D221" r:id="rId2" location="'ταξινόμηση οργανικών ενώσεων'!A1" display="… στην αρχή της σελίδας"/>
    <hyperlink ref="M24:O24" r:id="rId3" location="'κορεσμένες, ακόρεστες οργ. εν.'!A1" display="κορεσμένες-ακόρεστες ενώσεις "/>
    <hyperlink ref="B154:C154" r:id="rId4" location="'ομόλογες σειρές'!A1" display="ομόλογες σειρές"/>
    <hyperlink ref="O215" r:id="rId5" location="'Λύσεις ασκήσεων - προβλημάτων 1'!A40"/>
  </hyperlinks>
  <pageMargins left="0.75" right="0.75" top="1" bottom="1" header="0.5" footer="0.5"/>
  <pageSetup paperSize="9" orientation="portrait" horizontalDpi="300" verticalDpi="300" r:id="rId6"/>
  <headerFooter alignWithMargins="0"/>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884"/>
  <sheetViews>
    <sheetView zoomScale="93" zoomScaleNormal="93" workbookViewId="0"/>
  </sheetViews>
  <sheetFormatPr defaultColWidth="9.140625" defaultRowHeight="16.149999999999999" customHeight="1" x14ac:dyDescent="0.2"/>
  <cols>
    <col min="1" max="16384" width="9.140625" style="50"/>
  </cols>
  <sheetData>
    <row r="1" spans="1:17" ht="16.149999999999999" customHeight="1" x14ac:dyDescent="0.2">
      <c r="A1" s="13"/>
      <c r="B1" s="13"/>
      <c r="C1" s="13"/>
      <c r="D1" s="13"/>
      <c r="E1" s="13"/>
      <c r="F1" s="13"/>
      <c r="G1" s="13"/>
      <c r="H1" s="13"/>
      <c r="I1" s="13"/>
      <c r="J1" s="13"/>
      <c r="K1" s="13"/>
      <c r="L1" s="13"/>
      <c r="M1" s="13"/>
      <c r="N1" s="13"/>
      <c r="O1" s="13"/>
      <c r="P1" s="16"/>
      <c r="Q1" s="16"/>
    </row>
    <row r="2" spans="1:17" ht="16.149999999999999" customHeight="1" x14ac:dyDescent="0.2">
      <c r="A2" s="16"/>
      <c r="B2" s="16"/>
      <c r="C2" s="16"/>
      <c r="D2" s="16"/>
      <c r="E2" s="16"/>
      <c r="F2" s="16"/>
      <c r="G2" s="16"/>
      <c r="H2" s="16"/>
      <c r="I2" s="16"/>
      <c r="J2" s="16"/>
      <c r="K2" s="16"/>
      <c r="L2" s="16"/>
      <c r="M2" s="339" t="s">
        <v>359</v>
      </c>
      <c r="N2" s="339"/>
      <c r="O2" s="339"/>
      <c r="P2" s="16"/>
      <c r="Q2" s="16"/>
    </row>
    <row r="3" spans="1:17" ht="16.149999999999999" customHeight="1" x14ac:dyDescent="0.2">
      <c r="A3" s="13"/>
      <c r="B3" s="13"/>
      <c r="C3" s="13"/>
      <c r="D3" s="13"/>
      <c r="E3" s="13"/>
      <c r="F3" s="13"/>
      <c r="G3" s="13"/>
      <c r="H3" s="13"/>
      <c r="I3" s="13"/>
      <c r="J3" s="13"/>
      <c r="K3" s="13"/>
      <c r="L3" s="13"/>
      <c r="M3" s="13"/>
      <c r="N3" s="13"/>
      <c r="O3" s="13"/>
      <c r="P3" s="16"/>
      <c r="Q3" s="16"/>
    </row>
    <row r="4" spans="1:17" ht="16.149999999999999" customHeight="1" x14ac:dyDescent="0.2">
      <c r="A4" s="13"/>
      <c r="B4" s="212" t="s">
        <v>301</v>
      </c>
      <c r="C4" s="212"/>
      <c r="D4" s="212"/>
      <c r="E4" s="212"/>
      <c r="F4" s="212"/>
      <c r="G4" s="212"/>
      <c r="H4" s="212"/>
      <c r="I4" s="13"/>
      <c r="J4" s="13"/>
      <c r="K4" s="13"/>
      <c r="L4" s="13"/>
      <c r="M4" s="13"/>
      <c r="N4" s="13"/>
      <c r="O4" s="13"/>
      <c r="P4" s="16"/>
      <c r="Q4" s="16"/>
    </row>
    <row r="5" spans="1:17" ht="16.149999999999999" customHeight="1" x14ac:dyDescent="0.2">
      <c r="A5" s="13"/>
      <c r="B5" s="212"/>
      <c r="C5" s="212"/>
      <c r="D5" s="212"/>
      <c r="E5" s="212"/>
      <c r="F5" s="212"/>
      <c r="G5" s="212"/>
      <c r="H5" s="212"/>
      <c r="I5" s="13"/>
      <c r="J5" s="13"/>
      <c r="K5" s="13"/>
      <c r="L5" s="13"/>
      <c r="M5" s="13"/>
      <c r="N5" s="13"/>
      <c r="O5" s="13"/>
      <c r="P5" s="16"/>
      <c r="Q5" s="16"/>
    </row>
    <row r="6" spans="1:17" ht="16.149999999999999" customHeight="1" x14ac:dyDescent="0.2">
      <c r="A6" s="13"/>
      <c r="B6" s="13"/>
      <c r="C6" s="13"/>
      <c r="D6" s="13"/>
      <c r="E6" s="13"/>
      <c r="F6" s="17"/>
      <c r="G6" s="17"/>
      <c r="H6" s="17"/>
      <c r="I6" s="17"/>
      <c r="J6" s="17"/>
      <c r="K6" s="13"/>
      <c r="L6" s="13"/>
      <c r="M6" s="13"/>
      <c r="N6" s="13"/>
      <c r="O6" s="13"/>
      <c r="P6" s="16"/>
      <c r="Q6" s="16"/>
    </row>
    <row r="7" spans="1:17" ht="16.149999999999999" customHeight="1" x14ac:dyDescent="0.2">
      <c r="B7" s="340" t="s">
        <v>889</v>
      </c>
      <c r="C7" s="368"/>
      <c r="D7" s="368"/>
      <c r="E7" s="368"/>
      <c r="F7" s="368"/>
      <c r="G7" s="368"/>
      <c r="H7" s="368"/>
      <c r="I7" s="368"/>
      <c r="J7" s="368"/>
      <c r="P7" s="16"/>
      <c r="Q7" s="16"/>
    </row>
    <row r="8" spans="1:17" ht="16.149999999999999" customHeight="1" x14ac:dyDescent="0.2">
      <c r="B8" s="340"/>
      <c r="C8" s="368"/>
      <c r="D8" s="368"/>
      <c r="E8" s="368"/>
      <c r="F8" s="368"/>
      <c r="G8" s="368"/>
      <c r="H8" s="368"/>
      <c r="I8" s="368"/>
      <c r="J8" s="368"/>
      <c r="K8" s="429" t="s">
        <v>356</v>
      </c>
      <c r="L8" s="402" t="s">
        <v>1074</v>
      </c>
      <c r="M8" s="403"/>
      <c r="N8" s="403"/>
      <c r="O8" s="403"/>
      <c r="P8" s="404"/>
      <c r="Q8" s="16"/>
    </row>
    <row r="9" spans="1:17" ht="16.149999999999999" customHeight="1" x14ac:dyDescent="0.2">
      <c r="B9" s="368"/>
      <c r="C9" s="368"/>
      <c r="D9" s="368"/>
      <c r="E9" s="368"/>
      <c r="F9" s="368"/>
      <c r="G9" s="368"/>
      <c r="H9" s="368"/>
      <c r="I9" s="368"/>
      <c r="J9" s="368"/>
      <c r="K9" s="429"/>
      <c r="L9" s="405"/>
      <c r="M9" s="406"/>
      <c r="N9" s="406"/>
      <c r="O9" s="406"/>
      <c r="P9" s="407"/>
      <c r="Q9" s="16"/>
    </row>
    <row r="10" spans="1:17" ht="16.149999999999999" customHeight="1" x14ac:dyDescent="0.2">
      <c r="B10" s="51"/>
      <c r="C10" s="430" t="s">
        <v>433</v>
      </c>
      <c r="D10" s="430"/>
      <c r="E10" s="430"/>
      <c r="F10" s="430"/>
      <c r="G10" s="430"/>
      <c r="H10" s="430"/>
      <c r="I10" s="430"/>
      <c r="J10" s="430"/>
      <c r="L10" s="405"/>
      <c r="M10" s="406"/>
      <c r="N10" s="406"/>
      <c r="O10" s="406"/>
      <c r="P10" s="407"/>
      <c r="Q10" s="16"/>
    </row>
    <row r="11" spans="1:17" ht="16.149999999999999" customHeight="1" x14ac:dyDescent="0.2">
      <c r="B11" s="431"/>
      <c r="C11" s="240" t="s">
        <v>1071</v>
      </c>
      <c r="D11" s="368"/>
      <c r="E11" s="368"/>
      <c r="F11" s="368"/>
      <c r="G11" s="368"/>
      <c r="H11" s="368"/>
      <c r="I11" s="368"/>
      <c r="J11" s="368"/>
      <c r="L11" s="405"/>
      <c r="M11" s="406"/>
      <c r="N11" s="406"/>
      <c r="O11" s="406"/>
      <c r="P11" s="407"/>
      <c r="Q11" s="16"/>
    </row>
    <row r="12" spans="1:17" ht="16.149999999999999" customHeight="1" x14ac:dyDescent="0.2">
      <c r="B12" s="431"/>
      <c r="C12" s="368"/>
      <c r="D12" s="368"/>
      <c r="E12" s="368"/>
      <c r="F12" s="368"/>
      <c r="G12" s="368"/>
      <c r="H12" s="368"/>
      <c r="I12" s="368"/>
      <c r="J12" s="368"/>
      <c r="L12" s="405"/>
      <c r="M12" s="406"/>
      <c r="N12" s="406"/>
      <c r="O12" s="406"/>
      <c r="P12" s="407"/>
      <c r="Q12" s="16"/>
    </row>
    <row r="13" spans="1:17" ht="16.149999999999999" customHeight="1" x14ac:dyDescent="0.2">
      <c r="C13" s="368"/>
      <c r="D13" s="368"/>
      <c r="E13" s="368"/>
      <c r="F13" s="368"/>
      <c r="G13" s="368"/>
      <c r="H13" s="368"/>
      <c r="I13" s="368"/>
      <c r="J13" s="368"/>
      <c r="L13" s="405"/>
      <c r="M13" s="406"/>
      <c r="N13" s="406"/>
      <c r="O13" s="406"/>
      <c r="P13" s="407"/>
      <c r="Q13" s="16"/>
    </row>
    <row r="14" spans="1:17" ht="16.149999999999999" customHeight="1" x14ac:dyDescent="0.2">
      <c r="C14" s="368"/>
      <c r="D14" s="368"/>
      <c r="E14" s="368"/>
      <c r="F14" s="368"/>
      <c r="G14" s="368"/>
      <c r="H14" s="368"/>
      <c r="I14" s="368"/>
      <c r="J14" s="368"/>
      <c r="L14" s="405"/>
      <c r="M14" s="406"/>
      <c r="N14" s="406"/>
      <c r="O14" s="406"/>
      <c r="P14" s="407"/>
      <c r="Q14" s="16"/>
    </row>
    <row r="15" spans="1:17" ht="16.149999999999999" customHeight="1" x14ac:dyDescent="0.2">
      <c r="C15" s="368"/>
      <c r="D15" s="368"/>
      <c r="E15" s="368"/>
      <c r="F15" s="368"/>
      <c r="G15" s="368"/>
      <c r="H15" s="368"/>
      <c r="I15" s="368"/>
      <c r="J15" s="368"/>
      <c r="L15" s="408"/>
      <c r="M15" s="409"/>
      <c r="N15" s="409"/>
      <c r="O15" s="409"/>
      <c r="P15" s="410"/>
      <c r="Q15" s="16"/>
    </row>
    <row r="16" spans="1:17" ht="16.149999999999999" customHeight="1" x14ac:dyDescent="0.2">
      <c r="C16" s="368"/>
      <c r="D16" s="368"/>
      <c r="E16" s="368"/>
      <c r="F16" s="368"/>
      <c r="G16" s="368"/>
      <c r="H16" s="368"/>
      <c r="I16" s="368"/>
      <c r="J16" s="368"/>
      <c r="P16" s="16"/>
      <c r="Q16" s="16"/>
    </row>
    <row r="17" spans="2:17" ht="16.149999999999999" customHeight="1" x14ac:dyDescent="0.2">
      <c r="B17" s="51"/>
      <c r="C17" s="240" t="s">
        <v>1072</v>
      </c>
      <c r="D17" s="368"/>
      <c r="E17" s="368"/>
      <c r="F17" s="368"/>
      <c r="G17" s="368"/>
      <c r="H17" s="368"/>
      <c r="I17" s="368"/>
      <c r="J17" s="368"/>
      <c r="P17" s="16"/>
      <c r="Q17" s="16"/>
    </row>
    <row r="18" spans="2:17" ht="16.149999999999999" customHeight="1" x14ac:dyDescent="0.2">
      <c r="C18" s="368"/>
      <c r="D18" s="368"/>
      <c r="E18" s="368"/>
      <c r="F18" s="368"/>
      <c r="G18" s="368"/>
      <c r="H18" s="368"/>
      <c r="I18" s="368"/>
      <c r="J18" s="368"/>
      <c r="K18" s="429" t="s">
        <v>199</v>
      </c>
      <c r="L18" s="432" t="s">
        <v>1075</v>
      </c>
      <c r="M18" s="433"/>
      <c r="N18" s="433"/>
      <c r="O18" s="433"/>
      <c r="P18" s="434"/>
      <c r="Q18" s="16"/>
    </row>
    <row r="19" spans="2:17" ht="16.149999999999999" customHeight="1" x14ac:dyDescent="0.2">
      <c r="C19" s="368"/>
      <c r="D19" s="368"/>
      <c r="E19" s="368"/>
      <c r="F19" s="368"/>
      <c r="G19" s="368"/>
      <c r="H19" s="368"/>
      <c r="I19" s="368"/>
      <c r="J19" s="368"/>
      <c r="K19" s="429"/>
      <c r="L19" s="435"/>
      <c r="M19" s="436"/>
      <c r="N19" s="436"/>
      <c r="O19" s="436"/>
      <c r="P19" s="437"/>
      <c r="Q19" s="16"/>
    </row>
    <row r="20" spans="2:17" ht="16.149999999999999" customHeight="1" x14ac:dyDescent="0.2">
      <c r="C20" s="368"/>
      <c r="D20" s="368"/>
      <c r="E20" s="368"/>
      <c r="F20" s="368"/>
      <c r="G20" s="368"/>
      <c r="H20" s="368"/>
      <c r="I20" s="368"/>
      <c r="J20" s="368"/>
      <c r="K20" s="52"/>
      <c r="L20" s="435"/>
      <c r="M20" s="436"/>
      <c r="N20" s="436"/>
      <c r="O20" s="436"/>
      <c r="P20" s="437"/>
      <c r="Q20" s="16"/>
    </row>
    <row r="21" spans="2:17" ht="16.149999999999999" customHeight="1" x14ac:dyDescent="0.2">
      <c r="C21" s="368"/>
      <c r="D21" s="368"/>
      <c r="E21" s="368"/>
      <c r="F21" s="368"/>
      <c r="G21" s="368"/>
      <c r="H21" s="368"/>
      <c r="I21" s="368"/>
      <c r="J21" s="368"/>
      <c r="L21" s="435"/>
      <c r="M21" s="436"/>
      <c r="N21" s="436"/>
      <c r="O21" s="436"/>
      <c r="P21" s="437"/>
      <c r="Q21" s="16"/>
    </row>
    <row r="22" spans="2:17" ht="16.149999999999999" customHeight="1" x14ac:dyDescent="0.2">
      <c r="C22" s="368"/>
      <c r="D22" s="368"/>
      <c r="E22" s="368"/>
      <c r="F22" s="368"/>
      <c r="G22" s="368"/>
      <c r="H22" s="368"/>
      <c r="I22" s="368"/>
      <c r="J22" s="368"/>
      <c r="L22" s="435"/>
      <c r="M22" s="436"/>
      <c r="N22" s="436"/>
      <c r="O22" s="436"/>
      <c r="P22" s="437"/>
      <c r="Q22" s="16"/>
    </row>
    <row r="23" spans="2:17" ht="16.149999999999999" customHeight="1" x14ac:dyDescent="0.2">
      <c r="C23" s="368"/>
      <c r="D23" s="368"/>
      <c r="E23" s="368"/>
      <c r="F23" s="368"/>
      <c r="G23" s="368"/>
      <c r="H23" s="368"/>
      <c r="I23" s="368"/>
      <c r="J23" s="368"/>
      <c r="L23" s="435"/>
      <c r="M23" s="436"/>
      <c r="N23" s="436"/>
      <c r="O23" s="436"/>
      <c r="P23" s="437"/>
      <c r="Q23" s="16"/>
    </row>
    <row r="24" spans="2:17" ht="16.149999999999999" customHeight="1" x14ac:dyDescent="0.2">
      <c r="C24" s="368"/>
      <c r="D24" s="368"/>
      <c r="E24" s="368"/>
      <c r="F24" s="368"/>
      <c r="G24" s="368"/>
      <c r="H24" s="368"/>
      <c r="I24" s="368"/>
      <c r="J24" s="368"/>
      <c r="L24" s="435"/>
      <c r="M24" s="436"/>
      <c r="N24" s="436"/>
      <c r="O24" s="436"/>
      <c r="P24" s="437"/>
      <c r="Q24" s="16"/>
    </row>
    <row r="25" spans="2:17" ht="16.149999999999999" customHeight="1" x14ac:dyDescent="0.2">
      <c r="B25" s="240" t="s">
        <v>1073</v>
      </c>
      <c r="C25" s="368"/>
      <c r="D25" s="368"/>
      <c r="E25" s="368"/>
      <c r="F25" s="368"/>
      <c r="G25" s="368"/>
      <c r="H25" s="368"/>
      <c r="I25" s="368"/>
      <c r="J25" s="368"/>
      <c r="L25" s="435"/>
      <c r="M25" s="436"/>
      <c r="N25" s="436"/>
      <c r="O25" s="436"/>
      <c r="P25" s="437"/>
      <c r="Q25" s="16"/>
    </row>
    <row r="26" spans="2:17" ht="16.149999999999999" customHeight="1" x14ac:dyDescent="0.2">
      <c r="B26" s="368"/>
      <c r="C26" s="368"/>
      <c r="D26" s="368"/>
      <c r="E26" s="368"/>
      <c r="F26" s="368"/>
      <c r="G26" s="368"/>
      <c r="H26" s="368"/>
      <c r="I26" s="368"/>
      <c r="J26" s="368"/>
      <c r="L26" s="435"/>
      <c r="M26" s="436"/>
      <c r="N26" s="436"/>
      <c r="O26" s="436"/>
      <c r="P26" s="437"/>
      <c r="Q26" s="16"/>
    </row>
    <row r="27" spans="2:17" ht="16.149999999999999" customHeight="1" x14ac:dyDescent="0.2">
      <c r="B27" s="368"/>
      <c r="C27" s="368"/>
      <c r="D27" s="368"/>
      <c r="E27" s="368"/>
      <c r="F27" s="368"/>
      <c r="G27" s="368"/>
      <c r="H27" s="368"/>
      <c r="I27" s="368"/>
      <c r="J27" s="368"/>
      <c r="L27" s="435"/>
      <c r="M27" s="436"/>
      <c r="N27" s="436"/>
      <c r="O27" s="436"/>
      <c r="P27" s="437"/>
      <c r="Q27" s="16"/>
    </row>
    <row r="28" spans="2:17" ht="16.149999999999999" customHeight="1" x14ac:dyDescent="0.2">
      <c r="B28" s="368"/>
      <c r="C28" s="368"/>
      <c r="D28" s="368"/>
      <c r="E28" s="368"/>
      <c r="F28" s="368"/>
      <c r="G28" s="368"/>
      <c r="H28" s="368"/>
      <c r="I28" s="368"/>
      <c r="J28" s="368"/>
      <c r="L28" s="435"/>
      <c r="M28" s="436"/>
      <c r="N28" s="436"/>
      <c r="O28" s="436"/>
      <c r="P28" s="437"/>
      <c r="Q28" s="16"/>
    </row>
    <row r="29" spans="2:17" ht="16.149999999999999" customHeight="1" x14ac:dyDescent="0.2">
      <c r="B29" s="53" t="s">
        <v>557</v>
      </c>
      <c r="C29" s="441" t="s">
        <v>253</v>
      </c>
      <c r="D29" s="441"/>
      <c r="E29" s="441"/>
      <c r="F29" s="441"/>
      <c r="G29" s="441"/>
      <c r="H29" s="441"/>
      <c r="I29" s="441"/>
      <c r="J29" s="441"/>
      <c r="L29" s="435"/>
      <c r="M29" s="436"/>
      <c r="N29" s="436"/>
      <c r="O29" s="436"/>
      <c r="P29" s="437"/>
      <c r="Q29" s="16"/>
    </row>
    <row r="30" spans="2:17" ht="16.149999999999999" customHeight="1" x14ac:dyDescent="0.2">
      <c r="C30" s="443" t="s">
        <v>890</v>
      </c>
      <c r="D30" s="368"/>
      <c r="E30" s="368"/>
      <c r="F30" s="368"/>
      <c r="G30" s="368"/>
      <c r="H30" s="368"/>
      <c r="I30" s="368"/>
      <c r="J30" s="368"/>
      <c r="L30" s="435"/>
      <c r="M30" s="436"/>
      <c r="N30" s="436"/>
      <c r="O30" s="436"/>
      <c r="P30" s="437"/>
      <c r="Q30" s="16"/>
    </row>
    <row r="31" spans="2:17" ht="16.149999999999999" customHeight="1" x14ac:dyDescent="0.2">
      <c r="C31" s="368"/>
      <c r="D31" s="368"/>
      <c r="E31" s="368"/>
      <c r="F31" s="368"/>
      <c r="G31" s="368"/>
      <c r="H31" s="368"/>
      <c r="I31" s="368"/>
      <c r="J31" s="368"/>
      <c r="L31" s="435"/>
      <c r="M31" s="436"/>
      <c r="N31" s="436"/>
      <c r="O31" s="436"/>
      <c r="P31" s="437"/>
      <c r="Q31" s="16"/>
    </row>
    <row r="32" spans="2:17" ht="16.149999999999999" customHeight="1" x14ac:dyDescent="0.2">
      <c r="C32" s="368"/>
      <c r="D32" s="368"/>
      <c r="E32" s="368"/>
      <c r="F32" s="368"/>
      <c r="G32" s="368"/>
      <c r="H32" s="368"/>
      <c r="I32" s="368"/>
      <c r="J32" s="368"/>
      <c r="L32" s="435"/>
      <c r="M32" s="436"/>
      <c r="N32" s="436"/>
      <c r="O32" s="436"/>
      <c r="P32" s="437"/>
      <c r="Q32" s="16"/>
    </row>
    <row r="33" spans="3:17" ht="16.149999999999999" customHeight="1" x14ac:dyDescent="0.2">
      <c r="C33" s="368"/>
      <c r="D33" s="368"/>
      <c r="E33" s="368"/>
      <c r="F33" s="368"/>
      <c r="G33" s="368"/>
      <c r="H33" s="368"/>
      <c r="I33" s="368"/>
      <c r="J33" s="368"/>
      <c r="L33" s="438"/>
      <c r="M33" s="439"/>
      <c r="N33" s="439"/>
      <c r="O33" s="439"/>
      <c r="P33" s="440"/>
      <c r="Q33" s="16"/>
    </row>
    <row r="34" spans="3:17" ht="16.149999999999999" customHeight="1" x14ac:dyDescent="0.2">
      <c r="C34" s="368"/>
      <c r="D34" s="368"/>
      <c r="E34" s="368"/>
      <c r="F34" s="368"/>
      <c r="G34" s="368"/>
      <c r="H34" s="368"/>
      <c r="I34" s="368"/>
      <c r="J34" s="368"/>
      <c r="P34" s="16"/>
      <c r="Q34" s="16"/>
    </row>
    <row r="35" spans="3:17" ht="16.149999999999999" customHeight="1" x14ac:dyDescent="0.2">
      <c r="C35" s="368"/>
      <c r="D35" s="368"/>
      <c r="E35" s="368"/>
      <c r="F35" s="368"/>
      <c r="G35" s="368"/>
      <c r="H35" s="368"/>
      <c r="I35" s="368"/>
      <c r="J35" s="368"/>
      <c r="P35" s="16"/>
      <c r="Q35" s="16"/>
    </row>
    <row r="36" spans="3:17" ht="16.149999999999999" customHeight="1" x14ac:dyDescent="0.2">
      <c r="C36" s="368"/>
      <c r="D36" s="368"/>
      <c r="E36" s="368"/>
      <c r="F36" s="368"/>
      <c r="G36" s="368"/>
      <c r="H36" s="368"/>
      <c r="I36" s="368"/>
      <c r="J36" s="368"/>
      <c r="P36" s="16"/>
      <c r="Q36" s="16"/>
    </row>
    <row r="37" spans="3:17" ht="16.149999999999999" customHeight="1" x14ac:dyDescent="0.2">
      <c r="C37" s="368"/>
      <c r="D37" s="368"/>
      <c r="E37" s="368"/>
      <c r="F37" s="368"/>
      <c r="G37" s="368"/>
      <c r="H37" s="368"/>
      <c r="I37" s="368"/>
      <c r="J37" s="368"/>
      <c r="P37" s="16"/>
      <c r="Q37" s="16"/>
    </row>
    <row r="38" spans="3:17" ht="16.149999999999999" customHeight="1" x14ac:dyDescent="0.2">
      <c r="C38" s="368"/>
      <c r="D38" s="368"/>
      <c r="E38" s="368"/>
      <c r="F38" s="368"/>
      <c r="G38" s="368"/>
      <c r="H38" s="368"/>
      <c r="I38" s="368"/>
      <c r="J38" s="368"/>
      <c r="P38" s="16"/>
      <c r="Q38" s="16"/>
    </row>
    <row r="39" spans="3:17" ht="16.149999999999999" customHeight="1" x14ac:dyDescent="0.2">
      <c r="P39" s="16"/>
      <c r="Q39" s="16"/>
    </row>
    <row r="40" spans="3:17" ht="16.149999999999999" customHeight="1" x14ac:dyDescent="0.2">
      <c r="P40" s="16"/>
      <c r="Q40" s="16"/>
    </row>
    <row r="41" spans="3:17" ht="16.149999999999999" customHeight="1" x14ac:dyDescent="0.2">
      <c r="K41" s="429" t="s">
        <v>155</v>
      </c>
      <c r="L41" s="402" t="s">
        <v>1078</v>
      </c>
      <c r="M41" s="403"/>
      <c r="N41" s="403"/>
      <c r="O41" s="403"/>
      <c r="P41" s="404"/>
      <c r="Q41" s="16"/>
    </row>
    <row r="42" spans="3:17" ht="16.149999999999999" customHeight="1" x14ac:dyDescent="0.2">
      <c r="K42" s="429"/>
      <c r="L42" s="405"/>
      <c r="M42" s="406"/>
      <c r="N42" s="406"/>
      <c r="O42" s="406"/>
      <c r="P42" s="407"/>
      <c r="Q42" s="16"/>
    </row>
    <row r="43" spans="3:17" ht="16.149999999999999" customHeight="1" x14ac:dyDescent="0.2">
      <c r="L43" s="405"/>
      <c r="M43" s="406"/>
      <c r="N43" s="406"/>
      <c r="O43" s="406"/>
      <c r="P43" s="407"/>
      <c r="Q43" s="16"/>
    </row>
    <row r="44" spans="3:17" ht="16.149999999999999" customHeight="1" x14ac:dyDescent="0.2">
      <c r="L44" s="405"/>
      <c r="M44" s="406"/>
      <c r="N44" s="406"/>
      <c r="O44" s="406"/>
      <c r="P44" s="407"/>
      <c r="Q44" s="16"/>
    </row>
    <row r="45" spans="3:17" ht="16.149999999999999" customHeight="1" x14ac:dyDescent="0.2">
      <c r="L45" s="405"/>
      <c r="M45" s="406"/>
      <c r="N45" s="406"/>
      <c r="O45" s="406"/>
      <c r="P45" s="407"/>
      <c r="Q45" s="16"/>
    </row>
    <row r="46" spans="3:17" ht="16.149999999999999" customHeight="1" x14ac:dyDescent="0.2">
      <c r="L46" s="405"/>
      <c r="M46" s="406"/>
      <c r="N46" s="406"/>
      <c r="O46" s="406"/>
      <c r="P46" s="407"/>
      <c r="Q46" s="16"/>
    </row>
    <row r="47" spans="3:17" ht="16.149999999999999" customHeight="1" x14ac:dyDescent="0.2">
      <c r="C47" s="240" t="s">
        <v>891</v>
      </c>
      <c r="D47" s="368"/>
      <c r="E47" s="368"/>
      <c r="F47" s="368"/>
      <c r="G47" s="368"/>
      <c r="H47" s="368"/>
      <c r="I47" s="368"/>
      <c r="J47" s="368"/>
      <c r="L47" s="405"/>
      <c r="M47" s="406"/>
      <c r="N47" s="406"/>
      <c r="O47" s="406"/>
      <c r="P47" s="407"/>
      <c r="Q47" s="16"/>
    </row>
    <row r="48" spans="3:17" ht="16.149999999999999" customHeight="1" x14ac:dyDescent="0.2">
      <c r="C48" s="368"/>
      <c r="D48" s="368"/>
      <c r="E48" s="368"/>
      <c r="F48" s="368"/>
      <c r="G48" s="368"/>
      <c r="H48" s="368"/>
      <c r="I48" s="368"/>
      <c r="J48" s="368"/>
      <c r="L48" s="405"/>
      <c r="M48" s="406"/>
      <c r="N48" s="406"/>
      <c r="O48" s="406"/>
      <c r="P48" s="407"/>
      <c r="Q48" s="16"/>
    </row>
    <row r="49" spans="3:17" ht="16.149999999999999" customHeight="1" x14ac:dyDescent="0.2">
      <c r="C49" s="368"/>
      <c r="D49" s="368"/>
      <c r="E49" s="368"/>
      <c r="F49" s="368"/>
      <c r="G49" s="368"/>
      <c r="H49" s="368"/>
      <c r="I49" s="368"/>
      <c r="J49" s="368"/>
      <c r="L49" s="405"/>
      <c r="M49" s="406"/>
      <c r="N49" s="406"/>
      <c r="O49" s="406"/>
      <c r="P49" s="407"/>
      <c r="Q49" s="16"/>
    </row>
    <row r="50" spans="3:17" ht="16.149999999999999" customHeight="1" x14ac:dyDescent="0.2">
      <c r="C50" s="368"/>
      <c r="D50" s="368"/>
      <c r="E50" s="368"/>
      <c r="F50" s="368"/>
      <c r="G50" s="368"/>
      <c r="H50" s="368"/>
      <c r="I50" s="368"/>
      <c r="J50" s="368"/>
      <c r="L50" s="405"/>
      <c r="M50" s="406"/>
      <c r="N50" s="406"/>
      <c r="O50" s="406"/>
      <c r="P50" s="407"/>
      <c r="Q50" s="16"/>
    </row>
    <row r="51" spans="3:17" ht="16.149999999999999" customHeight="1" x14ac:dyDescent="0.2">
      <c r="C51" s="368"/>
      <c r="D51" s="368"/>
      <c r="E51" s="368"/>
      <c r="F51" s="368"/>
      <c r="G51" s="368"/>
      <c r="H51" s="368"/>
      <c r="I51" s="368"/>
      <c r="J51" s="368"/>
      <c r="L51" s="405"/>
      <c r="M51" s="406"/>
      <c r="N51" s="406"/>
      <c r="O51" s="406"/>
      <c r="P51" s="407"/>
      <c r="Q51" s="16"/>
    </row>
    <row r="52" spans="3:17" ht="16.149999999999999" customHeight="1" x14ac:dyDescent="0.2">
      <c r="C52" s="368"/>
      <c r="D52" s="368"/>
      <c r="E52" s="368"/>
      <c r="F52" s="368"/>
      <c r="G52" s="368"/>
      <c r="H52" s="368"/>
      <c r="I52" s="368"/>
      <c r="J52" s="368"/>
      <c r="L52" s="405"/>
      <c r="M52" s="406"/>
      <c r="N52" s="406"/>
      <c r="O52" s="406"/>
      <c r="P52" s="407"/>
      <c r="Q52" s="16"/>
    </row>
    <row r="53" spans="3:17" ht="16.149999999999999" customHeight="1" x14ac:dyDescent="0.25">
      <c r="E53" s="444" t="s">
        <v>232</v>
      </c>
      <c r="F53" s="444"/>
      <c r="G53" s="444"/>
      <c r="H53" s="444"/>
      <c r="L53" s="405"/>
      <c r="M53" s="406"/>
      <c r="N53" s="406"/>
      <c r="O53" s="406"/>
      <c r="P53" s="407"/>
      <c r="Q53" s="16"/>
    </row>
    <row r="54" spans="3:17" ht="16.149999999999999" customHeight="1" x14ac:dyDescent="0.2">
      <c r="C54" s="442" t="s">
        <v>629</v>
      </c>
      <c r="D54" s="442"/>
      <c r="E54" s="442"/>
      <c r="F54" s="442"/>
      <c r="G54" s="442"/>
      <c r="H54" s="442"/>
      <c r="I54" s="442"/>
      <c r="J54" s="442"/>
      <c r="L54" s="405"/>
      <c r="M54" s="406"/>
      <c r="N54" s="406"/>
      <c r="O54" s="406"/>
      <c r="P54" s="407"/>
      <c r="Q54" s="16"/>
    </row>
    <row r="55" spans="3:17" ht="16.149999999999999" customHeight="1" x14ac:dyDescent="0.2">
      <c r="L55" s="405"/>
      <c r="M55" s="406"/>
      <c r="N55" s="406"/>
      <c r="O55" s="406"/>
      <c r="P55" s="407"/>
      <c r="Q55" s="16"/>
    </row>
    <row r="56" spans="3:17" ht="16.149999999999999" customHeight="1" x14ac:dyDescent="0.2">
      <c r="L56" s="405"/>
      <c r="M56" s="406"/>
      <c r="N56" s="406"/>
      <c r="O56" s="406"/>
      <c r="P56" s="407"/>
      <c r="Q56" s="16"/>
    </row>
    <row r="57" spans="3:17" ht="16.149999999999999" customHeight="1" x14ac:dyDescent="0.2">
      <c r="L57" s="405"/>
      <c r="M57" s="406"/>
      <c r="N57" s="406"/>
      <c r="O57" s="406"/>
      <c r="P57" s="407"/>
      <c r="Q57" s="16"/>
    </row>
    <row r="58" spans="3:17" ht="16.149999999999999" customHeight="1" x14ac:dyDescent="0.2">
      <c r="C58" s="240" t="s">
        <v>1076</v>
      </c>
      <c r="D58" s="368"/>
      <c r="E58" s="368"/>
      <c r="F58" s="368"/>
      <c r="G58" s="368"/>
      <c r="H58" s="368"/>
      <c r="I58" s="368"/>
      <c r="J58" s="368"/>
      <c r="L58" s="405"/>
      <c r="M58" s="406"/>
      <c r="N58" s="406"/>
      <c r="O58" s="406"/>
      <c r="P58" s="407"/>
      <c r="Q58" s="16"/>
    </row>
    <row r="59" spans="3:17" ht="16.149999999999999" customHeight="1" x14ac:dyDescent="0.2">
      <c r="C59" s="368"/>
      <c r="D59" s="368"/>
      <c r="E59" s="368"/>
      <c r="F59" s="368"/>
      <c r="G59" s="368"/>
      <c r="H59" s="368"/>
      <c r="I59" s="368"/>
      <c r="J59" s="368"/>
      <c r="L59" s="405"/>
      <c r="M59" s="406"/>
      <c r="N59" s="406"/>
      <c r="O59" s="406"/>
      <c r="P59" s="407"/>
      <c r="Q59" s="16"/>
    </row>
    <row r="60" spans="3:17" ht="16.149999999999999" customHeight="1" x14ac:dyDescent="0.2">
      <c r="L60" s="405"/>
      <c r="M60" s="406"/>
      <c r="N60" s="406"/>
      <c r="O60" s="406"/>
      <c r="P60" s="407"/>
      <c r="Q60" s="16"/>
    </row>
    <row r="61" spans="3:17" ht="16.149999999999999" customHeight="1" x14ac:dyDescent="0.2">
      <c r="L61" s="405"/>
      <c r="M61" s="406"/>
      <c r="N61" s="406"/>
      <c r="O61" s="406"/>
      <c r="P61" s="407"/>
      <c r="Q61" s="16"/>
    </row>
    <row r="62" spans="3:17" ht="16.149999999999999" customHeight="1" x14ac:dyDescent="0.2">
      <c r="L62" s="405"/>
      <c r="M62" s="406"/>
      <c r="N62" s="406"/>
      <c r="O62" s="406"/>
      <c r="P62" s="407"/>
      <c r="Q62" s="16"/>
    </row>
    <row r="63" spans="3:17" ht="16.149999999999999" customHeight="1" x14ac:dyDescent="0.2">
      <c r="L63" s="425" t="s">
        <v>892</v>
      </c>
      <c r="M63" s="426"/>
      <c r="N63" s="426"/>
      <c r="O63" s="426"/>
      <c r="P63" s="427"/>
      <c r="Q63" s="16"/>
    </row>
    <row r="64" spans="3:17" ht="16.149999999999999" customHeight="1" x14ac:dyDescent="0.2">
      <c r="L64" s="428"/>
      <c r="M64" s="426"/>
      <c r="N64" s="426"/>
      <c r="O64" s="426"/>
      <c r="P64" s="427"/>
      <c r="Q64" s="16"/>
    </row>
    <row r="65" spans="3:17" ht="16.149999999999999" customHeight="1" x14ac:dyDescent="0.2">
      <c r="C65" s="267" t="s">
        <v>729</v>
      </c>
      <c r="D65" s="442"/>
      <c r="E65" s="442"/>
      <c r="F65" s="442"/>
      <c r="G65" s="442"/>
      <c r="H65" s="442"/>
      <c r="I65" s="442"/>
      <c r="J65" s="442"/>
      <c r="L65" s="428"/>
      <c r="M65" s="426"/>
      <c r="N65" s="426"/>
      <c r="O65" s="426"/>
      <c r="P65" s="427"/>
      <c r="Q65" s="16"/>
    </row>
    <row r="66" spans="3:17" ht="16.149999999999999" customHeight="1" x14ac:dyDescent="0.2">
      <c r="L66" s="428"/>
      <c r="M66" s="426"/>
      <c r="N66" s="426"/>
      <c r="O66" s="426"/>
      <c r="P66" s="427"/>
      <c r="Q66" s="16"/>
    </row>
    <row r="67" spans="3:17" ht="16.149999999999999" customHeight="1" x14ac:dyDescent="0.2">
      <c r="L67" s="54"/>
      <c r="M67" s="35"/>
      <c r="N67" s="35"/>
      <c r="O67" s="35"/>
      <c r="P67" s="55"/>
      <c r="Q67" s="16"/>
    </row>
    <row r="68" spans="3:17" ht="16.149999999999999" customHeight="1" x14ac:dyDescent="0.2">
      <c r="L68" s="54"/>
      <c r="M68" s="35"/>
      <c r="N68" s="35"/>
      <c r="O68" s="35"/>
      <c r="P68" s="55"/>
      <c r="Q68" s="16"/>
    </row>
    <row r="69" spans="3:17" ht="16.149999999999999" customHeight="1" x14ac:dyDescent="0.2">
      <c r="L69" s="54"/>
      <c r="M69" s="35"/>
      <c r="N69" s="35"/>
      <c r="O69" s="35"/>
      <c r="P69" s="55"/>
      <c r="Q69" s="16"/>
    </row>
    <row r="70" spans="3:17" ht="16.149999999999999" customHeight="1" x14ac:dyDescent="0.2">
      <c r="L70" s="54"/>
      <c r="M70" s="35"/>
      <c r="N70" s="35"/>
      <c r="O70" s="35"/>
      <c r="P70" s="55"/>
      <c r="Q70" s="16"/>
    </row>
    <row r="71" spans="3:17" ht="16.149999999999999" customHeight="1" x14ac:dyDescent="0.2">
      <c r="L71" s="54"/>
      <c r="M71" s="35"/>
      <c r="N71" s="35"/>
      <c r="O71" s="35"/>
      <c r="P71" s="55"/>
      <c r="Q71" s="16"/>
    </row>
    <row r="72" spans="3:17" ht="16.149999999999999" customHeight="1" x14ac:dyDescent="0.2">
      <c r="L72" s="425" t="s">
        <v>1079</v>
      </c>
      <c r="M72" s="426"/>
      <c r="N72" s="426"/>
      <c r="O72" s="426"/>
      <c r="P72" s="427"/>
      <c r="Q72" s="16"/>
    </row>
    <row r="73" spans="3:17" ht="16.149999999999999" customHeight="1" x14ac:dyDescent="0.2">
      <c r="L73" s="428"/>
      <c r="M73" s="426"/>
      <c r="N73" s="426"/>
      <c r="O73" s="426"/>
      <c r="P73" s="427"/>
      <c r="Q73" s="16"/>
    </row>
    <row r="74" spans="3:17" ht="16.149999999999999" customHeight="1" x14ac:dyDescent="0.2">
      <c r="L74" s="428"/>
      <c r="M74" s="426"/>
      <c r="N74" s="426"/>
      <c r="O74" s="426"/>
      <c r="P74" s="427"/>
      <c r="Q74" s="16"/>
    </row>
    <row r="75" spans="3:17" ht="16.149999999999999" customHeight="1" x14ac:dyDescent="0.2">
      <c r="L75" s="428"/>
      <c r="M75" s="426"/>
      <c r="N75" s="426"/>
      <c r="O75" s="426"/>
      <c r="P75" s="427"/>
      <c r="Q75" s="16"/>
    </row>
    <row r="76" spans="3:17" ht="16.149999999999999" customHeight="1" x14ac:dyDescent="0.2">
      <c r="C76" s="446" t="s">
        <v>1077</v>
      </c>
      <c r="D76" s="368"/>
      <c r="E76" s="368"/>
      <c r="F76" s="368"/>
      <c r="G76" s="368"/>
      <c r="H76" s="368"/>
      <c r="I76" s="368"/>
      <c r="J76" s="368"/>
      <c r="L76" s="428"/>
      <c r="M76" s="426"/>
      <c r="N76" s="426"/>
      <c r="O76" s="426"/>
      <c r="P76" s="427"/>
      <c r="Q76" s="16"/>
    </row>
    <row r="77" spans="3:17" ht="16.149999999999999" customHeight="1" x14ac:dyDescent="0.2">
      <c r="C77" s="368"/>
      <c r="D77" s="368"/>
      <c r="E77" s="368"/>
      <c r="F77" s="368"/>
      <c r="G77" s="368"/>
      <c r="H77" s="368"/>
      <c r="I77" s="368"/>
      <c r="J77" s="368"/>
      <c r="L77" s="428"/>
      <c r="M77" s="426"/>
      <c r="N77" s="426"/>
      <c r="O77" s="426"/>
      <c r="P77" s="427"/>
      <c r="Q77" s="16"/>
    </row>
    <row r="78" spans="3:17" ht="16.149999999999999" customHeight="1" x14ac:dyDescent="0.2">
      <c r="C78" s="368"/>
      <c r="D78" s="368"/>
      <c r="E78" s="368"/>
      <c r="F78" s="368"/>
      <c r="G78" s="368"/>
      <c r="H78" s="368"/>
      <c r="I78" s="368"/>
      <c r="J78" s="368"/>
      <c r="L78" s="54"/>
      <c r="M78" s="35"/>
      <c r="N78" s="35"/>
      <c r="O78" s="35"/>
      <c r="P78" s="55"/>
      <c r="Q78" s="16"/>
    </row>
    <row r="79" spans="3:17" ht="16.149999999999999" customHeight="1" x14ac:dyDescent="0.2">
      <c r="C79" s="368"/>
      <c r="D79" s="368"/>
      <c r="E79" s="368"/>
      <c r="F79" s="368"/>
      <c r="G79" s="368"/>
      <c r="H79" s="368"/>
      <c r="I79" s="368"/>
      <c r="J79" s="368"/>
      <c r="L79" s="54"/>
      <c r="M79" s="35"/>
      <c r="N79" s="35"/>
      <c r="O79" s="35"/>
      <c r="P79" s="55"/>
      <c r="Q79" s="16"/>
    </row>
    <row r="80" spans="3:17" ht="16.149999999999999" customHeight="1" x14ac:dyDescent="0.2">
      <c r="C80" s="368"/>
      <c r="D80" s="368"/>
      <c r="E80" s="368"/>
      <c r="F80" s="368"/>
      <c r="G80" s="368"/>
      <c r="H80" s="368"/>
      <c r="I80" s="368"/>
      <c r="J80" s="368"/>
      <c r="L80" s="54"/>
      <c r="M80" s="35"/>
      <c r="N80" s="35"/>
      <c r="O80" s="35"/>
      <c r="P80" s="55"/>
      <c r="Q80" s="16"/>
    </row>
    <row r="81" spans="1:17" ht="16.149999999999999" customHeight="1" x14ac:dyDescent="0.2">
      <c r="C81" s="368"/>
      <c r="D81" s="368"/>
      <c r="E81" s="368"/>
      <c r="F81" s="368"/>
      <c r="G81" s="368"/>
      <c r="H81" s="368"/>
      <c r="I81" s="368"/>
      <c r="J81" s="368"/>
      <c r="L81" s="54"/>
      <c r="M81" s="35"/>
      <c r="N81" s="35"/>
      <c r="O81" s="35"/>
      <c r="P81" s="55"/>
      <c r="Q81" s="16"/>
    </row>
    <row r="82" spans="1:17" ht="16.149999999999999" customHeight="1" x14ac:dyDescent="0.2">
      <c r="C82" s="368"/>
      <c r="D82" s="368"/>
      <c r="E82" s="368"/>
      <c r="F82" s="368"/>
      <c r="G82" s="368"/>
      <c r="H82" s="368"/>
      <c r="I82" s="368"/>
      <c r="J82" s="368"/>
      <c r="L82" s="54"/>
      <c r="M82" s="35"/>
      <c r="N82" s="35"/>
      <c r="O82" s="35"/>
      <c r="P82" s="55"/>
      <c r="Q82" s="16"/>
    </row>
    <row r="83" spans="1:17" ht="16.149999999999999" customHeight="1" x14ac:dyDescent="0.2">
      <c r="C83" s="368"/>
      <c r="D83" s="368"/>
      <c r="E83" s="368"/>
      <c r="F83" s="368"/>
      <c r="G83" s="368"/>
      <c r="H83" s="368"/>
      <c r="I83" s="368"/>
      <c r="J83" s="368"/>
      <c r="L83" s="54"/>
      <c r="M83" s="35"/>
      <c r="N83" s="35"/>
      <c r="O83" s="35"/>
      <c r="P83" s="55"/>
      <c r="Q83" s="16"/>
    </row>
    <row r="84" spans="1:17" ht="16.149999999999999" customHeight="1" x14ac:dyDescent="0.2">
      <c r="C84" s="368"/>
      <c r="D84" s="368"/>
      <c r="E84" s="368"/>
      <c r="F84" s="368"/>
      <c r="G84" s="368"/>
      <c r="H84" s="368"/>
      <c r="I84" s="368"/>
      <c r="J84" s="368"/>
      <c r="L84" s="54"/>
      <c r="M84" s="35"/>
      <c r="N84" s="35"/>
      <c r="O84" s="35"/>
      <c r="P84" s="55"/>
      <c r="Q84" s="16"/>
    </row>
    <row r="85" spans="1:17" ht="16.149999999999999" customHeight="1" x14ac:dyDescent="0.2">
      <c r="C85" s="368"/>
      <c r="D85" s="368"/>
      <c r="E85" s="368"/>
      <c r="F85" s="368"/>
      <c r="G85" s="368"/>
      <c r="H85" s="368"/>
      <c r="I85" s="368"/>
      <c r="J85" s="368"/>
      <c r="L85" s="54"/>
      <c r="M85" s="35"/>
      <c r="N85" s="35"/>
      <c r="O85" s="35"/>
      <c r="P85" s="55"/>
      <c r="Q85" s="16"/>
    </row>
    <row r="86" spans="1:17" ht="16.149999999999999" customHeight="1" thickBot="1" x14ac:dyDescent="0.25">
      <c r="A86" s="35"/>
      <c r="B86" s="35"/>
      <c r="C86" s="35"/>
      <c r="D86" s="35"/>
      <c r="E86" s="35"/>
      <c r="F86" s="35"/>
      <c r="G86" s="35"/>
      <c r="H86" s="35"/>
      <c r="I86" s="35"/>
      <c r="J86" s="35"/>
      <c r="K86" s="55"/>
      <c r="L86" s="54"/>
      <c r="M86" s="35"/>
      <c r="N86" s="35"/>
      <c r="O86" s="35"/>
      <c r="P86" s="55"/>
      <c r="Q86" s="16"/>
    </row>
    <row r="87" spans="1:17" ht="16.149999999999999" customHeight="1" x14ac:dyDescent="0.2">
      <c r="A87" s="56"/>
      <c r="B87" s="56"/>
      <c r="C87" s="56"/>
      <c r="D87" s="56"/>
      <c r="E87" s="56"/>
      <c r="F87" s="56"/>
      <c r="G87" s="56"/>
      <c r="H87" s="56"/>
      <c r="I87" s="56"/>
      <c r="J87" s="56"/>
      <c r="K87" s="57"/>
      <c r="L87" s="425" t="s">
        <v>1080</v>
      </c>
      <c r="M87" s="426"/>
      <c r="N87" s="426"/>
      <c r="O87" s="426"/>
      <c r="P87" s="427"/>
      <c r="Q87" s="16"/>
    </row>
    <row r="88" spans="1:17" ht="16.149999999999999" customHeight="1" x14ac:dyDescent="0.2">
      <c r="A88" s="35"/>
      <c r="B88" s="58" t="s">
        <v>557</v>
      </c>
      <c r="C88" s="445" t="s">
        <v>181</v>
      </c>
      <c r="D88" s="445"/>
      <c r="E88" s="445"/>
      <c r="F88" s="445"/>
      <c r="G88" s="445"/>
      <c r="H88" s="445"/>
      <c r="I88" s="445"/>
      <c r="J88" s="445"/>
      <c r="K88" s="55"/>
      <c r="L88" s="428"/>
      <c r="M88" s="426"/>
      <c r="N88" s="426"/>
      <c r="O88" s="426"/>
      <c r="P88" s="427"/>
      <c r="Q88" s="16"/>
    </row>
    <row r="89" spans="1:17" ht="16.149999999999999" customHeight="1" x14ac:dyDescent="0.2">
      <c r="C89" s="240" t="s">
        <v>1081</v>
      </c>
      <c r="D89" s="368"/>
      <c r="E89" s="368"/>
      <c r="F89" s="368"/>
      <c r="G89" s="368"/>
      <c r="H89" s="368"/>
      <c r="I89" s="368"/>
      <c r="J89" s="368"/>
      <c r="L89" s="428"/>
      <c r="M89" s="426"/>
      <c r="N89" s="426"/>
      <c r="O89" s="426"/>
      <c r="P89" s="427"/>
      <c r="Q89" s="16"/>
    </row>
    <row r="90" spans="1:17" ht="16.149999999999999" customHeight="1" x14ac:dyDescent="0.2">
      <c r="C90" s="368"/>
      <c r="D90" s="368"/>
      <c r="E90" s="368"/>
      <c r="F90" s="368"/>
      <c r="G90" s="368"/>
      <c r="H90" s="368"/>
      <c r="I90" s="368"/>
      <c r="J90" s="368"/>
      <c r="L90" s="428"/>
      <c r="M90" s="426"/>
      <c r="N90" s="426"/>
      <c r="O90" s="426"/>
      <c r="P90" s="427"/>
      <c r="Q90" s="16"/>
    </row>
    <row r="91" spans="1:17" ht="16.149999999999999" customHeight="1" x14ac:dyDescent="0.2">
      <c r="C91" s="368"/>
      <c r="D91" s="368"/>
      <c r="E91" s="368"/>
      <c r="F91" s="368"/>
      <c r="G91" s="368"/>
      <c r="H91" s="368"/>
      <c r="I91" s="368"/>
      <c r="J91" s="368"/>
      <c r="L91" s="428"/>
      <c r="M91" s="426"/>
      <c r="N91" s="426"/>
      <c r="O91" s="426"/>
      <c r="P91" s="427"/>
      <c r="Q91" s="16"/>
    </row>
    <row r="92" spans="1:17" ht="16.149999999999999" customHeight="1" x14ac:dyDescent="0.2">
      <c r="C92" s="368"/>
      <c r="D92" s="368"/>
      <c r="E92" s="368"/>
      <c r="F92" s="368"/>
      <c r="G92" s="368"/>
      <c r="H92" s="368"/>
      <c r="I92" s="368"/>
      <c r="J92" s="368"/>
      <c r="L92" s="54"/>
      <c r="M92" s="35"/>
      <c r="N92" s="35"/>
      <c r="O92" s="35"/>
      <c r="P92" s="55"/>
      <c r="Q92" s="16"/>
    </row>
    <row r="93" spans="1:17" ht="16.149999999999999" customHeight="1" x14ac:dyDescent="0.2">
      <c r="C93" s="368"/>
      <c r="D93" s="368"/>
      <c r="E93" s="368"/>
      <c r="F93" s="368"/>
      <c r="G93" s="368"/>
      <c r="H93" s="368"/>
      <c r="I93" s="368"/>
      <c r="J93" s="368"/>
      <c r="L93" s="54"/>
      <c r="M93" s="35"/>
      <c r="N93" s="35"/>
      <c r="O93" s="35"/>
      <c r="P93" s="55"/>
      <c r="Q93" s="16"/>
    </row>
    <row r="94" spans="1:17" ht="16.149999999999999" customHeight="1" x14ac:dyDescent="0.2">
      <c r="C94" s="368"/>
      <c r="D94" s="368"/>
      <c r="E94" s="368"/>
      <c r="F94" s="368"/>
      <c r="G94" s="368"/>
      <c r="H94" s="368"/>
      <c r="I94" s="368"/>
      <c r="J94" s="368"/>
      <c r="L94" s="54"/>
      <c r="M94" s="35"/>
      <c r="N94" s="35"/>
      <c r="O94" s="35"/>
      <c r="P94" s="55"/>
      <c r="Q94" s="16"/>
    </row>
    <row r="95" spans="1:17" ht="16.149999999999999" customHeight="1" x14ac:dyDescent="0.2">
      <c r="C95" s="368"/>
      <c r="D95" s="368"/>
      <c r="E95" s="368"/>
      <c r="F95" s="368"/>
      <c r="G95" s="368"/>
      <c r="H95" s="368"/>
      <c r="I95" s="368"/>
      <c r="J95" s="368"/>
      <c r="L95" s="54"/>
      <c r="M95" s="35"/>
      <c r="N95" s="35"/>
      <c r="O95" s="35"/>
      <c r="P95" s="55"/>
      <c r="Q95" s="16"/>
    </row>
    <row r="96" spans="1:17" ht="16.149999999999999" customHeight="1" x14ac:dyDescent="0.2">
      <c r="C96" s="368"/>
      <c r="D96" s="368"/>
      <c r="E96" s="368"/>
      <c r="F96" s="368"/>
      <c r="G96" s="368"/>
      <c r="H96" s="368"/>
      <c r="I96" s="368"/>
      <c r="J96" s="368"/>
      <c r="L96" s="54"/>
      <c r="M96" s="35"/>
      <c r="N96" s="35"/>
      <c r="O96" s="35"/>
      <c r="P96" s="55"/>
      <c r="Q96" s="16"/>
    </row>
    <row r="97" spans="3:17" ht="16.149999999999999" customHeight="1" x14ac:dyDescent="0.2">
      <c r="C97" s="368"/>
      <c r="D97" s="368"/>
      <c r="E97" s="368"/>
      <c r="F97" s="368"/>
      <c r="G97" s="368"/>
      <c r="H97" s="368"/>
      <c r="I97" s="368"/>
      <c r="J97" s="368"/>
      <c r="L97" s="54"/>
      <c r="M97" s="35"/>
      <c r="N97" s="35"/>
      <c r="O97" s="35"/>
      <c r="P97" s="55"/>
      <c r="Q97" s="16"/>
    </row>
    <row r="98" spans="3:17" ht="16.149999999999999" customHeight="1" x14ac:dyDescent="0.2">
      <c r="C98" s="368"/>
      <c r="D98" s="368"/>
      <c r="E98" s="368"/>
      <c r="F98" s="368"/>
      <c r="G98" s="368"/>
      <c r="H98" s="368"/>
      <c r="I98" s="368"/>
      <c r="J98" s="368"/>
      <c r="L98" s="54"/>
      <c r="M98" s="35"/>
      <c r="N98" s="35"/>
      <c r="O98" s="35"/>
      <c r="P98" s="55"/>
      <c r="Q98" s="16"/>
    </row>
    <row r="99" spans="3:17" ht="16.149999999999999" customHeight="1" x14ac:dyDescent="0.2">
      <c r="C99" s="368"/>
      <c r="D99" s="368"/>
      <c r="E99" s="368"/>
      <c r="F99" s="368"/>
      <c r="G99" s="368"/>
      <c r="H99" s="368"/>
      <c r="I99" s="368"/>
      <c r="J99" s="368"/>
      <c r="L99" s="447" t="s">
        <v>893</v>
      </c>
      <c r="M99" s="448"/>
      <c r="N99" s="448"/>
      <c r="O99" s="448"/>
      <c r="P99" s="449"/>
      <c r="Q99" s="16"/>
    </row>
    <row r="100" spans="3:17" ht="16.149999999999999" customHeight="1" x14ac:dyDescent="0.2">
      <c r="L100" s="54"/>
      <c r="M100" s="35"/>
      <c r="N100" s="35"/>
      <c r="O100" s="35"/>
      <c r="P100" s="55"/>
      <c r="Q100" s="16"/>
    </row>
    <row r="101" spans="3:17" ht="16.149999999999999" customHeight="1" x14ac:dyDescent="0.2">
      <c r="L101" s="54"/>
      <c r="M101" s="35"/>
      <c r="N101" s="35"/>
      <c r="O101" s="35"/>
      <c r="P101" s="55"/>
      <c r="Q101" s="16"/>
    </row>
    <row r="102" spans="3:17" ht="16.149999999999999" customHeight="1" x14ac:dyDescent="0.2">
      <c r="L102" s="54"/>
      <c r="M102" s="35"/>
      <c r="N102" s="35"/>
      <c r="O102" s="35"/>
      <c r="P102" s="55"/>
      <c r="Q102" s="16"/>
    </row>
    <row r="103" spans="3:17" ht="16.149999999999999" customHeight="1" x14ac:dyDescent="0.2">
      <c r="L103" s="54"/>
      <c r="M103" s="35"/>
      <c r="N103" s="35"/>
      <c r="O103" s="35"/>
      <c r="P103" s="55"/>
      <c r="Q103" s="16"/>
    </row>
    <row r="104" spans="3:17" ht="16.149999999999999" customHeight="1" x14ac:dyDescent="0.2">
      <c r="L104" s="54"/>
      <c r="M104" s="35"/>
      <c r="N104" s="35"/>
      <c r="O104" s="35"/>
      <c r="P104" s="55"/>
      <c r="Q104" s="16"/>
    </row>
    <row r="105" spans="3:17" ht="16.149999999999999" customHeight="1" x14ac:dyDescent="0.2">
      <c r="L105" s="54"/>
      <c r="M105" s="35"/>
      <c r="N105" s="35"/>
      <c r="O105" s="35"/>
      <c r="P105" s="55"/>
      <c r="Q105" s="16"/>
    </row>
    <row r="106" spans="3:17" ht="16.149999999999999" customHeight="1" x14ac:dyDescent="0.2">
      <c r="L106" s="54"/>
      <c r="M106" s="35"/>
      <c r="N106" s="35"/>
      <c r="O106" s="35"/>
      <c r="P106" s="55"/>
      <c r="Q106" s="16"/>
    </row>
    <row r="107" spans="3:17" ht="16.149999999999999" customHeight="1" x14ac:dyDescent="0.2">
      <c r="L107" s="54"/>
      <c r="M107" s="35"/>
      <c r="N107" s="35"/>
      <c r="O107" s="35"/>
      <c r="P107" s="55"/>
      <c r="Q107" s="16"/>
    </row>
    <row r="108" spans="3:17" ht="16.149999999999999" customHeight="1" x14ac:dyDescent="0.2">
      <c r="L108" s="59"/>
      <c r="M108" s="60"/>
      <c r="N108" s="60"/>
      <c r="O108" s="60"/>
      <c r="P108" s="61"/>
      <c r="Q108" s="16"/>
    </row>
    <row r="109" spans="3:17" ht="16.149999999999999" customHeight="1" x14ac:dyDescent="0.2">
      <c r="P109" s="16"/>
      <c r="Q109" s="16"/>
    </row>
    <row r="110" spans="3:17" ht="16.149999999999999" customHeight="1" x14ac:dyDescent="0.2">
      <c r="P110" s="16"/>
      <c r="Q110" s="16"/>
    </row>
    <row r="111" spans="3:17" ht="16.149999999999999" customHeight="1" x14ac:dyDescent="0.2">
      <c r="P111" s="16"/>
      <c r="Q111" s="16"/>
    </row>
    <row r="112" spans="3:17" ht="16.149999999999999" customHeight="1" x14ac:dyDescent="0.2">
      <c r="P112" s="16"/>
      <c r="Q112" s="16"/>
    </row>
    <row r="113" spans="3:17" ht="16.149999999999999" customHeight="1" x14ac:dyDescent="0.2">
      <c r="P113" s="16"/>
      <c r="Q113" s="16"/>
    </row>
    <row r="114" spans="3:17" ht="16.149999999999999" customHeight="1" x14ac:dyDescent="0.2">
      <c r="P114" s="16"/>
      <c r="Q114" s="16"/>
    </row>
    <row r="115" spans="3:17" ht="16.149999999999999" customHeight="1" x14ac:dyDescent="0.2">
      <c r="P115" s="16"/>
      <c r="Q115" s="16"/>
    </row>
    <row r="116" spans="3:17" ht="16.149999999999999" customHeight="1" x14ac:dyDescent="0.2">
      <c r="P116" s="16"/>
      <c r="Q116" s="16"/>
    </row>
    <row r="117" spans="3:17" ht="16.149999999999999" customHeight="1" x14ac:dyDescent="0.2">
      <c r="P117" s="16"/>
      <c r="Q117" s="16"/>
    </row>
    <row r="118" spans="3:17" ht="16.149999999999999" customHeight="1" x14ac:dyDescent="0.2">
      <c r="P118" s="16"/>
      <c r="Q118" s="16"/>
    </row>
    <row r="119" spans="3:17" ht="16.149999999999999" customHeight="1" x14ac:dyDescent="0.2">
      <c r="P119" s="16"/>
      <c r="Q119" s="16"/>
    </row>
    <row r="120" spans="3:17" ht="16.149999999999999" customHeight="1" x14ac:dyDescent="0.2">
      <c r="P120" s="16"/>
      <c r="Q120" s="16"/>
    </row>
    <row r="121" spans="3:17" ht="16.149999999999999" customHeight="1" x14ac:dyDescent="0.2">
      <c r="P121" s="16"/>
      <c r="Q121" s="16"/>
    </row>
    <row r="122" spans="3:17" ht="16.149999999999999" customHeight="1" x14ac:dyDescent="0.2">
      <c r="P122" s="16"/>
      <c r="Q122" s="16"/>
    </row>
    <row r="123" spans="3:17" ht="16.149999999999999" customHeight="1" x14ac:dyDescent="0.2">
      <c r="P123" s="16"/>
      <c r="Q123" s="16"/>
    </row>
    <row r="124" spans="3:17" ht="16.149999999999999" customHeight="1" x14ac:dyDescent="0.2">
      <c r="P124" s="16"/>
      <c r="Q124" s="16"/>
    </row>
    <row r="125" spans="3:17" ht="16.149999999999999" customHeight="1" x14ac:dyDescent="0.2">
      <c r="P125" s="16"/>
      <c r="Q125" s="16"/>
    </row>
    <row r="126" spans="3:17" ht="16.149999999999999" customHeight="1" x14ac:dyDescent="0.2">
      <c r="P126" s="16"/>
      <c r="Q126" s="16"/>
    </row>
    <row r="127" spans="3:17" ht="16.149999999999999" customHeight="1" x14ac:dyDescent="0.2">
      <c r="P127" s="16"/>
      <c r="Q127" s="16"/>
    </row>
    <row r="128" spans="3:17" ht="16.149999999999999" customHeight="1" x14ac:dyDescent="0.2">
      <c r="C128" s="442" t="s">
        <v>252</v>
      </c>
      <c r="D128" s="442"/>
      <c r="E128" s="442"/>
      <c r="F128" s="442"/>
      <c r="G128" s="442"/>
      <c r="H128" s="442"/>
      <c r="I128" s="442"/>
      <c r="J128" s="442"/>
      <c r="P128" s="16"/>
      <c r="Q128" s="16"/>
    </row>
    <row r="129" spans="1:17" ht="16.149999999999999" customHeight="1" x14ac:dyDescent="0.2">
      <c r="P129" s="16"/>
      <c r="Q129" s="16"/>
    </row>
    <row r="130" spans="1:17" ht="16.149999999999999" customHeight="1" x14ac:dyDescent="0.2">
      <c r="P130" s="16"/>
      <c r="Q130" s="16"/>
    </row>
    <row r="131" spans="1:17" ht="16.149999999999999" customHeight="1" x14ac:dyDescent="0.2">
      <c r="P131" s="16"/>
      <c r="Q131" s="16"/>
    </row>
    <row r="132" spans="1:17" ht="16.149999999999999" customHeight="1" x14ac:dyDescent="0.2">
      <c r="C132" s="240" t="s">
        <v>1082</v>
      </c>
      <c r="D132" s="368"/>
      <c r="E132" s="368"/>
      <c r="F132" s="368"/>
      <c r="G132" s="368"/>
      <c r="H132" s="368"/>
      <c r="I132" s="368"/>
      <c r="J132" s="368"/>
      <c r="P132" s="16"/>
      <c r="Q132" s="16"/>
    </row>
    <row r="133" spans="1:17" ht="16.149999999999999" customHeight="1" x14ac:dyDescent="0.2">
      <c r="C133" s="368"/>
      <c r="D133" s="368"/>
      <c r="E133" s="368"/>
      <c r="F133" s="368"/>
      <c r="G133" s="368"/>
      <c r="H133" s="368"/>
      <c r="I133" s="368"/>
      <c r="J133" s="368"/>
      <c r="P133" s="16"/>
      <c r="Q133" s="16"/>
    </row>
    <row r="134" spans="1:17" ht="16.149999999999999" customHeight="1" x14ac:dyDescent="0.2">
      <c r="C134" s="368"/>
      <c r="D134" s="368"/>
      <c r="E134" s="368"/>
      <c r="F134" s="368"/>
      <c r="G134" s="368"/>
      <c r="H134" s="368"/>
      <c r="I134" s="368"/>
      <c r="J134" s="368"/>
      <c r="P134" s="16"/>
      <c r="Q134" s="16"/>
    </row>
    <row r="135" spans="1:17" ht="16.149999999999999" customHeight="1" x14ac:dyDescent="0.2">
      <c r="C135" s="368"/>
      <c r="D135" s="368"/>
      <c r="E135" s="368"/>
      <c r="F135" s="368"/>
      <c r="G135" s="368"/>
      <c r="H135" s="368"/>
      <c r="I135" s="368"/>
      <c r="J135" s="368"/>
      <c r="P135" s="16"/>
      <c r="Q135" s="16"/>
    </row>
    <row r="136" spans="1:17" ht="16.149999999999999" customHeight="1" x14ac:dyDescent="0.2">
      <c r="P136" s="16"/>
      <c r="Q136" s="16"/>
    </row>
    <row r="137" spans="1:17" ht="16.149999999999999" customHeight="1" x14ac:dyDescent="0.2">
      <c r="P137" s="16"/>
      <c r="Q137" s="16"/>
    </row>
    <row r="138" spans="1:17" ht="16.149999999999999" customHeight="1" x14ac:dyDescent="0.2">
      <c r="C138" s="442" t="s">
        <v>244</v>
      </c>
      <c r="D138" s="442"/>
      <c r="E138" s="442"/>
      <c r="F138" s="442"/>
      <c r="G138" s="442"/>
      <c r="H138" s="442"/>
      <c r="I138" s="442"/>
      <c r="J138" s="442"/>
      <c r="P138" s="16"/>
      <c r="Q138" s="16"/>
    </row>
    <row r="139" spans="1:17" ht="16.149999999999999" customHeight="1" x14ac:dyDescent="0.2">
      <c r="P139" s="16"/>
      <c r="Q139" s="16"/>
    </row>
    <row r="140" spans="1:17" ht="16.149999999999999" customHeight="1" x14ac:dyDescent="0.2">
      <c r="P140" s="16"/>
      <c r="Q140" s="16"/>
    </row>
    <row r="141" spans="1:17" ht="16.149999999999999" customHeight="1" thickBot="1" x14ac:dyDescent="0.25">
      <c r="A141" s="35"/>
      <c r="B141" s="35"/>
      <c r="C141" s="35"/>
      <c r="D141" s="35"/>
      <c r="E141" s="35"/>
      <c r="F141" s="35"/>
      <c r="G141" s="35"/>
      <c r="H141" s="35"/>
      <c r="I141" s="35"/>
      <c r="J141" s="35"/>
      <c r="K141" s="35"/>
      <c r="L141" s="35"/>
      <c r="M141" s="35"/>
      <c r="N141" s="35"/>
      <c r="O141" s="35"/>
      <c r="P141" s="16"/>
      <c r="Q141" s="16"/>
    </row>
    <row r="142" spans="1:17" ht="16.149999999999999" customHeight="1" x14ac:dyDescent="0.2">
      <c r="A142" s="56"/>
      <c r="B142" s="56"/>
      <c r="C142" s="56"/>
      <c r="D142" s="56"/>
      <c r="E142" s="56"/>
      <c r="F142" s="56"/>
      <c r="G142" s="56"/>
      <c r="H142" s="56"/>
      <c r="I142" s="56"/>
      <c r="J142" s="56"/>
      <c r="K142" s="56"/>
      <c r="L142" s="56"/>
      <c r="M142" s="56"/>
      <c r="N142" s="56"/>
      <c r="O142" s="56"/>
      <c r="P142" s="16"/>
      <c r="Q142" s="16"/>
    </row>
    <row r="143" spans="1:17" ht="16.149999999999999" customHeight="1" x14ac:dyDescent="0.2">
      <c r="B143" s="53" t="s">
        <v>557</v>
      </c>
      <c r="C143" s="441" t="s">
        <v>645</v>
      </c>
      <c r="D143" s="441"/>
      <c r="E143" s="441"/>
      <c r="F143" s="441"/>
      <c r="G143" s="441"/>
      <c r="H143" s="441"/>
      <c r="I143" s="441"/>
      <c r="J143" s="441"/>
      <c r="P143" s="16"/>
      <c r="Q143" s="16"/>
    </row>
    <row r="144" spans="1:17" ht="16.149999999999999" customHeight="1" x14ac:dyDescent="0.2">
      <c r="C144" s="240" t="s">
        <v>1083</v>
      </c>
      <c r="D144" s="368"/>
      <c r="E144" s="368"/>
      <c r="F144" s="368"/>
      <c r="G144" s="368"/>
      <c r="H144" s="368"/>
      <c r="I144" s="368"/>
      <c r="J144" s="368"/>
      <c r="P144" s="16"/>
      <c r="Q144" s="16"/>
    </row>
    <row r="145" spans="3:17" ht="16.149999999999999" customHeight="1" x14ac:dyDescent="0.2">
      <c r="C145" s="368"/>
      <c r="D145" s="368"/>
      <c r="E145" s="368"/>
      <c r="F145" s="368"/>
      <c r="G145" s="368"/>
      <c r="H145" s="368"/>
      <c r="I145" s="368"/>
      <c r="J145" s="368"/>
      <c r="P145" s="16"/>
      <c r="Q145" s="16"/>
    </row>
    <row r="146" spans="3:17" ht="16.149999999999999" customHeight="1" x14ac:dyDescent="0.2">
      <c r="C146" s="368"/>
      <c r="D146" s="368"/>
      <c r="E146" s="368"/>
      <c r="F146" s="368"/>
      <c r="G146" s="368"/>
      <c r="H146" s="368"/>
      <c r="I146" s="368"/>
      <c r="J146" s="368"/>
      <c r="P146" s="16"/>
      <c r="Q146" s="16"/>
    </row>
    <row r="147" spans="3:17" ht="16.149999999999999" customHeight="1" x14ac:dyDescent="0.2">
      <c r="C147" s="368"/>
      <c r="D147" s="368"/>
      <c r="E147" s="368"/>
      <c r="F147" s="368"/>
      <c r="G147" s="368"/>
      <c r="H147" s="368"/>
      <c r="I147" s="368"/>
      <c r="J147" s="368"/>
      <c r="P147" s="16"/>
      <c r="Q147" s="16"/>
    </row>
    <row r="148" spans="3:17" ht="16.149999999999999" customHeight="1" x14ac:dyDescent="0.2">
      <c r="C148" s="368"/>
      <c r="D148" s="368"/>
      <c r="E148" s="368"/>
      <c r="F148" s="368"/>
      <c r="G148" s="368"/>
      <c r="H148" s="368"/>
      <c r="I148" s="368"/>
      <c r="J148" s="368"/>
      <c r="P148" s="16"/>
      <c r="Q148" s="16"/>
    </row>
    <row r="149" spans="3:17" ht="16.149999999999999" customHeight="1" x14ac:dyDescent="0.2">
      <c r="C149" s="368"/>
      <c r="D149" s="368"/>
      <c r="E149" s="368"/>
      <c r="F149" s="368"/>
      <c r="G149" s="368"/>
      <c r="H149" s="368"/>
      <c r="I149" s="368"/>
      <c r="J149" s="368"/>
      <c r="P149" s="16"/>
      <c r="Q149" s="16"/>
    </row>
    <row r="150" spans="3:17" ht="16.149999999999999" customHeight="1" x14ac:dyDescent="0.2">
      <c r="C150" s="368"/>
      <c r="D150" s="368"/>
      <c r="E150" s="368"/>
      <c r="F150" s="368"/>
      <c r="G150" s="368"/>
      <c r="H150" s="368"/>
      <c r="I150" s="368"/>
      <c r="J150" s="368"/>
      <c r="P150" s="16"/>
      <c r="Q150" s="16"/>
    </row>
    <row r="151" spans="3:17" ht="16.149999999999999" customHeight="1" x14ac:dyDescent="0.2">
      <c r="C151" s="368"/>
      <c r="D151" s="368"/>
      <c r="E151" s="368"/>
      <c r="F151" s="368"/>
      <c r="G151" s="368"/>
      <c r="H151" s="368"/>
      <c r="I151" s="368"/>
      <c r="J151" s="368"/>
      <c r="P151" s="16"/>
      <c r="Q151" s="16"/>
    </row>
    <row r="152" spans="3:17" ht="16.149999999999999" customHeight="1" x14ac:dyDescent="0.2">
      <c r="C152" s="368"/>
      <c r="D152" s="368"/>
      <c r="E152" s="368"/>
      <c r="F152" s="368"/>
      <c r="G152" s="368"/>
      <c r="H152" s="368"/>
      <c r="I152" s="368"/>
      <c r="J152" s="368"/>
      <c r="P152" s="16"/>
      <c r="Q152" s="16"/>
    </row>
    <row r="153" spans="3:17" ht="16.149999999999999" customHeight="1" x14ac:dyDescent="0.2">
      <c r="C153" s="368"/>
      <c r="D153" s="368"/>
      <c r="E153" s="368"/>
      <c r="F153" s="368"/>
      <c r="G153" s="368"/>
      <c r="H153" s="368"/>
      <c r="I153" s="368"/>
      <c r="J153" s="368"/>
      <c r="P153" s="16"/>
      <c r="Q153" s="16"/>
    </row>
    <row r="154" spans="3:17" ht="16.149999999999999" customHeight="1" x14ac:dyDescent="0.2">
      <c r="C154" s="368"/>
      <c r="D154" s="368"/>
      <c r="E154" s="368"/>
      <c r="F154" s="368"/>
      <c r="G154" s="368"/>
      <c r="H154" s="368"/>
      <c r="I154" s="368"/>
      <c r="J154" s="368"/>
      <c r="P154" s="16"/>
      <c r="Q154" s="16"/>
    </row>
    <row r="155" spans="3:17" ht="16.149999999999999" customHeight="1" x14ac:dyDescent="0.2">
      <c r="P155" s="16"/>
      <c r="Q155" s="16"/>
    </row>
    <row r="156" spans="3:17" ht="16.149999999999999" customHeight="1" x14ac:dyDescent="0.2">
      <c r="P156" s="16"/>
      <c r="Q156" s="16"/>
    </row>
    <row r="157" spans="3:17" ht="16.149999999999999" customHeight="1" x14ac:dyDescent="0.2">
      <c r="P157" s="16"/>
      <c r="Q157" s="16"/>
    </row>
    <row r="158" spans="3:17" ht="16.149999999999999" customHeight="1" x14ac:dyDescent="0.2">
      <c r="P158" s="16"/>
      <c r="Q158" s="16"/>
    </row>
    <row r="159" spans="3:17" ht="16.149999999999999" customHeight="1" x14ac:dyDescent="0.2">
      <c r="P159" s="16"/>
      <c r="Q159" s="16"/>
    </row>
    <row r="160" spans="3:17" ht="16.149999999999999" customHeight="1" x14ac:dyDescent="0.2">
      <c r="P160" s="16"/>
      <c r="Q160" s="16"/>
    </row>
    <row r="161" spans="16:17" ht="16.149999999999999" customHeight="1" x14ac:dyDescent="0.2">
      <c r="P161" s="16"/>
      <c r="Q161" s="16"/>
    </row>
    <row r="162" spans="16:17" ht="16.149999999999999" customHeight="1" x14ac:dyDescent="0.2">
      <c r="P162" s="16"/>
      <c r="Q162" s="16"/>
    </row>
    <row r="163" spans="16:17" ht="16.149999999999999" customHeight="1" x14ac:dyDescent="0.2">
      <c r="P163" s="16"/>
      <c r="Q163" s="16"/>
    </row>
    <row r="164" spans="16:17" ht="16.149999999999999" customHeight="1" x14ac:dyDescent="0.2">
      <c r="P164" s="16"/>
      <c r="Q164" s="16"/>
    </row>
    <row r="165" spans="16:17" ht="16.149999999999999" customHeight="1" x14ac:dyDescent="0.2">
      <c r="P165" s="16"/>
      <c r="Q165" s="16"/>
    </row>
    <row r="166" spans="16:17" ht="16.149999999999999" customHeight="1" x14ac:dyDescent="0.2">
      <c r="P166" s="16"/>
      <c r="Q166" s="16"/>
    </row>
    <row r="167" spans="16:17" ht="16.149999999999999" customHeight="1" x14ac:dyDescent="0.2">
      <c r="P167" s="16"/>
      <c r="Q167" s="16"/>
    </row>
    <row r="168" spans="16:17" ht="16.149999999999999" customHeight="1" x14ac:dyDescent="0.2">
      <c r="P168" s="16"/>
      <c r="Q168" s="16"/>
    </row>
    <row r="169" spans="16:17" ht="16.149999999999999" customHeight="1" x14ac:dyDescent="0.2">
      <c r="P169" s="16"/>
      <c r="Q169" s="16"/>
    </row>
    <row r="170" spans="16:17" ht="16.149999999999999" customHeight="1" x14ac:dyDescent="0.2">
      <c r="P170" s="16"/>
      <c r="Q170" s="16"/>
    </row>
    <row r="171" spans="16:17" ht="16.149999999999999" customHeight="1" x14ac:dyDescent="0.2">
      <c r="P171" s="16"/>
      <c r="Q171" s="16"/>
    </row>
    <row r="172" spans="16:17" ht="16.149999999999999" customHeight="1" x14ac:dyDescent="0.2">
      <c r="P172" s="16"/>
      <c r="Q172" s="16"/>
    </row>
    <row r="173" spans="16:17" ht="16.149999999999999" customHeight="1" x14ac:dyDescent="0.2">
      <c r="P173" s="16"/>
      <c r="Q173" s="16"/>
    </row>
    <row r="174" spans="16:17" ht="16.149999999999999" customHeight="1" x14ac:dyDescent="0.2">
      <c r="P174" s="16"/>
      <c r="Q174" s="16"/>
    </row>
    <row r="175" spans="16:17" ht="16.149999999999999" customHeight="1" x14ac:dyDescent="0.2">
      <c r="P175" s="16"/>
      <c r="Q175" s="16"/>
    </row>
    <row r="176" spans="16:17" ht="16.149999999999999" customHeight="1" x14ac:dyDescent="0.2">
      <c r="P176" s="16"/>
      <c r="Q176" s="16"/>
    </row>
    <row r="177" spans="3:17" ht="16.149999999999999" customHeight="1" x14ac:dyDescent="0.2">
      <c r="P177" s="16"/>
      <c r="Q177" s="16"/>
    </row>
    <row r="178" spans="3:17" ht="16.149999999999999" customHeight="1" x14ac:dyDescent="0.2">
      <c r="P178" s="16"/>
      <c r="Q178" s="16"/>
    </row>
    <row r="179" spans="3:17" ht="16.149999999999999" customHeight="1" x14ac:dyDescent="0.2">
      <c r="P179" s="16"/>
      <c r="Q179" s="16"/>
    </row>
    <row r="180" spans="3:17" ht="16.149999999999999" customHeight="1" x14ac:dyDescent="0.2">
      <c r="P180" s="16"/>
      <c r="Q180" s="16"/>
    </row>
    <row r="181" spans="3:17" ht="16.149999999999999" customHeight="1" x14ac:dyDescent="0.2">
      <c r="P181" s="16"/>
      <c r="Q181" s="16"/>
    </row>
    <row r="182" spans="3:17" ht="16.149999999999999" customHeight="1" x14ac:dyDescent="0.2">
      <c r="P182" s="16"/>
      <c r="Q182" s="16"/>
    </row>
    <row r="183" spans="3:17" ht="16.149999999999999" customHeight="1" x14ac:dyDescent="0.2">
      <c r="C183" s="442" t="s">
        <v>245</v>
      </c>
      <c r="D183" s="442"/>
      <c r="E183" s="442"/>
      <c r="F183" s="442"/>
      <c r="G183" s="442"/>
      <c r="H183" s="442"/>
      <c r="I183" s="442"/>
      <c r="J183" s="442"/>
      <c r="P183" s="16"/>
      <c r="Q183" s="16"/>
    </row>
    <row r="184" spans="3:17" ht="16.149999999999999" customHeight="1" x14ac:dyDescent="0.2">
      <c r="P184" s="16"/>
      <c r="Q184" s="16"/>
    </row>
    <row r="185" spans="3:17" ht="16.149999999999999" customHeight="1" x14ac:dyDescent="0.2">
      <c r="P185" s="16"/>
      <c r="Q185" s="16"/>
    </row>
    <row r="186" spans="3:17" ht="16.149999999999999" customHeight="1" x14ac:dyDescent="0.2">
      <c r="P186" s="16"/>
      <c r="Q186" s="16"/>
    </row>
    <row r="187" spans="3:17" ht="16.149999999999999" customHeight="1" x14ac:dyDescent="0.2">
      <c r="C187" s="240" t="s">
        <v>1084</v>
      </c>
      <c r="D187" s="368"/>
      <c r="E187" s="368"/>
      <c r="F187" s="368"/>
      <c r="G187" s="368"/>
      <c r="H187" s="368"/>
      <c r="I187" s="368"/>
      <c r="J187" s="368"/>
      <c r="P187" s="16"/>
      <c r="Q187" s="16"/>
    </row>
    <row r="188" spans="3:17" ht="16.149999999999999" customHeight="1" x14ac:dyDescent="0.2">
      <c r="C188" s="368"/>
      <c r="D188" s="368"/>
      <c r="E188" s="368"/>
      <c r="F188" s="368"/>
      <c r="G188" s="368"/>
      <c r="H188" s="368"/>
      <c r="I188" s="368"/>
      <c r="J188" s="368"/>
      <c r="P188" s="16"/>
      <c r="Q188" s="16"/>
    </row>
    <row r="189" spans="3:17" ht="16.149999999999999" customHeight="1" x14ac:dyDescent="0.2">
      <c r="C189" s="368"/>
      <c r="D189" s="368"/>
      <c r="E189" s="368"/>
      <c r="F189" s="368"/>
      <c r="G189" s="368"/>
      <c r="H189" s="368"/>
      <c r="I189" s="368"/>
      <c r="J189" s="368"/>
      <c r="P189" s="16"/>
      <c r="Q189" s="16"/>
    </row>
    <row r="190" spans="3:17" ht="16.149999999999999" customHeight="1" x14ac:dyDescent="0.2">
      <c r="C190" s="368"/>
      <c r="D190" s="368"/>
      <c r="E190" s="368"/>
      <c r="F190" s="368"/>
      <c r="G190" s="368"/>
      <c r="H190" s="368"/>
      <c r="I190" s="368"/>
      <c r="J190" s="368"/>
      <c r="P190" s="16"/>
      <c r="Q190" s="16"/>
    </row>
    <row r="191" spans="3:17" ht="16.149999999999999" customHeight="1" x14ac:dyDescent="0.2">
      <c r="P191" s="16"/>
      <c r="Q191" s="16"/>
    </row>
    <row r="192" spans="3:17" ht="16.149999999999999" customHeight="1" x14ac:dyDescent="0.2">
      <c r="P192" s="16"/>
      <c r="Q192" s="16"/>
    </row>
    <row r="193" spans="1:17" ht="16.149999999999999" customHeight="1" x14ac:dyDescent="0.2">
      <c r="C193" s="442" t="s">
        <v>593</v>
      </c>
      <c r="D193" s="442"/>
      <c r="E193" s="442"/>
      <c r="F193" s="442"/>
      <c r="G193" s="442"/>
      <c r="H193" s="442"/>
      <c r="I193" s="442"/>
      <c r="J193" s="442"/>
      <c r="P193" s="16"/>
      <c r="Q193" s="16"/>
    </row>
    <row r="194" spans="1:17" ht="16.149999999999999" customHeight="1" x14ac:dyDescent="0.2">
      <c r="P194" s="16"/>
      <c r="Q194" s="16"/>
    </row>
    <row r="195" spans="1:17" ht="16.149999999999999" customHeight="1" x14ac:dyDescent="0.2">
      <c r="P195" s="16"/>
      <c r="Q195" s="16"/>
    </row>
    <row r="196" spans="1:17" ht="16.149999999999999" customHeight="1" thickBot="1" x14ac:dyDescent="0.25">
      <c r="P196" s="16"/>
      <c r="Q196" s="16"/>
    </row>
    <row r="197" spans="1:17" ht="16.149999999999999" customHeight="1" x14ac:dyDescent="0.2">
      <c r="A197" s="56"/>
      <c r="B197" s="56"/>
      <c r="C197" s="56"/>
      <c r="D197" s="56"/>
      <c r="E197" s="56"/>
      <c r="F197" s="56"/>
      <c r="G197" s="56"/>
      <c r="H197" s="56"/>
      <c r="I197" s="56"/>
      <c r="J197" s="56"/>
      <c r="K197" s="56"/>
      <c r="L197" s="56"/>
      <c r="M197" s="56"/>
      <c r="N197" s="56"/>
      <c r="O197" s="56"/>
      <c r="P197" s="16"/>
      <c r="Q197" s="16"/>
    </row>
    <row r="198" spans="1:17" ht="16.149999999999999" customHeight="1" x14ac:dyDescent="0.2">
      <c r="B198" s="53" t="s">
        <v>557</v>
      </c>
      <c r="C198" s="441" t="s">
        <v>594</v>
      </c>
      <c r="D198" s="441"/>
      <c r="E198" s="441"/>
      <c r="F198" s="441"/>
      <c r="G198" s="441"/>
      <c r="H198" s="441"/>
      <c r="I198" s="441"/>
      <c r="J198" s="441"/>
      <c r="P198" s="16"/>
      <c r="Q198" s="16"/>
    </row>
    <row r="199" spans="1:17" ht="16.149999999999999" customHeight="1" x14ac:dyDescent="0.2">
      <c r="C199" s="240" t="s">
        <v>1085</v>
      </c>
      <c r="D199" s="368"/>
      <c r="E199" s="368"/>
      <c r="F199" s="368"/>
      <c r="G199" s="368"/>
      <c r="H199" s="368"/>
      <c r="I199" s="368"/>
      <c r="J199" s="368"/>
      <c r="P199" s="16"/>
      <c r="Q199" s="16"/>
    </row>
    <row r="200" spans="1:17" ht="16.149999999999999" customHeight="1" x14ac:dyDescent="0.2">
      <c r="C200" s="368"/>
      <c r="D200" s="368"/>
      <c r="E200" s="368"/>
      <c r="F200" s="368"/>
      <c r="G200" s="368"/>
      <c r="H200" s="368"/>
      <c r="I200" s="368"/>
      <c r="J200" s="368"/>
      <c r="P200" s="16"/>
      <c r="Q200" s="16"/>
    </row>
    <row r="201" spans="1:17" ht="16.149999999999999" customHeight="1" x14ac:dyDescent="0.2">
      <c r="C201" s="368"/>
      <c r="D201" s="368"/>
      <c r="E201" s="368"/>
      <c r="F201" s="368"/>
      <c r="G201" s="368"/>
      <c r="H201" s="368"/>
      <c r="I201" s="368"/>
      <c r="J201" s="368"/>
      <c r="P201" s="16"/>
      <c r="Q201" s="16"/>
    </row>
    <row r="202" spans="1:17" ht="16.149999999999999" customHeight="1" x14ac:dyDescent="0.2">
      <c r="C202" s="368"/>
      <c r="D202" s="368"/>
      <c r="E202" s="368"/>
      <c r="F202" s="368"/>
      <c r="G202" s="368"/>
      <c r="H202" s="368"/>
      <c r="I202" s="368"/>
      <c r="J202" s="368"/>
      <c r="P202" s="16"/>
      <c r="Q202" s="16"/>
    </row>
    <row r="203" spans="1:17" ht="16.149999999999999" customHeight="1" x14ac:dyDescent="0.2">
      <c r="C203" s="368"/>
      <c r="D203" s="368"/>
      <c r="E203" s="368"/>
      <c r="F203" s="368"/>
      <c r="G203" s="368"/>
      <c r="H203" s="368"/>
      <c r="I203" s="368"/>
      <c r="J203" s="368"/>
      <c r="P203" s="16"/>
      <c r="Q203" s="16"/>
    </row>
    <row r="204" spans="1:17" ht="16.149999999999999" customHeight="1" x14ac:dyDescent="0.2">
      <c r="C204" s="368"/>
      <c r="D204" s="368"/>
      <c r="E204" s="368"/>
      <c r="F204" s="368"/>
      <c r="G204" s="368"/>
      <c r="H204" s="368"/>
      <c r="I204" s="368"/>
      <c r="J204" s="368"/>
      <c r="P204" s="16"/>
      <c r="Q204" s="16"/>
    </row>
    <row r="205" spans="1:17" ht="16.149999999999999" customHeight="1" x14ac:dyDescent="0.2">
      <c r="C205" s="368"/>
      <c r="D205" s="368"/>
      <c r="E205" s="368"/>
      <c r="F205" s="368"/>
      <c r="G205" s="368"/>
      <c r="H205" s="368"/>
      <c r="I205" s="368"/>
      <c r="J205" s="368"/>
      <c r="P205" s="16"/>
      <c r="Q205" s="16"/>
    </row>
    <row r="206" spans="1:17" ht="16.149999999999999" customHeight="1" x14ac:dyDescent="0.2">
      <c r="C206" s="368"/>
      <c r="D206" s="368"/>
      <c r="E206" s="368"/>
      <c r="F206" s="368"/>
      <c r="G206" s="368"/>
      <c r="H206" s="368"/>
      <c r="I206" s="368"/>
      <c r="J206" s="368"/>
      <c r="P206" s="16"/>
      <c r="Q206" s="16"/>
    </row>
    <row r="207" spans="1:17" ht="16.149999999999999" customHeight="1" x14ac:dyDescent="0.2">
      <c r="C207" s="368"/>
      <c r="D207" s="368"/>
      <c r="E207" s="368"/>
      <c r="F207" s="368"/>
      <c r="G207" s="368"/>
      <c r="H207" s="368"/>
      <c r="I207" s="368"/>
      <c r="J207" s="368"/>
      <c r="P207" s="16"/>
      <c r="Q207" s="16"/>
    </row>
    <row r="208" spans="1:17" ht="16.149999999999999" customHeight="1" x14ac:dyDescent="0.2">
      <c r="P208" s="16"/>
      <c r="Q208" s="16"/>
    </row>
    <row r="209" spans="16:17" ht="16.149999999999999" customHeight="1" x14ac:dyDescent="0.2">
      <c r="P209" s="16"/>
      <c r="Q209" s="16"/>
    </row>
    <row r="210" spans="16:17" ht="16.149999999999999" customHeight="1" x14ac:dyDescent="0.2">
      <c r="P210" s="16"/>
      <c r="Q210" s="16"/>
    </row>
    <row r="211" spans="16:17" ht="16.149999999999999" customHeight="1" x14ac:dyDescent="0.2">
      <c r="P211" s="16"/>
      <c r="Q211" s="16"/>
    </row>
    <row r="212" spans="16:17" ht="16.149999999999999" customHeight="1" x14ac:dyDescent="0.2">
      <c r="P212" s="16"/>
      <c r="Q212" s="16"/>
    </row>
    <row r="213" spans="16:17" ht="16.149999999999999" customHeight="1" x14ac:dyDescent="0.2">
      <c r="P213" s="16"/>
      <c r="Q213" s="16"/>
    </row>
    <row r="214" spans="16:17" ht="16.149999999999999" customHeight="1" x14ac:dyDescent="0.2">
      <c r="P214" s="16"/>
      <c r="Q214" s="16"/>
    </row>
    <row r="215" spans="16:17" ht="16.149999999999999" customHeight="1" x14ac:dyDescent="0.2">
      <c r="P215" s="16"/>
      <c r="Q215" s="16"/>
    </row>
    <row r="216" spans="16:17" ht="16.149999999999999" customHeight="1" x14ac:dyDescent="0.2">
      <c r="P216" s="16"/>
      <c r="Q216" s="16"/>
    </row>
    <row r="217" spans="16:17" ht="16.149999999999999" customHeight="1" x14ac:dyDescent="0.2">
      <c r="P217" s="16"/>
      <c r="Q217" s="16"/>
    </row>
    <row r="218" spans="16:17" ht="16.149999999999999" customHeight="1" x14ac:dyDescent="0.2">
      <c r="P218" s="16"/>
      <c r="Q218" s="16"/>
    </row>
    <row r="219" spans="16:17" ht="16.149999999999999" customHeight="1" x14ac:dyDescent="0.2">
      <c r="P219" s="16"/>
      <c r="Q219" s="16"/>
    </row>
    <row r="220" spans="16:17" ht="16.149999999999999" customHeight="1" x14ac:dyDescent="0.2">
      <c r="P220" s="16"/>
      <c r="Q220" s="16"/>
    </row>
    <row r="221" spans="16:17" ht="16.149999999999999" customHeight="1" x14ac:dyDescent="0.2">
      <c r="P221" s="16"/>
      <c r="Q221" s="16"/>
    </row>
    <row r="222" spans="16:17" ht="16.149999999999999" customHeight="1" x14ac:dyDescent="0.2">
      <c r="P222" s="16"/>
      <c r="Q222" s="16"/>
    </row>
    <row r="223" spans="16:17" ht="16.149999999999999" customHeight="1" x14ac:dyDescent="0.2">
      <c r="P223" s="16"/>
      <c r="Q223" s="16"/>
    </row>
    <row r="224" spans="16:17" ht="16.149999999999999" customHeight="1" x14ac:dyDescent="0.2">
      <c r="P224" s="16"/>
      <c r="Q224" s="16"/>
    </row>
    <row r="225" spans="3:17" ht="16.149999999999999" customHeight="1" x14ac:dyDescent="0.2">
      <c r="P225" s="16"/>
      <c r="Q225" s="16"/>
    </row>
    <row r="226" spans="3:17" ht="16.149999999999999" customHeight="1" x14ac:dyDescent="0.2">
      <c r="P226" s="16"/>
      <c r="Q226" s="16"/>
    </row>
    <row r="227" spans="3:17" ht="16.149999999999999" customHeight="1" x14ac:dyDescent="0.2">
      <c r="P227" s="16"/>
      <c r="Q227" s="16"/>
    </row>
    <row r="228" spans="3:17" ht="16.149999999999999" customHeight="1" x14ac:dyDescent="0.2">
      <c r="P228" s="16"/>
      <c r="Q228" s="16"/>
    </row>
    <row r="229" spans="3:17" ht="16.149999999999999" customHeight="1" x14ac:dyDescent="0.2">
      <c r="P229" s="16"/>
      <c r="Q229" s="16"/>
    </row>
    <row r="230" spans="3:17" ht="16.149999999999999" customHeight="1" x14ac:dyDescent="0.2">
      <c r="P230" s="16"/>
      <c r="Q230" s="16"/>
    </row>
    <row r="231" spans="3:17" ht="16.149999999999999" customHeight="1" x14ac:dyDescent="0.2">
      <c r="P231" s="16"/>
      <c r="Q231" s="16"/>
    </row>
    <row r="232" spans="3:17" ht="16.149999999999999" customHeight="1" x14ac:dyDescent="0.2">
      <c r="P232" s="16"/>
      <c r="Q232" s="16"/>
    </row>
    <row r="233" spans="3:17" ht="16.149999999999999" customHeight="1" x14ac:dyDescent="0.2">
      <c r="P233" s="16"/>
      <c r="Q233" s="16"/>
    </row>
    <row r="234" spans="3:17" ht="16.149999999999999" customHeight="1" x14ac:dyDescent="0.2">
      <c r="P234" s="16"/>
      <c r="Q234" s="16"/>
    </row>
    <row r="235" spans="3:17" ht="16.149999999999999" customHeight="1" x14ac:dyDescent="0.2">
      <c r="P235" s="16"/>
      <c r="Q235" s="16"/>
    </row>
    <row r="236" spans="3:17" ht="16.149999999999999" customHeight="1" x14ac:dyDescent="0.2">
      <c r="C236" s="240" t="s">
        <v>1086</v>
      </c>
      <c r="D236" s="368"/>
      <c r="E236" s="368"/>
      <c r="F236" s="368"/>
      <c r="G236" s="368"/>
      <c r="H236" s="368"/>
      <c r="I236" s="368"/>
      <c r="J236" s="368"/>
      <c r="P236" s="16"/>
      <c r="Q236" s="16"/>
    </row>
    <row r="237" spans="3:17" ht="16.149999999999999" customHeight="1" x14ac:dyDescent="0.2">
      <c r="C237" s="368"/>
      <c r="D237" s="368"/>
      <c r="E237" s="368"/>
      <c r="F237" s="368"/>
      <c r="G237" s="368"/>
      <c r="H237" s="368"/>
      <c r="I237" s="368"/>
      <c r="J237" s="368"/>
      <c r="P237" s="16"/>
      <c r="Q237" s="16"/>
    </row>
    <row r="238" spans="3:17" ht="16.149999999999999" customHeight="1" x14ac:dyDescent="0.2">
      <c r="C238" s="368"/>
      <c r="D238" s="368"/>
      <c r="E238" s="368"/>
      <c r="F238" s="368"/>
      <c r="G238" s="368"/>
      <c r="H238" s="368"/>
      <c r="I238" s="368"/>
      <c r="J238" s="368"/>
      <c r="P238" s="16"/>
      <c r="Q238" s="16"/>
    </row>
    <row r="239" spans="3:17" ht="16.149999999999999" customHeight="1" x14ac:dyDescent="0.2">
      <c r="C239" s="368"/>
      <c r="D239" s="368"/>
      <c r="E239" s="368"/>
      <c r="F239" s="368"/>
      <c r="G239" s="368"/>
      <c r="H239" s="368"/>
      <c r="I239" s="368"/>
      <c r="J239" s="368"/>
      <c r="P239" s="16"/>
      <c r="Q239" s="16"/>
    </row>
    <row r="240" spans="3:17" ht="16.149999999999999" customHeight="1" x14ac:dyDescent="0.2">
      <c r="C240" s="368"/>
      <c r="D240" s="368"/>
      <c r="E240" s="368"/>
      <c r="F240" s="368"/>
      <c r="G240" s="368"/>
      <c r="H240" s="368"/>
      <c r="I240" s="368"/>
      <c r="J240" s="368"/>
      <c r="P240" s="16"/>
      <c r="Q240" s="16"/>
    </row>
    <row r="241" spans="1:17" ht="16.149999999999999" customHeight="1" x14ac:dyDescent="0.2">
      <c r="P241" s="16"/>
      <c r="Q241" s="16"/>
    </row>
    <row r="242" spans="1:17" ht="16.149999999999999" customHeight="1" x14ac:dyDescent="0.2">
      <c r="P242" s="16"/>
      <c r="Q242" s="16"/>
    </row>
    <row r="243" spans="1:17" ht="16.149999999999999" customHeight="1" x14ac:dyDescent="0.2">
      <c r="P243" s="16"/>
      <c r="Q243" s="16"/>
    </row>
    <row r="244" spans="1:17" ht="16.149999999999999" customHeight="1" x14ac:dyDescent="0.2">
      <c r="C244" s="442" t="s">
        <v>173</v>
      </c>
      <c r="D244" s="442"/>
      <c r="E244" s="442"/>
      <c r="F244" s="442"/>
      <c r="G244" s="442"/>
      <c r="H244" s="442"/>
      <c r="I244" s="442"/>
      <c r="J244" s="442"/>
      <c r="M244" s="251" t="s">
        <v>264</v>
      </c>
      <c r="N244" s="251"/>
      <c r="O244" s="251"/>
      <c r="P244" s="16"/>
      <c r="Q244" s="16"/>
    </row>
    <row r="245" spans="1:17" ht="16.149999999999999" customHeight="1" x14ac:dyDescent="0.2">
      <c r="M245" s="250"/>
      <c r="N245" s="250"/>
      <c r="O245" s="250"/>
      <c r="P245" s="16"/>
      <c r="Q245" s="16"/>
    </row>
    <row r="246" spans="1:17" ht="16.149999999999999" customHeight="1" x14ac:dyDescent="0.2">
      <c r="M246" s="246" t="s">
        <v>242</v>
      </c>
      <c r="N246" s="246"/>
      <c r="O246" s="246"/>
      <c r="P246" s="16"/>
      <c r="Q246" s="16"/>
    </row>
    <row r="247" spans="1:17" ht="16.149999999999999" customHeight="1" thickBot="1" x14ac:dyDescent="0.25">
      <c r="P247" s="16"/>
      <c r="Q247" s="16"/>
    </row>
    <row r="248" spans="1:17" ht="16.149999999999999" customHeight="1" x14ac:dyDescent="0.2">
      <c r="A248" s="56"/>
      <c r="B248" s="56"/>
      <c r="C248" s="56"/>
      <c r="D248" s="56"/>
      <c r="E248" s="56"/>
      <c r="F248" s="56"/>
      <c r="G248" s="56"/>
      <c r="H248" s="56"/>
      <c r="I248" s="56"/>
      <c r="J248" s="56"/>
      <c r="K248" s="56"/>
      <c r="L248" s="56"/>
      <c r="M248" s="56"/>
      <c r="N248" s="56"/>
      <c r="O248" s="56"/>
      <c r="P248" s="16"/>
      <c r="Q248" s="16"/>
    </row>
    <row r="249" spans="1:17" ht="16.149999999999999" customHeight="1" x14ac:dyDescent="0.2">
      <c r="B249" s="53" t="s">
        <v>557</v>
      </c>
      <c r="C249" s="441" t="s">
        <v>174</v>
      </c>
      <c r="D249" s="441"/>
      <c r="E249" s="441"/>
      <c r="F249" s="441"/>
      <c r="G249" s="441"/>
      <c r="H249" s="441"/>
      <c r="I249" s="441"/>
      <c r="J249" s="441"/>
      <c r="P249" s="16"/>
      <c r="Q249" s="16"/>
    </row>
    <row r="250" spans="1:17" ht="16.149999999999999" customHeight="1" x14ac:dyDescent="0.2">
      <c r="C250" s="240" t="s">
        <v>1087</v>
      </c>
      <c r="D250" s="368"/>
      <c r="E250" s="368"/>
      <c r="F250" s="368"/>
      <c r="G250" s="368"/>
      <c r="H250" s="368"/>
      <c r="I250" s="368"/>
      <c r="J250" s="368"/>
      <c r="P250" s="16"/>
      <c r="Q250" s="16"/>
    </row>
    <row r="251" spans="1:17" ht="16.149999999999999" customHeight="1" x14ac:dyDescent="0.2">
      <c r="C251" s="368"/>
      <c r="D251" s="368"/>
      <c r="E251" s="368"/>
      <c r="F251" s="368"/>
      <c r="G251" s="368"/>
      <c r="H251" s="368"/>
      <c r="I251" s="368"/>
      <c r="J251" s="368"/>
      <c r="P251" s="16"/>
      <c r="Q251" s="16"/>
    </row>
    <row r="252" spans="1:17" ht="16.149999999999999" customHeight="1" x14ac:dyDescent="0.2">
      <c r="C252" s="368"/>
      <c r="D252" s="368"/>
      <c r="E252" s="368"/>
      <c r="F252" s="368"/>
      <c r="G252" s="368"/>
      <c r="H252" s="368"/>
      <c r="I252" s="368"/>
      <c r="J252" s="368"/>
      <c r="P252" s="16"/>
      <c r="Q252" s="16"/>
    </row>
    <row r="253" spans="1:17" ht="16.149999999999999" customHeight="1" x14ac:dyDescent="0.2">
      <c r="C253" s="368"/>
      <c r="D253" s="368"/>
      <c r="E253" s="368"/>
      <c r="F253" s="368"/>
      <c r="G253" s="368"/>
      <c r="H253" s="368"/>
      <c r="I253" s="368"/>
      <c r="J253" s="368"/>
      <c r="P253" s="16"/>
      <c r="Q253" s="16"/>
    </row>
    <row r="254" spans="1:17" ht="16.149999999999999" customHeight="1" x14ac:dyDescent="0.2">
      <c r="C254" s="368"/>
      <c r="D254" s="368"/>
      <c r="E254" s="368"/>
      <c r="F254" s="368"/>
      <c r="G254" s="368"/>
      <c r="H254" s="368"/>
      <c r="I254" s="368"/>
      <c r="J254" s="368"/>
      <c r="P254" s="16"/>
      <c r="Q254" s="16"/>
    </row>
    <row r="255" spans="1:17" ht="16.149999999999999" customHeight="1" x14ac:dyDescent="0.2">
      <c r="C255" s="368"/>
      <c r="D255" s="368"/>
      <c r="E255" s="368"/>
      <c r="F255" s="368"/>
      <c r="G255" s="368"/>
      <c r="H255" s="368"/>
      <c r="I255" s="368"/>
      <c r="J255" s="368"/>
      <c r="P255" s="16"/>
      <c r="Q255" s="16"/>
    </row>
    <row r="256" spans="1:17" ht="16.149999999999999" customHeight="1" x14ac:dyDescent="0.2">
      <c r="C256" s="368"/>
      <c r="D256" s="368"/>
      <c r="E256" s="368"/>
      <c r="F256" s="368"/>
      <c r="G256" s="368"/>
      <c r="H256" s="368"/>
      <c r="I256" s="368"/>
      <c r="J256" s="368"/>
      <c r="P256" s="16"/>
      <c r="Q256" s="16"/>
    </row>
    <row r="257" spans="3:17" ht="16.149999999999999" customHeight="1" x14ac:dyDescent="0.2">
      <c r="C257" s="240" t="s">
        <v>1088</v>
      </c>
      <c r="D257" s="368"/>
      <c r="E257" s="368"/>
      <c r="F257" s="368"/>
      <c r="G257" s="368"/>
      <c r="H257" s="368"/>
      <c r="I257" s="368"/>
      <c r="J257" s="368"/>
      <c r="P257" s="16"/>
      <c r="Q257" s="16"/>
    </row>
    <row r="258" spans="3:17" ht="16.149999999999999" customHeight="1" x14ac:dyDescent="0.2">
      <c r="C258" s="368"/>
      <c r="D258" s="368"/>
      <c r="E258" s="368"/>
      <c r="F258" s="368"/>
      <c r="G258" s="368"/>
      <c r="H258" s="368"/>
      <c r="I258" s="368"/>
      <c r="J258" s="368"/>
      <c r="P258" s="16"/>
      <c r="Q258" s="16"/>
    </row>
    <row r="259" spans="3:17" ht="16.149999999999999" customHeight="1" x14ac:dyDescent="0.2">
      <c r="C259" s="368"/>
      <c r="D259" s="368"/>
      <c r="E259" s="368"/>
      <c r="F259" s="368"/>
      <c r="G259" s="368"/>
      <c r="H259" s="368"/>
      <c r="I259" s="368"/>
      <c r="J259" s="368"/>
      <c r="P259" s="16"/>
      <c r="Q259" s="16"/>
    </row>
    <row r="260" spans="3:17" ht="16.149999999999999" customHeight="1" x14ac:dyDescent="0.2">
      <c r="C260" s="368"/>
      <c r="D260" s="368"/>
      <c r="E260" s="368"/>
      <c r="F260" s="368"/>
      <c r="G260" s="368"/>
      <c r="H260" s="368"/>
      <c r="I260" s="368"/>
      <c r="J260" s="368"/>
      <c r="P260" s="16"/>
      <c r="Q260" s="16"/>
    </row>
    <row r="261" spans="3:17" ht="16.149999999999999" customHeight="1" x14ac:dyDescent="0.2">
      <c r="C261" s="368"/>
      <c r="D261" s="368"/>
      <c r="E261" s="368"/>
      <c r="F261" s="368"/>
      <c r="G261" s="368"/>
      <c r="H261" s="368"/>
      <c r="I261" s="368"/>
      <c r="J261" s="368"/>
      <c r="P261" s="16"/>
      <c r="Q261" s="16"/>
    </row>
    <row r="262" spans="3:17" ht="16.149999999999999" customHeight="1" x14ac:dyDescent="0.2">
      <c r="C262" s="368"/>
      <c r="D262" s="368"/>
      <c r="E262" s="368"/>
      <c r="F262" s="368"/>
      <c r="G262" s="368"/>
      <c r="H262" s="368"/>
      <c r="I262" s="368"/>
      <c r="J262" s="368"/>
      <c r="P262" s="16"/>
      <c r="Q262" s="16"/>
    </row>
    <row r="263" spans="3:17" ht="16.149999999999999" customHeight="1" x14ac:dyDescent="0.2">
      <c r="C263" s="368"/>
      <c r="D263" s="368"/>
      <c r="E263" s="368"/>
      <c r="F263" s="368"/>
      <c r="G263" s="368"/>
      <c r="H263" s="368"/>
      <c r="I263" s="368"/>
      <c r="J263" s="368"/>
      <c r="P263" s="16"/>
      <c r="Q263" s="16"/>
    </row>
    <row r="264" spans="3:17" ht="16.149999999999999" customHeight="1" x14ac:dyDescent="0.2">
      <c r="F264" s="424" t="s">
        <v>257</v>
      </c>
      <c r="G264" s="431"/>
      <c r="P264" s="16"/>
      <c r="Q264" s="16"/>
    </row>
    <row r="265" spans="3:17" ht="16.149999999999999" customHeight="1" x14ac:dyDescent="0.2">
      <c r="F265" s="431"/>
      <c r="G265" s="431"/>
      <c r="P265" s="16"/>
      <c r="Q265" s="16"/>
    </row>
    <row r="266" spans="3:17" ht="16.149999999999999" customHeight="1" x14ac:dyDescent="0.2">
      <c r="C266" s="267" t="s">
        <v>254</v>
      </c>
      <c r="D266" s="442"/>
      <c r="E266" s="442"/>
      <c r="F266" s="442"/>
      <c r="G266" s="442"/>
      <c r="H266" s="442"/>
      <c r="I266" s="442"/>
      <c r="J266" s="442"/>
      <c r="P266" s="16"/>
      <c r="Q266" s="16"/>
    </row>
    <row r="267" spans="3:17" ht="16.149999999999999" customHeight="1" x14ac:dyDescent="0.2">
      <c r="F267" s="424" t="s">
        <v>255</v>
      </c>
      <c r="G267" s="424"/>
      <c r="P267" s="16"/>
      <c r="Q267" s="16"/>
    </row>
    <row r="268" spans="3:17" ht="16.149999999999999" customHeight="1" x14ac:dyDescent="0.2">
      <c r="F268" s="424"/>
      <c r="G268" s="424"/>
      <c r="P268" s="16"/>
      <c r="Q268" s="16"/>
    </row>
    <row r="269" spans="3:17" ht="16.149999999999999" customHeight="1" x14ac:dyDescent="0.2">
      <c r="C269" s="267" t="s">
        <v>256</v>
      </c>
      <c r="D269" s="442"/>
      <c r="E269" s="442"/>
      <c r="F269" s="442"/>
      <c r="G269" s="442"/>
      <c r="H269" s="442"/>
      <c r="I269" s="442"/>
      <c r="J269" s="442"/>
      <c r="P269" s="16"/>
      <c r="Q269" s="16"/>
    </row>
    <row r="270" spans="3:17" ht="16.149999999999999" customHeight="1" x14ac:dyDescent="0.2">
      <c r="P270" s="16"/>
      <c r="Q270" s="16"/>
    </row>
    <row r="271" spans="3:17" ht="16.149999999999999" customHeight="1" x14ac:dyDescent="0.2">
      <c r="P271" s="16"/>
      <c r="Q271" s="16"/>
    </row>
    <row r="272" spans="3:17" ht="16.149999999999999" customHeight="1" x14ac:dyDescent="0.2">
      <c r="P272" s="16"/>
      <c r="Q272" s="16"/>
    </row>
    <row r="273" spans="1:17" ht="16.149999999999999" customHeight="1" x14ac:dyDescent="0.2">
      <c r="C273" s="267" t="s">
        <v>54</v>
      </c>
      <c r="D273" s="442"/>
      <c r="E273" s="442"/>
      <c r="F273" s="442"/>
      <c r="G273" s="442"/>
      <c r="H273" s="442"/>
      <c r="I273" s="442"/>
      <c r="J273" s="442"/>
      <c r="P273" s="16"/>
      <c r="Q273" s="16"/>
    </row>
    <row r="274" spans="1:17" ht="16.149999999999999" customHeight="1" x14ac:dyDescent="0.2">
      <c r="P274" s="16"/>
      <c r="Q274" s="16"/>
    </row>
    <row r="275" spans="1:17" ht="16.149999999999999" customHeight="1" x14ac:dyDescent="0.2">
      <c r="P275" s="16"/>
      <c r="Q275" s="16"/>
    </row>
    <row r="276" spans="1:17" ht="16.149999999999999" customHeight="1" x14ac:dyDescent="0.2">
      <c r="C276" s="240" t="s">
        <v>55</v>
      </c>
      <c r="D276" s="368"/>
      <c r="E276" s="368"/>
      <c r="F276" s="368"/>
      <c r="G276" s="368"/>
      <c r="H276" s="368"/>
      <c r="I276" s="368"/>
      <c r="J276" s="368"/>
      <c r="P276" s="16"/>
      <c r="Q276" s="16"/>
    </row>
    <row r="277" spans="1:17" ht="16.149999999999999" customHeight="1" x14ac:dyDescent="0.2">
      <c r="C277" s="368"/>
      <c r="D277" s="368"/>
      <c r="E277" s="368"/>
      <c r="F277" s="368"/>
      <c r="G277" s="368"/>
      <c r="H277" s="368"/>
      <c r="I277" s="368"/>
      <c r="J277" s="368"/>
      <c r="P277" s="16"/>
      <c r="Q277" s="16"/>
    </row>
    <row r="278" spans="1:17" ht="16.149999999999999" customHeight="1" x14ac:dyDescent="0.2">
      <c r="P278" s="16"/>
      <c r="Q278" s="16"/>
    </row>
    <row r="279" spans="1:17" ht="16.149999999999999" customHeight="1" x14ac:dyDescent="0.2">
      <c r="P279" s="16"/>
      <c r="Q279" s="16"/>
    </row>
    <row r="280" spans="1:17" ht="16.149999999999999" customHeight="1" thickBot="1" x14ac:dyDescent="0.25">
      <c r="P280" s="16"/>
      <c r="Q280" s="16"/>
    </row>
    <row r="281" spans="1:17" ht="16.149999999999999" customHeight="1" x14ac:dyDescent="0.2">
      <c r="A281" s="56"/>
      <c r="B281" s="56"/>
      <c r="C281" s="56"/>
      <c r="D281" s="56"/>
      <c r="E281" s="56"/>
      <c r="F281" s="56"/>
      <c r="G281" s="56"/>
      <c r="H281" s="56"/>
      <c r="I281" s="56"/>
      <c r="J281" s="56"/>
      <c r="K281" s="56"/>
      <c r="L281" s="56"/>
      <c r="M281" s="56"/>
      <c r="N281" s="56"/>
      <c r="O281" s="56"/>
      <c r="P281" s="16"/>
      <c r="Q281" s="16"/>
    </row>
    <row r="282" spans="1:17" ht="16.149999999999999" customHeight="1" x14ac:dyDescent="0.2">
      <c r="B282" s="53" t="s">
        <v>557</v>
      </c>
      <c r="C282" s="441" t="s">
        <v>147</v>
      </c>
      <c r="D282" s="441"/>
      <c r="E282" s="441"/>
      <c r="F282" s="441"/>
      <c r="G282" s="441"/>
      <c r="H282" s="441"/>
      <c r="I282" s="441"/>
      <c r="J282" s="441"/>
      <c r="P282" s="16"/>
      <c r="Q282" s="16"/>
    </row>
    <row r="283" spans="1:17" ht="16.149999999999999" customHeight="1" x14ac:dyDescent="0.2">
      <c r="C283" s="240" t="s">
        <v>1089</v>
      </c>
      <c r="D283" s="368"/>
      <c r="E283" s="368"/>
      <c r="F283" s="368"/>
      <c r="G283" s="368"/>
      <c r="H283" s="368"/>
      <c r="I283" s="368"/>
      <c r="J283" s="368"/>
      <c r="P283" s="16"/>
      <c r="Q283" s="16"/>
    </row>
    <row r="284" spans="1:17" ht="16.149999999999999" customHeight="1" x14ac:dyDescent="0.2">
      <c r="C284" s="368"/>
      <c r="D284" s="368"/>
      <c r="E284" s="368"/>
      <c r="F284" s="368"/>
      <c r="G284" s="368"/>
      <c r="H284" s="368"/>
      <c r="I284" s="368"/>
      <c r="J284" s="368"/>
      <c r="M284" s="5"/>
      <c r="N284" s="5"/>
      <c r="O284" s="5"/>
      <c r="P284" s="16"/>
      <c r="Q284" s="16"/>
    </row>
    <row r="285" spans="1:17" ht="16.149999999999999" customHeight="1" x14ac:dyDescent="0.2">
      <c r="C285" s="368"/>
      <c r="D285" s="368"/>
      <c r="E285" s="368"/>
      <c r="F285" s="368"/>
      <c r="G285" s="368"/>
      <c r="H285" s="368"/>
      <c r="I285" s="368"/>
      <c r="J285" s="368"/>
      <c r="M285" s="5"/>
      <c r="N285" s="5"/>
      <c r="O285" s="5"/>
      <c r="P285" s="16"/>
      <c r="Q285" s="16"/>
    </row>
    <row r="286" spans="1:17" ht="16.149999999999999" customHeight="1" x14ac:dyDescent="0.2">
      <c r="C286" s="368"/>
      <c r="D286" s="368"/>
      <c r="E286" s="368"/>
      <c r="F286" s="368"/>
      <c r="G286" s="368"/>
      <c r="H286" s="368"/>
      <c r="I286" s="368"/>
      <c r="J286" s="368"/>
      <c r="M286" s="342" t="s">
        <v>849</v>
      </c>
      <c r="N286" s="342"/>
      <c r="O286" s="342"/>
      <c r="P286" s="16"/>
      <c r="Q286" s="16"/>
    </row>
    <row r="287" spans="1:17" ht="16.149999999999999" customHeight="1" x14ac:dyDescent="0.2">
      <c r="C287" s="368"/>
      <c r="D287" s="368"/>
      <c r="E287" s="368"/>
      <c r="F287" s="368"/>
      <c r="G287" s="368"/>
      <c r="H287" s="368"/>
      <c r="I287" s="368"/>
      <c r="J287" s="368"/>
      <c r="P287" s="16"/>
      <c r="Q287" s="16"/>
    </row>
    <row r="288" spans="1:17" ht="16.149999999999999" customHeight="1" x14ac:dyDescent="0.2">
      <c r="P288" s="16"/>
      <c r="Q288" s="16"/>
    </row>
    <row r="289" spans="3:17" ht="16.149999999999999" customHeight="1" x14ac:dyDescent="0.2">
      <c r="P289" s="16"/>
      <c r="Q289" s="16"/>
    </row>
    <row r="290" spans="3:17" ht="16.149999999999999" customHeight="1" x14ac:dyDescent="0.2">
      <c r="P290" s="16"/>
      <c r="Q290" s="16"/>
    </row>
    <row r="291" spans="3:17" ht="16.149999999999999" customHeight="1" x14ac:dyDescent="0.2">
      <c r="C291" s="240" t="s">
        <v>1090</v>
      </c>
      <c r="D291" s="368"/>
      <c r="E291" s="368"/>
      <c r="F291" s="368"/>
      <c r="G291" s="368"/>
      <c r="H291" s="368"/>
      <c r="I291" s="368"/>
      <c r="J291" s="368"/>
      <c r="P291" s="16"/>
      <c r="Q291" s="16"/>
    </row>
    <row r="292" spans="3:17" ht="16.149999999999999" customHeight="1" x14ac:dyDescent="0.2">
      <c r="C292" s="368"/>
      <c r="D292" s="368"/>
      <c r="E292" s="368"/>
      <c r="F292" s="368"/>
      <c r="G292" s="368"/>
      <c r="H292" s="368"/>
      <c r="I292" s="368"/>
      <c r="J292" s="368"/>
      <c r="P292" s="16"/>
      <c r="Q292" s="16"/>
    </row>
    <row r="293" spans="3:17" ht="16.149999999999999" customHeight="1" x14ac:dyDescent="0.2">
      <c r="C293" s="368"/>
      <c r="D293" s="368"/>
      <c r="E293" s="368"/>
      <c r="F293" s="368"/>
      <c r="G293" s="368"/>
      <c r="H293" s="368"/>
      <c r="I293" s="368"/>
      <c r="J293" s="368"/>
      <c r="P293" s="16"/>
      <c r="Q293" s="16"/>
    </row>
    <row r="294" spans="3:17" ht="16.149999999999999" customHeight="1" x14ac:dyDescent="0.2">
      <c r="C294" s="368"/>
      <c r="D294" s="368"/>
      <c r="E294" s="368"/>
      <c r="F294" s="368"/>
      <c r="G294" s="368"/>
      <c r="H294" s="368"/>
      <c r="I294" s="368"/>
      <c r="J294" s="368"/>
      <c r="P294" s="16"/>
      <c r="Q294" s="16"/>
    </row>
    <row r="295" spans="3:17" ht="16.149999999999999" customHeight="1" x14ac:dyDescent="0.2">
      <c r="C295" s="368"/>
      <c r="D295" s="368"/>
      <c r="E295" s="368"/>
      <c r="F295" s="368"/>
      <c r="G295" s="368"/>
      <c r="H295" s="368"/>
      <c r="I295" s="368"/>
      <c r="J295" s="368"/>
      <c r="P295" s="16"/>
      <c r="Q295" s="16"/>
    </row>
    <row r="296" spans="3:17" ht="16.149999999999999" customHeight="1" x14ac:dyDescent="0.2">
      <c r="C296" s="368"/>
      <c r="D296" s="368"/>
      <c r="E296" s="368"/>
      <c r="F296" s="368"/>
      <c r="G296" s="368"/>
      <c r="H296" s="368"/>
      <c r="I296" s="368"/>
      <c r="J296" s="368"/>
      <c r="P296" s="16"/>
      <c r="Q296" s="16"/>
    </row>
    <row r="297" spans="3:17" ht="16.149999999999999" customHeight="1" x14ac:dyDescent="0.2">
      <c r="C297" s="368"/>
      <c r="D297" s="368"/>
      <c r="E297" s="368"/>
      <c r="F297" s="368"/>
      <c r="G297" s="368"/>
      <c r="H297" s="368"/>
      <c r="I297" s="368"/>
      <c r="J297" s="368"/>
      <c r="P297" s="16"/>
      <c r="Q297" s="16"/>
    </row>
    <row r="298" spans="3:17" ht="16.149999999999999" customHeight="1" x14ac:dyDescent="0.2">
      <c r="F298" s="424" t="s">
        <v>148</v>
      </c>
      <c r="G298" s="424"/>
      <c r="K298" s="451" t="s">
        <v>557</v>
      </c>
      <c r="L298" s="402" t="s">
        <v>894</v>
      </c>
      <c r="M298" s="403"/>
      <c r="N298" s="403"/>
      <c r="O298" s="403"/>
      <c r="P298" s="404"/>
      <c r="Q298" s="16"/>
    </row>
    <row r="299" spans="3:17" ht="16.149999999999999" customHeight="1" x14ac:dyDescent="0.2">
      <c r="F299" s="424"/>
      <c r="G299" s="424"/>
      <c r="K299" s="452"/>
      <c r="L299" s="405"/>
      <c r="M299" s="406"/>
      <c r="N299" s="406"/>
      <c r="O299" s="406"/>
      <c r="P299" s="407"/>
      <c r="Q299" s="16"/>
    </row>
    <row r="300" spans="3:17" ht="16.149999999999999" customHeight="1" x14ac:dyDescent="0.2">
      <c r="C300" s="442" t="s">
        <v>345</v>
      </c>
      <c r="D300" s="442"/>
      <c r="E300" s="442"/>
      <c r="F300" s="442"/>
      <c r="G300" s="442"/>
      <c r="H300" s="442"/>
      <c r="I300" s="442"/>
      <c r="J300" s="442"/>
      <c r="L300" s="405"/>
      <c r="M300" s="406"/>
      <c r="N300" s="406"/>
      <c r="O300" s="406"/>
      <c r="P300" s="407"/>
      <c r="Q300" s="16"/>
    </row>
    <row r="301" spans="3:17" ht="16.149999999999999" customHeight="1" x14ac:dyDescent="0.2">
      <c r="C301" s="442"/>
      <c r="D301" s="442"/>
      <c r="E301" s="442"/>
      <c r="F301" s="442"/>
      <c r="G301" s="442"/>
      <c r="H301" s="442"/>
      <c r="I301" s="442"/>
      <c r="J301" s="442"/>
      <c r="L301" s="405"/>
      <c r="M301" s="406"/>
      <c r="N301" s="406"/>
      <c r="O301" s="406"/>
      <c r="P301" s="407"/>
      <c r="Q301" s="16"/>
    </row>
    <row r="302" spans="3:17" ht="16.149999999999999" customHeight="1" x14ac:dyDescent="0.2">
      <c r="C302" s="442" t="s">
        <v>346</v>
      </c>
      <c r="D302" s="442"/>
      <c r="E302" s="442"/>
      <c r="F302" s="442"/>
      <c r="G302" s="442"/>
      <c r="H302" s="442"/>
      <c r="I302" s="442"/>
      <c r="J302" s="442"/>
      <c r="L302" s="405"/>
      <c r="M302" s="406"/>
      <c r="N302" s="406"/>
      <c r="O302" s="406"/>
      <c r="P302" s="407"/>
      <c r="Q302" s="16"/>
    </row>
    <row r="303" spans="3:17" ht="16.149999999999999" customHeight="1" x14ac:dyDescent="0.2">
      <c r="C303" s="442"/>
      <c r="D303" s="442"/>
      <c r="E303" s="442"/>
      <c r="F303" s="442"/>
      <c r="G303" s="442"/>
      <c r="H303" s="442"/>
      <c r="I303" s="442"/>
      <c r="J303" s="442"/>
      <c r="L303" s="408"/>
      <c r="M303" s="409"/>
      <c r="N303" s="409"/>
      <c r="O303" s="409"/>
      <c r="P303" s="410"/>
      <c r="Q303" s="16"/>
    </row>
    <row r="304" spans="3:17" ht="16.149999999999999" customHeight="1" x14ac:dyDescent="0.2">
      <c r="C304" s="442" t="s">
        <v>149</v>
      </c>
      <c r="D304" s="442"/>
      <c r="E304" s="442"/>
      <c r="F304" s="442"/>
      <c r="G304" s="442"/>
      <c r="H304" s="442"/>
      <c r="I304" s="442"/>
      <c r="J304" s="442"/>
      <c r="P304" s="16"/>
      <c r="Q304" s="16"/>
    </row>
    <row r="305" spans="3:17" ht="16.149999999999999" customHeight="1" x14ac:dyDescent="0.2">
      <c r="E305" s="450" t="s">
        <v>150</v>
      </c>
      <c r="F305" s="450"/>
      <c r="G305" s="450"/>
      <c r="H305" s="450"/>
      <c r="P305" s="16"/>
      <c r="Q305" s="16"/>
    </row>
    <row r="306" spans="3:17" ht="16.149999999999999" customHeight="1" x14ac:dyDescent="0.2">
      <c r="E306" s="450"/>
      <c r="F306" s="450"/>
      <c r="G306" s="450"/>
      <c r="H306" s="450"/>
      <c r="P306" s="16"/>
      <c r="Q306" s="16"/>
    </row>
    <row r="307" spans="3:17" ht="16.149999999999999" customHeight="1" x14ac:dyDescent="0.2">
      <c r="C307" s="430" t="s">
        <v>416</v>
      </c>
      <c r="D307" s="430"/>
      <c r="E307" s="430"/>
      <c r="F307" s="430"/>
      <c r="G307" s="430"/>
      <c r="H307" s="430"/>
      <c r="I307" s="430"/>
      <c r="J307" s="430"/>
      <c r="P307" s="16"/>
      <c r="Q307" s="16"/>
    </row>
    <row r="308" spans="3:17" ht="16.149999999999999" customHeight="1" x14ac:dyDescent="0.2">
      <c r="E308" s="450" t="s">
        <v>417</v>
      </c>
      <c r="F308" s="450"/>
      <c r="G308" s="450"/>
      <c r="H308" s="450"/>
      <c r="P308" s="16"/>
      <c r="Q308" s="16"/>
    </row>
    <row r="309" spans="3:17" ht="16.149999999999999" customHeight="1" x14ac:dyDescent="0.2">
      <c r="E309" s="450"/>
      <c r="F309" s="450"/>
      <c r="G309" s="450"/>
      <c r="H309" s="450"/>
      <c r="P309" s="16"/>
      <c r="Q309" s="16"/>
    </row>
    <row r="310" spans="3:17" ht="16.149999999999999" customHeight="1" x14ac:dyDescent="0.2">
      <c r="C310" s="368" t="s">
        <v>269</v>
      </c>
      <c r="D310" s="368"/>
      <c r="E310" s="368"/>
      <c r="F310" s="368"/>
      <c r="G310" s="368"/>
      <c r="H310" s="368"/>
      <c r="I310" s="368"/>
      <c r="J310" s="368"/>
      <c r="P310" s="16"/>
      <c r="Q310" s="16"/>
    </row>
    <row r="311" spans="3:17" ht="16.149999999999999" customHeight="1" x14ac:dyDescent="0.2">
      <c r="C311" s="368"/>
      <c r="D311" s="368"/>
      <c r="E311" s="368"/>
      <c r="F311" s="368"/>
      <c r="G311" s="368"/>
      <c r="H311" s="368"/>
      <c r="I311" s="368"/>
      <c r="J311" s="368"/>
      <c r="P311" s="16"/>
      <c r="Q311" s="16"/>
    </row>
    <row r="312" spans="3:17" ht="16.149999999999999" customHeight="1" x14ac:dyDescent="0.2">
      <c r="C312" s="368"/>
      <c r="D312" s="368"/>
      <c r="E312" s="368"/>
      <c r="F312" s="368"/>
      <c r="G312" s="368"/>
      <c r="H312" s="368"/>
      <c r="I312" s="368"/>
      <c r="J312" s="368"/>
      <c r="P312" s="16"/>
      <c r="Q312" s="16"/>
    </row>
    <row r="313" spans="3:17" ht="16.149999999999999" customHeight="1" x14ac:dyDescent="0.2">
      <c r="C313" s="62"/>
      <c r="D313" s="62"/>
      <c r="E313" s="62"/>
      <c r="F313" s="62"/>
      <c r="G313" s="62"/>
      <c r="H313" s="62"/>
      <c r="I313" s="62"/>
      <c r="J313" s="62"/>
      <c r="P313" s="16"/>
      <c r="Q313" s="16"/>
    </row>
    <row r="314" spans="3:17" ht="16.149999999999999" customHeight="1" x14ac:dyDescent="0.2">
      <c r="C314" s="62"/>
      <c r="D314" s="62"/>
      <c r="E314" s="62"/>
      <c r="F314" s="62"/>
      <c r="G314" s="62"/>
      <c r="H314" s="62"/>
      <c r="I314" s="62"/>
      <c r="J314" s="62"/>
      <c r="P314" s="16"/>
      <c r="Q314" s="16"/>
    </row>
    <row r="315" spans="3:17" ht="16.149999999999999" customHeight="1" x14ac:dyDescent="0.2">
      <c r="C315" s="240" t="s">
        <v>1091</v>
      </c>
      <c r="D315" s="368"/>
      <c r="E315" s="368"/>
      <c r="F315" s="368"/>
      <c r="G315" s="368"/>
      <c r="H315" s="368"/>
      <c r="I315" s="368"/>
      <c r="J315" s="368"/>
      <c r="P315" s="16"/>
      <c r="Q315" s="16"/>
    </row>
    <row r="316" spans="3:17" ht="16.149999999999999" customHeight="1" x14ac:dyDescent="0.2">
      <c r="C316" s="368"/>
      <c r="D316" s="368"/>
      <c r="E316" s="368"/>
      <c r="F316" s="368"/>
      <c r="G316" s="368"/>
      <c r="H316" s="368"/>
      <c r="I316" s="368"/>
      <c r="J316" s="368"/>
      <c r="P316" s="16"/>
      <c r="Q316" s="16"/>
    </row>
    <row r="317" spans="3:17" ht="16.149999999999999" customHeight="1" x14ac:dyDescent="0.2">
      <c r="C317" s="368"/>
      <c r="D317" s="368"/>
      <c r="E317" s="368"/>
      <c r="F317" s="368"/>
      <c r="G317" s="368"/>
      <c r="H317" s="368"/>
      <c r="I317" s="368"/>
      <c r="J317" s="368"/>
      <c r="P317" s="16"/>
      <c r="Q317" s="16"/>
    </row>
    <row r="318" spans="3:17" ht="16.149999999999999" customHeight="1" x14ac:dyDescent="0.2">
      <c r="C318" s="368"/>
      <c r="D318" s="368"/>
      <c r="E318" s="368"/>
      <c r="F318" s="368"/>
      <c r="G318" s="368"/>
      <c r="H318" s="368"/>
      <c r="I318" s="368"/>
      <c r="J318" s="368"/>
      <c r="P318" s="16"/>
      <c r="Q318" s="16"/>
    </row>
    <row r="319" spans="3:17" ht="16.149999999999999" customHeight="1" x14ac:dyDescent="0.2">
      <c r="C319" s="368"/>
      <c r="D319" s="368"/>
      <c r="E319" s="368"/>
      <c r="F319" s="368"/>
      <c r="G319" s="368"/>
      <c r="H319" s="368"/>
      <c r="I319" s="368"/>
      <c r="J319" s="368"/>
      <c r="P319" s="16"/>
      <c r="Q319" s="16"/>
    </row>
    <row r="320" spans="3:17" ht="16.149999999999999" customHeight="1" x14ac:dyDescent="0.2">
      <c r="C320" s="368"/>
      <c r="D320" s="368"/>
      <c r="E320" s="368"/>
      <c r="F320" s="368"/>
      <c r="G320" s="368"/>
      <c r="H320" s="368"/>
      <c r="I320" s="368"/>
      <c r="J320" s="368"/>
      <c r="P320" s="16"/>
      <c r="Q320" s="16"/>
    </row>
    <row r="321" spans="1:17" ht="16.149999999999999" customHeight="1" x14ac:dyDescent="0.2">
      <c r="P321" s="16"/>
      <c r="Q321" s="16"/>
    </row>
    <row r="322" spans="1:17" ht="16.149999999999999" customHeight="1" x14ac:dyDescent="0.2">
      <c r="P322" s="16"/>
      <c r="Q322" s="16"/>
    </row>
    <row r="323" spans="1:17" ht="16.149999999999999" customHeight="1" x14ac:dyDescent="0.2">
      <c r="C323" s="368" t="s">
        <v>161</v>
      </c>
      <c r="D323" s="368"/>
      <c r="E323" s="368"/>
      <c r="F323" s="368"/>
      <c r="G323" s="368"/>
      <c r="H323" s="368"/>
      <c r="I323" s="368"/>
      <c r="J323" s="368"/>
      <c r="P323" s="16"/>
      <c r="Q323" s="16"/>
    </row>
    <row r="324" spans="1:17" ht="16.149999999999999" customHeight="1" x14ac:dyDescent="0.2">
      <c r="C324" s="368"/>
      <c r="D324" s="368"/>
      <c r="E324" s="368"/>
      <c r="F324" s="368"/>
      <c r="G324" s="368"/>
      <c r="H324" s="368"/>
      <c r="I324" s="368"/>
      <c r="J324" s="368"/>
      <c r="P324" s="16"/>
      <c r="Q324" s="16"/>
    </row>
    <row r="325" spans="1:17" ht="16.149999999999999" customHeight="1" x14ac:dyDescent="0.2">
      <c r="P325" s="16"/>
      <c r="Q325" s="16"/>
    </row>
    <row r="326" spans="1:17" ht="16.149999999999999" customHeight="1" x14ac:dyDescent="0.2">
      <c r="P326" s="16"/>
      <c r="Q326" s="16"/>
    </row>
    <row r="327" spans="1:17" ht="16.149999999999999" customHeight="1" thickBot="1" x14ac:dyDescent="0.25">
      <c r="P327" s="16"/>
      <c r="Q327" s="16"/>
    </row>
    <row r="328" spans="1:17" ht="16.149999999999999" customHeight="1" x14ac:dyDescent="0.2">
      <c r="A328" s="56"/>
      <c r="B328" s="56"/>
      <c r="C328" s="56"/>
      <c r="D328" s="56"/>
      <c r="E328" s="56"/>
      <c r="F328" s="56"/>
      <c r="G328" s="56"/>
      <c r="H328" s="56"/>
      <c r="I328" s="56"/>
      <c r="J328" s="56"/>
      <c r="K328" s="56"/>
      <c r="L328" s="56"/>
      <c r="M328" s="56"/>
      <c r="N328" s="56"/>
      <c r="O328" s="56"/>
      <c r="P328" s="16"/>
      <c r="Q328" s="16"/>
    </row>
    <row r="329" spans="1:17" ht="16.149999999999999" customHeight="1" x14ac:dyDescent="0.2">
      <c r="B329" s="53" t="s">
        <v>557</v>
      </c>
      <c r="C329" s="441" t="s">
        <v>728</v>
      </c>
      <c r="D329" s="441"/>
      <c r="E329" s="441"/>
      <c r="F329" s="441"/>
      <c r="G329" s="441"/>
      <c r="H329" s="441"/>
      <c r="I329" s="441"/>
      <c r="J329" s="441"/>
      <c r="P329" s="16"/>
      <c r="Q329" s="16"/>
    </row>
    <row r="330" spans="1:17" ht="16.149999999999999" customHeight="1" x14ac:dyDescent="0.2">
      <c r="C330" s="453" t="s">
        <v>302</v>
      </c>
      <c r="D330" s="453"/>
      <c r="E330" s="453"/>
      <c r="F330" s="453"/>
      <c r="G330" s="453"/>
      <c r="H330" s="453"/>
      <c r="I330" s="453"/>
      <c r="J330" s="453"/>
      <c r="K330" s="451" t="s">
        <v>303</v>
      </c>
      <c r="L330" s="402" t="s">
        <v>291</v>
      </c>
      <c r="M330" s="403"/>
      <c r="N330" s="403"/>
      <c r="O330" s="403"/>
      <c r="P330" s="404"/>
      <c r="Q330" s="16"/>
    </row>
    <row r="331" spans="1:17" ht="16.149999999999999" customHeight="1" x14ac:dyDescent="0.2">
      <c r="K331" s="452"/>
      <c r="L331" s="405"/>
      <c r="M331" s="406"/>
      <c r="N331" s="406"/>
      <c r="O331" s="406"/>
      <c r="P331" s="407"/>
      <c r="Q331" s="16"/>
    </row>
    <row r="332" spans="1:17" ht="16.149999999999999" customHeight="1" x14ac:dyDescent="0.2">
      <c r="L332" s="405"/>
      <c r="M332" s="406"/>
      <c r="N332" s="406"/>
      <c r="O332" s="406"/>
      <c r="P332" s="407"/>
      <c r="Q332" s="16"/>
    </row>
    <row r="333" spans="1:17" ht="16.149999999999999" customHeight="1" x14ac:dyDescent="0.2">
      <c r="L333" s="405"/>
      <c r="M333" s="406"/>
      <c r="N333" s="406"/>
      <c r="O333" s="406"/>
      <c r="P333" s="407"/>
      <c r="Q333" s="16"/>
    </row>
    <row r="334" spans="1:17" ht="16.149999999999999" customHeight="1" x14ac:dyDescent="0.2">
      <c r="L334" s="408"/>
      <c r="M334" s="409"/>
      <c r="N334" s="409"/>
      <c r="O334" s="409"/>
      <c r="P334" s="410"/>
      <c r="Q334" s="16"/>
    </row>
    <row r="335" spans="1:17" ht="16.149999999999999" customHeight="1" x14ac:dyDescent="0.2">
      <c r="P335" s="16"/>
      <c r="Q335" s="16"/>
    </row>
    <row r="336" spans="1:17" ht="16.149999999999999" customHeight="1" x14ac:dyDescent="0.2">
      <c r="P336" s="16"/>
      <c r="Q336" s="16"/>
    </row>
    <row r="337" spans="3:17" ht="16.149999999999999" customHeight="1" x14ac:dyDescent="0.2">
      <c r="C337" s="240" t="s">
        <v>1092</v>
      </c>
      <c r="D337" s="368"/>
      <c r="E337" s="368"/>
      <c r="F337" s="368"/>
      <c r="G337" s="368"/>
      <c r="H337" s="368"/>
      <c r="I337" s="368"/>
      <c r="J337" s="368"/>
      <c r="P337" s="16"/>
      <c r="Q337" s="16"/>
    </row>
    <row r="338" spans="3:17" ht="16.149999999999999" customHeight="1" x14ac:dyDescent="0.2">
      <c r="C338" s="368"/>
      <c r="D338" s="368"/>
      <c r="E338" s="368"/>
      <c r="F338" s="368"/>
      <c r="G338" s="368"/>
      <c r="H338" s="368"/>
      <c r="I338" s="368"/>
      <c r="J338" s="368"/>
      <c r="P338" s="16"/>
      <c r="Q338" s="16"/>
    </row>
    <row r="339" spans="3:17" ht="16.149999999999999" customHeight="1" x14ac:dyDescent="0.2">
      <c r="C339" s="368"/>
      <c r="D339" s="368"/>
      <c r="E339" s="368"/>
      <c r="F339" s="368"/>
      <c r="G339" s="368"/>
      <c r="H339" s="368"/>
      <c r="I339" s="368"/>
      <c r="J339" s="368"/>
      <c r="P339" s="16"/>
      <c r="Q339" s="16"/>
    </row>
    <row r="340" spans="3:17" ht="16.149999999999999" customHeight="1" x14ac:dyDescent="0.2">
      <c r="C340" s="368"/>
      <c r="D340" s="368"/>
      <c r="E340" s="368"/>
      <c r="F340" s="368"/>
      <c r="G340" s="368"/>
      <c r="H340" s="368"/>
      <c r="I340" s="368"/>
      <c r="J340" s="368"/>
      <c r="P340" s="16"/>
      <c r="Q340" s="16"/>
    </row>
    <row r="341" spans="3:17" ht="16.149999999999999" customHeight="1" x14ac:dyDescent="0.2">
      <c r="C341" s="368"/>
      <c r="D341" s="368"/>
      <c r="E341" s="368"/>
      <c r="F341" s="368"/>
      <c r="G341" s="368"/>
      <c r="H341" s="368"/>
      <c r="I341" s="368"/>
      <c r="J341" s="368"/>
      <c r="P341" s="16"/>
      <c r="Q341" s="16"/>
    </row>
    <row r="342" spans="3:17" ht="16.149999999999999" customHeight="1" x14ac:dyDescent="0.2">
      <c r="C342" s="368"/>
      <c r="D342" s="368"/>
      <c r="E342" s="368"/>
      <c r="F342" s="368"/>
      <c r="G342" s="368"/>
      <c r="H342" s="368"/>
      <c r="I342" s="368"/>
      <c r="J342" s="368"/>
      <c r="P342" s="16"/>
      <c r="Q342" s="16"/>
    </row>
    <row r="343" spans="3:17" ht="16.149999999999999" customHeight="1" x14ac:dyDescent="0.2">
      <c r="C343" s="442" t="s">
        <v>226</v>
      </c>
      <c r="D343" s="442"/>
      <c r="E343" s="442"/>
      <c r="F343" s="442"/>
      <c r="G343" s="442"/>
      <c r="H343" s="442"/>
      <c r="I343" s="442"/>
      <c r="J343" s="442"/>
      <c r="P343" s="16"/>
      <c r="Q343" s="16"/>
    </row>
    <row r="344" spans="3:17" ht="16.149999999999999" customHeight="1" x14ac:dyDescent="0.2">
      <c r="F344" s="424" t="s">
        <v>33</v>
      </c>
      <c r="G344" s="431"/>
      <c r="P344" s="16"/>
      <c r="Q344" s="16"/>
    </row>
    <row r="345" spans="3:17" ht="16.149999999999999" customHeight="1" x14ac:dyDescent="0.2">
      <c r="F345" s="431"/>
      <c r="G345" s="431"/>
      <c r="P345" s="16"/>
      <c r="Q345" s="16"/>
    </row>
    <row r="346" spans="3:17" ht="16.149999999999999" customHeight="1" x14ac:dyDescent="0.2">
      <c r="C346" s="442" t="s">
        <v>34</v>
      </c>
      <c r="D346" s="442"/>
      <c r="E346" s="442"/>
      <c r="F346" s="442"/>
      <c r="G346" s="442"/>
      <c r="H346" s="442"/>
      <c r="I346" s="442"/>
      <c r="J346" s="442"/>
      <c r="P346" s="16"/>
      <c r="Q346" s="16"/>
    </row>
    <row r="347" spans="3:17" ht="16.149999999999999" customHeight="1" x14ac:dyDescent="0.2">
      <c r="F347" s="450" t="s">
        <v>35</v>
      </c>
      <c r="G347" s="450"/>
      <c r="P347" s="16"/>
      <c r="Q347" s="16"/>
    </row>
    <row r="348" spans="3:17" ht="16.149999999999999" customHeight="1" x14ac:dyDescent="0.2">
      <c r="F348" s="450"/>
      <c r="G348" s="450"/>
      <c r="P348" s="16"/>
      <c r="Q348" s="16"/>
    </row>
    <row r="349" spans="3:17" ht="16.149999999999999" customHeight="1" x14ac:dyDescent="0.2">
      <c r="C349" s="430" t="s">
        <v>416</v>
      </c>
      <c r="D349" s="430"/>
      <c r="E349" s="430"/>
      <c r="F349" s="430"/>
      <c r="G349" s="430"/>
      <c r="H349" s="430"/>
      <c r="I349" s="430"/>
      <c r="J349" s="430"/>
      <c r="P349" s="16"/>
      <c r="Q349" s="16"/>
    </row>
    <row r="350" spans="3:17" ht="16.149999999999999" customHeight="1" x14ac:dyDescent="0.2">
      <c r="E350" s="450" t="s">
        <v>36</v>
      </c>
      <c r="F350" s="450"/>
      <c r="G350" s="450"/>
      <c r="H350" s="450"/>
      <c r="P350" s="16"/>
      <c r="Q350" s="16"/>
    </row>
    <row r="351" spans="3:17" ht="16.149999999999999" customHeight="1" x14ac:dyDescent="0.2">
      <c r="E351" s="450"/>
      <c r="F351" s="450"/>
      <c r="G351" s="450"/>
      <c r="H351" s="450"/>
      <c r="P351" s="16"/>
      <c r="Q351" s="16"/>
    </row>
    <row r="352" spans="3:17" ht="16.149999999999999" customHeight="1" x14ac:dyDescent="0.2">
      <c r="C352" s="240" t="s">
        <v>310</v>
      </c>
      <c r="D352" s="368"/>
      <c r="E352" s="368"/>
      <c r="F352" s="368"/>
      <c r="G352" s="368"/>
      <c r="H352" s="368"/>
      <c r="I352" s="368"/>
      <c r="J352" s="368"/>
      <c r="P352" s="16"/>
      <c r="Q352" s="16"/>
    </row>
    <row r="353" spans="1:17" ht="16.149999999999999" customHeight="1" x14ac:dyDescent="0.2">
      <c r="C353" s="368"/>
      <c r="D353" s="368"/>
      <c r="E353" s="368"/>
      <c r="F353" s="368"/>
      <c r="G353" s="368"/>
      <c r="H353" s="368"/>
      <c r="I353" s="368"/>
      <c r="J353" s="368"/>
      <c r="P353" s="16"/>
      <c r="Q353" s="16"/>
    </row>
    <row r="354" spans="1:17" ht="16.149999999999999" customHeight="1" x14ac:dyDescent="0.2">
      <c r="C354" s="368"/>
      <c r="D354" s="368"/>
      <c r="E354" s="368"/>
      <c r="F354" s="368"/>
      <c r="G354" s="368"/>
      <c r="H354" s="368"/>
      <c r="I354" s="368"/>
      <c r="J354" s="368"/>
      <c r="P354" s="16"/>
      <c r="Q354" s="16"/>
    </row>
    <row r="355" spans="1:17" ht="16.149999999999999" customHeight="1" x14ac:dyDescent="0.2">
      <c r="P355" s="16"/>
      <c r="Q355" s="16"/>
    </row>
    <row r="356" spans="1:17" ht="16.149999999999999" customHeight="1" x14ac:dyDescent="0.2">
      <c r="P356" s="16"/>
      <c r="Q356" s="16"/>
    </row>
    <row r="357" spans="1:17" ht="16.149999999999999" customHeight="1" x14ac:dyDescent="0.2">
      <c r="C357" s="240" t="s">
        <v>1093</v>
      </c>
      <c r="D357" s="368"/>
      <c r="E357" s="368"/>
      <c r="F357" s="368"/>
      <c r="G357" s="368"/>
      <c r="H357" s="368"/>
      <c r="I357" s="368"/>
      <c r="J357" s="368"/>
      <c r="P357" s="16"/>
      <c r="Q357" s="16"/>
    </row>
    <row r="358" spans="1:17" ht="16.149999999999999" customHeight="1" x14ac:dyDescent="0.2">
      <c r="C358" s="368"/>
      <c r="D358" s="368"/>
      <c r="E358" s="368"/>
      <c r="F358" s="368"/>
      <c r="G358" s="368"/>
      <c r="H358" s="368"/>
      <c r="I358" s="368"/>
      <c r="J358" s="368"/>
      <c r="P358" s="16"/>
      <c r="Q358" s="16"/>
    </row>
    <row r="359" spans="1:17" ht="16.149999999999999" customHeight="1" x14ac:dyDescent="0.2">
      <c r="C359" s="368"/>
      <c r="D359" s="368"/>
      <c r="E359" s="368"/>
      <c r="F359" s="368"/>
      <c r="G359" s="368"/>
      <c r="H359" s="368"/>
      <c r="I359" s="368"/>
      <c r="J359" s="368"/>
      <c r="K359" s="452" t="s">
        <v>556</v>
      </c>
      <c r="L359" s="402" t="s">
        <v>1094</v>
      </c>
      <c r="M359" s="403"/>
      <c r="N359" s="403"/>
      <c r="O359" s="403"/>
      <c r="P359" s="404"/>
      <c r="Q359" s="16"/>
    </row>
    <row r="360" spans="1:17" ht="16.149999999999999" customHeight="1" x14ac:dyDescent="0.2">
      <c r="K360" s="452"/>
      <c r="L360" s="405"/>
      <c r="M360" s="406"/>
      <c r="N360" s="406"/>
      <c r="O360" s="406"/>
      <c r="P360" s="407"/>
      <c r="Q360" s="16"/>
    </row>
    <row r="361" spans="1:17" ht="16.149999999999999" customHeight="1" x14ac:dyDescent="0.2">
      <c r="L361" s="408"/>
      <c r="M361" s="409"/>
      <c r="N361" s="409"/>
      <c r="O361" s="409"/>
      <c r="P361" s="410"/>
      <c r="Q361" s="16"/>
    </row>
    <row r="362" spans="1:17" ht="16.149999999999999" customHeight="1" x14ac:dyDescent="0.2">
      <c r="C362" s="368" t="s">
        <v>311</v>
      </c>
      <c r="D362" s="368"/>
      <c r="E362" s="368"/>
      <c r="F362" s="368"/>
      <c r="G362" s="368"/>
      <c r="H362" s="368"/>
      <c r="I362" s="368"/>
      <c r="J362" s="368"/>
      <c r="P362" s="16"/>
      <c r="Q362" s="16"/>
    </row>
    <row r="363" spans="1:17" ht="16.149999999999999" customHeight="1" x14ac:dyDescent="0.2">
      <c r="C363" s="368"/>
      <c r="D363" s="368"/>
      <c r="E363" s="368"/>
      <c r="F363" s="368"/>
      <c r="G363" s="368"/>
      <c r="H363" s="368"/>
      <c r="I363" s="368"/>
      <c r="J363" s="368"/>
      <c r="P363" s="16"/>
      <c r="Q363" s="16"/>
    </row>
    <row r="364" spans="1:17" ht="16.149999999999999" customHeight="1" x14ac:dyDescent="0.2">
      <c r="P364" s="16"/>
      <c r="Q364" s="16"/>
    </row>
    <row r="365" spans="1:17" ht="16.149999999999999" customHeight="1" x14ac:dyDescent="0.2">
      <c r="P365" s="16"/>
      <c r="Q365" s="16"/>
    </row>
    <row r="366" spans="1:17" ht="16.149999999999999" customHeight="1" thickBot="1" x14ac:dyDescent="0.25">
      <c r="P366" s="16"/>
      <c r="Q366" s="16"/>
    </row>
    <row r="367" spans="1:17" ht="16.149999999999999" customHeight="1" x14ac:dyDescent="0.2">
      <c r="A367" s="56"/>
      <c r="B367" s="56"/>
      <c r="C367" s="56"/>
      <c r="D367" s="56"/>
      <c r="E367" s="56"/>
      <c r="F367" s="56"/>
      <c r="G367" s="56"/>
      <c r="H367" s="56"/>
      <c r="I367" s="56"/>
      <c r="J367" s="56"/>
      <c r="K367" s="56"/>
      <c r="L367" s="56"/>
      <c r="M367" s="56"/>
      <c r="N367" s="56"/>
      <c r="O367" s="56"/>
      <c r="P367" s="16"/>
      <c r="Q367" s="16"/>
    </row>
    <row r="368" spans="1:17" ht="16.149999999999999" customHeight="1" x14ac:dyDescent="0.2">
      <c r="B368" s="53" t="s">
        <v>557</v>
      </c>
      <c r="C368" s="441" t="s">
        <v>312</v>
      </c>
      <c r="D368" s="441"/>
      <c r="E368" s="441"/>
      <c r="F368" s="441"/>
      <c r="G368" s="441"/>
      <c r="H368" s="441"/>
      <c r="I368" s="441"/>
      <c r="J368" s="441"/>
      <c r="P368" s="16"/>
      <c r="Q368" s="16"/>
    </row>
    <row r="369" spans="3:17" ht="16.149999999999999" customHeight="1" x14ac:dyDescent="0.2">
      <c r="C369" s="453" t="s">
        <v>94</v>
      </c>
      <c r="D369" s="453"/>
      <c r="E369" s="453"/>
      <c r="F369" s="453"/>
      <c r="G369" s="453"/>
      <c r="H369" s="453"/>
      <c r="I369" s="453"/>
      <c r="J369" s="453"/>
      <c r="P369" s="16"/>
      <c r="Q369" s="16"/>
    </row>
    <row r="370" spans="3:17" ht="16.149999999999999" customHeight="1" x14ac:dyDescent="0.2">
      <c r="P370" s="16"/>
      <c r="Q370" s="16"/>
    </row>
    <row r="371" spans="3:17" ht="16.149999999999999" customHeight="1" x14ac:dyDescent="0.2">
      <c r="P371" s="16"/>
      <c r="Q371" s="16"/>
    </row>
    <row r="372" spans="3:17" ht="16.149999999999999" customHeight="1" x14ac:dyDescent="0.2">
      <c r="P372" s="16"/>
      <c r="Q372" s="16"/>
    </row>
    <row r="373" spans="3:17" ht="16.149999999999999" customHeight="1" x14ac:dyDescent="0.2">
      <c r="P373" s="16"/>
      <c r="Q373" s="16"/>
    </row>
    <row r="374" spans="3:17" ht="16.149999999999999" customHeight="1" x14ac:dyDescent="0.2">
      <c r="P374" s="16"/>
      <c r="Q374" s="16"/>
    </row>
    <row r="375" spans="3:17" ht="16.149999999999999" customHeight="1" x14ac:dyDescent="0.2">
      <c r="P375" s="16"/>
      <c r="Q375" s="16"/>
    </row>
    <row r="376" spans="3:17" ht="16.149999999999999" customHeight="1" x14ac:dyDescent="0.2">
      <c r="C376" s="240" t="s">
        <v>1095</v>
      </c>
      <c r="D376" s="368"/>
      <c r="E376" s="368"/>
      <c r="F376" s="368"/>
      <c r="G376" s="368"/>
      <c r="H376" s="368"/>
      <c r="I376" s="368"/>
      <c r="J376" s="368"/>
      <c r="P376" s="16"/>
      <c r="Q376" s="16"/>
    </row>
    <row r="377" spans="3:17" ht="16.149999999999999" customHeight="1" x14ac:dyDescent="0.2">
      <c r="C377" s="368"/>
      <c r="D377" s="368"/>
      <c r="E377" s="368"/>
      <c r="F377" s="368"/>
      <c r="G377" s="368"/>
      <c r="H377" s="368"/>
      <c r="I377" s="368"/>
      <c r="J377" s="368"/>
      <c r="P377" s="16"/>
      <c r="Q377" s="16"/>
    </row>
    <row r="378" spans="3:17" ht="16.149999999999999" customHeight="1" x14ac:dyDescent="0.2">
      <c r="C378" s="368"/>
      <c r="D378" s="368"/>
      <c r="E378" s="368"/>
      <c r="F378" s="368"/>
      <c r="G378" s="368"/>
      <c r="H378" s="368"/>
      <c r="I378" s="368"/>
      <c r="J378" s="368"/>
      <c r="P378" s="16"/>
      <c r="Q378" s="16"/>
    </row>
    <row r="379" spans="3:17" ht="16.149999999999999" customHeight="1" x14ac:dyDescent="0.2">
      <c r="C379" s="368"/>
      <c r="D379" s="368"/>
      <c r="E379" s="368"/>
      <c r="F379" s="368"/>
      <c r="G379" s="368"/>
      <c r="H379" s="368"/>
      <c r="I379" s="368"/>
      <c r="J379" s="368"/>
      <c r="P379" s="16"/>
      <c r="Q379" s="16"/>
    </row>
    <row r="380" spans="3:17" ht="16.149999999999999" customHeight="1" x14ac:dyDescent="0.2">
      <c r="C380" s="368"/>
      <c r="D380" s="368"/>
      <c r="E380" s="368"/>
      <c r="F380" s="368"/>
      <c r="G380" s="368"/>
      <c r="H380" s="368"/>
      <c r="I380" s="368"/>
      <c r="J380" s="368"/>
      <c r="P380" s="16"/>
      <c r="Q380" s="16"/>
    </row>
    <row r="381" spans="3:17" ht="16.149999999999999" customHeight="1" x14ac:dyDescent="0.2">
      <c r="C381" s="368"/>
      <c r="D381" s="368"/>
      <c r="E381" s="368"/>
      <c r="F381" s="368"/>
      <c r="G381" s="368"/>
      <c r="H381" s="368"/>
      <c r="I381" s="368"/>
      <c r="J381" s="368"/>
      <c r="P381" s="16"/>
      <c r="Q381" s="16"/>
    </row>
    <row r="382" spans="3:17" ht="16.149999999999999" customHeight="1" x14ac:dyDescent="0.2">
      <c r="C382" s="240" t="s">
        <v>1096</v>
      </c>
      <c r="D382" s="368"/>
      <c r="E382" s="368"/>
      <c r="F382" s="368"/>
      <c r="G382" s="368"/>
      <c r="H382" s="368"/>
      <c r="I382" s="368"/>
      <c r="J382" s="368"/>
      <c r="P382" s="16"/>
      <c r="Q382" s="16"/>
    </row>
    <row r="383" spans="3:17" ht="16.149999999999999" customHeight="1" x14ac:dyDescent="0.2">
      <c r="C383" s="368"/>
      <c r="D383" s="368"/>
      <c r="E383" s="368"/>
      <c r="F383" s="368"/>
      <c r="G383" s="368"/>
      <c r="H383" s="368"/>
      <c r="I383" s="368"/>
      <c r="J383" s="368"/>
      <c r="P383" s="16"/>
      <c r="Q383" s="16"/>
    </row>
    <row r="384" spans="3:17" ht="16.149999999999999" customHeight="1" x14ac:dyDescent="0.2">
      <c r="C384" s="368"/>
      <c r="D384" s="368"/>
      <c r="E384" s="368"/>
      <c r="F384" s="368"/>
      <c r="G384" s="368"/>
      <c r="H384" s="368"/>
      <c r="I384" s="368"/>
      <c r="J384" s="368"/>
      <c r="P384" s="16"/>
      <c r="Q384" s="16"/>
    </row>
    <row r="385" spans="3:17" ht="16.149999999999999" customHeight="1" x14ac:dyDescent="0.2">
      <c r="C385" s="368"/>
      <c r="D385" s="368"/>
      <c r="E385" s="368"/>
      <c r="F385" s="368"/>
      <c r="G385" s="368"/>
      <c r="H385" s="368"/>
      <c r="I385" s="368"/>
      <c r="J385" s="368"/>
      <c r="P385" s="16"/>
      <c r="Q385" s="16"/>
    </row>
    <row r="386" spans="3:17" ht="16.149999999999999" customHeight="1" x14ac:dyDescent="0.2">
      <c r="C386" s="368"/>
      <c r="D386" s="368"/>
      <c r="E386" s="368"/>
      <c r="F386" s="368"/>
      <c r="G386" s="368"/>
      <c r="H386" s="368"/>
      <c r="I386" s="368"/>
      <c r="J386" s="368"/>
      <c r="P386" s="16"/>
      <c r="Q386" s="16"/>
    </row>
    <row r="387" spans="3:17" ht="16.149999999999999" customHeight="1" x14ac:dyDescent="0.2">
      <c r="C387" s="368"/>
      <c r="D387" s="368"/>
      <c r="E387" s="368"/>
      <c r="F387" s="368"/>
      <c r="G387" s="368"/>
      <c r="H387" s="368"/>
      <c r="I387" s="368"/>
      <c r="J387" s="368"/>
      <c r="P387" s="16"/>
      <c r="Q387" s="16"/>
    </row>
    <row r="388" spans="3:17" ht="16.149999999999999" customHeight="1" x14ac:dyDescent="0.2">
      <c r="C388" s="368"/>
      <c r="D388" s="368"/>
      <c r="E388" s="368"/>
      <c r="F388" s="368"/>
      <c r="G388" s="368"/>
      <c r="H388" s="368"/>
      <c r="I388" s="368"/>
      <c r="J388" s="368"/>
      <c r="P388" s="16"/>
      <c r="Q388" s="16"/>
    </row>
    <row r="389" spans="3:17" ht="16.149999999999999" customHeight="1" x14ac:dyDescent="0.2">
      <c r="P389" s="16"/>
      <c r="Q389" s="16"/>
    </row>
    <row r="390" spans="3:17" ht="16.149999999999999" customHeight="1" x14ac:dyDescent="0.2">
      <c r="P390" s="16"/>
      <c r="Q390" s="16"/>
    </row>
    <row r="391" spans="3:17" ht="16.149999999999999" customHeight="1" x14ac:dyDescent="0.2">
      <c r="C391" s="240" t="s">
        <v>1097</v>
      </c>
      <c r="D391" s="368"/>
      <c r="E391" s="368"/>
      <c r="F391" s="368"/>
      <c r="G391" s="368"/>
      <c r="H391" s="368"/>
      <c r="I391" s="368"/>
      <c r="J391" s="368"/>
      <c r="P391" s="16"/>
      <c r="Q391" s="16"/>
    </row>
    <row r="392" spans="3:17" ht="16.149999999999999" customHeight="1" x14ac:dyDescent="0.2">
      <c r="C392" s="368"/>
      <c r="D392" s="368"/>
      <c r="E392" s="368"/>
      <c r="F392" s="368"/>
      <c r="G392" s="368"/>
      <c r="H392" s="368"/>
      <c r="I392" s="368"/>
      <c r="J392" s="368"/>
      <c r="P392" s="16"/>
      <c r="Q392" s="16"/>
    </row>
    <row r="393" spans="3:17" ht="16.149999999999999" customHeight="1" x14ac:dyDescent="0.2">
      <c r="C393" s="368"/>
      <c r="D393" s="368"/>
      <c r="E393" s="368"/>
      <c r="F393" s="368"/>
      <c r="G393" s="368"/>
      <c r="H393" s="368"/>
      <c r="I393" s="368"/>
      <c r="J393" s="368"/>
      <c r="P393" s="16"/>
      <c r="Q393" s="16"/>
    </row>
    <row r="394" spans="3:17" ht="16.149999999999999" customHeight="1" x14ac:dyDescent="0.2">
      <c r="C394" s="368"/>
      <c r="D394" s="368"/>
      <c r="E394" s="368"/>
      <c r="F394" s="368"/>
      <c r="G394" s="368"/>
      <c r="H394" s="368"/>
      <c r="I394" s="368"/>
      <c r="J394" s="368"/>
      <c r="P394" s="16"/>
      <c r="Q394" s="16"/>
    </row>
    <row r="395" spans="3:17" ht="16.149999999999999" customHeight="1" x14ac:dyDescent="0.2">
      <c r="P395" s="16"/>
      <c r="Q395" s="16"/>
    </row>
    <row r="396" spans="3:17" ht="16.149999999999999" customHeight="1" x14ac:dyDescent="0.2">
      <c r="P396" s="16"/>
      <c r="Q396" s="16"/>
    </row>
    <row r="397" spans="3:17" ht="16.149999999999999" customHeight="1" x14ac:dyDescent="0.2">
      <c r="P397" s="16"/>
      <c r="Q397" s="16"/>
    </row>
    <row r="398" spans="3:17" ht="16.149999999999999" customHeight="1" x14ac:dyDescent="0.2">
      <c r="P398" s="16"/>
      <c r="Q398" s="16"/>
    </row>
    <row r="399" spans="3:17" ht="16.149999999999999" customHeight="1" x14ac:dyDescent="0.2">
      <c r="C399" s="430" t="s">
        <v>334</v>
      </c>
      <c r="D399" s="430"/>
      <c r="E399" s="430"/>
      <c r="F399" s="430"/>
      <c r="G399" s="430"/>
      <c r="H399" s="430"/>
      <c r="I399" s="430"/>
      <c r="J399" s="430"/>
      <c r="P399" s="16"/>
      <c r="Q399" s="16"/>
    </row>
    <row r="400" spans="3:17" ht="16.149999999999999" customHeight="1" x14ac:dyDescent="0.2">
      <c r="P400" s="16"/>
      <c r="Q400" s="16"/>
    </row>
    <row r="401" spans="1:17" ht="16.149999999999999" customHeight="1" x14ac:dyDescent="0.2">
      <c r="P401" s="16"/>
      <c r="Q401" s="16"/>
    </row>
    <row r="402" spans="1:17" ht="16.149999999999999" customHeight="1" x14ac:dyDescent="0.2">
      <c r="P402" s="16"/>
      <c r="Q402" s="16"/>
    </row>
    <row r="403" spans="1:17" ht="16.149999999999999" customHeight="1" thickBot="1" x14ac:dyDescent="0.25">
      <c r="P403" s="16"/>
      <c r="Q403" s="16"/>
    </row>
    <row r="404" spans="1:17" ht="16.149999999999999" customHeight="1" x14ac:dyDescent="0.2">
      <c r="A404" s="56"/>
      <c r="B404" s="56"/>
      <c r="C404" s="56"/>
      <c r="D404" s="56"/>
      <c r="E404" s="56"/>
      <c r="F404" s="56"/>
      <c r="G404" s="56"/>
      <c r="H404" s="56"/>
      <c r="I404" s="56"/>
      <c r="J404" s="56"/>
      <c r="K404" s="56"/>
      <c r="L404" s="56"/>
      <c r="M404" s="56"/>
      <c r="N404" s="56"/>
      <c r="O404" s="56"/>
      <c r="P404" s="16"/>
      <c r="Q404" s="16"/>
    </row>
    <row r="405" spans="1:17" ht="16.149999999999999" customHeight="1" x14ac:dyDescent="0.2">
      <c r="B405" s="53" t="s">
        <v>557</v>
      </c>
      <c r="C405" s="441" t="s">
        <v>39</v>
      </c>
      <c r="D405" s="441"/>
      <c r="E405" s="441"/>
      <c r="F405" s="441"/>
      <c r="G405" s="441"/>
      <c r="H405" s="441"/>
      <c r="I405" s="441"/>
      <c r="J405" s="441"/>
      <c r="P405" s="16"/>
      <c r="Q405" s="16"/>
    </row>
    <row r="406" spans="1:17" ht="16.149999999999999" customHeight="1" x14ac:dyDescent="0.2">
      <c r="C406" s="430" t="s">
        <v>335</v>
      </c>
      <c r="D406" s="430"/>
      <c r="E406" s="430"/>
      <c r="F406" s="430"/>
      <c r="G406" s="430"/>
      <c r="H406" s="430"/>
      <c r="I406" s="430"/>
      <c r="J406" s="430"/>
      <c r="P406" s="16"/>
      <c r="Q406" s="16"/>
    </row>
    <row r="407" spans="1:17" ht="16.149999999999999" customHeight="1" x14ac:dyDescent="0.2">
      <c r="P407" s="16"/>
      <c r="Q407" s="16"/>
    </row>
    <row r="408" spans="1:17" ht="16.149999999999999" customHeight="1" x14ac:dyDescent="0.2">
      <c r="P408" s="16"/>
      <c r="Q408" s="16"/>
    </row>
    <row r="409" spans="1:17" ht="16.149999999999999" customHeight="1" x14ac:dyDescent="0.2">
      <c r="P409" s="16"/>
      <c r="Q409" s="16"/>
    </row>
    <row r="410" spans="1:17" ht="16.149999999999999" customHeight="1" x14ac:dyDescent="0.2">
      <c r="P410" s="16"/>
      <c r="Q410" s="16"/>
    </row>
    <row r="411" spans="1:17" ht="16.149999999999999" customHeight="1" x14ac:dyDescent="0.2">
      <c r="P411" s="16"/>
      <c r="Q411" s="16"/>
    </row>
    <row r="412" spans="1:17" ht="16.149999999999999" customHeight="1" x14ac:dyDescent="0.2">
      <c r="P412" s="16"/>
      <c r="Q412" s="16"/>
    </row>
    <row r="413" spans="1:17" ht="16.149999999999999" customHeight="1" x14ac:dyDescent="0.2">
      <c r="P413" s="16"/>
      <c r="Q413" s="16"/>
    </row>
    <row r="414" spans="1:17" ht="16.149999999999999" customHeight="1" x14ac:dyDescent="0.2">
      <c r="P414" s="16"/>
      <c r="Q414" s="16"/>
    </row>
    <row r="415" spans="1:17" ht="16.149999999999999" customHeight="1" x14ac:dyDescent="0.2">
      <c r="C415" s="430" t="s">
        <v>336</v>
      </c>
      <c r="D415" s="430"/>
      <c r="E415" s="430"/>
      <c r="F415" s="430"/>
      <c r="G415" s="430"/>
      <c r="H415" s="430"/>
      <c r="I415" s="430"/>
      <c r="J415" s="430"/>
      <c r="P415" s="16"/>
      <c r="Q415" s="16"/>
    </row>
    <row r="416" spans="1:17" ht="16.149999999999999" customHeight="1" x14ac:dyDescent="0.2">
      <c r="F416" s="424" t="s">
        <v>337</v>
      </c>
      <c r="G416" s="424"/>
      <c r="P416" s="16"/>
      <c r="Q416" s="16"/>
    </row>
    <row r="417" spans="3:17" ht="16.149999999999999" customHeight="1" x14ac:dyDescent="0.2">
      <c r="F417" s="424"/>
      <c r="G417" s="424"/>
      <c r="P417" s="16"/>
      <c r="Q417" s="16"/>
    </row>
    <row r="418" spans="3:17" ht="16.149999999999999" customHeight="1" x14ac:dyDescent="0.2">
      <c r="C418" s="240" t="s">
        <v>1098</v>
      </c>
      <c r="D418" s="368"/>
      <c r="E418" s="368"/>
      <c r="F418" s="368"/>
      <c r="G418" s="368"/>
      <c r="H418" s="368"/>
      <c r="I418" s="368"/>
      <c r="J418" s="368"/>
      <c r="P418" s="16"/>
      <c r="Q418" s="16"/>
    </row>
    <row r="419" spans="3:17" ht="16.149999999999999" customHeight="1" x14ac:dyDescent="0.2">
      <c r="C419" s="368"/>
      <c r="D419" s="368"/>
      <c r="E419" s="368"/>
      <c r="F419" s="368"/>
      <c r="G419" s="368"/>
      <c r="H419" s="368"/>
      <c r="I419" s="368"/>
      <c r="J419" s="368"/>
      <c r="P419" s="16"/>
      <c r="Q419" s="16"/>
    </row>
    <row r="420" spans="3:17" ht="16.149999999999999" customHeight="1" x14ac:dyDescent="0.2">
      <c r="C420" s="368"/>
      <c r="D420" s="368"/>
      <c r="E420" s="368"/>
      <c r="F420" s="368"/>
      <c r="G420" s="368"/>
      <c r="H420" s="368"/>
      <c r="I420" s="368"/>
      <c r="J420" s="368"/>
      <c r="P420" s="16"/>
      <c r="Q420" s="16"/>
    </row>
    <row r="421" spans="3:17" ht="16.149999999999999" customHeight="1" x14ac:dyDescent="0.2">
      <c r="C421" s="368"/>
      <c r="D421" s="368"/>
      <c r="E421" s="368"/>
      <c r="F421" s="368"/>
      <c r="G421" s="368"/>
      <c r="H421" s="368"/>
      <c r="I421" s="368"/>
      <c r="J421" s="368"/>
      <c r="P421" s="16"/>
      <c r="Q421" s="16"/>
    </row>
    <row r="422" spans="3:17" ht="16.149999999999999" customHeight="1" x14ac:dyDescent="0.2">
      <c r="C422" s="368"/>
      <c r="D422" s="368"/>
      <c r="E422" s="368"/>
      <c r="F422" s="368"/>
      <c r="G422" s="368"/>
      <c r="H422" s="368"/>
      <c r="I422" s="368"/>
      <c r="J422" s="368"/>
      <c r="P422" s="16"/>
      <c r="Q422" s="16"/>
    </row>
    <row r="423" spans="3:17" ht="16.149999999999999" customHeight="1" x14ac:dyDescent="0.2">
      <c r="C423" s="240" t="s">
        <v>1099</v>
      </c>
      <c r="D423" s="368"/>
      <c r="E423" s="368"/>
      <c r="F423" s="368"/>
      <c r="G423" s="368"/>
      <c r="H423" s="368"/>
      <c r="I423" s="368"/>
      <c r="J423" s="368"/>
      <c r="P423" s="16"/>
      <c r="Q423" s="16"/>
    </row>
    <row r="424" spans="3:17" ht="16.149999999999999" customHeight="1" x14ac:dyDescent="0.2">
      <c r="C424" s="368"/>
      <c r="D424" s="368"/>
      <c r="E424" s="368"/>
      <c r="F424" s="368"/>
      <c r="G424" s="368"/>
      <c r="H424" s="368"/>
      <c r="I424" s="368"/>
      <c r="J424" s="368"/>
      <c r="P424" s="16"/>
      <c r="Q424" s="16"/>
    </row>
    <row r="425" spans="3:17" ht="16.149999999999999" customHeight="1" x14ac:dyDescent="0.2">
      <c r="C425" s="368"/>
      <c r="D425" s="368"/>
      <c r="E425" s="368"/>
      <c r="F425" s="368"/>
      <c r="G425" s="368"/>
      <c r="H425" s="368"/>
      <c r="I425" s="368"/>
      <c r="J425" s="368"/>
      <c r="P425" s="16"/>
      <c r="Q425" s="16"/>
    </row>
    <row r="426" spans="3:17" ht="16.149999999999999" customHeight="1" x14ac:dyDescent="0.2">
      <c r="C426" s="368"/>
      <c r="D426" s="368"/>
      <c r="E426" s="368"/>
      <c r="F426" s="368"/>
      <c r="G426" s="368"/>
      <c r="H426" s="368"/>
      <c r="I426" s="368"/>
      <c r="J426" s="368"/>
      <c r="P426" s="16"/>
      <c r="Q426" s="16"/>
    </row>
    <row r="427" spans="3:17" ht="16.149999999999999" customHeight="1" x14ac:dyDescent="0.2">
      <c r="P427" s="16"/>
      <c r="Q427" s="16"/>
    </row>
    <row r="428" spans="3:17" ht="16.149999999999999" customHeight="1" x14ac:dyDescent="0.2">
      <c r="P428" s="16"/>
      <c r="Q428" s="16"/>
    </row>
    <row r="429" spans="3:17" ht="16.149999999999999" customHeight="1" x14ac:dyDescent="0.2">
      <c r="C429" s="240" t="s">
        <v>1100</v>
      </c>
      <c r="D429" s="368"/>
      <c r="E429" s="368"/>
      <c r="F429" s="368"/>
      <c r="G429" s="368"/>
      <c r="H429" s="368"/>
      <c r="I429" s="368"/>
      <c r="J429" s="368"/>
      <c r="P429" s="16"/>
      <c r="Q429" s="16"/>
    </row>
    <row r="430" spans="3:17" ht="16.149999999999999" customHeight="1" x14ac:dyDescent="0.2">
      <c r="C430" s="368"/>
      <c r="D430" s="368"/>
      <c r="E430" s="368"/>
      <c r="F430" s="368"/>
      <c r="G430" s="368"/>
      <c r="H430" s="368"/>
      <c r="I430" s="368"/>
      <c r="J430" s="368"/>
      <c r="P430" s="16"/>
      <c r="Q430" s="16"/>
    </row>
    <row r="431" spans="3:17" ht="16.149999999999999" customHeight="1" x14ac:dyDescent="0.2">
      <c r="C431" s="368"/>
      <c r="D431" s="368"/>
      <c r="E431" s="368"/>
      <c r="F431" s="368"/>
      <c r="G431" s="368"/>
      <c r="H431" s="368"/>
      <c r="I431" s="368"/>
      <c r="J431" s="368"/>
      <c r="P431" s="16"/>
      <c r="Q431" s="16"/>
    </row>
    <row r="432" spans="3:17" ht="16.149999999999999" customHeight="1" x14ac:dyDescent="0.2">
      <c r="C432" s="368"/>
      <c r="D432" s="368"/>
      <c r="E432" s="368"/>
      <c r="F432" s="368"/>
      <c r="G432" s="368"/>
      <c r="H432" s="368"/>
      <c r="I432" s="368"/>
      <c r="J432" s="368"/>
      <c r="P432" s="16"/>
      <c r="Q432" s="16"/>
    </row>
    <row r="433" spans="1:17" ht="16.149999999999999" customHeight="1" x14ac:dyDescent="0.2">
      <c r="C433" s="368"/>
      <c r="D433" s="368"/>
      <c r="E433" s="368"/>
      <c r="F433" s="368"/>
      <c r="G433" s="368"/>
      <c r="H433" s="368"/>
      <c r="I433" s="368"/>
      <c r="J433" s="368"/>
      <c r="P433" s="16"/>
      <c r="Q433" s="16"/>
    </row>
    <row r="434" spans="1:17" ht="16.149999999999999" customHeight="1" x14ac:dyDescent="0.2">
      <c r="C434" s="368"/>
      <c r="D434" s="368"/>
      <c r="E434" s="368"/>
      <c r="F434" s="368"/>
      <c r="G434" s="368"/>
      <c r="H434" s="368"/>
      <c r="I434" s="368"/>
      <c r="J434" s="368"/>
      <c r="P434" s="16"/>
      <c r="Q434" s="16"/>
    </row>
    <row r="435" spans="1:17" ht="16.149999999999999" customHeight="1" x14ac:dyDescent="0.2">
      <c r="C435" s="368"/>
      <c r="D435" s="368"/>
      <c r="E435" s="368"/>
      <c r="F435" s="368"/>
      <c r="G435" s="368"/>
      <c r="H435" s="368"/>
      <c r="I435" s="368"/>
      <c r="J435" s="368"/>
      <c r="P435" s="16"/>
      <c r="Q435" s="16"/>
    </row>
    <row r="436" spans="1:17" ht="16.149999999999999" customHeight="1" x14ac:dyDescent="0.2">
      <c r="P436" s="16"/>
      <c r="Q436" s="16"/>
    </row>
    <row r="437" spans="1:17" ht="16.149999999999999" customHeight="1" x14ac:dyDescent="0.2">
      <c r="P437" s="16"/>
      <c r="Q437" s="16"/>
    </row>
    <row r="438" spans="1:17" ht="16.149999999999999" customHeight="1" x14ac:dyDescent="0.2">
      <c r="P438" s="16"/>
      <c r="Q438" s="16"/>
    </row>
    <row r="439" spans="1:17" ht="16.149999999999999" customHeight="1" x14ac:dyDescent="0.2">
      <c r="C439" s="240" t="s">
        <v>37</v>
      </c>
      <c r="D439" s="368"/>
      <c r="E439" s="368"/>
      <c r="F439" s="368"/>
      <c r="G439" s="368"/>
      <c r="H439" s="368"/>
      <c r="I439" s="368"/>
      <c r="J439" s="368"/>
      <c r="P439" s="16"/>
      <c r="Q439" s="16"/>
    </row>
    <row r="440" spans="1:17" ht="16.149999999999999" customHeight="1" x14ac:dyDescent="0.2">
      <c r="C440" s="368"/>
      <c r="D440" s="368"/>
      <c r="E440" s="368"/>
      <c r="F440" s="368"/>
      <c r="G440" s="368"/>
      <c r="H440" s="368"/>
      <c r="I440" s="368"/>
      <c r="J440" s="368"/>
      <c r="P440" s="16"/>
      <c r="Q440" s="16"/>
    </row>
    <row r="441" spans="1:17" ht="16.149999999999999" customHeight="1" x14ac:dyDescent="0.2">
      <c r="P441" s="16"/>
      <c r="Q441" s="16"/>
    </row>
    <row r="442" spans="1:17" ht="16.149999999999999" customHeight="1" x14ac:dyDescent="0.2">
      <c r="P442" s="16"/>
      <c r="Q442" s="16"/>
    </row>
    <row r="443" spans="1:17" ht="16.149999999999999" customHeight="1" x14ac:dyDescent="0.2">
      <c r="P443" s="16"/>
      <c r="Q443" s="16"/>
    </row>
    <row r="444" spans="1:17" ht="16.149999999999999" customHeight="1" thickBot="1" x14ac:dyDescent="0.25">
      <c r="P444" s="16"/>
      <c r="Q444" s="16"/>
    </row>
    <row r="445" spans="1:17" ht="16.149999999999999" customHeight="1" x14ac:dyDescent="0.2">
      <c r="A445" s="56"/>
      <c r="B445" s="56"/>
      <c r="C445" s="56"/>
      <c r="D445" s="56"/>
      <c r="E445" s="56"/>
      <c r="F445" s="56"/>
      <c r="G445" s="56"/>
      <c r="H445" s="56"/>
      <c r="I445" s="56"/>
      <c r="J445" s="56"/>
      <c r="K445" s="56"/>
      <c r="L445" s="56"/>
      <c r="M445" s="56"/>
      <c r="N445" s="56"/>
      <c r="O445" s="56"/>
      <c r="P445" s="16"/>
      <c r="Q445" s="16"/>
    </row>
    <row r="446" spans="1:17" ht="16.149999999999999" customHeight="1" x14ac:dyDescent="0.2">
      <c r="B446" s="53" t="s">
        <v>557</v>
      </c>
      <c r="C446" s="441" t="s">
        <v>38</v>
      </c>
      <c r="D446" s="441"/>
      <c r="E446" s="441"/>
      <c r="F446" s="441"/>
      <c r="G446" s="441"/>
      <c r="H446" s="441"/>
      <c r="I446" s="441"/>
      <c r="J446" s="441"/>
      <c r="P446" s="16"/>
      <c r="Q446" s="16"/>
    </row>
    <row r="447" spans="1:17" ht="16.149999999999999" customHeight="1" x14ac:dyDescent="0.2">
      <c r="C447" s="240" t="s">
        <v>895</v>
      </c>
      <c r="D447" s="368"/>
      <c r="E447" s="368"/>
      <c r="F447" s="368"/>
      <c r="G447" s="368"/>
      <c r="H447" s="368"/>
      <c r="I447" s="368"/>
      <c r="J447" s="368"/>
      <c r="P447" s="16"/>
      <c r="Q447" s="16"/>
    </row>
    <row r="448" spans="1:17" ht="16.149999999999999" customHeight="1" x14ac:dyDescent="0.2">
      <c r="C448" s="368"/>
      <c r="D448" s="368"/>
      <c r="E448" s="368"/>
      <c r="F448" s="368"/>
      <c r="G448" s="368"/>
      <c r="H448" s="368"/>
      <c r="I448" s="368"/>
      <c r="J448" s="368"/>
      <c r="P448" s="16"/>
      <c r="Q448" s="16"/>
    </row>
    <row r="449" spans="3:17" ht="16.149999999999999" customHeight="1" x14ac:dyDescent="0.2">
      <c r="C449" s="368"/>
      <c r="D449" s="368"/>
      <c r="E449" s="368"/>
      <c r="F449" s="368"/>
      <c r="G449" s="368"/>
      <c r="H449" s="368"/>
      <c r="I449" s="368"/>
      <c r="J449" s="368"/>
      <c r="P449" s="16"/>
      <c r="Q449" s="16"/>
    </row>
    <row r="450" spans="3:17" ht="16.149999999999999" customHeight="1" x14ac:dyDescent="0.2">
      <c r="P450" s="16"/>
      <c r="Q450" s="16"/>
    </row>
    <row r="451" spans="3:17" ht="16.149999999999999" customHeight="1" x14ac:dyDescent="0.2">
      <c r="P451" s="16"/>
      <c r="Q451" s="16"/>
    </row>
    <row r="452" spans="3:17" ht="16.149999999999999" customHeight="1" x14ac:dyDescent="0.2">
      <c r="P452" s="16"/>
      <c r="Q452" s="16"/>
    </row>
    <row r="453" spans="3:17" ht="16.149999999999999" customHeight="1" x14ac:dyDescent="0.2">
      <c r="P453" s="16"/>
      <c r="Q453" s="16"/>
    </row>
    <row r="454" spans="3:17" ht="16.149999999999999" customHeight="1" x14ac:dyDescent="0.2">
      <c r="C454" s="240" t="s">
        <v>1101</v>
      </c>
      <c r="D454" s="368"/>
      <c r="E454" s="368"/>
      <c r="F454" s="368"/>
      <c r="G454" s="368"/>
      <c r="H454" s="368"/>
      <c r="I454" s="368"/>
      <c r="J454" s="368"/>
      <c r="P454" s="16"/>
      <c r="Q454" s="16"/>
    </row>
    <row r="455" spans="3:17" ht="16.149999999999999" customHeight="1" x14ac:dyDescent="0.2">
      <c r="C455" s="368"/>
      <c r="D455" s="368"/>
      <c r="E455" s="368"/>
      <c r="F455" s="368"/>
      <c r="G455" s="368"/>
      <c r="H455" s="368"/>
      <c r="I455" s="368"/>
      <c r="J455" s="368"/>
      <c r="P455" s="16"/>
      <c r="Q455" s="16"/>
    </row>
    <row r="456" spans="3:17" ht="16.149999999999999" customHeight="1" x14ac:dyDescent="0.2">
      <c r="C456" s="368"/>
      <c r="D456" s="368"/>
      <c r="E456" s="368"/>
      <c r="F456" s="368"/>
      <c r="G456" s="368"/>
      <c r="H456" s="368"/>
      <c r="I456" s="368"/>
      <c r="J456" s="368"/>
      <c r="P456" s="16"/>
      <c r="Q456" s="16"/>
    </row>
    <row r="457" spans="3:17" ht="16.149999999999999" customHeight="1" x14ac:dyDescent="0.2">
      <c r="P457" s="16"/>
      <c r="Q457" s="16"/>
    </row>
    <row r="458" spans="3:17" ht="16.149999999999999" customHeight="1" x14ac:dyDescent="0.2">
      <c r="P458" s="16"/>
      <c r="Q458" s="16"/>
    </row>
    <row r="459" spans="3:17" ht="16.149999999999999" customHeight="1" x14ac:dyDescent="0.2">
      <c r="C459" s="240" t="s">
        <v>1102</v>
      </c>
      <c r="D459" s="368"/>
      <c r="E459" s="368"/>
      <c r="F459" s="368"/>
      <c r="G459" s="368"/>
      <c r="H459" s="368"/>
      <c r="I459" s="368"/>
      <c r="J459" s="368"/>
      <c r="P459" s="16"/>
      <c r="Q459" s="16"/>
    </row>
    <row r="460" spans="3:17" ht="16.149999999999999" customHeight="1" x14ac:dyDescent="0.2">
      <c r="C460" s="368"/>
      <c r="D460" s="368"/>
      <c r="E460" s="368"/>
      <c r="F460" s="368"/>
      <c r="G460" s="368"/>
      <c r="H460" s="368"/>
      <c r="I460" s="368"/>
      <c r="J460" s="368"/>
      <c r="P460" s="16"/>
      <c r="Q460" s="16"/>
    </row>
    <row r="461" spans="3:17" ht="16.149999999999999" customHeight="1" x14ac:dyDescent="0.2">
      <c r="C461" s="368"/>
      <c r="D461" s="368"/>
      <c r="E461" s="368"/>
      <c r="F461" s="368"/>
      <c r="G461" s="368"/>
      <c r="H461" s="368"/>
      <c r="I461" s="368"/>
      <c r="J461" s="368"/>
      <c r="P461" s="16"/>
      <c r="Q461" s="16"/>
    </row>
    <row r="462" spans="3:17" ht="16.149999999999999" customHeight="1" x14ac:dyDescent="0.2">
      <c r="C462" s="368"/>
      <c r="D462" s="368"/>
      <c r="E462" s="368"/>
      <c r="F462" s="368"/>
      <c r="G462" s="368"/>
      <c r="H462" s="368"/>
      <c r="I462" s="368"/>
      <c r="J462" s="368"/>
      <c r="P462" s="16"/>
      <c r="Q462" s="16"/>
    </row>
    <row r="463" spans="3:17" ht="16.149999999999999" customHeight="1" x14ac:dyDescent="0.2">
      <c r="C463" s="368"/>
      <c r="D463" s="368"/>
      <c r="E463" s="368"/>
      <c r="F463" s="368"/>
      <c r="G463" s="368"/>
      <c r="H463" s="368"/>
      <c r="I463" s="368"/>
      <c r="J463" s="368"/>
      <c r="P463" s="16"/>
      <c r="Q463" s="16"/>
    </row>
    <row r="464" spans="3:17" ht="16.149999999999999" customHeight="1" x14ac:dyDescent="0.2">
      <c r="P464" s="16"/>
      <c r="Q464" s="16"/>
    </row>
    <row r="465" spans="1:17" ht="16.149999999999999" customHeight="1" x14ac:dyDescent="0.2">
      <c r="P465" s="16"/>
      <c r="Q465" s="16"/>
    </row>
    <row r="466" spans="1:17" ht="16.149999999999999" customHeight="1" x14ac:dyDescent="0.2">
      <c r="P466" s="16"/>
      <c r="Q466" s="16"/>
    </row>
    <row r="467" spans="1:17" ht="16.149999999999999" customHeight="1" x14ac:dyDescent="0.2">
      <c r="C467" s="240" t="s">
        <v>1103</v>
      </c>
      <c r="D467" s="368"/>
      <c r="E467" s="368"/>
      <c r="F467" s="368"/>
      <c r="G467" s="368"/>
      <c r="H467" s="368"/>
      <c r="I467" s="368"/>
      <c r="J467" s="368"/>
      <c r="P467" s="16"/>
      <c r="Q467" s="16"/>
    </row>
    <row r="468" spans="1:17" ht="16.149999999999999" customHeight="1" x14ac:dyDescent="0.2">
      <c r="C468" s="368"/>
      <c r="D468" s="368"/>
      <c r="E468" s="368"/>
      <c r="F468" s="368"/>
      <c r="G468" s="368"/>
      <c r="H468" s="368"/>
      <c r="I468" s="368"/>
      <c r="J468" s="368"/>
      <c r="P468" s="16"/>
      <c r="Q468" s="16"/>
    </row>
    <row r="469" spans="1:17" ht="16.149999999999999" customHeight="1" x14ac:dyDescent="0.2">
      <c r="C469" s="368"/>
      <c r="D469" s="368"/>
      <c r="E469" s="368"/>
      <c r="F469" s="368"/>
      <c r="G469" s="368"/>
      <c r="H469" s="368"/>
      <c r="I469" s="368"/>
      <c r="J469" s="368"/>
      <c r="P469" s="16"/>
      <c r="Q469" s="16"/>
    </row>
    <row r="470" spans="1:17" ht="16.149999999999999" customHeight="1" x14ac:dyDescent="0.2">
      <c r="C470" s="368"/>
      <c r="D470" s="368"/>
      <c r="E470" s="368"/>
      <c r="F470" s="368"/>
      <c r="G470" s="368"/>
      <c r="H470" s="368"/>
      <c r="I470" s="368"/>
      <c r="J470" s="368"/>
      <c r="P470" s="16"/>
      <c r="Q470" s="16"/>
    </row>
    <row r="471" spans="1:17" ht="16.149999999999999" customHeight="1" x14ac:dyDescent="0.2">
      <c r="P471" s="16"/>
      <c r="Q471" s="16"/>
    </row>
    <row r="472" spans="1:17" ht="16.149999999999999" customHeight="1" x14ac:dyDescent="0.2">
      <c r="P472" s="16"/>
      <c r="Q472" s="16"/>
    </row>
    <row r="473" spans="1:17" ht="16.149999999999999" customHeight="1" x14ac:dyDescent="0.2">
      <c r="P473" s="16"/>
      <c r="Q473" s="16"/>
    </row>
    <row r="474" spans="1:17" ht="16.149999999999999" customHeight="1" x14ac:dyDescent="0.2">
      <c r="P474" s="16"/>
      <c r="Q474" s="16"/>
    </row>
    <row r="475" spans="1:17" ht="16.149999999999999" customHeight="1" x14ac:dyDescent="0.2">
      <c r="P475" s="16"/>
      <c r="Q475" s="16"/>
    </row>
    <row r="476" spans="1:17" ht="16.149999999999999" customHeight="1" x14ac:dyDescent="0.2">
      <c r="P476" s="16"/>
      <c r="Q476" s="16"/>
    </row>
    <row r="477" spans="1:17" ht="16.149999999999999" customHeight="1" x14ac:dyDescent="0.2">
      <c r="P477" s="16"/>
      <c r="Q477" s="16"/>
    </row>
    <row r="478" spans="1:17" ht="16.149999999999999" customHeight="1" thickBot="1" x14ac:dyDescent="0.25">
      <c r="P478" s="16"/>
      <c r="Q478" s="16"/>
    </row>
    <row r="479" spans="1:17" ht="16.149999999999999" customHeight="1" x14ac:dyDescent="0.2">
      <c r="A479" s="56"/>
      <c r="B479" s="56"/>
      <c r="C479" s="56"/>
      <c r="D479" s="56"/>
      <c r="E479" s="56"/>
      <c r="F479" s="56"/>
      <c r="G479" s="56"/>
      <c r="H479" s="56"/>
      <c r="I479" s="56"/>
      <c r="J479" s="56"/>
      <c r="K479" s="56"/>
      <c r="L479" s="56"/>
      <c r="M479" s="56"/>
      <c r="N479" s="56"/>
      <c r="O479" s="56"/>
      <c r="P479" s="16"/>
      <c r="Q479" s="16"/>
    </row>
    <row r="480" spans="1:17" ht="16.149999999999999" customHeight="1" x14ac:dyDescent="0.2">
      <c r="B480" s="53" t="s">
        <v>557</v>
      </c>
      <c r="C480" s="441" t="s">
        <v>258</v>
      </c>
      <c r="D480" s="441"/>
      <c r="E480" s="441"/>
      <c r="F480" s="441"/>
      <c r="G480" s="441"/>
      <c r="H480" s="441"/>
      <c r="I480" s="441"/>
      <c r="J480" s="441"/>
      <c r="P480" s="16"/>
      <c r="Q480" s="16"/>
    </row>
    <row r="481" spans="3:17" ht="16.149999999999999" customHeight="1" x14ac:dyDescent="0.2">
      <c r="C481" s="240" t="s">
        <v>896</v>
      </c>
      <c r="D481" s="368"/>
      <c r="E481" s="368"/>
      <c r="F481" s="368"/>
      <c r="G481" s="368"/>
      <c r="H481" s="368"/>
      <c r="I481" s="368"/>
      <c r="J481" s="368"/>
      <c r="P481" s="16"/>
      <c r="Q481" s="16"/>
    </row>
    <row r="482" spans="3:17" ht="16.149999999999999" customHeight="1" x14ac:dyDescent="0.2">
      <c r="C482" s="368"/>
      <c r="D482" s="368"/>
      <c r="E482" s="368"/>
      <c r="F482" s="368"/>
      <c r="G482" s="368"/>
      <c r="H482" s="368"/>
      <c r="I482" s="368"/>
      <c r="J482" s="368"/>
      <c r="P482" s="16"/>
      <c r="Q482" s="16"/>
    </row>
    <row r="483" spans="3:17" ht="16.149999999999999" customHeight="1" x14ac:dyDescent="0.2">
      <c r="C483" s="368"/>
      <c r="D483" s="368"/>
      <c r="E483" s="368"/>
      <c r="F483" s="368"/>
      <c r="G483" s="368"/>
      <c r="H483" s="368"/>
      <c r="I483" s="368"/>
      <c r="J483" s="368"/>
      <c r="P483" s="16"/>
      <c r="Q483" s="16"/>
    </row>
    <row r="484" spans="3:17" ht="16.149999999999999" customHeight="1" x14ac:dyDescent="0.2">
      <c r="P484" s="16"/>
      <c r="Q484" s="16"/>
    </row>
    <row r="485" spans="3:17" ht="16.149999999999999" customHeight="1" x14ac:dyDescent="0.2">
      <c r="P485" s="16"/>
      <c r="Q485" s="16"/>
    </row>
    <row r="486" spans="3:17" ht="16.149999999999999" customHeight="1" x14ac:dyDescent="0.2">
      <c r="P486" s="16"/>
      <c r="Q486" s="16"/>
    </row>
    <row r="487" spans="3:17" ht="16.149999999999999" customHeight="1" x14ac:dyDescent="0.2">
      <c r="C487" s="240" t="s">
        <v>555</v>
      </c>
      <c r="D487" s="368"/>
      <c r="E487" s="368"/>
      <c r="F487" s="368"/>
      <c r="G487" s="368"/>
      <c r="H487" s="368"/>
      <c r="I487" s="368"/>
      <c r="J487" s="368"/>
      <c r="P487" s="16"/>
      <c r="Q487" s="16"/>
    </row>
    <row r="488" spans="3:17" ht="16.149999999999999" customHeight="1" x14ac:dyDescent="0.2">
      <c r="C488" s="368"/>
      <c r="D488" s="368"/>
      <c r="E488" s="368"/>
      <c r="F488" s="368"/>
      <c r="G488" s="368"/>
      <c r="H488" s="368"/>
      <c r="I488" s="368"/>
      <c r="J488" s="368"/>
      <c r="P488" s="16"/>
      <c r="Q488" s="16"/>
    </row>
    <row r="489" spans="3:17" ht="16.149999999999999" customHeight="1" x14ac:dyDescent="0.2">
      <c r="C489" s="368"/>
      <c r="D489" s="368"/>
      <c r="E489" s="368"/>
      <c r="F489" s="368"/>
      <c r="G489" s="368"/>
      <c r="H489" s="368"/>
      <c r="I489" s="368"/>
      <c r="J489" s="368"/>
      <c r="P489" s="16"/>
      <c r="Q489" s="16"/>
    </row>
    <row r="490" spans="3:17" ht="16.149999999999999" customHeight="1" x14ac:dyDescent="0.2">
      <c r="P490" s="16"/>
      <c r="Q490" s="16"/>
    </row>
    <row r="491" spans="3:17" ht="16.149999999999999" customHeight="1" x14ac:dyDescent="0.2">
      <c r="P491" s="16"/>
      <c r="Q491" s="16"/>
    </row>
    <row r="492" spans="3:17" ht="16.149999999999999" customHeight="1" x14ac:dyDescent="0.2">
      <c r="C492" s="240" t="s">
        <v>1104</v>
      </c>
      <c r="D492" s="368"/>
      <c r="E492" s="368"/>
      <c r="F492" s="368"/>
      <c r="G492" s="368"/>
      <c r="H492" s="368"/>
      <c r="I492" s="368"/>
      <c r="J492" s="368"/>
      <c r="P492" s="16"/>
      <c r="Q492" s="16"/>
    </row>
    <row r="493" spans="3:17" ht="16.149999999999999" customHeight="1" x14ac:dyDescent="0.2">
      <c r="C493" s="368"/>
      <c r="D493" s="368"/>
      <c r="E493" s="368"/>
      <c r="F493" s="368"/>
      <c r="G493" s="368"/>
      <c r="H493" s="368"/>
      <c r="I493" s="368"/>
      <c r="J493" s="368"/>
      <c r="P493" s="16"/>
      <c r="Q493" s="16"/>
    </row>
    <row r="494" spans="3:17" ht="16.149999999999999" customHeight="1" x14ac:dyDescent="0.2">
      <c r="C494" s="368"/>
      <c r="D494" s="368"/>
      <c r="E494" s="368"/>
      <c r="F494" s="368"/>
      <c r="G494" s="368"/>
      <c r="H494" s="368"/>
      <c r="I494" s="368"/>
      <c r="J494" s="368"/>
      <c r="P494" s="16"/>
      <c r="Q494" s="16"/>
    </row>
    <row r="495" spans="3:17" ht="16.149999999999999" customHeight="1" x14ac:dyDescent="0.2">
      <c r="P495" s="16"/>
      <c r="Q495" s="16"/>
    </row>
    <row r="496" spans="3:17" ht="16.149999999999999" customHeight="1" x14ac:dyDescent="0.2">
      <c r="P496" s="16"/>
      <c r="Q496" s="16"/>
    </row>
    <row r="497" spans="1:17" ht="16.149999999999999" customHeight="1" x14ac:dyDescent="0.2">
      <c r="C497" s="240" t="s">
        <v>897</v>
      </c>
      <c r="D497" s="368"/>
      <c r="E497" s="368"/>
      <c r="F497" s="368"/>
      <c r="G497" s="368"/>
      <c r="H497" s="368"/>
      <c r="I497" s="368"/>
      <c r="J497" s="368"/>
      <c r="P497" s="16"/>
      <c r="Q497" s="16"/>
    </row>
    <row r="498" spans="1:17" ht="16.149999999999999" customHeight="1" x14ac:dyDescent="0.2">
      <c r="C498" s="368"/>
      <c r="D498" s="368"/>
      <c r="E498" s="368"/>
      <c r="F498" s="368"/>
      <c r="G498" s="368"/>
      <c r="H498" s="368"/>
      <c r="I498" s="368"/>
      <c r="J498" s="368"/>
      <c r="P498" s="16"/>
      <c r="Q498" s="16"/>
    </row>
    <row r="499" spans="1:17" ht="16.149999999999999" customHeight="1" x14ac:dyDescent="0.2">
      <c r="P499" s="16"/>
      <c r="Q499" s="16"/>
    </row>
    <row r="500" spans="1:17" ht="16.149999999999999" customHeight="1" x14ac:dyDescent="0.2">
      <c r="P500" s="16"/>
      <c r="Q500" s="16"/>
    </row>
    <row r="501" spans="1:17" ht="16.149999999999999" customHeight="1" thickBot="1" x14ac:dyDescent="0.25">
      <c r="P501" s="16"/>
      <c r="Q501" s="16"/>
    </row>
    <row r="502" spans="1:17" ht="16.149999999999999" customHeight="1" x14ac:dyDescent="0.2">
      <c r="A502" s="56"/>
      <c r="B502" s="56"/>
      <c r="C502" s="56"/>
      <c r="D502" s="56"/>
      <c r="E502" s="56"/>
      <c r="F502" s="56"/>
      <c r="G502" s="56"/>
      <c r="H502" s="56"/>
      <c r="I502" s="56"/>
      <c r="J502" s="56"/>
      <c r="K502" s="56"/>
      <c r="L502" s="56"/>
      <c r="M502" s="56"/>
      <c r="N502" s="56"/>
      <c r="O502" s="56"/>
      <c r="P502" s="16"/>
      <c r="Q502" s="16"/>
    </row>
    <row r="503" spans="1:17" ht="16.149999999999999" customHeight="1" x14ac:dyDescent="0.2">
      <c r="P503" s="16"/>
      <c r="Q503" s="16"/>
    </row>
    <row r="504" spans="1:17" ht="16.149999999999999" customHeight="1" x14ac:dyDescent="0.2">
      <c r="C504" s="315" t="s">
        <v>1105</v>
      </c>
      <c r="D504" s="411"/>
      <c r="E504" s="411"/>
      <c r="F504" s="411"/>
      <c r="G504" s="411"/>
      <c r="H504" s="411"/>
      <c r="I504" s="411"/>
      <c r="J504" s="411"/>
      <c r="P504" s="16"/>
      <c r="Q504" s="16"/>
    </row>
    <row r="505" spans="1:17" ht="16.149999999999999" customHeight="1" x14ac:dyDescent="0.2">
      <c r="C505" s="411"/>
      <c r="D505" s="411"/>
      <c r="E505" s="411"/>
      <c r="F505" s="411"/>
      <c r="G505" s="411"/>
      <c r="H505" s="411"/>
      <c r="I505" s="411"/>
      <c r="J505" s="411"/>
      <c r="P505" s="16"/>
      <c r="Q505" s="16"/>
    </row>
    <row r="506" spans="1:17" ht="16.149999999999999" customHeight="1" x14ac:dyDescent="0.2">
      <c r="C506" s="411"/>
      <c r="D506" s="411"/>
      <c r="E506" s="411"/>
      <c r="F506" s="411"/>
      <c r="G506" s="411"/>
      <c r="H506" s="411"/>
      <c r="I506" s="411"/>
      <c r="J506" s="411"/>
      <c r="P506" s="16"/>
      <c r="Q506" s="16"/>
    </row>
    <row r="507" spans="1:17" ht="16.149999999999999" customHeight="1" x14ac:dyDescent="0.2">
      <c r="C507" s="411"/>
      <c r="D507" s="411"/>
      <c r="E507" s="411"/>
      <c r="F507" s="411"/>
      <c r="G507" s="411"/>
      <c r="H507" s="411"/>
      <c r="I507" s="411"/>
      <c r="J507" s="411"/>
      <c r="P507" s="16"/>
      <c r="Q507" s="16"/>
    </row>
    <row r="508" spans="1:17" ht="16.149999999999999" customHeight="1" x14ac:dyDescent="0.2">
      <c r="C508" s="411"/>
      <c r="D508" s="411"/>
      <c r="E508" s="411"/>
      <c r="F508" s="411"/>
      <c r="G508" s="411"/>
      <c r="H508" s="411"/>
      <c r="I508" s="411"/>
      <c r="J508" s="411"/>
      <c r="P508" s="16"/>
      <c r="Q508" s="16"/>
    </row>
    <row r="509" spans="1:17" ht="16.149999999999999" customHeight="1" x14ac:dyDescent="0.2">
      <c r="C509" s="411"/>
      <c r="D509" s="411"/>
      <c r="E509" s="411"/>
      <c r="F509" s="411"/>
      <c r="G509" s="411"/>
      <c r="H509" s="411"/>
      <c r="I509" s="411"/>
      <c r="J509" s="411"/>
      <c r="P509" s="16"/>
      <c r="Q509" s="16"/>
    </row>
    <row r="510" spans="1:17" ht="16.149999999999999" customHeight="1" x14ac:dyDescent="0.2">
      <c r="C510" s="411"/>
      <c r="D510" s="411"/>
      <c r="E510" s="411"/>
      <c r="F510" s="411"/>
      <c r="G510" s="411"/>
      <c r="H510" s="411"/>
      <c r="I510" s="411"/>
      <c r="J510" s="411"/>
      <c r="P510" s="16"/>
      <c r="Q510" s="16"/>
    </row>
    <row r="511" spans="1:17" ht="16.149999999999999" customHeight="1" x14ac:dyDescent="0.2">
      <c r="C511" s="411"/>
      <c r="D511" s="411"/>
      <c r="E511" s="411"/>
      <c r="F511" s="411"/>
      <c r="G511" s="411"/>
      <c r="H511" s="411"/>
      <c r="I511" s="411"/>
      <c r="J511" s="411"/>
      <c r="P511" s="16"/>
      <c r="Q511" s="16"/>
    </row>
    <row r="512" spans="1:17" ht="16.149999999999999" customHeight="1" x14ac:dyDescent="0.2">
      <c r="C512" s="411"/>
      <c r="D512" s="411"/>
      <c r="E512" s="411"/>
      <c r="F512" s="411"/>
      <c r="G512" s="411"/>
      <c r="H512" s="411"/>
      <c r="I512" s="411"/>
      <c r="J512" s="411"/>
      <c r="P512" s="16"/>
      <c r="Q512" s="16"/>
    </row>
    <row r="513" spans="3:17" ht="16.149999999999999" customHeight="1" x14ac:dyDescent="0.2">
      <c r="C513" s="411"/>
      <c r="D513" s="411"/>
      <c r="E513" s="411"/>
      <c r="F513" s="411"/>
      <c r="G513" s="411"/>
      <c r="H513" s="411"/>
      <c r="I513" s="411"/>
      <c r="J513" s="411"/>
      <c r="P513" s="16"/>
      <c r="Q513" s="16"/>
    </row>
    <row r="514" spans="3:17" ht="16.149999999999999" customHeight="1" x14ac:dyDescent="0.2">
      <c r="C514" s="411"/>
      <c r="D514" s="411"/>
      <c r="E514" s="411"/>
      <c r="F514" s="411"/>
      <c r="G514" s="411"/>
      <c r="H514" s="411"/>
      <c r="I514" s="411"/>
      <c r="J514" s="411"/>
      <c r="P514" s="16"/>
      <c r="Q514" s="16"/>
    </row>
    <row r="515" spans="3:17" ht="16.149999999999999" customHeight="1" x14ac:dyDescent="0.2">
      <c r="C515" s="411"/>
      <c r="D515" s="411"/>
      <c r="E515" s="411"/>
      <c r="F515" s="411"/>
      <c r="G515" s="411"/>
      <c r="H515" s="411"/>
      <c r="I515" s="411"/>
      <c r="J515" s="411"/>
      <c r="P515" s="16"/>
      <c r="Q515" s="16"/>
    </row>
    <row r="516" spans="3:17" ht="16.149999999999999" customHeight="1" x14ac:dyDescent="0.2">
      <c r="C516" s="315" t="s">
        <v>1106</v>
      </c>
      <c r="D516" s="411"/>
      <c r="E516" s="411"/>
      <c r="F516" s="411"/>
      <c r="G516" s="411"/>
      <c r="H516" s="411"/>
      <c r="I516" s="411"/>
      <c r="J516" s="411"/>
      <c r="P516" s="16"/>
      <c r="Q516" s="16"/>
    </row>
    <row r="517" spans="3:17" ht="16.149999999999999" customHeight="1" x14ac:dyDescent="0.2">
      <c r="C517" s="411"/>
      <c r="D517" s="411"/>
      <c r="E517" s="411"/>
      <c r="F517" s="411"/>
      <c r="G517" s="411"/>
      <c r="H517" s="411"/>
      <c r="I517" s="411"/>
      <c r="J517" s="411"/>
      <c r="P517" s="16"/>
      <c r="Q517" s="16"/>
    </row>
    <row r="518" spans="3:17" ht="16.149999999999999" customHeight="1" x14ac:dyDescent="0.2">
      <c r="C518" s="411"/>
      <c r="D518" s="411"/>
      <c r="E518" s="411"/>
      <c r="F518" s="411"/>
      <c r="G518" s="411"/>
      <c r="H518" s="411"/>
      <c r="I518" s="411"/>
      <c r="J518" s="411"/>
      <c r="P518" s="16"/>
      <c r="Q518" s="16"/>
    </row>
    <row r="519" spans="3:17" ht="16.149999999999999" customHeight="1" x14ac:dyDescent="0.2">
      <c r="C519" s="411"/>
      <c r="D519" s="411"/>
      <c r="E519" s="411"/>
      <c r="F519" s="411"/>
      <c r="G519" s="411"/>
      <c r="H519" s="411"/>
      <c r="I519" s="411"/>
      <c r="J519" s="411"/>
      <c r="P519" s="16"/>
      <c r="Q519" s="16"/>
    </row>
    <row r="520" spans="3:17" ht="16.149999999999999" customHeight="1" x14ac:dyDescent="0.2">
      <c r="C520" s="411"/>
      <c r="D520" s="411"/>
      <c r="E520" s="411"/>
      <c r="F520" s="411"/>
      <c r="G520" s="411"/>
      <c r="H520" s="411"/>
      <c r="I520" s="411"/>
      <c r="J520" s="411"/>
      <c r="P520" s="16"/>
      <c r="Q520" s="16"/>
    </row>
    <row r="521" spans="3:17" ht="16.149999999999999" customHeight="1" x14ac:dyDescent="0.2">
      <c r="C521" s="411"/>
      <c r="D521" s="411"/>
      <c r="E521" s="411"/>
      <c r="F521" s="411"/>
      <c r="G521" s="411"/>
      <c r="H521" s="411"/>
      <c r="I521" s="411"/>
      <c r="J521" s="411"/>
      <c r="P521" s="16"/>
      <c r="Q521" s="16"/>
    </row>
    <row r="522" spans="3:17" ht="16.149999999999999" customHeight="1" x14ac:dyDescent="0.2">
      <c r="C522" s="411"/>
      <c r="D522" s="411"/>
      <c r="E522" s="411"/>
      <c r="F522" s="411"/>
      <c r="G522" s="411"/>
      <c r="H522" s="411"/>
      <c r="I522" s="411"/>
      <c r="J522" s="411"/>
      <c r="P522" s="16"/>
      <c r="Q522" s="16"/>
    </row>
    <row r="523" spans="3:17" ht="16.149999999999999" customHeight="1" x14ac:dyDescent="0.2">
      <c r="C523" s="315" t="s">
        <v>1107</v>
      </c>
      <c r="D523" s="411"/>
      <c r="E523" s="411"/>
      <c r="F523" s="411"/>
      <c r="G523" s="411"/>
      <c r="H523" s="411"/>
      <c r="I523" s="411"/>
      <c r="J523" s="411"/>
      <c r="P523" s="16"/>
      <c r="Q523" s="16"/>
    </row>
    <row r="524" spans="3:17" ht="16.149999999999999" customHeight="1" x14ac:dyDescent="0.2">
      <c r="C524" s="411"/>
      <c r="D524" s="411"/>
      <c r="E524" s="411"/>
      <c r="F524" s="411"/>
      <c r="G524" s="411"/>
      <c r="H524" s="411"/>
      <c r="I524" s="411"/>
      <c r="J524" s="411"/>
      <c r="P524" s="16"/>
      <c r="Q524" s="16"/>
    </row>
    <row r="525" spans="3:17" ht="16.149999999999999" customHeight="1" x14ac:dyDescent="0.2">
      <c r="C525" s="411"/>
      <c r="D525" s="411"/>
      <c r="E525" s="411"/>
      <c r="F525" s="411"/>
      <c r="G525" s="411"/>
      <c r="H525" s="411"/>
      <c r="I525" s="411"/>
      <c r="J525" s="411"/>
      <c r="P525" s="16"/>
      <c r="Q525" s="16"/>
    </row>
    <row r="526" spans="3:17" ht="16.149999999999999" customHeight="1" x14ac:dyDescent="0.2">
      <c r="C526" s="411"/>
      <c r="D526" s="411"/>
      <c r="E526" s="411"/>
      <c r="F526" s="411"/>
      <c r="G526" s="411"/>
      <c r="H526" s="411"/>
      <c r="I526" s="411"/>
      <c r="J526" s="411"/>
      <c r="P526" s="16"/>
      <c r="Q526" s="16"/>
    </row>
    <row r="527" spans="3:17" ht="16.149999999999999" customHeight="1" x14ac:dyDescent="0.2">
      <c r="C527" s="411"/>
      <c r="D527" s="411"/>
      <c r="E527" s="411"/>
      <c r="F527" s="411"/>
      <c r="G527" s="411"/>
      <c r="H527" s="411"/>
      <c r="I527" s="411"/>
      <c r="J527" s="411"/>
      <c r="P527" s="16"/>
      <c r="Q527" s="16"/>
    </row>
    <row r="528" spans="3:17" ht="16.149999999999999" customHeight="1" x14ac:dyDescent="0.2">
      <c r="C528" s="315" t="s">
        <v>643</v>
      </c>
      <c r="D528" s="411"/>
      <c r="E528" s="411"/>
      <c r="F528" s="411"/>
      <c r="G528" s="411"/>
      <c r="H528" s="411"/>
      <c r="I528" s="411"/>
      <c r="J528" s="411"/>
      <c r="P528" s="16"/>
      <c r="Q528" s="16"/>
    </row>
    <row r="529" spans="3:17" ht="16.149999999999999" customHeight="1" x14ac:dyDescent="0.2">
      <c r="C529" s="411"/>
      <c r="D529" s="411"/>
      <c r="E529" s="411"/>
      <c r="F529" s="411"/>
      <c r="G529" s="411"/>
      <c r="H529" s="411"/>
      <c r="I529" s="411"/>
      <c r="J529" s="411"/>
      <c r="P529" s="16"/>
      <c r="Q529" s="16"/>
    </row>
    <row r="530" spans="3:17" ht="16.149999999999999" customHeight="1" x14ac:dyDescent="0.2">
      <c r="D530" s="423" t="s">
        <v>349</v>
      </c>
      <c r="E530" s="424"/>
      <c r="F530" s="424"/>
      <c r="G530" s="424"/>
      <c r="H530" s="424"/>
      <c r="I530" s="424"/>
      <c r="P530" s="16"/>
      <c r="Q530" s="16"/>
    </row>
    <row r="531" spans="3:17" ht="16.149999999999999" customHeight="1" x14ac:dyDescent="0.2">
      <c r="D531" s="424"/>
      <c r="E531" s="424"/>
      <c r="F531" s="424"/>
      <c r="G531" s="424"/>
      <c r="H531" s="424"/>
      <c r="I531" s="424"/>
      <c r="P531" s="16"/>
      <c r="Q531" s="16"/>
    </row>
    <row r="532" spans="3:17" ht="16.149999999999999" customHeight="1" x14ac:dyDescent="0.2">
      <c r="C532" s="315" t="s">
        <v>1108</v>
      </c>
      <c r="D532" s="411"/>
      <c r="E532" s="411"/>
      <c r="F532" s="411"/>
      <c r="G532" s="411"/>
      <c r="H532" s="411"/>
      <c r="I532" s="411"/>
      <c r="J532" s="411"/>
      <c r="P532" s="16"/>
      <c r="Q532" s="16"/>
    </row>
    <row r="533" spans="3:17" ht="16.149999999999999" customHeight="1" x14ac:dyDescent="0.2">
      <c r="C533" s="411"/>
      <c r="D533" s="411"/>
      <c r="E533" s="411"/>
      <c r="F533" s="411"/>
      <c r="G533" s="411"/>
      <c r="H533" s="411"/>
      <c r="I533" s="411"/>
      <c r="J533" s="411"/>
      <c r="P533" s="16"/>
      <c r="Q533" s="16"/>
    </row>
    <row r="534" spans="3:17" ht="16.149999999999999" customHeight="1" x14ac:dyDescent="0.2">
      <c r="C534" s="411"/>
      <c r="D534" s="411"/>
      <c r="E534" s="411"/>
      <c r="F534" s="411"/>
      <c r="G534" s="411"/>
      <c r="H534" s="411"/>
      <c r="I534" s="411"/>
      <c r="J534" s="411"/>
      <c r="P534" s="16"/>
      <c r="Q534" s="16"/>
    </row>
    <row r="535" spans="3:17" ht="16.149999999999999" customHeight="1" x14ac:dyDescent="0.2">
      <c r="C535" s="62"/>
      <c r="D535" s="62"/>
      <c r="E535" s="62"/>
      <c r="F535" s="62"/>
      <c r="G535" s="62"/>
      <c r="H535" s="62"/>
      <c r="I535" s="62"/>
      <c r="J535" s="62"/>
      <c r="P535" s="16"/>
      <c r="Q535" s="16"/>
    </row>
    <row r="536" spans="3:17" ht="16.149999999999999" customHeight="1" x14ac:dyDescent="0.2">
      <c r="C536" s="344" t="s">
        <v>530</v>
      </c>
      <c r="D536" s="344"/>
      <c r="E536" s="344"/>
      <c r="F536" s="344"/>
      <c r="G536" s="320" t="s">
        <v>531</v>
      </c>
      <c r="H536" s="320"/>
      <c r="I536" s="320"/>
      <c r="J536" s="320"/>
      <c r="P536" s="16"/>
      <c r="Q536" s="16"/>
    </row>
    <row r="537" spans="3:17" ht="16.149999999999999" customHeight="1" x14ac:dyDescent="0.2">
      <c r="C537" s="344"/>
      <c r="D537" s="344"/>
      <c r="E537" s="344"/>
      <c r="F537" s="344"/>
      <c r="G537" s="320"/>
      <c r="H537" s="320"/>
      <c r="I537" s="320"/>
      <c r="J537" s="320"/>
      <c r="P537" s="16"/>
      <c r="Q537" s="16"/>
    </row>
    <row r="538" spans="3:17" ht="16.149999999999999" customHeight="1" x14ac:dyDescent="0.2">
      <c r="C538" s="334" t="s">
        <v>526</v>
      </c>
      <c r="D538" s="334"/>
      <c r="E538" s="344" t="s">
        <v>520</v>
      </c>
      <c r="F538" s="344"/>
      <c r="G538" s="334" t="s">
        <v>528</v>
      </c>
      <c r="H538" s="334"/>
      <c r="I538" s="320" t="s">
        <v>521</v>
      </c>
      <c r="J538" s="320"/>
      <c r="P538" s="16"/>
      <c r="Q538" s="16"/>
    </row>
    <row r="539" spans="3:17" ht="16.149999999999999" customHeight="1" x14ac:dyDescent="0.2">
      <c r="C539" s="334"/>
      <c r="D539" s="334"/>
      <c r="E539" s="344"/>
      <c r="F539" s="344"/>
      <c r="G539" s="334"/>
      <c r="H539" s="334"/>
      <c r="I539" s="320"/>
      <c r="J539" s="320"/>
      <c r="P539" s="16"/>
      <c r="Q539" s="16"/>
    </row>
    <row r="540" spans="3:17" ht="16.149999999999999" customHeight="1" x14ac:dyDescent="0.2">
      <c r="C540" s="334" t="s">
        <v>527</v>
      </c>
      <c r="D540" s="334"/>
      <c r="E540" s="344" t="s">
        <v>518</v>
      </c>
      <c r="F540" s="344"/>
      <c r="G540" s="334" t="s">
        <v>529</v>
      </c>
      <c r="H540" s="334"/>
      <c r="I540" s="320" t="s">
        <v>522</v>
      </c>
      <c r="J540" s="320"/>
      <c r="P540" s="16"/>
      <c r="Q540" s="16"/>
    </row>
    <row r="541" spans="3:17" ht="16.149999999999999" customHeight="1" x14ac:dyDescent="0.2">
      <c r="C541" s="334"/>
      <c r="D541" s="334"/>
      <c r="E541" s="344"/>
      <c r="F541" s="344"/>
      <c r="G541" s="334"/>
      <c r="H541" s="334"/>
      <c r="I541" s="320"/>
      <c r="J541" s="320"/>
      <c r="P541" s="16"/>
      <c r="Q541" s="16"/>
    </row>
    <row r="542" spans="3:17" ht="16.149999999999999" customHeight="1" x14ac:dyDescent="0.2">
      <c r="C542" s="334"/>
      <c r="D542" s="334"/>
      <c r="E542" s="344" t="s">
        <v>519</v>
      </c>
      <c r="F542" s="344"/>
      <c r="G542" s="334"/>
      <c r="H542" s="334"/>
      <c r="I542" s="320" t="s">
        <v>523</v>
      </c>
      <c r="J542" s="320"/>
      <c r="P542" s="16"/>
      <c r="Q542" s="16"/>
    </row>
    <row r="543" spans="3:17" ht="16.149999999999999" customHeight="1" x14ac:dyDescent="0.2">
      <c r="C543" s="334"/>
      <c r="D543" s="334"/>
      <c r="E543" s="344"/>
      <c r="F543" s="344"/>
      <c r="G543" s="334"/>
      <c r="H543" s="334"/>
      <c r="I543" s="320"/>
      <c r="J543" s="320"/>
      <c r="P543" s="16"/>
      <c r="Q543" s="16"/>
    </row>
    <row r="544" spans="3:17" ht="16.149999999999999" customHeight="1" x14ac:dyDescent="0.2">
      <c r="G544" s="334" t="s">
        <v>532</v>
      </c>
      <c r="H544" s="334"/>
      <c r="I544" s="320" t="s">
        <v>524</v>
      </c>
      <c r="J544" s="320"/>
      <c r="P544" s="16"/>
      <c r="Q544" s="16"/>
    </row>
    <row r="545" spans="3:17" ht="16.149999999999999" customHeight="1" x14ac:dyDescent="0.2">
      <c r="G545" s="334"/>
      <c r="H545" s="334"/>
      <c r="I545" s="320"/>
      <c r="J545" s="320"/>
      <c r="P545" s="16"/>
      <c r="Q545" s="16"/>
    </row>
    <row r="546" spans="3:17" ht="16.149999999999999" customHeight="1" x14ac:dyDescent="0.2">
      <c r="G546" s="334"/>
      <c r="H546" s="334"/>
      <c r="I546" s="320" t="s">
        <v>525</v>
      </c>
      <c r="J546" s="320"/>
      <c r="P546" s="16"/>
      <c r="Q546" s="16"/>
    </row>
    <row r="547" spans="3:17" ht="16.149999999999999" customHeight="1" x14ac:dyDescent="0.2">
      <c r="G547" s="334"/>
      <c r="H547" s="334"/>
      <c r="I547" s="320"/>
      <c r="J547" s="320"/>
      <c r="P547" s="16"/>
      <c r="Q547" s="16"/>
    </row>
    <row r="548" spans="3:17" ht="16.149999999999999" customHeight="1" x14ac:dyDescent="0.2">
      <c r="P548" s="16"/>
      <c r="Q548" s="16"/>
    </row>
    <row r="549" spans="3:17" ht="16.149999999999999" customHeight="1" x14ac:dyDescent="0.2">
      <c r="C549" s="315" t="s">
        <v>1109</v>
      </c>
      <c r="D549" s="411"/>
      <c r="E549" s="411"/>
      <c r="F549" s="411"/>
      <c r="G549" s="411"/>
      <c r="H549" s="411"/>
      <c r="I549" s="411"/>
      <c r="J549" s="411"/>
      <c r="P549" s="16"/>
      <c r="Q549" s="16"/>
    </row>
    <row r="550" spans="3:17" ht="16.149999999999999" customHeight="1" x14ac:dyDescent="0.2">
      <c r="C550" s="411"/>
      <c r="D550" s="411"/>
      <c r="E550" s="411"/>
      <c r="F550" s="411"/>
      <c r="G550" s="411"/>
      <c r="H550" s="411"/>
      <c r="I550" s="411"/>
      <c r="J550" s="411"/>
      <c r="P550" s="16"/>
      <c r="Q550" s="16"/>
    </row>
    <row r="551" spans="3:17" ht="16.149999999999999" customHeight="1" x14ac:dyDescent="0.2">
      <c r="C551" s="411"/>
      <c r="D551" s="411"/>
      <c r="E551" s="411"/>
      <c r="F551" s="411"/>
      <c r="G551" s="411"/>
      <c r="H551" s="411"/>
      <c r="I551" s="411"/>
      <c r="J551" s="411"/>
      <c r="P551" s="16"/>
      <c r="Q551" s="16"/>
    </row>
    <row r="552" spans="3:17" ht="16.149999999999999" customHeight="1" x14ac:dyDescent="0.2">
      <c r="C552" s="411"/>
      <c r="D552" s="411"/>
      <c r="E552" s="411"/>
      <c r="F552" s="411"/>
      <c r="G552" s="411"/>
      <c r="H552" s="411"/>
      <c r="I552" s="411"/>
      <c r="J552" s="411"/>
      <c r="P552" s="16"/>
      <c r="Q552" s="16"/>
    </row>
    <row r="553" spans="3:17" ht="16.149999999999999" customHeight="1" x14ac:dyDescent="0.2">
      <c r="C553" s="413" t="s">
        <v>590</v>
      </c>
      <c r="D553" s="413"/>
      <c r="E553" s="413"/>
      <c r="F553" s="413"/>
      <c r="G553" s="413"/>
      <c r="H553" s="413"/>
      <c r="I553" s="413"/>
      <c r="J553" s="413"/>
      <c r="P553" s="16"/>
      <c r="Q553" s="16"/>
    </row>
    <row r="554" spans="3:17" ht="16.149999999999999" customHeight="1" x14ac:dyDescent="0.2">
      <c r="C554" s="420" t="s">
        <v>56</v>
      </c>
      <c r="D554" s="421"/>
      <c r="E554" s="421"/>
      <c r="F554" s="421"/>
      <c r="G554" s="421"/>
      <c r="H554" s="421"/>
      <c r="I554" s="421"/>
      <c r="J554" s="421"/>
      <c r="P554" s="16"/>
      <c r="Q554" s="16"/>
    </row>
    <row r="555" spans="3:17" ht="16.149999999999999" customHeight="1" x14ac:dyDescent="0.2">
      <c r="C555" s="421"/>
      <c r="D555" s="421"/>
      <c r="E555" s="421"/>
      <c r="F555" s="421"/>
      <c r="G555" s="421"/>
      <c r="H555" s="421"/>
      <c r="I555" s="421"/>
      <c r="J555" s="421"/>
      <c r="P555" s="16"/>
      <c r="Q555" s="16"/>
    </row>
    <row r="556" spans="3:17" ht="16.149999999999999" customHeight="1" x14ac:dyDescent="0.25">
      <c r="C556" s="63" t="s">
        <v>57</v>
      </c>
      <c r="P556" s="16"/>
      <c r="Q556" s="16"/>
    </row>
    <row r="557" spans="3:17" ht="16.149999999999999" customHeight="1" x14ac:dyDescent="0.2">
      <c r="C557" s="315" t="s">
        <v>1110</v>
      </c>
      <c r="D557" s="411"/>
      <c r="E557" s="411"/>
      <c r="F557" s="411"/>
      <c r="G557" s="411"/>
      <c r="H557" s="411"/>
      <c r="I557" s="411"/>
      <c r="J557" s="411"/>
      <c r="P557" s="16"/>
      <c r="Q557" s="16"/>
    </row>
    <row r="558" spans="3:17" ht="16.149999999999999" customHeight="1" x14ac:dyDescent="0.2">
      <c r="C558" s="411"/>
      <c r="D558" s="411"/>
      <c r="E558" s="411"/>
      <c r="F558" s="411"/>
      <c r="G558" s="411"/>
      <c r="H558" s="411"/>
      <c r="I558" s="411"/>
      <c r="J558" s="411"/>
      <c r="P558" s="16"/>
      <c r="Q558" s="16"/>
    </row>
    <row r="559" spans="3:17" ht="16.149999999999999" customHeight="1" x14ac:dyDescent="0.2">
      <c r="C559" s="411"/>
      <c r="D559" s="411"/>
      <c r="E559" s="411"/>
      <c r="F559" s="411"/>
      <c r="G559" s="411"/>
      <c r="H559" s="411"/>
      <c r="I559" s="411"/>
      <c r="J559" s="411"/>
      <c r="P559" s="16"/>
      <c r="Q559" s="16"/>
    </row>
    <row r="560" spans="3:17" ht="16.149999999999999" customHeight="1" x14ac:dyDescent="0.25">
      <c r="C560" s="63" t="s">
        <v>58</v>
      </c>
      <c r="P560" s="16"/>
      <c r="Q560" s="16"/>
    </row>
    <row r="561" spans="3:17" ht="16.149999999999999" customHeight="1" x14ac:dyDescent="0.2">
      <c r="C561" s="315" t="s">
        <v>1111</v>
      </c>
      <c r="D561" s="411"/>
      <c r="E561" s="411"/>
      <c r="F561" s="411"/>
      <c r="G561" s="411"/>
      <c r="H561" s="411"/>
      <c r="I561" s="411"/>
      <c r="J561" s="411"/>
      <c r="P561" s="16"/>
      <c r="Q561" s="16"/>
    </row>
    <row r="562" spans="3:17" ht="16.149999999999999" customHeight="1" x14ac:dyDescent="0.2">
      <c r="C562" s="411"/>
      <c r="D562" s="411"/>
      <c r="E562" s="411"/>
      <c r="F562" s="411"/>
      <c r="G562" s="411"/>
      <c r="H562" s="411"/>
      <c r="I562" s="411"/>
      <c r="J562" s="411"/>
      <c r="P562" s="16"/>
      <c r="Q562" s="16"/>
    </row>
    <row r="563" spans="3:17" ht="16.149999999999999" customHeight="1" x14ac:dyDescent="0.2">
      <c r="C563" s="411"/>
      <c r="D563" s="411"/>
      <c r="E563" s="411"/>
      <c r="F563" s="411"/>
      <c r="G563" s="411"/>
      <c r="H563" s="411"/>
      <c r="I563" s="411"/>
      <c r="J563" s="411"/>
      <c r="K563" s="400" t="s">
        <v>74</v>
      </c>
      <c r="L563" s="402" t="s">
        <v>721</v>
      </c>
      <c r="M563" s="403"/>
      <c r="N563" s="403"/>
      <c r="O563" s="403"/>
      <c r="P563" s="404"/>
      <c r="Q563" s="16"/>
    </row>
    <row r="564" spans="3:17" ht="16.149999999999999" customHeight="1" x14ac:dyDescent="0.2">
      <c r="C564" s="411"/>
      <c r="D564" s="411"/>
      <c r="E564" s="411"/>
      <c r="F564" s="411"/>
      <c r="G564" s="411"/>
      <c r="H564" s="411"/>
      <c r="I564" s="411"/>
      <c r="J564" s="411"/>
      <c r="K564" s="401"/>
      <c r="L564" s="405"/>
      <c r="M564" s="406"/>
      <c r="N564" s="406"/>
      <c r="O564" s="406"/>
      <c r="P564" s="407"/>
      <c r="Q564" s="16"/>
    </row>
    <row r="565" spans="3:17" ht="16.149999999999999" customHeight="1" x14ac:dyDescent="0.2">
      <c r="L565" s="405"/>
      <c r="M565" s="406"/>
      <c r="N565" s="406"/>
      <c r="O565" s="406"/>
      <c r="P565" s="407"/>
      <c r="Q565" s="16"/>
    </row>
    <row r="566" spans="3:17" ht="16.149999999999999" customHeight="1" x14ac:dyDescent="0.2">
      <c r="L566" s="405"/>
      <c r="M566" s="406"/>
      <c r="N566" s="406"/>
      <c r="O566" s="406"/>
      <c r="P566" s="407"/>
      <c r="Q566" s="16"/>
    </row>
    <row r="567" spans="3:17" ht="16.149999999999999" customHeight="1" x14ac:dyDescent="0.2">
      <c r="C567" s="413" t="s">
        <v>59</v>
      </c>
      <c r="D567" s="413"/>
      <c r="E567" s="413"/>
      <c r="F567" s="413"/>
      <c r="G567" s="413"/>
      <c r="H567" s="413"/>
      <c r="I567" s="413"/>
      <c r="J567" s="413"/>
      <c r="L567" s="408"/>
      <c r="M567" s="409"/>
      <c r="N567" s="409"/>
      <c r="O567" s="409"/>
      <c r="P567" s="410"/>
      <c r="Q567" s="16"/>
    </row>
    <row r="568" spans="3:17" ht="16.149999999999999" customHeight="1" x14ac:dyDescent="0.2">
      <c r="P568" s="16"/>
      <c r="Q568" s="16"/>
    </row>
    <row r="569" spans="3:17" ht="16.149999999999999" customHeight="1" x14ac:dyDescent="0.2">
      <c r="P569" s="16"/>
      <c r="Q569" s="16"/>
    </row>
    <row r="570" spans="3:17" ht="16.149999999999999" customHeight="1" x14ac:dyDescent="0.2">
      <c r="P570" s="16"/>
      <c r="Q570" s="16"/>
    </row>
    <row r="571" spans="3:17" ht="16.149999999999999" customHeight="1" x14ac:dyDescent="0.2">
      <c r="C571" s="413" t="s">
        <v>722</v>
      </c>
      <c r="D571" s="413"/>
      <c r="E571" s="413"/>
      <c r="F571" s="413"/>
      <c r="G571" s="413"/>
      <c r="H571" s="413"/>
      <c r="I571" s="413"/>
      <c r="J571" s="413"/>
      <c r="P571" s="16"/>
      <c r="Q571" s="16"/>
    </row>
    <row r="572" spans="3:17" ht="16.149999999999999" customHeight="1" x14ac:dyDescent="0.2">
      <c r="P572" s="16"/>
      <c r="Q572" s="16"/>
    </row>
    <row r="573" spans="3:17" ht="16.149999999999999" customHeight="1" x14ac:dyDescent="0.2">
      <c r="P573" s="16"/>
      <c r="Q573" s="16"/>
    </row>
    <row r="574" spans="3:17" ht="16.149999999999999" customHeight="1" x14ac:dyDescent="0.2">
      <c r="M574" s="251" t="s">
        <v>264</v>
      </c>
      <c r="N574" s="251"/>
      <c r="O574" s="251"/>
      <c r="P574" s="16"/>
      <c r="Q574" s="16"/>
    </row>
    <row r="575" spans="3:17" ht="16.149999999999999" customHeight="1" x14ac:dyDescent="0.2">
      <c r="C575" s="422" t="s">
        <v>1112</v>
      </c>
      <c r="D575" s="413"/>
      <c r="E575" s="413"/>
      <c r="F575" s="413"/>
      <c r="G575" s="413"/>
      <c r="H575" s="413"/>
      <c r="I575" s="413"/>
      <c r="J575" s="413"/>
      <c r="M575" s="250"/>
      <c r="N575" s="250"/>
      <c r="O575" s="250"/>
      <c r="P575" s="16"/>
      <c r="Q575" s="16"/>
    </row>
    <row r="576" spans="3:17" ht="16.149999999999999" customHeight="1" x14ac:dyDescent="0.2">
      <c r="C576" s="413" t="s">
        <v>348</v>
      </c>
      <c r="D576" s="413"/>
      <c r="E576" s="413"/>
      <c r="F576" s="413"/>
      <c r="G576" s="413"/>
      <c r="H576" s="413"/>
      <c r="I576" s="413"/>
      <c r="J576" s="413"/>
      <c r="M576" s="246" t="s">
        <v>242</v>
      </c>
      <c r="N576" s="246"/>
      <c r="O576" s="246"/>
      <c r="P576" s="16"/>
      <c r="Q576" s="16"/>
    </row>
    <row r="577" spans="1:17" ht="16.149999999999999" customHeight="1" thickBot="1" x14ac:dyDescent="0.25">
      <c r="P577" s="16"/>
      <c r="Q577" s="16"/>
    </row>
    <row r="578" spans="1:17" ht="16.149999999999999" customHeight="1" x14ac:dyDescent="0.2">
      <c r="A578" s="56"/>
      <c r="B578" s="56"/>
      <c r="C578" s="56"/>
      <c r="D578" s="56"/>
      <c r="E578" s="56"/>
      <c r="F578" s="56"/>
      <c r="G578" s="56"/>
      <c r="H578" s="56"/>
      <c r="I578" s="56"/>
      <c r="J578" s="56"/>
      <c r="K578" s="56"/>
      <c r="L578" s="56"/>
      <c r="M578" s="56"/>
      <c r="N578" s="56"/>
      <c r="O578" s="56"/>
      <c r="P578" s="16"/>
      <c r="Q578" s="16"/>
    </row>
    <row r="579" spans="1:17" ht="16.149999999999999" customHeight="1" x14ac:dyDescent="0.2">
      <c r="E579" s="379" t="s">
        <v>515</v>
      </c>
      <c r="F579" s="379"/>
      <c r="G579" s="379"/>
      <c r="H579" s="379"/>
      <c r="I579" s="379"/>
      <c r="J579" s="379"/>
      <c r="K579" s="379"/>
      <c r="L579" s="379"/>
      <c r="M579" s="379"/>
      <c r="P579" s="16"/>
      <c r="Q579" s="16"/>
    </row>
    <row r="580" spans="1:17" ht="16.149999999999999" customHeight="1" x14ac:dyDescent="0.2">
      <c r="E580" s="379"/>
      <c r="F580" s="379"/>
      <c r="G580" s="379"/>
      <c r="H580" s="379"/>
      <c r="I580" s="379"/>
      <c r="J580" s="379"/>
      <c r="K580" s="379"/>
      <c r="L580" s="379"/>
      <c r="M580" s="379"/>
      <c r="P580" s="16"/>
      <c r="Q580" s="16"/>
    </row>
    <row r="581" spans="1:17" ht="16.149999999999999" customHeight="1" x14ac:dyDescent="0.2">
      <c r="A581" s="27" t="s">
        <v>325</v>
      </c>
      <c r="B581" s="240" t="s">
        <v>898</v>
      </c>
      <c r="C581" s="368"/>
      <c r="D581" s="368"/>
      <c r="E581" s="368"/>
      <c r="F581" s="368"/>
      <c r="G581" s="368"/>
      <c r="H581" s="368"/>
      <c r="I581" s="368"/>
      <c r="J581" s="368"/>
      <c r="P581" s="16"/>
      <c r="Q581" s="16"/>
    </row>
    <row r="582" spans="1:17" ht="16.149999999999999" customHeight="1" x14ac:dyDescent="0.2">
      <c r="B582" s="368"/>
      <c r="C582" s="368"/>
      <c r="D582" s="368"/>
      <c r="E582" s="368"/>
      <c r="F582" s="368"/>
      <c r="G582" s="368"/>
      <c r="H582" s="368"/>
      <c r="I582" s="368"/>
      <c r="J582" s="368"/>
      <c r="P582" s="16"/>
      <c r="Q582" s="16"/>
    </row>
    <row r="583" spans="1:17" ht="16.149999999999999" customHeight="1" x14ac:dyDescent="0.2">
      <c r="P583" s="16"/>
      <c r="Q583" s="16"/>
    </row>
    <row r="584" spans="1:17" ht="16.149999999999999" customHeight="1" x14ac:dyDescent="0.2">
      <c r="C584" s="456" t="s">
        <v>139</v>
      </c>
      <c r="D584" s="456"/>
      <c r="E584" s="456" t="s">
        <v>140</v>
      </c>
      <c r="F584" s="456"/>
      <c r="G584" s="456"/>
      <c r="H584" s="456" t="s">
        <v>141</v>
      </c>
      <c r="I584" s="456"/>
      <c r="P584" s="16"/>
      <c r="Q584" s="16"/>
    </row>
    <row r="585" spans="1:17" ht="16.149999999999999" customHeight="1" x14ac:dyDescent="0.2">
      <c r="C585" s="457"/>
      <c r="D585" s="457"/>
      <c r="E585" s="457"/>
      <c r="F585" s="457"/>
      <c r="G585" s="457"/>
      <c r="H585" s="457"/>
      <c r="I585" s="457"/>
      <c r="P585" s="16"/>
      <c r="Q585" s="16"/>
    </row>
    <row r="586" spans="1:17" ht="16.149999999999999" customHeight="1" x14ac:dyDescent="0.2">
      <c r="C586" s="414" t="s">
        <v>43</v>
      </c>
      <c r="D586" s="415"/>
      <c r="E586" s="328" t="s">
        <v>142</v>
      </c>
      <c r="F586" s="328"/>
      <c r="G586" s="328"/>
      <c r="H586" s="454"/>
      <c r="I586" s="454"/>
      <c r="P586" s="16"/>
      <c r="Q586" s="16"/>
    </row>
    <row r="587" spans="1:17" ht="16.149999999999999" customHeight="1" x14ac:dyDescent="0.2">
      <c r="C587" s="416"/>
      <c r="D587" s="417"/>
      <c r="E587" s="360"/>
      <c r="F587" s="360"/>
      <c r="G587" s="360"/>
      <c r="H587" s="455"/>
      <c r="I587" s="455"/>
      <c r="P587" s="16"/>
      <c r="Q587" s="16"/>
    </row>
    <row r="588" spans="1:17" ht="16.149999999999999" customHeight="1" x14ac:dyDescent="0.2">
      <c r="C588" s="416"/>
      <c r="D588" s="417"/>
      <c r="E588" s="328" t="s">
        <v>143</v>
      </c>
      <c r="F588" s="328"/>
      <c r="G588" s="328"/>
      <c r="H588" s="454"/>
      <c r="I588" s="454"/>
      <c r="P588" s="16"/>
      <c r="Q588" s="16"/>
    </row>
    <row r="589" spans="1:17" ht="16.149999999999999" customHeight="1" x14ac:dyDescent="0.2">
      <c r="C589" s="416"/>
      <c r="D589" s="417"/>
      <c r="E589" s="360"/>
      <c r="F589" s="360"/>
      <c r="G589" s="360"/>
      <c r="H589" s="455"/>
      <c r="I589" s="455"/>
      <c r="P589" s="16"/>
      <c r="Q589" s="16"/>
    </row>
    <row r="590" spans="1:17" ht="16.149999999999999" customHeight="1" x14ac:dyDescent="0.2">
      <c r="C590" s="416"/>
      <c r="D590" s="417"/>
      <c r="E590" s="328" t="s">
        <v>41</v>
      </c>
      <c r="F590" s="328"/>
      <c r="G590" s="328"/>
      <c r="H590" s="454"/>
      <c r="I590" s="454"/>
      <c r="P590" s="16"/>
      <c r="Q590" s="16"/>
    </row>
    <row r="591" spans="1:17" ht="16.149999999999999" customHeight="1" x14ac:dyDescent="0.2">
      <c r="C591" s="416"/>
      <c r="D591" s="417"/>
      <c r="E591" s="360"/>
      <c r="F591" s="360"/>
      <c r="G591" s="360"/>
      <c r="H591" s="455"/>
      <c r="I591" s="455"/>
      <c r="P591" s="16"/>
      <c r="Q591" s="16"/>
    </row>
    <row r="592" spans="1:17" ht="16.149999999999999" customHeight="1" x14ac:dyDescent="0.2">
      <c r="C592" s="416"/>
      <c r="D592" s="417"/>
      <c r="E592" s="328" t="s">
        <v>42</v>
      </c>
      <c r="F592" s="328"/>
      <c r="G592" s="328"/>
      <c r="H592" s="454"/>
      <c r="I592" s="454"/>
      <c r="M592" s="379" t="str">
        <f>IF(OR(H586="",H588="",H590="",H592=""),"",IF(AND(H586=12,H588=10,H590=8,H592=8),"Πολύ σωστές επιλογές. Εύγε!","Πρέπει να προσέχεις περισσότερο."))</f>
        <v/>
      </c>
      <c r="N592" s="379"/>
      <c r="O592" s="379"/>
      <c r="P592" s="16"/>
      <c r="Q592" s="16"/>
    </row>
    <row r="593" spans="1:17" ht="16.149999999999999" customHeight="1" x14ac:dyDescent="0.2">
      <c r="C593" s="418"/>
      <c r="D593" s="419"/>
      <c r="E593" s="360"/>
      <c r="F593" s="360"/>
      <c r="G593" s="360"/>
      <c r="H593" s="455"/>
      <c r="I593" s="455"/>
      <c r="M593" s="379"/>
      <c r="N593" s="379"/>
      <c r="O593" s="379"/>
      <c r="P593" s="16"/>
      <c r="Q593" s="16"/>
    </row>
    <row r="594" spans="1:17" ht="16.149999999999999" customHeight="1" x14ac:dyDescent="0.2">
      <c r="P594" s="16"/>
      <c r="Q594" s="16"/>
    </row>
    <row r="595" spans="1:17" ht="16.149999999999999" customHeight="1" x14ac:dyDescent="0.2">
      <c r="C595" s="456" t="s">
        <v>139</v>
      </c>
      <c r="D595" s="456"/>
      <c r="E595" s="456" t="s">
        <v>140</v>
      </c>
      <c r="F595" s="456"/>
      <c r="G595" s="456"/>
      <c r="H595" s="456" t="s">
        <v>141</v>
      </c>
      <c r="I595" s="456"/>
      <c r="P595" s="16"/>
      <c r="Q595" s="16"/>
    </row>
    <row r="596" spans="1:17" ht="16.149999999999999" customHeight="1" x14ac:dyDescent="0.2">
      <c r="C596" s="457"/>
      <c r="D596" s="457"/>
      <c r="E596" s="457"/>
      <c r="F596" s="457"/>
      <c r="G596" s="457"/>
      <c r="H596" s="457"/>
      <c r="I596" s="457"/>
      <c r="P596" s="16"/>
      <c r="Q596" s="16"/>
    </row>
    <row r="597" spans="1:17" ht="16.149999999999999" customHeight="1" x14ac:dyDescent="0.2">
      <c r="C597" s="414" t="s">
        <v>642</v>
      </c>
      <c r="D597" s="415"/>
      <c r="E597" s="328" t="s">
        <v>142</v>
      </c>
      <c r="F597" s="328"/>
      <c r="G597" s="328"/>
      <c r="H597" s="454"/>
      <c r="I597" s="454"/>
      <c r="P597" s="16"/>
      <c r="Q597" s="16"/>
    </row>
    <row r="598" spans="1:17" ht="16.149999999999999" customHeight="1" x14ac:dyDescent="0.2">
      <c r="C598" s="416"/>
      <c r="D598" s="417"/>
      <c r="E598" s="360"/>
      <c r="F598" s="360"/>
      <c r="G598" s="360"/>
      <c r="H598" s="455"/>
      <c r="I598" s="455"/>
      <c r="P598" s="16"/>
      <c r="Q598" s="16"/>
    </row>
    <row r="599" spans="1:17" ht="16.149999999999999" customHeight="1" x14ac:dyDescent="0.2">
      <c r="C599" s="416"/>
      <c r="D599" s="417"/>
      <c r="E599" s="328" t="s">
        <v>143</v>
      </c>
      <c r="F599" s="328"/>
      <c r="G599" s="328"/>
      <c r="H599" s="454"/>
      <c r="I599" s="454"/>
      <c r="P599" s="16"/>
      <c r="Q599" s="16"/>
    </row>
    <row r="600" spans="1:17" ht="16.149999999999999" customHeight="1" x14ac:dyDescent="0.2">
      <c r="C600" s="416"/>
      <c r="D600" s="417"/>
      <c r="E600" s="360"/>
      <c r="F600" s="360"/>
      <c r="G600" s="360"/>
      <c r="H600" s="455"/>
      <c r="I600" s="455"/>
      <c r="P600" s="16"/>
      <c r="Q600" s="16"/>
    </row>
    <row r="601" spans="1:17" ht="16.149999999999999" customHeight="1" x14ac:dyDescent="0.2">
      <c r="C601" s="416"/>
      <c r="D601" s="417"/>
      <c r="E601" s="328" t="s">
        <v>41</v>
      </c>
      <c r="F601" s="328"/>
      <c r="G601" s="328"/>
      <c r="H601" s="454"/>
      <c r="I601" s="454"/>
      <c r="P601" s="16"/>
      <c r="Q601" s="16"/>
    </row>
    <row r="602" spans="1:17" ht="16.149999999999999" customHeight="1" x14ac:dyDescent="0.2">
      <c r="C602" s="416"/>
      <c r="D602" s="417"/>
      <c r="E602" s="360"/>
      <c r="F602" s="360"/>
      <c r="G602" s="360"/>
      <c r="H602" s="455"/>
      <c r="I602" s="455"/>
      <c r="P602" s="16"/>
      <c r="Q602" s="16"/>
    </row>
    <row r="603" spans="1:17" ht="16.149999999999999" customHeight="1" x14ac:dyDescent="0.2">
      <c r="C603" s="416"/>
      <c r="D603" s="417"/>
      <c r="E603" s="328" t="s">
        <v>42</v>
      </c>
      <c r="F603" s="328"/>
      <c r="G603" s="328"/>
      <c r="H603" s="454"/>
      <c r="I603" s="454"/>
      <c r="M603" s="379" t="str">
        <f>IF(OR(H597="",H599="",H601="",H603=""),"",IF(AND(H597=3,H599=4,H601=5,H603=5),"Εξαιρετική επίδοση! Συνέχισε έτσι.","Πρέπει να προσέχεις ακόμη περισσότερο."))</f>
        <v/>
      </c>
      <c r="N603" s="379"/>
      <c r="O603" s="379"/>
      <c r="P603" s="16"/>
      <c r="Q603" s="16"/>
    </row>
    <row r="604" spans="1:17" ht="16.149999999999999" customHeight="1" x14ac:dyDescent="0.2">
      <c r="C604" s="418"/>
      <c r="D604" s="419"/>
      <c r="E604" s="360"/>
      <c r="F604" s="360"/>
      <c r="G604" s="360"/>
      <c r="H604" s="455"/>
      <c r="I604" s="455"/>
      <c r="M604" s="379"/>
      <c r="N604" s="379"/>
      <c r="O604" s="379"/>
      <c r="P604" s="16"/>
      <c r="Q604" s="16"/>
    </row>
    <row r="605" spans="1:17" ht="16.149999999999999" customHeight="1" x14ac:dyDescent="0.2">
      <c r="P605" s="16"/>
      <c r="Q605" s="16"/>
    </row>
    <row r="606" spans="1:17" ht="16.149999999999999" customHeight="1" x14ac:dyDescent="0.2">
      <c r="A606" s="476" t="s">
        <v>326</v>
      </c>
      <c r="B606" s="240" t="s">
        <v>1113</v>
      </c>
      <c r="C606" s="368"/>
      <c r="D606" s="368"/>
      <c r="E606" s="368"/>
      <c r="F606" s="368"/>
      <c r="G606" s="368"/>
      <c r="H606" s="368"/>
      <c r="I606" s="368"/>
      <c r="J606" s="368"/>
      <c r="P606" s="16"/>
      <c r="Q606" s="16"/>
    </row>
    <row r="607" spans="1:17" ht="16.149999999999999" customHeight="1" x14ac:dyDescent="0.2">
      <c r="A607" s="476"/>
      <c r="B607" s="368"/>
      <c r="C607" s="368"/>
      <c r="D607" s="368"/>
      <c r="E607" s="368"/>
      <c r="F607" s="368"/>
      <c r="G607" s="368"/>
      <c r="H607" s="368"/>
      <c r="I607" s="368"/>
      <c r="J607" s="368"/>
      <c r="P607" s="16"/>
      <c r="Q607" s="16"/>
    </row>
    <row r="608" spans="1:17" ht="16.149999999999999" customHeight="1" x14ac:dyDescent="0.2">
      <c r="A608" s="27"/>
      <c r="B608" s="368"/>
      <c r="C608" s="368"/>
      <c r="D608" s="368"/>
      <c r="E608" s="368"/>
      <c r="F608" s="368"/>
      <c r="G608" s="368"/>
      <c r="H608" s="368"/>
      <c r="I608" s="368"/>
      <c r="J608" s="368"/>
      <c r="P608" s="16"/>
      <c r="Q608" s="16"/>
    </row>
    <row r="609" spans="1:17" ht="16.149999999999999" customHeight="1" x14ac:dyDescent="0.2">
      <c r="A609" s="27"/>
      <c r="B609" s="368"/>
      <c r="C609" s="368"/>
      <c r="D609" s="368"/>
      <c r="E609" s="368"/>
      <c r="F609" s="368"/>
      <c r="G609" s="368"/>
      <c r="H609" s="368"/>
      <c r="I609" s="368"/>
      <c r="J609" s="368"/>
      <c r="P609" s="16"/>
      <c r="Q609" s="16"/>
    </row>
    <row r="610" spans="1:17" ht="16.149999999999999" customHeight="1" x14ac:dyDescent="0.2">
      <c r="A610" s="27"/>
      <c r="B610" s="368"/>
      <c r="C610" s="368"/>
      <c r="D610" s="368"/>
      <c r="E610" s="368"/>
      <c r="F610" s="368"/>
      <c r="G610" s="368"/>
      <c r="H610" s="368"/>
      <c r="I610" s="368"/>
      <c r="J610" s="368"/>
      <c r="P610" s="16"/>
      <c r="Q610" s="16"/>
    </row>
    <row r="611" spans="1:17" ht="16.149999999999999" customHeight="1" x14ac:dyDescent="0.2">
      <c r="A611" s="27"/>
      <c r="B611" s="368"/>
      <c r="C611" s="368"/>
      <c r="D611" s="368"/>
      <c r="E611" s="368"/>
      <c r="F611" s="368"/>
      <c r="G611" s="368"/>
      <c r="H611" s="368"/>
      <c r="I611" s="368"/>
      <c r="J611" s="368"/>
      <c r="P611" s="16"/>
      <c r="Q611" s="16"/>
    </row>
    <row r="612" spans="1:17" ht="16.149999999999999" customHeight="1" x14ac:dyDescent="0.2">
      <c r="A612" s="27"/>
      <c r="B612" s="368"/>
      <c r="C612" s="368"/>
      <c r="D612" s="368"/>
      <c r="E612" s="368"/>
      <c r="F612" s="368"/>
      <c r="G612" s="368"/>
      <c r="H612" s="368"/>
      <c r="I612" s="368"/>
      <c r="J612" s="368"/>
      <c r="P612" s="16"/>
      <c r="Q612" s="16"/>
    </row>
    <row r="613" spans="1:17" ht="16.149999999999999" customHeight="1" x14ac:dyDescent="0.2">
      <c r="A613" s="27"/>
      <c r="B613" s="368"/>
      <c r="C613" s="368"/>
      <c r="D613" s="368"/>
      <c r="E613" s="368"/>
      <c r="F613" s="368"/>
      <c r="G613" s="368"/>
      <c r="H613" s="368"/>
      <c r="I613" s="368"/>
      <c r="J613" s="368"/>
      <c r="P613" s="16"/>
      <c r="Q613" s="16"/>
    </row>
    <row r="614" spans="1:17" ht="16.149999999999999" customHeight="1" x14ac:dyDescent="0.2">
      <c r="P614" s="16"/>
      <c r="Q614" s="16"/>
    </row>
    <row r="615" spans="1:17" ht="16.149999999999999" customHeight="1" x14ac:dyDescent="0.35">
      <c r="B615" s="64" t="s">
        <v>570</v>
      </c>
      <c r="C615" s="65" t="s">
        <v>317</v>
      </c>
      <c r="E615" s="64" t="s">
        <v>571</v>
      </c>
      <c r="F615" s="65" t="s">
        <v>318</v>
      </c>
      <c r="G615" s="14"/>
      <c r="H615" s="64" t="s">
        <v>572</v>
      </c>
      <c r="I615" s="65" t="s">
        <v>319</v>
      </c>
      <c r="K615" s="64" t="s">
        <v>573</v>
      </c>
      <c r="L615" s="65" t="s">
        <v>387</v>
      </c>
      <c r="P615" s="16"/>
      <c r="Q615" s="16"/>
    </row>
    <row r="616" spans="1:17" ht="16.149999999999999" customHeight="1" x14ac:dyDescent="0.2">
      <c r="P616" s="16"/>
      <c r="Q616" s="16"/>
    </row>
    <row r="617" spans="1:17" ht="16.149999999999999" customHeight="1" x14ac:dyDescent="0.35">
      <c r="B617" s="64" t="s">
        <v>357</v>
      </c>
      <c r="C617" s="65" t="s">
        <v>425</v>
      </c>
      <c r="E617" s="64" t="s">
        <v>314</v>
      </c>
      <c r="F617" s="65" t="s">
        <v>426</v>
      </c>
      <c r="H617" s="64" t="s">
        <v>315</v>
      </c>
      <c r="I617" s="65" t="s">
        <v>389</v>
      </c>
      <c r="K617" s="64" t="s">
        <v>316</v>
      </c>
      <c r="L617" s="65" t="s">
        <v>388</v>
      </c>
      <c r="P617" s="16"/>
      <c r="Q617" s="16"/>
    </row>
    <row r="618" spans="1:17" ht="16.149999999999999" customHeight="1" x14ac:dyDescent="0.2">
      <c r="P618" s="16"/>
      <c r="Q618" s="16"/>
    </row>
    <row r="619" spans="1:17" ht="16.149999999999999" customHeight="1" x14ac:dyDescent="0.2">
      <c r="C619" s="459" t="s">
        <v>427</v>
      </c>
      <c r="D619" s="391"/>
      <c r="E619" s="391"/>
      <c r="F619" s="391"/>
      <c r="G619" s="391"/>
      <c r="H619" s="391"/>
      <c r="I619" s="393"/>
      <c r="J619" s="393"/>
      <c r="P619" s="16"/>
      <c r="Q619" s="16"/>
    </row>
    <row r="620" spans="1:17" ht="16.149999999999999" customHeight="1" x14ac:dyDescent="0.2">
      <c r="C620" s="392"/>
      <c r="D620" s="392"/>
      <c r="E620" s="392"/>
      <c r="F620" s="392"/>
      <c r="G620" s="392"/>
      <c r="H620" s="392"/>
      <c r="I620" s="394"/>
      <c r="J620" s="394"/>
      <c r="P620" s="16"/>
      <c r="Q620" s="16"/>
    </row>
    <row r="621" spans="1:17" ht="16.149999999999999" customHeight="1" x14ac:dyDescent="0.2">
      <c r="P621" s="16"/>
      <c r="Q621" s="16"/>
    </row>
    <row r="622" spans="1:17" ht="16.149999999999999" customHeight="1" x14ac:dyDescent="0.2">
      <c r="C622" s="459" t="s">
        <v>175</v>
      </c>
      <c r="D622" s="391"/>
      <c r="E622" s="391"/>
      <c r="F622" s="391"/>
      <c r="G622" s="391"/>
      <c r="H622" s="391"/>
      <c r="I622" s="393"/>
      <c r="J622" s="393"/>
      <c r="P622" s="16"/>
      <c r="Q622" s="16"/>
    </row>
    <row r="623" spans="1:17" ht="16.149999999999999" customHeight="1" x14ac:dyDescent="0.2">
      <c r="C623" s="392"/>
      <c r="D623" s="392"/>
      <c r="E623" s="392"/>
      <c r="F623" s="392"/>
      <c r="G623" s="392"/>
      <c r="H623" s="392"/>
      <c r="I623" s="394"/>
      <c r="J623" s="394"/>
      <c r="P623" s="16"/>
      <c r="Q623" s="16"/>
    </row>
    <row r="624" spans="1:17" ht="16.149999999999999" customHeight="1" x14ac:dyDescent="0.2">
      <c r="P624" s="16"/>
      <c r="Q624" s="16"/>
    </row>
    <row r="625" spans="1:17" ht="16.149999999999999" customHeight="1" x14ac:dyDescent="0.2">
      <c r="C625" s="459" t="s">
        <v>176</v>
      </c>
      <c r="D625" s="391"/>
      <c r="E625" s="391"/>
      <c r="F625" s="391"/>
      <c r="G625" s="391"/>
      <c r="H625" s="391"/>
      <c r="I625" s="393"/>
      <c r="J625" s="393"/>
      <c r="P625" s="16"/>
      <c r="Q625" s="16"/>
    </row>
    <row r="626" spans="1:17" ht="16.149999999999999" customHeight="1" x14ac:dyDescent="0.2">
      <c r="C626" s="392"/>
      <c r="D626" s="392"/>
      <c r="E626" s="392"/>
      <c r="F626" s="392"/>
      <c r="G626" s="392"/>
      <c r="H626" s="392"/>
      <c r="I626" s="394"/>
      <c r="J626" s="394"/>
      <c r="P626" s="16"/>
      <c r="Q626" s="16"/>
    </row>
    <row r="627" spans="1:17" ht="16.149999999999999" customHeight="1" x14ac:dyDescent="0.2">
      <c r="P627" s="16"/>
      <c r="Q627" s="16"/>
    </row>
    <row r="628" spans="1:17" ht="16.149999999999999" customHeight="1" x14ac:dyDescent="0.2">
      <c r="C628" s="459" t="s">
        <v>177</v>
      </c>
      <c r="D628" s="391"/>
      <c r="E628" s="391"/>
      <c r="F628" s="391"/>
      <c r="G628" s="391"/>
      <c r="H628" s="391"/>
      <c r="I628" s="393"/>
      <c r="J628" s="393"/>
      <c r="M628" s="379" t="str">
        <f>IF(OR(I619="",I622="",I625="",I628=""),"",IF(AND(I619="γ",I622="ζ",OR(I625="α, η",I625="η, α",I625="α,η",I625="η,α"),I628="α"),"Φαίνεται ότι τα πας πολύ καλά με το... ελληνικό αλφάβητο.","Έκανες κάποιο λάθος. Προσπάθησε πάλι."))</f>
        <v/>
      </c>
      <c r="N628" s="379"/>
      <c r="O628" s="379"/>
      <c r="P628" s="16"/>
      <c r="Q628" s="16"/>
    </row>
    <row r="629" spans="1:17" ht="16.149999999999999" customHeight="1" x14ac:dyDescent="0.2">
      <c r="C629" s="392"/>
      <c r="D629" s="392"/>
      <c r="E629" s="392"/>
      <c r="F629" s="392"/>
      <c r="G629" s="392"/>
      <c r="H629" s="392"/>
      <c r="I629" s="394"/>
      <c r="J629" s="394"/>
      <c r="M629" s="379"/>
      <c r="N629" s="379"/>
      <c r="O629" s="379"/>
      <c r="P629" s="16"/>
      <c r="Q629" s="16"/>
    </row>
    <row r="630" spans="1:17" ht="16.149999999999999" customHeight="1" x14ac:dyDescent="0.2">
      <c r="P630" s="16"/>
      <c r="Q630" s="16"/>
    </row>
    <row r="631" spans="1:17" ht="16.149999999999999" customHeight="1" x14ac:dyDescent="0.2">
      <c r="A631" s="27" t="s">
        <v>435</v>
      </c>
      <c r="B631" s="240" t="s">
        <v>203</v>
      </c>
      <c r="C631" s="240"/>
      <c r="D631" s="240"/>
      <c r="E631" s="240"/>
      <c r="F631" s="240"/>
      <c r="G631" s="240"/>
      <c r="H631" s="240"/>
      <c r="I631" s="240"/>
      <c r="J631" s="240"/>
      <c r="P631" s="16"/>
      <c r="Q631" s="16"/>
    </row>
    <row r="632" spans="1:17" ht="16.149999999999999" customHeight="1" x14ac:dyDescent="0.2">
      <c r="A632" s="27"/>
      <c r="B632" s="240"/>
      <c r="C632" s="240"/>
      <c r="D632" s="240"/>
      <c r="E632" s="240"/>
      <c r="F632" s="240"/>
      <c r="G632" s="240"/>
      <c r="H632" s="240"/>
      <c r="I632" s="240"/>
      <c r="J632" s="240"/>
      <c r="P632" s="16"/>
      <c r="Q632" s="16"/>
    </row>
    <row r="633" spans="1:17" ht="16.149999999999999" customHeight="1" x14ac:dyDescent="0.2">
      <c r="B633" s="240"/>
      <c r="C633" s="240"/>
      <c r="D633" s="240"/>
      <c r="E633" s="240"/>
      <c r="F633" s="240"/>
      <c r="G633" s="240"/>
      <c r="H633" s="240"/>
      <c r="I633" s="240"/>
      <c r="J633" s="240"/>
      <c r="P633" s="16"/>
      <c r="Q633" s="16"/>
    </row>
    <row r="634" spans="1:17" ht="16.149999999999999" customHeight="1" x14ac:dyDescent="0.2">
      <c r="P634" s="16"/>
      <c r="Q634" s="16"/>
    </row>
    <row r="635" spans="1:17" ht="16.149999999999999" customHeight="1" x14ac:dyDescent="0.2">
      <c r="C635" s="412" t="s">
        <v>204</v>
      </c>
      <c r="D635" s="412"/>
      <c r="E635" s="412" t="s">
        <v>205</v>
      </c>
      <c r="F635" s="412"/>
      <c r="G635" s="412" t="s">
        <v>206</v>
      </c>
      <c r="H635" s="412"/>
      <c r="P635" s="16"/>
      <c r="Q635" s="16"/>
    </row>
    <row r="636" spans="1:17" ht="16.149999999999999" customHeight="1" x14ac:dyDescent="0.2">
      <c r="C636" s="412"/>
      <c r="D636" s="412"/>
      <c r="E636" s="412"/>
      <c r="F636" s="412"/>
      <c r="G636" s="412"/>
      <c r="H636" s="412"/>
      <c r="P636" s="16"/>
      <c r="Q636" s="16"/>
    </row>
    <row r="637" spans="1:17" ht="16.149999999999999" customHeight="1" x14ac:dyDescent="0.2">
      <c r="C637" s="363" t="s">
        <v>207</v>
      </c>
      <c r="D637" s="363"/>
      <c r="E637" s="376" t="s">
        <v>165</v>
      </c>
      <c r="F637" s="376"/>
      <c r="G637" s="395"/>
      <c r="H637" s="395"/>
      <c r="P637" s="16"/>
      <c r="Q637" s="16"/>
    </row>
    <row r="638" spans="1:17" ht="16.149999999999999" customHeight="1" x14ac:dyDescent="0.2">
      <c r="C638" s="363"/>
      <c r="D638" s="363"/>
      <c r="E638" s="376"/>
      <c r="F638" s="376"/>
      <c r="G638" s="395"/>
      <c r="H638" s="395"/>
      <c r="P638" s="16"/>
      <c r="Q638" s="16"/>
    </row>
    <row r="639" spans="1:17" ht="16.149999999999999" customHeight="1" x14ac:dyDescent="0.2">
      <c r="C639" s="363" t="s">
        <v>208</v>
      </c>
      <c r="D639" s="363"/>
      <c r="E639" s="376" t="s">
        <v>166</v>
      </c>
      <c r="F639" s="376"/>
      <c r="G639" s="395"/>
      <c r="H639" s="395"/>
      <c r="P639" s="16"/>
      <c r="Q639" s="16"/>
    </row>
    <row r="640" spans="1:17" ht="16.149999999999999" customHeight="1" x14ac:dyDescent="0.2">
      <c r="C640" s="363"/>
      <c r="D640" s="363"/>
      <c r="E640" s="376"/>
      <c r="F640" s="376"/>
      <c r="G640" s="395"/>
      <c r="H640" s="395"/>
      <c r="P640" s="16"/>
      <c r="Q640" s="16"/>
    </row>
    <row r="641" spans="1:17" ht="16.149999999999999" customHeight="1" x14ac:dyDescent="0.2">
      <c r="C641" s="363" t="s">
        <v>209</v>
      </c>
      <c r="D641" s="363"/>
      <c r="E641" s="376" t="s">
        <v>167</v>
      </c>
      <c r="F641" s="376"/>
      <c r="G641" s="395"/>
      <c r="H641" s="395"/>
      <c r="P641" s="16"/>
      <c r="Q641" s="16"/>
    </row>
    <row r="642" spans="1:17" ht="16.149999999999999" customHeight="1" x14ac:dyDescent="0.2">
      <c r="C642" s="363"/>
      <c r="D642" s="363"/>
      <c r="E642" s="376"/>
      <c r="F642" s="376"/>
      <c r="G642" s="395"/>
      <c r="H642" s="395"/>
      <c r="P642" s="16"/>
      <c r="Q642" s="16"/>
    </row>
    <row r="643" spans="1:17" ht="16.149999999999999" customHeight="1" x14ac:dyDescent="0.2">
      <c r="C643" s="363" t="s">
        <v>164</v>
      </c>
      <c r="D643" s="363"/>
      <c r="E643" s="376" t="s">
        <v>168</v>
      </c>
      <c r="F643" s="376"/>
      <c r="G643" s="395"/>
      <c r="H643" s="395"/>
      <c r="P643" s="16"/>
      <c r="Q643" s="16"/>
    </row>
    <row r="644" spans="1:17" ht="16.149999999999999" customHeight="1" x14ac:dyDescent="0.2">
      <c r="C644" s="363"/>
      <c r="D644" s="363"/>
      <c r="E644" s="376"/>
      <c r="F644" s="376"/>
      <c r="G644" s="395"/>
      <c r="H644" s="395"/>
      <c r="P644" s="16"/>
      <c r="Q644" s="16"/>
    </row>
    <row r="645" spans="1:17" ht="16.149999999999999" customHeight="1" x14ac:dyDescent="0.2">
      <c r="C645" s="363" t="s">
        <v>207</v>
      </c>
      <c r="D645" s="363"/>
      <c r="E645" s="376" t="s">
        <v>169</v>
      </c>
      <c r="F645" s="376"/>
      <c r="G645" s="395"/>
      <c r="H645" s="395"/>
      <c r="P645" s="16"/>
      <c r="Q645" s="16"/>
    </row>
    <row r="646" spans="1:17" ht="16.149999999999999" customHeight="1" x14ac:dyDescent="0.2">
      <c r="C646" s="363"/>
      <c r="D646" s="363"/>
      <c r="E646" s="376"/>
      <c r="F646" s="376"/>
      <c r="G646" s="395"/>
      <c r="H646" s="395"/>
      <c r="P646" s="16"/>
      <c r="Q646" s="16"/>
    </row>
    <row r="647" spans="1:17" ht="16.149999999999999" customHeight="1" x14ac:dyDescent="0.2">
      <c r="C647" s="363" t="s">
        <v>209</v>
      </c>
      <c r="D647" s="363"/>
      <c r="E647" s="376" t="s">
        <v>169</v>
      </c>
      <c r="F647" s="376"/>
      <c r="G647" s="395"/>
      <c r="H647" s="395"/>
      <c r="P647" s="16"/>
      <c r="Q647" s="16"/>
    </row>
    <row r="648" spans="1:17" ht="16.149999999999999" customHeight="1" x14ac:dyDescent="0.2">
      <c r="C648" s="363"/>
      <c r="D648" s="363"/>
      <c r="E648" s="376"/>
      <c r="F648" s="376"/>
      <c r="G648" s="395"/>
      <c r="H648" s="395"/>
      <c r="P648" s="16"/>
      <c r="Q648" s="16"/>
    </row>
    <row r="649" spans="1:17" ht="16.149999999999999" customHeight="1" x14ac:dyDescent="0.2">
      <c r="C649" s="363" t="s">
        <v>208</v>
      </c>
      <c r="D649" s="363"/>
      <c r="E649" s="376" t="s">
        <v>170</v>
      </c>
      <c r="F649" s="376"/>
      <c r="G649" s="395"/>
      <c r="H649" s="395"/>
      <c r="P649" s="16"/>
      <c r="Q649" s="16"/>
    </row>
    <row r="650" spans="1:17" ht="16.149999999999999" customHeight="1" x14ac:dyDescent="0.2">
      <c r="C650" s="363"/>
      <c r="D650" s="363"/>
      <c r="E650" s="376"/>
      <c r="F650" s="376"/>
      <c r="G650" s="395"/>
      <c r="H650" s="395"/>
      <c r="I650" s="66" t="str">
        <f>IF(OR(G637="",G639="",G641="",G643="",G645="",G647="",G649=""),"",IF(AND(G637=12,G639=4,G641=20,G643=6,G645=4,G647=3,G649=4),"G","R"))</f>
        <v/>
      </c>
      <c r="P650" s="16"/>
      <c r="Q650" s="16"/>
    </row>
    <row r="651" spans="1:17" ht="16.149999999999999" customHeight="1" x14ac:dyDescent="0.2">
      <c r="C651" s="363" t="s">
        <v>164</v>
      </c>
      <c r="D651" s="363"/>
      <c r="E651" s="376" t="s">
        <v>171</v>
      </c>
      <c r="F651" s="376"/>
      <c r="G651" s="395"/>
      <c r="H651" s="395"/>
      <c r="K651" s="379" t="str">
        <f>IF(OR(I650="",I652="",I654=""),"",IF(AND(I650="G",I652="G",I654="G"),"Αρχίζω να εντυπωσιάζομαι, όμως μη παίρνεις θάρρος. Εντυπωσιάζομαι πολύ εύκολα!","Κάποιες φορές, μια στιγμή απροσεξίας, μπορεί να καταστρέψει τα πάντα. Εδώ ευτυχώς τα πράγματα δεν είναι τόσο δραματικά, αφού μπορείς να διορθώσεις τα λάθη σου."))</f>
        <v/>
      </c>
      <c r="L651" s="379"/>
      <c r="M651" s="379"/>
      <c r="N651" s="379"/>
      <c r="O651" s="379"/>
      <c r="P651" s="16"/>
      <c r="Q651" s="16"/>
    </row>
    <row r="652" spans="1:17" ht="16.149999999999999" customHeight="1" x14ac:dyDescent="0.2">
      <c r="C652" s="363"/>
      <c r="D652" s="363"/>
      <c r="E652" s="376"/>
      <c r="F652" s="376"/>
      <c r="G652" s="395"/>
      <c r="H652" s="395"/>
      <c r="I652" s="66" t="str">
        <f>IF(G651="","",IF(OR(G651="2α-2",G651="2α–2",G651="2·α-2",G651="2·α–2",G651="2xα-2",G651="2xα–2",G651="2*α-2",G651="2*α–2"),"G","R"))</f>
        <v/>
      </c>
      <c r="K652" s="379"/>
      <c r="L652" s="379"/>
      <c r="M652" s="379"/>
      <c r="N652" s="379"/>
      <c r="O652" s="379"/>
      <c r="P652" s="16"/>
      <c r="Q652" s="16"/>
    </row>
    <row r="653" spans="1:17" ht="16.149999999999999" customHeight="1" x14ac:dyDescent="0.2">
      <c r="C653" s="363" t="s">
        <v>209</v>
      </c>
      <c r="D653" s="363"/>
      <c r="E653" s="376" t="s">
        <v>172</v>
      </c>
      <c r="F653" s="376"/>
      <c r="G653" s="395"/>
      <c r="H653" s="395"/>
      <c r="K653" s="379"/>
      <c r="L653" s="379"/>
      <c r="M653" s="379"/>
      <c r="N653" s="379"/>
      <c r="O653" s="379"/>
      <c r="P653" s="16"/>
      <c r="Q653" s="16"/>
    </row>
    <row r="654" spans="1:17" ht="16.149999999999999" customHeight="1" x14ac:dyDescent="0.2">
      <c r="C654" s="363"/>
      <c r="D654" s="363"/>
      <c r="E654" s="376"/>
      <c r="F654" s="376"/>
      <c r="G654" s="395"/>
      <c r="H654" s="395"/>
      <c r="I654" s="66" t="str">
        <f>IF(G653="","",IF(OR(G653="(β-2):2",G653="(β-2)/2",G653="(β–2):2",G653="(β–2)/2",G653="β/2-1",G653="β/2–1",G653="(β:2)-1",G653="(β:2)–1",G653="β:2-1",G653="β:2–1",G653="(β/2)-1",G653="(β/2)–1"),"G","R"))</f>
        <v/>
      </c>
      <c r="K654" s="379"/>
      <c r="L654" s="379"/>
      <c r="M654" s="379"/>
      <c r="N654" s="379"/>
      <c r="O654" s="379"/>
      <c r="P654" s="16"/>
      <c r="Q654" s="16"/>
    </row>
    <row r="655" spans="1:17" ht="16.149999999999999" customHeight="1" x14ac:dyDescent="0.2">
      <c r="P655" s="16"/>
      <c r="Q655" s="16"/>
    </row>
    <row r="656" spans="1:17" ht="16.149999999999999" customHeight="1" x14ac:dyDescent="0.35">
      <c r="A656" s="67" t="s">
        <v>385</v>
      </c>
      <c r="B656" s="398" t="s">
        <v>386</v>
      </c>
      <c r="C656" s="399"/>
      <c r="D656" s="399"/>
      <c r="E656" s="399"/>
      <c r="F656" s="399"/>
      <c r="G656" s="399"/>
      <c r="H656" s="399"/>
      <c r="I656" s="399"/>
      <c r="J656" s="399"/>
      <c r="L656" s="256" t="s">
        <v>811</v>
      </c>
      <c r="M656" s="256"/>
      <c r="N656" s="256"/>
      <c r="O656" s="1"/>
      <c r="P656" s="16"/>
      <c r="Q656" s="16"/>
    </row>
    <row r="657" spans="1:17" ht="16.149999999999999" customHeight="1" x14ac:dyDescent="0.35">
      <c r="H657" s="458" t="s">
        <v>516</v>
      </c>
      <c r="I657" s="458"/>
      <c r="J657" s="458"/>
      <c r="L657" s="256"/>
      <c r="M657" s="256"/>
      <c r="N657" s="256"/>
      <c r="O657" s="195" t="s">
        <v>807</v>
      </c>
      <c r="P657" s="16"/>
      <c r="Q657" s="16"/>
    </row>
    <row r="658" spans="1:17" ht="16.149999999999999" customHeight="1" x14ac:dyDescent="0.25">
      <c r="A658" s="67" t="s">
        <v>517</v>
      </c>
      <c r="B658" s="396" t="s">
        <v>1114</v>
      </c>
      <c r="C658" s="397"/>
      <c r="D658" s="397"/>
      <c r="E658" s="397"/>
      <c r="F658" s="397"/>
      <c r="G658" s="397"/>
      <c r="H658" s="397"/>
      <c r="I658" s="397"/>
      <c r="J658" s="397"/>
      <c r="P658" s="16"/>
      <c r="Q658" s="16"/>
    </row>
    <row r="659" spans="1:17" ht="16.149999999999999" customHeight="1" x14ac:dyDescent="0.2">
      <c r="A659" s="27"/>
      <c r="B659" s="397"/>
      <c r="C659" s="397"/>
      <c r="D659" s="397"/>
      <c r="E659" s="397"/>
      <c r="F659" s="397"/>
      <c r="G659" s="397"/>
      <c r="H659" s="397"/>
      <c r="I659" s="397"/>
      <c r="J659" s="397"/>
      <c r="P659" s="16"/>
      <c r="Q659" s="16"/>
    </row>
    <row r="660" spans="1:17" ht="16.149999999999999" customHeight="1" x14ac:dyDescent="0.2">
      <c r="B660" s="397"/>
      <c r="C660" s="397"/>
      <c r="D660" s="397"/>
      <c r="E660" s="397"/>
      <c r="F660" s="397"/>
      <c r="G660" s="397"/>
      <c r="H660" s="397"/>
      <c r="I660" s="397"/>
      <c r="J660" s="397"/>
      <c r="P660" s="16"/>
      <c r="Q660" s="16"/>
    </row>
    <row r="661" spans="1:17" ht="16.149999999999999" customHeight="1" x14ac:dyDescent="0.2">
      <c r="B661" s="62"/>
      <c r="C661" s="62"/>
      <c r="D661" s="62"/>
      <c r="E661" s="62"/>
      <c r="F661" s="62"/>
      <c r="G661" s="62"/>
      <c r="H661" s="62"/>
      <c r="I661" s="62"/>
      <c r="J661" s="62"/>
      <c r="P661" s="16"/>
      <c r="Q661" s="16"/>
    </row>
    <row r="662" spans="1:17" ht="16.149999999999999" customHeight="1" x14ac:dyDescent="0.2">
      <c r="C662" s="389" t="s">
        <v>589</v>
      </c>
      <c r="D662" s="389"/>
      <c r="E662" s="389"/>
      <c r="F662" s="389"/>
      <c r="G662" s="334" t="s">
        <v>458</v>
      </c>
      <c r="H662" s="334"/>
      <c r="I662" s="461"/>
      <c r="P662" s="16"/>
      <c r="Q662" s="16"/>
    </row>
    <row r="663" spans="1:17" ht="16.149999999999999" customHeight="1" x14ac:dyDescent="0.2">
      <c r="C663" s="389"/>
      <c r="D663" s="389"/>
      <c r="E663" s="389"/>
      <c r="F663" s="389"/>
      <c r="G663" s="334"/>
      <c r="H663" s="334"/>
      <c r="I663" s="461"/>
      <c r="P663" s="16"/>
      <c r="Q663" s="16"/>
    </row>
    <row r="664" spans="1:17" ht="16.149999999999999" customHeight="1" x14ac:dyDescent="0.2">
      <c r="C664" s="389"/>
      <c r="D664" s="389"/>
      <c r="E664" s="389"/>
      <c r="F664" s="389"/>
      <c r="G664" s="334" t="s">
        <v>528</v>
      </c>
      <c r="H664" s="334"/>
      <c r="I664" s="461"/>
      <c r="P664" s="16"/>
      <c r="Q664" s="16"/>
    </row>
    <row r="665" spans="1:17" ht="16.149999999999999" customHeight="1" x14ac:dyDescent="0.2">
      <c r="C665" s="389"/>
      <c r="D665" s="389"/>
      <c r="E665" s="389"/>
      <c r="F665" s="389"/>
      <c r="G665" s="334"/>
      <c r="H665" s="334"/>
      <c r="I665" s="461"/>
      <c r="P665" s="16"/>
      <c r="Q665" s="16"/>
    </row>
    <row r="666" spans="1:17" ht="16.149999999999999" customHeight="1" x14ac:dyDescent="0.2">
      <c r="C666" s="389"/>
      <c r="D666" s="389"/>
      <c r="E666" s="389"/>
      <c r="F666" s="389"/>
      <c r="G666" s="334" t="s">
        <v>526</v>
      </c>
      <c r="H666" s="334"/>
      <c r="I666" s="461"/>
      <c r="P666" s="16"/>
      <c r="Q666" s="16"/>
    </row>
    <row r="667" spans="1:17" ht="16.149999999999999" customHeight="1" x14ac:dyDescent="0.2">
      <c r="C667" s="389"/>
      <c r="D667" s="389"/>
      <c r="E667" s="389"/>
      <c r="F667" s="389"/>
      <c r="G667" s="334"/>
      <c r="H667" s="334"/>
      <c r="I667" s="461"/>
      <c r="P667" s="16"/>
      <c r="Q667" s="16"/>
    </row>
    <row r="668" spans="1:17" ht="16.149999999999999" customHeight="1" x14ac:dyDescent="0.2">
      <c r="C668" s="389"/>
      <c r="D668" s="389"/>
      <c r="E668" s="389"/>
      <c r="F668" s="389"/>
      <c r="G668" s="334" t="s">
        <v>459</v>
      </c>
      <c r="H668" s="334"/>
      <c r="I668" s="461"/>
      <c r="P668" s="16"/>
      <c r="Q668" s="16"/>
    </row>
    <row r="669" spans="1:17" ht="16.149999999999999" customHeight="1" x14ac:dyDescent="0.2">
      <c r="C669" s="389"/>
      <c r="D669" s="389"/>
      <c r="E669" s="389"/>
      <c r="F669" s="389"/>
      <c r="G669" s="334"/>
      <c r="H669" s="334"/>
      <c r="I669" s="461"/>
      <c r="P669" s="16"/>
      <c r="Q669" s="16"/>
    </row>
    <row r="670" spans="1:17" ht="16.149999999999999" customHeight="1" x14ac:dyDescent="0.2">
      <c r="C670" s="389"/>
      <c r="D670" s="389"/>
      <c r="E670" s="389"/>
      <c r="F670" s="389"/>
      <c r="G670" s="334" t="s">
        <v>460</v>
      </c>
      <c r="H670" s="334"/>
      <c r="I670" s="461"/>
      <c r="P670" s="16"/>
      <c r="Q670" s="16"/>
    </row>
    <row r="671" spans="1:17" ht="16.149999999999999" customHeight="1" x14ac:dyDescent="0.2">
      <c r="C671" s="389"/>
      <c r="D671" s="389"/>
      <c r="E671" s="389"/>
      <c r="F671" s="389"/>
      <c r="G671" s="334"/>
      <c r="H671" s="334"/>
      <c r="I671" s="461"/>
      <c r="J671" s="190" t="str">
        <f>IF(OR(I662="",I664="",I666="",I668="",I670=""),"",IF(AND(I662="Λ",I664="Λ",I666="Σ",I668="Λ",I670="Σ"),"G","R"))</f>
        <v/>
      </c>
      <c r="P671" s="16"/>
      <c r="Q671" s="16"/>
    </row>
    <row r="672" spans="1:17" ht="16.149999999999999" customHeight="1" x14ac:dyDescent="0.2">
      <c r="P672" s="16"/>
      <c r="Q672" s="16"/>
    </row>
    <row r="673" spans="1:17" ht="16.149999999999999" customHeight="1" x14ac:dyDescent="0.2">
      <c r="C673" s="391" t="s">
        <v>625</v>
      </c>
      <c r="D673" s="391"/>
      <c r="E673" s="391"/>
      <c r="F673" s="391"/>
      <c r="G673" s="391"/>
      <c r="H673" s="393"/>
      <c r="I673" s="393"/>
      <c r="P673" s="16"/>
      <c r="Q673" s="16"/>
    </row>
    <row r="674" spans="1:17" ht="16.149999999999999" customHeight="1" x14ac:dyDescent="0.2">
      <c r="C674" s="392"/>
      <c r="D674" s="392"/>
      <c r="E674" s="392"/>
      <c r="F674" s="392"/>
      <c r="G674" s="392"/>
      <c r="H674" s="394"/>
      <c r="I674" s="394"/>
      <c r="J674" s="190" t="str">
        <f>IF(H673="","",IF(OR(H673="3ν=2ν+2",H673="3·ν=2·ν+2",H673="3·ν=2ν+2",H673="3ν=2·ν+2",H673="2ν+2=3ν",H673="2·ν+2=3·ν",H673="2·ν+2=3ν",H673="2ν+2=3·ν"),"G","R"))</f>
        <v/>
      </c>
      <c r="P674" s="16"/>
      <c r="Q674" s="16"/>
    </row>
    <row r="675" spans="1:17" ht="16.149999999999999" customHeight="1" x14ac:dyDescent="0.2">
      <c r="P675" s="16"/>
      <c r="Q675" s="16"/>
    </row>
    <row r="676" spans="1:17" ht="16.149999999999999" customHeight="1" x14ac:dyDescent="0.2">
      <c r="C676" s="391" t="s">
        <v>320</v>
      </c>
      <c r="D676" s="391"/>
      <c r="E676" s="391"/>
      <c r="F676" s="391"/>
      <c r="G676" s="391"/>
      <c r="H676" s="391"/>
      <c r="I676" s="393"/>
      <c r="L676" s="379" t="str">
        <f>IF(OR(J671="",J674="",J678=""),"",IF(AND(J671="G",J674="G",J678="G"),"Είναι πολύ δύσκολο να μη καταφέρει κάποιος να λύσει μια τόσο εύκολη άσκηση. Προχώρησε στο επόμενο θέμα.","Είναι πολύ δύσκολο να καταφέρει κάποιος να μη λύσει μια τόσο εύκολη άσκηση, όμως εσύ τα κατάφερες!"))</f>
        <v/>
      </c>
      <c r="M676" s="379"/>
      <c r="N676" s="379"/>
      <c r="O676" s="379"/>
      <c r="P676" s="16"/>
      <c r="Q676" s="16"/>
    </row>
    <row r="677" spans="1:17" ht="16.149999999999999" customHeight="1" x14ac:dyDescent="0.2">
      <c r="C677" s="463"/>
      <c r="D677" s="463"/>
      <c r="E677" s="463"/>
      <c r="F677" s="463"/>
      <c r="G677" s="463"/>
      <c r="H677" s="463"/>
      <c r="I677" s="462"/>
      <c r="L677" s="379"/>
      <c r="M677" s="379"/>
      <c r="N677" s="379"/>
      <c r="O677" s="379"/>
      <c r="P677" s="16"/>
      <c r="Q677" s="16"/>
    </row>
    <row r="678" spans="1:17" ht="16.149999999999999" customHeight="1" x14ac:dyDescent="0.2">
      <c r="C678" s="392"/>
      <c r="D678" s="392"/>
      <c r="E678" s="392"/>
      <c r="F678" s="392"/>
      <c r="G678" s="392"/>
      <c r="H678" s="392"/>
      <c r="I678" s="394"/>
      <c r="J678" s="190" t="str">
        <f>IF(I676="","",IF(I676=2,"G","R"))</f>
        <v/>
      </c>
      <c r="L678" s="379"/>
      <c r="M678" s="379"/>
      <c r="N678" s="379"/>
      <c r="O678" s="379"/>
      <c r="P678" s="16"/>
      <c r="Q678" s="16"/>
    </row>
    <row r="679" spans="1:17" ht="16.149999999999999" customHeight="1" x14ac:dyDescent="0.2">
      <c r="P679" s="16"/>
      <c r="Q679" s="16"/>
    </row>
    <row r="680" spans="1:17" ht="16.149999999999999" customHeight="1" x14ac:dyDescent="0.2">
      <c r="A680" s="27" t="s">
        <v>321</v>
      </c>
      <c r="B680" s="240" t="s">
        <v>1115</v>
      </c>
      <c r="C680" s="368"/>
      <c r="D680" s="368"/>
      <c r="E680" s="368"/>
      <c r="F680" s="368"/>
      <c r="G680" s="368"/>
      <c r="H680" s="368"/>
      <c r="I680" s="368"/>
      <c r="J680" s="368"/>
      <c r="P680" s="16"/>
      <c r="Q680" s="16"/>
    </row>
    <row r="681" spans="1:17" ht="16.149999999999999" customHeight="1" x14ac:dyDescent="0.2">
      <c r="B681" s="368"/>
      <c r="C681" s="368"/>
      <c r="D681" s="368"/>
      <c r="E681" s="368"/>
      <c r="F681" s="368"/>
      <c r="G681" s="368"/>
      <c r="H681" s="368"/>
      <c r="I681" s="368"/>
      <c r="J681" s="368"/>
      <c r="P681" s="16"/>
      <c r="Q681" s="16"/>
    </row>
    <row r="682" spans="1:17" ht="16.149999999999999" customHeight="1" x14ac:dyDescent="0.2">
      <c r="B682" s="240" t="s">
        <v>112</v>
      </c>
      <c r="C682" s="368"/>
      <c r="D682" s="368"/>
      <c r="E682" s="368"/>
      <c r="F682" s="368"/>
      <c r="G682" s="368"/>
      <c r="H682" s="368"/>
      <c r="I682" s="368"/>
      <c r="J682" s="368"/>
      <c r="P682" s="16"/>
      <c r="Q682" s="16"/>
    </row>
    <row r="683" spans="1:17" ht="16.149999999999999" customHeight="1" x14ac:dyDescent="0.2">
      <c r="B683" s="368"/>
      <c r="C683" s="368"/>
      <c r="D683" s="368"/>
      <c r="E683" s="368"/>
      <c r="F683" s="368"/>
      <c r="G683" s="368"/>
      <c r="H683" s="368"/>
      <c r="I683" s="368"/>
      <c r="J683" s="368"/>
      <c r="P683" s="16"/>
      <c r="Q683" s="16"/>
    </row>
    <row r="684" spans="1:17" ht="16.149999999999999" customHeight="1" x14ac:dyDescent="0.2">
      <c r="B684" s="368"/>
      <c r="C684" s="368"/>
      <c r="D684" s="368"/>
      <c r="E684" s="368"/>
      <c r="F684" s="368"/>
      <c r="G684" s="368"/>
      <c r="H684" s="368"/>
      <c r="I684" s="368"/>
      <c r="J684" s="368"/>
      <c r="P684" s="16"/>
      <c r="Q684" s="16"/>
    </row>
    <row r="685" spans="1:17" ht="16.149999999999999" customHeight="1" x14ac:dyDescent="0.25">
      <c r="C685" s="391" t="s">
        <v>113</v>
      </c>
      <c r="D685" s="391"/>
      <c r="E685" s="391"/>
      <c r="F685" s="391"/>
      <c r="G685" s="391"/>
      <c r="H685" s="393"/>
      <c r="I685" s="393"/>
      <c r="J685" s="68" t="str">
        <f>IF(H685="","",IF(OR(H685="y=4x",H685="y=4*x",H685="y=4·x",H685="x=y/4",H685="x=y:4"),"J","L"))</f>
        <v/>
      </c>
      <c r="P685" s="16"/>
      <c r="Q685" s="16"/>
    </row>
    <row r="686" spans="1:17" ht="16.149999999999999" customHeight="1" x14ac:dyDescent="0.2">
      <c r="C686" s="392"/>
      <c r="D686" s="392"/>
      <c r="E686" s="392"/>
      <c r="F686" s="392"/>
      <c r="G686" s="392"/>
      <c r="H686" s="394"/>
      <c r="I686" s="394"/>
      <c r="J686" s="69" t="s">
        <v>577</v>
      </c>
      <c r="P686" s="16"/>
      <c r="Q686" s="16"/>
    </row>
    <row r="687" spans="1:17" ht="16.149999999999999" customHeight="1" x14ac:dyDescent="0.2">
      <c r="P687" s="16"/>
      <c r="Q687" s="16"/>
    </row>
    <row r="688" spans="1:17" ht="16.149999999999999" customHeight="1" x14ac:dyDescent="0.25">
      <c r="C688" s="391" t="s">
        <v>114</v>
      </c>
      <c r="D688" s="391"/>
      <c r="E688" s="391"/>
      <c r="F688" s="391"/>
      <c r="G688" s="391"/>
      <c r="H688" s="393"/>
      <c r="I688" s="393"/>
      <c r="J688" s="68" t="str">
        <f>IF(H688="","",IF(OR(H688="y=2x+2",H688="y=2*x+2",H688="y=2·x+2",H688="x=(y-2)/2",H688="x=y:2-1"),"J","L"))</f>
        <v/>
      </c>
      <c r="P688" s="16"/>
      <c r="Q688" s="16"/>
    </row>
    <row r="689" spans="3:17" ht="16.149999999999999" customHeight="1" x14ac:dyDescent="0.2">
      <c r="C689" s="392"/>
      <c r="D689" s="392"/>
      <c r="E689" s="392"/>
      <c r="F689" s="392"/>
      <c r="G689" s="392"/>
      <c r="H689" s="394"/>
      <c r="I689" s="394"/>
      <c r="J689" s="69" t="s">
        <v>292</v>
      </c>
      <c r="P689" s="16"/>
      <c r="Q689" s="16"/>
    </row>
    <row r="690" spans="3:17" ht="16.149999999999999" customHeight="1" x14ac:dyDescent="0.2">
      <c r="P690" s="16"/>
      <c r="Q690" s="16"/>
    </row>
    <row r="691" spans="3:17" ht="16.149999999999999" customHeight="1" x14ac:dyDescent="0.2">
      <c r="C691" s="389" t="s">
        <v>295</v>
      </c>
      <c r="D691" s="389"/>
      <c r="E691" s="389"/>
      <c r="F691" s="389"/>
      <c r="G691" s="389"/>
      <c r="H691" s="49" t="s">
        <v>115</v>
      </c>
      <c r="I691" s="43"/>
      <c r="K691" s="390" t="str">
        <f>IF(OR(I691="",I692=""),"",IF(AND(I691=1,I692=4),"… άρα ο ΜΤ του Υ/Α είναι CH4 (μεθάνιο).","Δεν έλυσες σωστά το σύστημα."))</f>
        <v/>
      </c>
      <c r="L691" s="390"/>
      <c r="M691" s="390"/>
      <c r="N691" s="390"/>
      <c r="P691" s="16"/>
      <c r="Q691" s="16"/>
    </row>
    <row r="692" spans="3:17" ht="16.149999999999999" customHeight="1" x14ac:dyDescent="0.2">
      <c r="C692" s="389"/>
      <c r="D692" s="389"/>
      <c r="E692" s="389"/>
      <c r="F692" s="389"/>
      <c r="G692" s="389"/>
      <c r="H692" s="49" t="s">
        <v>116</v>
      </c>
      <c r="I692" s="43"/>
      <c r="K692" s="390"/>
      <c r="L692" s="390"/>
      <c r="M692" s="390"/>
      <c r="N692" s="390"/>
      <c r="P692" s="16"/>
      <c r="Q692" s="16"/>
    </row>
    <row r="693" spans="3:17" ht="16.149999999999999" customHeight="1" x14ac:dyDescent="0.2">
      <c r="P693" s="16"/>
      <c r="Q693" s="16"/>
    </row>
    <row r="694" spans="3:17" ht="16.149999999999999" customHeight="1" x14ac:dyDescent="0.25">
      <c r="C694" s="391" t="s">
        <v>117</v>
      </c>
      <c r="D694" s="391"/>
      <c r="E694" s="391"/>
      <c r="F694" s="391"/>
      <c r="G694" s="391"/>
      <c r="H694" s="393"/>
      <c r="I694" s="393"/>
      <c r="J694" s="68" t="str">
        <f>IF(H694="","",IF(OR(H694="y=2x",H694="y=2*x",H694="y=2·x",H694="x=y/2",H694="x=y:2"),"J","L"))</f>
        <v/>
      </c>
      <c r="P694" s="16"/>
      <c r="Q694" s="16"/>
    </row>
    <row r="695" spans="3:17" ht="16.149999999999999" customHeight="1" x14ac:dyDescent="0.2">
      <c r="C695" s="392"/>
      <c r="D695" s="392"/>
      <c r="E695" s="392"/>
      <c r="F695" s="392"/>
      <c r="G695" s="392"/>
      <c r="H695" s="394"/>
      <c r="I695" s="394"/>
      <c r="J695" s="69" t="s">
        <v>293</v>
      </c>
      <c r="P695" s="16"/>
      <c r="Q695" s="16"/>
    </row>
    <row r="696" spans="3:17" ht="16.149999999999999" customHeight="1" x14ac:dyDescent="0.2">
      <c r="P696" s="16"/>
      <c r="Q696" s="16"/>
    </row>
    <row r="697" spans="3:17" ht="16.149999999999999" customHeight="1" x14ac:dyDescent="0.2">
      <c r="C697" s="389" t="s">
        <v>296</v>
      </c>
      <c r="D697" s="389"/>
      <c r="E697" s="389"/>
      <c r="F697" s="389"/>
      <c r="G697" s="389"/>
      <c r="H697" s="49" t="s">
        <v>115</v>
      </c>
      <c r="I697" s="43"/>
      <c r="K697" s="390" t="str">
        <f>IF(OR(I697="",I698=""),"",IF(AND(I697=0,I698=0),"Η περίπτωση αυτή προφανώς απορρίπτεται.","Δεν έλυσες σωστά το σύστημα."))</f>
        <v/>
      </c>
      <c r="L697" s="390"/>
      <c r="M697" s="390"/>
      <c r="N697" s="390"/>
      <c r="P697" s="16"/>
      <c r="Q697" s="16"/>
    </row>
    <row r="698" spans="3:17" ht="16.149999999999999" customHeight="1" x14ac:dyDescent="0.2">
      <c r="C698" s="389"/>
      <c r="D698" s="389"/>
      <c r="E698" s="389"/>
      <c r="F698" s="389"/>
      <c r="G698" s="389"/>
      <c r="H698" s="49" t="s">
        <v>116</v>
      </c>
      <c r="I698" s="43"/>
      <c r="K698" s="390"/>
      <c r="L698" s="390"/>
      <c r="M698" s="390"/>
      <c r="N698" s="390"/>
      <c r="P698" s="16"/>
      <c r="Q698" s="16"/>
    </row>
    <row r="699" spans="3:17" ht="16.149999999999999" customHeight="1" x14ac:dyDescent="0.2">
      <c r="P699" s="16"/>
      <c r="Q699" s="16"/>
    </row>
    <row r="700" spans="3:17" ht="16.149999999999999" customHeight="1" x14ac:dyDescent="0.25">
      <c r="C700" s="391" t="s">
        <v>576</v>
      </c>
      <c r="D700" s="391"/>
      <c r="E700" s="391"/>
      <c r="F700" s="391"/>
      <c r="G700" s="391"/>
      <c r="H700" s="393"/>
      <c r="I700" s="393"/>
      <c r="J700" s="68" t="str">
        <f>IF(H700="","",IF(OR(H700="y=2x-2",H700="y=2x–2",H700="y=2*x-2",H700="y=2*x–2",H700="y=2·x-2",H700="y=2·x–2",H700="x=(y-2)/2",H700="x=y:2-1"),"J","L"))</f>
        <v/>
      </c>
      <c r="P700" s="16"/>
      <c r="Q700" s="16"/>
    </row>
    <row r="701" spans="3:17" ht="16.149999999999999" customHeight="1" x14ac:dyDescent="0.2">
      <c r="C701" s="392"/>
      <c r="D701" s="392"/>
      <c r="E701" s="392"/>
      <c r="F701" s="392"/>
      <c r="G701" s="392"/>
      <c r="H701" s="394"/>
      <c r="I701" s="394"/>
      <c r="J701" s="69" t="s">
        <v>294</v>
      </c>
      <c r="P701" s="16"/>
      <c r="Q701" s="16"/>
    </row>
    <row r="702" spans="3:17" ht="16.149999999999999" customHeight="1" x14ac:dyDescent="0.2">
      <c r="P702" s="16"/>
      <c r="Q702" s="16"/>
    </row>
    <row r="703" spans="3:17" ht="16.149999999999999" customHeight="1" x14ac:dyDescent="0.2">
      <c r="C703" s="389" t="s">
        <v>30</v>
      </c>
      <c r="D703" s="389"/>
      <c r="E703" s="389"/>
      <c r="F703" s="389"/>
      <c r="G703" s="389"/>
      <c r="H703" s="49" t="s">
        <v>115</v>
      </c>
      <c r="I703" s="43"/>
      <c r="K703" s="390" t="str">
        <f>IF(OR(I703="",I704=""),"",IF(AND(OR(I703=-1,I703="–1"),OR(I704=-4,I704="–4")),"Η περίπτωση αυτή προφανώς απορρίπτεται.","Δεν έλυσες σωστά το σύστημα."))</f>
        <v/>
      </c>
      <c r="L703" s="390"/>
      <c r="M703" s="390"/>
      <c r="N703" s="390"/>
      <c r="P703" s="16"/>
      <c r="Q703" s="16"/>
    </row>
    <row r="704" spans="3:17" ht="16.149999999999999" customHeight="1" x14ac:dyDescent="0.2">
      <c r="C704" s="389"/>
      <c r="D704" s="389"/>
      <c r="E704" s="389"/>
      <c r="F704" s="389"/>
      <c r="G704" s="389"/>
      <c r="H704" s="49" t="s">
        <v>116</v>
      </c>
      <c r="I704" s="43"/>
      <c r="K704" s="390"/>
      <c r="L704" s="390"/>
      <c r="M704" s="390"/>
      <c r="N704" s="390"/>
      <c r="P704" s="16"/>
      <c r="Q704" s="16"/>
    </row>
    <row r="705" spans="1:17" ht="16.149999999999999" customHeight="1" x14ac:dyDescent="0.2">
      <c r="P705" s="16"/>
      <c r="Q705" s="16"/>
    </row>
    <row r="706" spans="1:17" ht="24" customHeight="1" x14ac:dyDescent="0.2">
      <c r="C706" s="465" t="str">
        <f>IF(AND(K691="… άρα ο ΜΤ του Υ/Α είναι CH4 (μεθάνιο).",K697="Η περίπτωση αυτή προφανώς απορρίπτεται.",K703="Η περίπτωση αυτή προφανώς απορρίπτεται."),"Γίνεται εύκολα κατανοητό, ότι όσο περισσότερο ακόρεστος είναι ο Υ/Α, σε τόσο πιο απαράδεκτες τιμές των x και y οδηγούμαστε. Άρα ο Υ/Α δε μπορεί παρά να είναι το μεθάνιο.","")</f>
        <v/>
      </c>
      <c r="D706" s="465"/>
      <c r="E706" s="465"/>
      <c r="F706" s="465"/>
      <c r="G706" s="465"/>
      <c r="H706" s="465"/>
      <c r="I706" s="465"/>
      <c r="K706" s="369" t="s">
        <v>200</v>
      </c>
      <c r="L706" s="369"/>
      <c r="M706" s="369"/>
      <c r="N706" s="371"/>
      <c r="P706" s="16"/>
      <c r="Q706" s="16"/>
    </row>
    <row r="707" spans="1:17" ht="24" customHeight="1" x14ac:dyDescent="0.2">
      <c r="C707" s="465"/>
      <c r="D707" s="465"/>
      <c r="E707" s="465"/>
      <c r="F707" s="465"/>
      <c r="G707" s="465"/>
      <c r="H707" s="465"/>
      <c r="I707" s="465"/>
      <c r="K707" s="370"/>
      <c r="L707" s="370"/>
      <c r="M707" s="370"/>
      <c r="N707" s="372"/>
      <c r="P707" s="16"/>
      <c r="Q707" s="16"/>
    </row>
    <row r="708" spans="1:17" ht="24" customHeight="1" x14ac:dyDescent="0.2">
      <c r="C708" s="465"/>
      <c r="D708" s="465"/>
      <c r="E708" s="465"/>
      <c r="F708" s="465"/>
      <c r="G708" s="465"/>
      <c r="H708" s="465"/>
      <c r="I708" s="465"/>
      <c r="P708" s="16"/>
      <c r="Q708" s="16"/>
    </row>
    <row r="709" spans="1:17" ht="16.149999999999999" customHeight="1" x14ac:dyDescent="0.2">
      <c r="K709" s="366" t="str">
        <f>IF(N706&lt;&gt;"ναι","","2η λύση του προβλήματος 6")</f>
        <v/>
      </c>
      <c r="L709" s="366"/>
      <c r="M709" s="366"/>
      <c r="N709" s="366"/>
      <c r="P709" s="16"/>
      <c r="Q709" s="16"/>
    </row>
    <row r="710" spans="1:17" ht="16.149999999999999" customHeight="1" x14ac:dyDescent="0.2">
      <c r="A710" s="27" t="s">
        <v>201</v>
      </c>
      <c r="B710" s="240" t="s">
        <v>1349</v>
      </c>
      <c r="C710" s="240"/>
      <c r="D710" s="240"/>
      <c r="E710" s="240"/>
      <c r="F710" s="240"/>
      <c r="G710" s="240"/>
      <c r="H710" s="240"/>
      <c r="I710" s="240"/>
      <c r="K710" s="375" t="str">
        <f>IF(N706&lt;&gt;"ναι","","Αφού στο μόριο του Υ/Α CxHy, τα περιεχόμενα αν-θρακοάτομα είναι τετραπλάσια των περιεχόμενων ατό-μων Η, θα ισχύει η σχέση…")</f>
        <v/>
      </c>
      <c r="L710" s="375"/>
      <c r="M710" s="375"/>
      <c r="N710" s="375"/>
      <c r="O710" s="375"/>
      <c r="P710" s="16"/>
      <c r="Q710" s="16"/>
    </row>
    <row r="711" spans="1:17" ht="16.149999999999999" customHeight="1" x14ac:dyDescent="0.2">
      <c r="B711" s="240"/>
      <c r="C711" s="240"/>
      <c r="D711" s="240"/>
      <c r="E711" s="240"/>
      <c r="F711" s="240"/>
      <c r="G711" s="240"/>
      <c r="H711" s="240"/>
      <c r="I711" s="240"/>
      <c r="K711" s="375"/>
      <c r="L711" s="375"/>
      <c r="M711" s="375"/>
      <c r="N711" s="375"/>
      <c r="O711" s="375"/>
      <c r="P711" s="16"/>
      <c r="Q711" s="16"/>
    </row>
    <row r="712" spans="1:17" ht="16.149999999999999" customHeight="1" x14ac:dyDescent="0.2">
      <c r="B712" s="240"/>
      <c r="C712" s="240"/>
      <c r="D712" s="240"/>
      <c r="E712" s="240"/>
      <c r="F712" s="240"/>
      <c r="G712" s="240"/>
      <c r="H712" s="240"/>
      <c r="I712" s="240"/>
      <c r="K712" s="375"/>
      <c r="L712" s="375"/>
      <c r="M712" s="375"/>
      <c r="N712" s="375"/>
      <c r="O712" s="375"/>
      <c r="P712" s="16"/>
      <c r="Q712" s="16"/>
    </row>
    <row r="713" spans="1:17" ht="16.149999999999999" customHeight="1" x14ac:dyDescent="0.2">
      <c r="B713" s="240"/>
      <c r="C713" s="240"/>
      <c r="D713" s="240"/>
      <c r="E713" s="240"/>
      <c r="F713" s="240"/>
      <c r="G713" s="240"/>
      <c r="H713" s="240"/>
      <c r="I713" s="240"/>
      <c r="K713" s="381" t="str">
        <f>IF(N706&lt;&gt;"ναι","","y=4x")</f>
        <v/>
      </c>
      <c r="L713" s="381"/>
      <c r="M713" s="381"/>
      <c r="N713" s="381"/>
      <c r="O713" s="381"/>
      <c r="P713" s="16"/>
      <c r="Q713" s="16"/>
    </row>
    <row r="714" spans="1:17" ht="16.149999999999999" customHeight="1" x14ac:dyDescent="0.2">
      <c r="B714" s="240"/>
      <c r="C714" s="240"/>
      <c r="D714" s="240"/>
      <c r="E714" s="240"/>
      <c r="F714" s="240"/>
      <c r="G714" s="240"/>
      <c r="H714" s="240"/>
      <c r="I714" s="240"/>
      <c r="K714" s="464" t="str">
        <f>IF(N706&lt;&gt;"ναι","","Επιπλέον, στο μόριο οποιουδήποτε Υ/Α, το πλήθος των περιεχόμενων ατόμων Η, σε καμιά περίπτωση δεν υπερβαίνει το πλήθος των ατόμων Η που θα υπήρχαν σ' αυτό το μόριο, αν ο Υ/Α ήταν αλκάνιο.")</f>
        <v/>
      </c>
      <c r="L714" s="464"/>
      <c r="M714" s="464"/>
      <c r="N714" s="464"/>
      <c r="O714" s="464"/>
      <c r="P714" s="16"/>
      <c r="Q714" s="16"/>
    </row>
    <row r="715" spans="1:17" ht="16.149999999999999" customHeight="1" x14ac:dyDescent="0.2">
      <c r="K715" s="464"/>
      <c r="L715" s="464"/>
      <c r="M715" s="464"/>
      <c r="N715" s="464"/>
      <c r="O715" s="464"/>
      <c r="P715" s="16"/>
      <c r="Q715" s="16"/>
    </row>
    <row r="716" spans="1:17" ht="16.149999999999999" customHeight="1" x14ac:dyDescent="0.2">
      <c r="B716" s="285" t="s">
        <v>139</v>
      </c>
      <c r="C716" s="286"/>
      <c r="D716" s="287"/>
      <c r="E716" s="285" t="s">
        <v>140</v>
      </c>
      <c r="F716" s="286"/>
      <c r="G716" s="287"/>
      <c r="K716" s="464"/>
      <c r="L716" s="464"/>
      <c r="M716" s="464"/>
      <c r="N716" s="464"/>
      <c r="O716" s="464"/>
      <c r="P716" s="16"/>
      <c r="Q716" s="16"/>
    </row>
    <row r="717" spans="1:17" ht="16.149999999999999" customHeight="1" x14ac:dyDescent="0.2">
      <c r="B717" s="291"/>
      <c r="C717" s="292"/>
      <c r="D717" s="293"/>
      <c r="E717" s="291"/>
      <c r="F717" s="292"/>
      <c r="G717" s="293"/>
      <c r="K717" s="464"/>
      <c r="L717" s="464"/>
      <c r="M717" s="464"/>
      <c r="N717" s="464"/>
      <c r="O717" s="464"/>
      <c r="P717" s="16"/>
      <c r="Q717" s="16"/>
    </row>
    <row r="718" spans="1:17" ht="16.149999999999999" customHeight="1" x14ac:dyDescent="0.2">
      <c r="B718" s="378" t="s">
        <v>325</v>
      </c>
      <c r="C718" s="387" t="s">
        <v>126</v>
      </c>
      <c r="D718" s="388"/>
      <c r="E718" s="335" t="s">
        <v>143</v>
      </c>
      <c r="F718" s="383"/>
      <c r="G718" s="336"/>
      <c r="H718" s="385"/>
      <c r="K718" s="375" t="str">
        <f>IF(N706&lt;&gt;"ναι","","Όμως αν ο παραπάνω Υ/Α ήταν αλκάνιο, θα είχε τύ-πο…")</f>
        <v/>
      </c>
      <c r="L718" s="375"/>
      <c r="M718" s="375"/>
      <c r="N718" s="375"/>
      <c r="O718" s="375"/>
      <c r="P718" s="16"/>
      <c r="Q718" s="16"/>
    </row>
    <row r="719" spans="1:17" ht="16.149999999999999" customHeight="1" x14ac:dyDescent="0.2">
      <c r="B719" s="378"/>
      <c r="C719" s="387"/>
      <c r="D719" s="388"/>
      <c r="E719" s="337"/>
      <c r="F719" s="384"/>
      <c r="G719" s="338"/>
      <c r="H719" s="386"/>
      <c r="K719" s="375"/>
      <c r="L719" s="375"/>
      <c r="M719" s="375"/>
      <c r="N719" s="375"/>
      <c r="O719" s="375"/>
      <c r="P719" s="16"/>
      <c r="Q719" s="16"/>
    </row>
    <row r="720" spans="1:17" ht="16.149999999999999" customHeight="1" x14ac:dyDescent="0.2">
      <c r="B720" s="378" t="s">
        <v>326</v>
      </c>
      <c r="C720" s="387" t="s">
        <v>127</v>
      </c>
      <c r="D720" s="388"/>
      <c r="E720" s="335" t="s">
        <v>42</v>
      </c>
      <c r="F720" s="383"/>
      <c r="G720" s="336"/>
      <c r="H720" s="385"/>
      <c r="K720" s="381" t="str">
        <f>IF(N706&lt;&gt;"ναι","","CxH2x+2")</f>
        <v/>
      </c>
      <c r="L720" s="381"/>
      <c r="M720" s="381"/>
      <c r="N720" s="381"/>
      <c r="O720" s="381"/>
      <c r="P720" s="16"/>
      <c r="Q720" s="16"/>
    </row>
    <row r="721" spans="2:17" ht="16.149999999999999" customHeight="1" x14ac:dyDescent="0.2">
      <c r="B721" s="378"/>
      <c r="C721" s="387"/>
      <c r="D721" s="388"/>
      <c r="E721" s="337"/>
      <c r="F721" s="384"/>
      <c r="G721" s="338"/>
      <c r="H721" s="386"/>
      <c r="K721" s="375" t="str">
        <f>IF(N706&lt;&gt;"ναι","","… οπότε σύμφωνα με την παραπάνω διαπίστωση θα πρέπει να είναι…")</f>
        <v/>
      </c>
      <c r="L721" s="375"/>
      <c r="M721" s="375"/>
      <c r="N721" s="375"/>
      <c r="O721" s="375"/>
      <c r="P721" s="16"/>
      <c r="Q721" s="16"/>
    </row>
    <row r="722" spans="2:17" ht="16.149999999999999" customHeight="1" x14ac:dyDescent="0.2">
      <c r="B722" s="378" t="s">
        <v>435</v>
      </c>
      <c r="C722" s="387" t="s">
        <v>128</v>
      </c>
      <c r="D722" s="388"/>
      <c r="E722" s="335" t="s">
        <v>121</v>
      </c>
      <c r="F722" s="383"/>
      <c r="G722" s="336"/>
      <c r="H722" s="385"/>
      <c r="K722" s="375"/>
      <c r="L722" s="375"/>
      <c r="M722" s="375"/>
      <c r="N722" s="375"/>
      <c r="O722" s="375"/>
      <c r="P722" s="16"/>
      <c r="Q722" s="16"/>
    </row>
    <row r="723" spans="2:17" ht="16.149999999999999" customHeight="1" x14ac:dyDescent="0.2">
      <c r="B723" s="378"/>
      <c r="C723" s="387"/>
      <c r="D723" s="388"/>
      <c r="E723" s="337"/>
      <c r="F723" s="384"/>
      <c r="G723" s="338"/>
      <c r="H723" s="386"/>
      <c r="K723" s="381" t="str">
        <f>IF(N706&lt;&gt;"ναι","","y≤2x+2")</f>
        <v/>
      </c>
      <c r="L723" s="381"/>
      <c r="M723" s="381"/>
      <c r="N723" s="381"/>
      <c r="O723" s="381"/>
      <c r="P723" s="16"/>
      <c r="Q723" s="16"/>
    </row>
    <row r="724" spans="2:17" ht="16.149999999999999" customHeight="1" x14ac:dyDescent="0.2">
      <c r="B724" s="378" t="s">
        <v>385</v>
      </c>
      <c r="C724" s="387" t="s">
        <v>236</v>
      </c>
      <c r="D724" s="388"/>
      <c r="E724" s="335" t="s">
        <v>142</v>
      </c>
      <c r="F724" s="383"/>
      <c r="G724" s="336"/>
      <c r="H724" s="385"/>
      <c r="K724" s="375" t="str">
        <f>IF(N706&lt;&gt;"ναι","","Προφανώς στην περίπτωσή μας, η τελευταία σχέση μπορεί να γραφεί…")</f>
        <v/>
      </c>
      <c r="L724" s="375"/>
      <c r="M724" s="375"/>
      <c r="N724" s="375"/>
      <c r="O724" s="375"/>
      <c r="P724" s="16"/>
      <c r="Q724" s="16"/>
    </row>
    <row r="725" spans="2:17" ht="16.149999999999999" customHeight="1" x14ac:dyDescent="0.2">
      <c r="B725" s="378"/>
      <c r="C725" s="387"/>
      <c r="D725" s="388"/>
      <c r="E725" s="337"/>
      <c r="F725" s="384"/>
      <c r="G725" s="338"/>
      <c r="H725" s="386"/>
      <c r="K725" s="375"/>
      <c r="L725" s="375"/>
      <c r="M725" s="375"/>
      <c r="N725" s="375"/>
      <c r="O725" s="375"/>
      <c r="P725" s="16"/>
      <c r="Q725" s="16"/>
    </row>
    <row r="726" spans="2:17" ht="16.149999999999999" customHeight="1" x14ac:dyDescent="0.2">
      <c r="B726" s="378" t="s">
        <v>517</v>
      </c>
      <c r="C726" s="387" t="s">
        <v>237</v>
      </c>
      <c r="D726" s="388"/>
      <c r="E726" s="335" t="s">
        <v>123</v>
      </c>
      <c r="F726" s="383"/>
      <c r="G726" s="336"/>
      <c r="H726" s="385"/>
      <c r="K726" s="381" t="str">
        <f>IF(N706&lt;&gt;"ναι","","4x≤2x+2 ή 2x≤2 ή x≤1")</f>
        <v/>
      </c>
      <c r="L726" s="381"/>
      <c r="M726" s="381"/>
      <c r="N726" s="381"/>
      <c r="O726" s="381"/>
      <c r="P726" s="16"/>
      <c r="Q726" s="16"/>
    </row>
    <row r="727" spans="2:17" ht="16.149999999999999" customHeight="1" x14ac:dyDescent="0.2">
      <c r="B727" s="378"/>
      <c r="C727" s="387"/>
      <c r="D727" s="388"/>
      <c r="E727" s="337"/>
      <c r="F727" s="384"/>
      <c r="G727" s="338"/>
      <c r="H727" s="386"/>
      <c r="K727" s="460" t="str">
        <f>IF(N706&lt;&gt;"ναι","","Η τελευταία ανισωτική σχέση δείχνει ότι είναι…")</f>
        <v/>
      </c>
      <c r="L727" s="460"/>
      <c r="M727" s="460"/>
      <c r="N727" s="460"/>
      <c r="O727" s="460"/>
      <c r="P727" s="16"/>
      <c r="Q727" s="16"/>
    </row>
    <row r="728" spans="2:17" ht="16.149999999999999" customHeight="1" x14ac:dyDescent="0.2">
      <c r="B728" s="378" t="s">
        <v>321</v>
      </c>
      <c r="C728" s="387" t="s">
        <v>248</v>
      </c>
      <c r="D728" s="388"/>
      <c r="E728" s="335" t="s">
        <v>124</v>
      </c>
      <c r="F728" s="383"/>
      <c r="G728" s="336"/>
      <c r="H728" s="385"/>
      <c r="K728" s="381" t="str">
        <f>IF(N706&lt;&gt;"ναι","","x=1")</f>
        <v/>
      </c>
      <c r="L728" s="381"/>
      <c r="M728" s="381"/>
      <c r="N728" s="381"/>
      <c r="O728" s="381"/>
      <c r="P728" s="16"/>
      <c r="Q728" s="16"/>
    </row>
    <row r="729" spans="2:17" ht="16.149999999999999" customHeight="1" x14ac:dyDescent="0.2">
      <c r="B729" s="378"/>
      <c r="C729" s="387"/>
      <c r="D729" s="388"/>
      <c r="E729" s="337"/>
      <c r="F729" s="384"/>
      <c r="G729" s="338"/>
      <c r="H729" s="386"/>
      <c r="K729" s="382" t="str">
        <f>IF(N706&lt;&gt;"ναι","","… άρα ο Υ/Α έχει ΜΤ: CH4 (μεθάνιο).")</f>
        <v/>
      </c>
      <c r="L729" s="382"/>
      <c r="M729" s="382"/>
      <c r="N729" s="382"/>
      <c r="O729" s="382"/>
      <c r="P729" s="16"/>
      <c r="Q729" s="16"/>
    </row>
    <row r="730" spans="2:17" ht="16.149999999999999" customHeight="1" x14ac:dyDescent="0.2">
      <c r="B730" s="378" t="s">
        <v>201</v>
      </c>
      <c r="C730" s="387" t="s">
        <v>249</v>
      </c>
      <c r="D730" s="388"/>
      <c r="E730" s="335" t="s">
        <v>122</v>
      </c>
      <c r="F730" s="383"/>
      <c r="G730" s="336"/>
      <c r="H730" s="385"/>
      <c r="P730" s="16"/>
      <c r="Q730" s="16"/>
    </row>
    <row r="731" spans="2:17" ht="16.149999999999999" customHeight="1" x14ac:dyDescent="0.2">
      <c r="B731" s="378"/>
      <c r="C731" s="387"/>
      <c r="D731" s="388"/>
      <c r="E731" s="337"/>
      <c r="F731" s="384"/>
      <c r="G731" s="338"/>
      <c r="H731" s="386"/>
      <c r="P731" s="16"/>
      <c r="Q731" s="16"/>
    </row>
    <row r="732" spans="2:17" ht="16.149999999999999" customHeight="1" x14ac:dyDescent="0.2">
      <c r="B732" s="378" t="s">
        <v>202</v>
      </c>
      <c r="C732" s="387" t="s">
        <v>250</v>
      </c>
      <c r="D732" s="388"/>
      <c r="E732" s="335" t="s">
        <v>41</v>
      </c>
      <c r="F732" s="383"/>
      <c r="G732" s="336"/>
      <c r="H732" s="385"/>
      <c r="P732" s="16"/>
      <c r="Q732" s="16"/>
    </row>
    <row r="733" spans="2:17" ht="16.149999999999999" customHeight="1" x14ac:dyDescent="0.2">
      <c r="B733" s="378"/>
      <c r="C733" s="387"/>
      <c r="D733" s="388"/>
      <c r="E733" s="337"/>
      <c r="F733" s="384"/>
      <c r="G733" s="338"/>
      <c r="H733" s="386"/>
      <c r="L733" s="379" t="str">
        <f>IF(OR(H718="",H720="",H722="",H724="",H726="",H728="",H730="",H732="",H734=""),"",IF(AND(H718=6,H720=9,H722=7,H724=4,H726=8,H728=2,H730=5,H732=3,H734=1),"Φαίνεται ότι εργάστηκες αρκετά και καλά. Συνέχισε έτσι.","Τουλάχιστον μια από τις επιλογές σου ήταν ατυχής. Ευτυχώς δε χρειάζεται να πάρεις διαζύγιο για να τη διορθώσεις."))</f>
        <v/>
      </c>
      <c r="M733" s="379"/>
      <c r="N733" s="379"/>
      <c r="O733" s="379"/>
      <c r="P733" s="16"/>
      <c r="Q733" s="16"/>
    </row>
    <row r="734" spans="2:17" ht="16.149999999999999" customHeight="1" x14ac:dyDescent="0.2">
      <c r="B734" s="378">
        <v>9</v>
      </c>
      <c r="C734" s="387" t="s">
        <v>251</v>
      </c>
      <c r="D734" s="388"/>
      <c r="E734" s="335" t="s">
        <v>125</v>
      </c>
      <c r="F734" s="383"/>
      <c r="G734" s="336"/>
      <c r="H734" s="385"/>
      <c r="L734" s="379"/>
      <c r="M734" s="379"/>
      <c r="N734" s="379"/>
      <c r="O734" s="379"/>
      <c r="P734" s="16"/>
      <c r="Q734" s="16"/>
    </row>
    <row r="735" spans="2:17" ht="16.149999999999999" customHeight="1" x14ac:dyDescent="0.2">
      <c r="B735" s="378"/>
      <c r="C735" s="387"/>
      <c r="D735" s="388"/>
      <c r="E735" s="337"/>
      <c r="F735" s="384"/>
      <c r="G735" s="338"/>
      <c r="H735" s="386"/>
      <c r="L735" s="379"/>
      <c r="M735" s="379"/>
      <c r="N735" s="379"/>
      <c r="O735" s="379"/>
      <c r="P735" s="16"/>
      <c r="Q735" s="16"/>
    </row>
    <row r="736" spans="2:17" ht="16.149999999999999" customHeight="1" x14ac:dyDescent="0.2">
      <c r="P736" s="16"/>
      <c r="Q736" s="16"/>
    </row>
    <row r="737" spans="1:17" ht="16.149999999999999" customHeight="1" x14ac:dyDescent="0.2">
      <c r="A737" s="27"/>
      <c r="B737" s="240" t="s">
        <v>1116</v>
      </c>
      <c r="C737" s="240"/>
      <c r="D737" s="240"/>
      <c r="E737" s="240"/>
      <c r="F737" s="240"/>
      <c r="G737" s="240"/>
      <c r="H737" s="240"/>
      <c r="I737" s="240"/>
      <c r="J737" s="240"/>
      <c r="P737" s="16"/>
      <c r="Q737" s="16"/>
    </row>
    <row r="738" spans="1:17" ht="16.149999999999999" customHeight="1" x14ac:dyDescent="0.2">
      <c r="A738" s="27"/>
      <c r="B738" s="240"/>
      <c r="C738" s="240"/>
      <c r="D738" s="240"/>
      <c r="E738" s="240"/>
      <c r="F738" s="240"/>
      <c r="G738" s="240"/>
      <c r="H738" s="240"/>
      <c r="I738" s="240"/>
      <c r="J738" s="240"/>
      <c r="P738" s="16"/>
      <c r="Q738" s="16"/>
    </row>
    <row r="739" spans="1:17" ht="16.149999999999999" customHeight="1" x14ac:dyDescent="0.2">
      <c r="B739" s="240"/>
      <c r="C739" s="240"/>
      <c r="D739" s="240"/>
      <c r="E739" s="240"/>
      <c r="F739" s="240"/>
      <c r="G739" s="240"/>
      <c r="H739" s="240"/>
      <c r="I739" s="240"/>
      <c r="J739" s="240"/>
      <c r="P739" s="16"/>
      <c r="Q739" s="16"/>
    </row>
    <row r="740" spans="1:17" ht="16.149999999999999" customHeight="1" x14ac:dyDescent="0.2">
      <c r="B740" s="380" t="s">
        <v>445</v>
      </c>
      <c r="C740" s="380"/>
      <c r="D740" s="380"/>
      <c r="E740" s="380"/>
      <c r="F740" s="380"/>
      <c r="G740" s="380"/>
      <c r="H740" s="380"/>
      <c r="I740" s="380"/>
      <c r="J740" s="380"/>
      <c r="P740" s="16"/>
      <c r="Q740" s="16"/>
    </row>
    <row r="741" spans="1:17" ht="16.149999999999999" customHeight="1" x14ac:dyDescent="0.2">
      <c r="B741" s="380"/>
      <c r="C741" s="380"/>
      <c r="D741" s="380"/>
      <c r="E741" s="380"/>
      <c r="F741" s="380"/>
      <c r="G741" s="380"/>
      <c r="H741" s="380"/>
      <c r="I741" s="380"/>
      <c r="J741" s="380"/>
      <c r="P741" s="16"/>
      <c r="Q741" s="16"/>
    </row>
    <row r="742" spans="1:17" ht="16.149999999999999" customHeight="1" x14ac:dyDescent="0.2">
      <c r="B742" s="380"/>
      <c r="C742" s="380"/>
      <c r="D742" s="380"/>
      <c r="E742" s="380"/>
      <c r="F742" s="380"/>
      <c r="G742" s="380"/>
      <c r="H742" s="380"/>
      <c r="I742" s="380"/>
      <c r="J742" s="380"/>
      <c r="P742" s="16"/>
      <c r="Q742" s="16"/>
    </row>
    <row r="743" spans="1:17" ht="16.149999999999999" customHeight="1" x14ac:dyDescent="0.2">
      <c r="B743" s="380"/>
      <c r="C743" s="380"/>
      <c r="D743" s="380"/>
      <c r="E743" s="380"/>
      <c r="F743" s="380"/>
      <c r="G743" s="380"/>
      <c r="H743" s="380"/>
      <c r="I743" s="380"/>
      <c r="J743" s="380"/>
      <c r="P743" s="16"/>
      <c r="Q743" s="16"/>
    </row>
    <row r="744" spans="1:17" ht="16.149999999999999" customHeight="1" x14ac:dyDescent="0.2">
      <c r="C744" s="412" t="s">
        <v>140</v>
      </c>
      <c r="D744" s="412"/>
      <c r="E744" s="412" t="s">
        <v>271</v>
      </c>
      <c r="F744" s="412"/>
      <c r="G744" s="412" t="s">
        <v>272</v>
      </c>
      <c r="H744" s="412"/>
      <c r="P744" s="16"/>
      <c r="Q744" s="16"/>
    </row>
    <row r="745" spans="1:17" ht="16.149999999999999" customHeight="1" x14ac:dyDescent="0.2">
      <c r="C745" s="412"/>
      <c r="D745" s="412"/>
      <c r="E745" s="412"/>
      <c r="F745" s="412"/>
      <c r="G745" s="412"/>
      <c r="H745" s="412"/>
      <c r="P745" s="16"/>
      <c r="Q745" s="16"/>
    </row>
    <row r="746" spans="1:17" ht="16.149999999999999" customHeight="1" x14ac:dyDescent="0.2">
      <c r="C746" s="363" t="s">
        <v>520</v>
      </c>
      <c r="D746" s="363"/>
      <c r="E746" s="364"/>
      <c r="F746" s="364"/>
      <c r="G746" s="364"/>
      <c r="H746" s="364"/>
      <c r="P746" s="16"/>
      <c r="Q746" s="16"/>
    </row>
    <row r="747" spans="1:17" ht="16.149999999999999" customHeight="1" x14ac:dyDescent="0.2">
      <c r="C747" s="363"/>
      <c r="D747" s="363"/>
      <c r="E747" s="364"/>
      <c r="F747" s="364"/>
      <c r="G747" s="364"/>
      <c r="H747" s="364"/>
      <c r="I747" s="190" t="str">
        <f>IF(OR(E746="",G746=""),"",IF(AND(E746=5,G746=0),"G","R"))</f>
        <v/>
      </c>
      <c r="P747" s="16"/>
      <c r="Q747" s="16"/>
    </row>
    <row r="748" spans="1:17" ht="16.149999999999999" customHeight="1" x14ac:dyDescent="0.2">
      <c r="C748" s="363" t="s">
        <v>273</v>
      </c>
      <c r="D748" s="363"/>
      <c r="E748" s="364"/>
      <c r="F748" s="364"/>
      <c r="G748" s="364"/>
      <c r="H748" s="364"/>
      <c r="P748" s="16"/>
      <c r="Q748" s="16"/>
    </row>
    <row r="749" spans="1:17" ht="16.149999999999999" customHeight="1" x14ac:dyDescent="0.2">
      <c r="C749" s="363"/>
      <c r="D749" s="363"/>
      <c r="E749" s="364"/>
      <c r="F749" s="364"/>
      <c r="G749" s="364"/>
      <c r="H749" s="364"/>
      <c r="I749" s="190" t="str">
        <f>IF(OR(E748="",G748=""),"",IF(AND(E748=7,G748=0),"G","R"))</f>
        <v/>
      </c>
      <c r="P749" s="16"/>
      <c r="Q749" s="16"/>
    </row>
    <row r="750" spans="1:17" ht="16.149999999999999" customHeight="1" x14ac:dyDescent="0.2">
      <c r="C750" s="363" t="s">
        <v>219</v>
      </c>
      <c r="D750" s="363"/>
      <c r="E750" s="364"/>
      <c r="F750" s="364"/>
      <c r="G750" s="364"/>
      <c r="H750" s="364"/>
      <c r="P750" s="16"/>
      <c r="Q750" s="16"/>
    </row>
    <row r="751" spans="1:17" ht="16.149999999999999" customHeight="1" x14ac:dyDescent="0.2">
      <c r="C751" s="363"/>
      <c r="D751" s="363"/>
      <c r="E751" s="364"/>
      <c r="F751" s="364"/>
      <c r="G751" s="364"/>
      <c r="H751" s="364"/>
      <c r="I751" s="190" t="str">
        <f>IF(OR(E750="",G750=""),"",IF(AND(E750=6,G750=1),"G","R"))</f>
        <v/>
      </c>
      <c r="P751" s="16"/>
      <c r="Q751" s="16"/>
    </row>
    <row r="752" spans="1:17" ht="16.149999999999999" customHeight="1" x14ac:dyDescent="0.2">
      <c r="C752" s="363" t="s">
        <v>220</v>
      </c>
      <c r="D752" s="363"/>
      <c r="E752" s="364"/>
      <c r="F752" s="364"/>
      <c r="G752" s="364"/>
      <c r="H752" s="364"/>
      <c r="P752" s="16"/>
      <c r="Q752" s="16"/>
    </row>
    <row r="753" spans="2:17" ht="16.149999999999999" customHeight="1" x14ac:dyDescent="0.2">
      <c r="C753" s="363"/>
      <c r="D753" s="363"/>
      <c r="E753" s="364"/>
      <c r="F753" s="364"/>
      <c r="G753" s="364"/>
      <c r="H753" s="364"/>
      <c r="I753" s="190" t="str">
        <f>IF(OR(E752="",G752=""),"",IF(AND(E752=6,G752=2),"G","R"))</f>
        <v/>
      </c>
      <c r="P753" s="16"/>
      <c r="Q753" s="16"/>
    </row>
    <row r="754" spans="2:17" ht="16.149999999999999" customHeight="1" x14ac:dyDescent="0.2">
      <c r="C754" s="363" t="s">
        <v>521</v>
      </c>
      <c r="D754" s="363"/>
      <c r="E754" s="364"/>
      <c r="F754" s="364"/>
      <c r="G754" s="364"/>
      <c r="H754" s="364"/>
      <c r="P754" s="16"/>
      <c r="Q754" s="16"/>
    </row>
    <row r="755" spans="2:17" ht="16.149999999999999" customHeight="1" x14ac:dyDescent="0.2">
      <c r="C755" s="363"/>
      <c r="D755" s="363"/>
      <c r="E755" s="364"/>
      <c r="F755" s="364"/>
      <c r="G755" s="364"/>
      <c r="H755" s="364"/>
      <c r="I755" s="190" t="str">
        <f>IF(OR(E754="",G754=""),"",IF(AND(E754=6,G754=0),"G","R"))</f>
        <v/>
      </c>
      <c r="P755" s="16"/>
      <c r="Q755" s="16"/>
    </row>
    <row r="756" spans="2:17" ht="16.149999999999999" customHeight="1" x14ac:dyDescent="0.2">
      <c r="C756" s="363" t="s">
        <v>221</v>
      </c>
      <c r="D756" s="363"/>
      <c r="E756" s="364"/>
      <c r="F756" s="364"/>
      <c r="G756" s="364"/>
      <c r="H756" s="364"/>
      <c r="P756" s="16"/>
      <c r="Q756" s="16"/>
    </row>
    <row r="757" spans="2:17" ht="16.149999999999999" customHeight="1" x14ac:dyDescent="0.2">
      <c r="C757" s="363"/>
      <c r="D757" s="363"/>
      <c r="E757" s="364"/>
      <c r="F757" s="364"/>
      <c r="G757" s="364"/>
      <c r="H757" s="364"/>
      <c r="I757" s="190" t="str">
        <f>IF(OR(E756="",G756=""),"",IF(AND(E756=5,G756=1),"G","R"))</f>
        <v/>
      </c>
      <c r="P757" s="16"/>
      <c r="Q757" s="16"/>
    </row>
    <row r="758" spans="2:17" ht="16.149999999999999" customHeight="1" x14ac:dyDescent="0.2">
      <c r="C758" s="363" t="s">
        <v>222</v>
      </c>
      <c r="D758" s="363"/>
      <c r="E758" s="364"/>
      <c r="F758" s="364"/>
      <c r="G758" s="364"/>
      <c r="H758" s="364"/>
      <c r="P758" s="16"/>
      <c r="Q758" s="16"/>
    </row>
    <row r="759" spans="2:17" ht="16.149999999999999" customHeight="1" x14ac:dyDescent="0.2">
      <c r="C759" s="363"/>
      <c r="D759" s="363"/>
      <c r="E759" s="364"/>
      <c r="F759" s="364"/>
      <c r="G759" s="364"/>
      <c r="H759" s="364"/>
      <c r="I759" s="190" t="str">
        <f>IF(OR(E758="",G758=""),"",IF(AND(E758=7,G758=0),"G","R"))</f>
        <v/>
      </c>
      <c r="P759" s="16"/>
      <c r="Q759" s="16"/>
    </row>
    <row r="760" spans="2:17" ht="16.149999999999999" customHeight="1" x14ac:dyDescent="0.2">
      <c r="C760" s="363" t="s">
        <v>223</v>
      </c>
      <c r="D760" s="363"/>
      <c r="E760" s="364"/>
      <c r="F760" s="364"/>
      <c r="G760" s="364"/>
      <c r="H760" s="364"/>
      <c r="P760" s="16"/>
      <c r="Q760" s="16"/>
    </row>
    <row r="761" spans="2:17" ht="16.149999999999999" customHeight="1" x14ac:dyDescent="0.2">
      <c r="C761" s="363"/>
      <c r="D761" s="363"/>
      <c r="E761" s="364"/>
      <c r="F761" s="364"/>
      <c r="G761" s="364"/>
      <c r="H761" s="364"/>
      <c r="I761" s="190" t="str">
        <f>IF(OR(E760="",G760=""),"",IF(AND(E760=5,G760=1),"G","R"))</f>
        <v/>
      </c>
      <c r="K761" s="379" t="str">
        <f>IF(OR(I747="",I749="",I751="",I753="",I755="",I757="",I759="",I761="",I763=""),"",IF(AND(I747="G",I749="G",I751="G",I753="G",I755="G",I757="G",I759="G",I761="G",I763="G"),"Αν βάλθηκες να καταπλήξεις τα πλήθη, με τις υψηλές επιδόσεις σου στην οργανική χημεία, σε πληροφορώ ότι είσαι σε καλό δρόμο.","Ευτυχώς, κάποιες φορές, όπως εδώ, τα λάθη διορθώνονται. Επιπλέον μας διδάσκουν και κάτι."))</f>
        <v/>
      </c>
      <c r="L761" s="379"/>
      <c r="M761" s="379"/>
      <c r="N761" s="379"/>
      <c r="O761" s="379"/>
      <c r="P761" s="16"/>
      <c r="Q761" s="16"/>
    </row>
    <row r="762" spans="2:17" ht="16.149999999999999" customHeight="1" x14ac:dyDescent="0.2">
      <c r="C762" s="363" t="s">
        <v>224</v>
      </c>
      <c r="D762" s="363"/>
      <c r="E762" s="364"/>
      <c r="F762" s="364"/>
      <c r="G762" s="364"/>
      <c r="H762" s="364"/>
      <c r="K762" s="379"/>
      <c r="L762" s="379"/>
      <c r="M762" s="379"/>
      <c r="N762" s="379"/>
      <c r="O762" s="379"/>
      <c r="P762" s="16"/>
      <c r="Q762" s="16"/>
    </row>
    <row r="763" spans="2:17" ht="16.149999999999999" customHeight="1" x14ac:dyDescent="0.2">
      <c r="C763" s="363"/>
      <c r="D763" s="363"/>
      <c r="E763" s="364"/>
      <c r="F763" s="364"/>
      <c r="G763" s="364"/>
      <c r="H763" s="364"/>
      <c r="I763" s="190" t="str">
        <f>IF(OR(E762="",G762=""),"",IF(AND(E762=6,G762=1),"G","R"))</f>
        <v/>
      </c>
      <c r="K763" s="379"/>
      <c r="L763" s="379"/>
      <c r="M763" s="379"/>
      <c r="N763" s="379"/>
      <c r="O763" s="379"/>
      <c r="P763" s="16"/>
      <c r="Q763" s="16"/>
    </row>
    <row r="764" spans="2:17" ht="16.149999999999999" customHeight="1" x14ac:dyDescent="0.2">
      <c r="P764" s="16"/>
      <c r="Q764" s="16"/>
    </row>
    <row r="765" spans="2:17" ht="16.149999999999999" customHeight="1" x14ac:dyDescent="0.2">
      <c r="B765" s="380" t="s">
        <v>1117</v>
      </c>
      <c r="C765" s="380"/>
      <c r="D765" s="380"/>
      <c r="E765" s="380"/>
      <c r="F765" s="380"/>
      <c r="G765" s="380"/>
      <c r="H765" s="380"/>
      <c r="I765" s="380"/>
      <c r="J765" s="380"/>
      <c r="P765" s="16"/>
      <c r="Q765" s="16"/>
    </row>
    <row r="766" spans="2:17" ht="16.149999999999999" customHeight="1" x14ac:dyDescent="0.2">
      <c r="B766" s="380"/>
      <c r="C766" s="380"/>
      <c r="D766" s="380"/>
      <c r="E766" s="380"/>
      <c r="F766" s="380"/>
      <c r="G766" s="380"/>
      <c r="H766" s="380"/>
      <c r="I766" s="380"/>
      <c r="J766" s="380"/>
      <c r="P766" s="16"/>
      <c r="Q766" s="16"/>
    </row>
    <row r="767" spans="2:17" ht="16.149999999999999" customHeight="1" x14ac:dyDescent="0.2">
      <c r="B767" s="380"/>
      <c r="C767" s="380"/>
      <c r="D767" s="380"/>
      <c r="E767" s="380"/>
      <c r="F767" s="380"/>
      <c r="G767" s="380"/>
      <c r="H767" s="380"/>
      <c r="I767" s="380"/>
      <c r="J767" s="380"/>
      <c r="P767" s="16"/>
      <c r="Q767" s="16"/>
    </row>
    <row r="768" spans="2:17" ht="16.149999999999999" customHeight="1" x14ac:dyDescent="0.2">
      <c r="B768" s="380"/>
      <c r="C768" s="380"/>
      <c r="D768" s="380"/>
      <c r="E768" s="380"/>
      <c r="F768" s="380"/>
      <c r="G768" s="380"/>
      <c r="H768" s="380"/>
      <c r="I768" s="380"/>
      <c r="J768" s="380"/>
      <c r="P768" s="16"/>
      <c r="Q768" s="16"/>
    </row>
    <row r="769" spans="2:17" ht="16.149999999999999" customHeight="1" x14ac:dyDescent="0.2">
      <c r="B769" s="380"/>
      <c r="C769" s="380"/>
      <c r="D769" s="380"/>
      <c r="E769" s="380"/>
      <c r="F769" s="380"/>
      <c r="G769" s="380"/>
      <c r="H769" s="380"/>
      <c r="I769" s="380"/>
      <c r="J769" s="380"/>
      <c r="P769" s="16"/>
      <c r="Q769" s="16"/>
    </row>
    <row r="770" spans="2:17" ht="16.149999999999999" customHeight="1" x14ac:dyDescent="0.2">
      <c r="B770" s="380"/>
      <c r="C770" s="380"/>
      <c r="D770" s="380"/>
      <c r="E770" s="380"/>
      <c r="F770" s="380"/>
      <c r="G770" s="380"/>
      <c r="H770" s="380"/>
      <c r="I770" s="380"/>
      <c r="J770" s="380"/>
      <c r="P770" s="16"/>
      <c r="Q770" s="16"/>
    </row>
    <row r="771" spans="2:17" ht="16.149999999999999" customHeight="1" x14ac:dyDescent="0.2">
      <c r="B771" s="380"/>
      <c r="C771" s="380"/>
      <c r="D771" s="380"/>
      <c r="E771" s="380"/>
      <c r="F771" s="380"/>
      <c r="G771" s="380"/>
      <c r="H771" s="380"/>
      <c r="I771" s="380"/>
      <c r="J771" s="380"/>
      <c r="P771" s="16"/>
      <c r="Q771" s="16"/>
    </row>
    <row r="772" spans="2:17" ht="16.149999999999999" customHeight="1" x14ac:dyDescent="0.2">
      <c r="C772" s="412" t="s">
        <v>140</v>
      </c>
      <c r="D772" s="412"/>
      <c r="E772" s="412" t="s">
        <v>271</v>
      </c>
      <c r="F772" s="412"/>
      <c r="G772" s="412" t="s">
        <v>272</v>
      </c>
      <c r="H772" s="412"/>
      <c r="P772" s="16"/>
      <c r="Q772" s="16"/>
    </row>
    <row r="773" spans="2:17" ht="16.149999999999999" customHeight="1" x14ac:dyDescent="0.2">
      <c r="C773" s="412"/>
      <c r="D773" s="412"/>
      <c r="E773" s="412"/>
      <c r="F773" s="412"/>
      <c r="G773" s="412"/>
      <c r="H773" s="412"/>
      <c r="P773" s="16"/>
      <c r="Q773" s="16"/>
    </row>
    <row r="774" spans="2:17" ht="16.149999999999999" customHeight="1" x14ac:dyDescent="0.2">
      <c r="C774" s="363" t="s">
        <v>520</v>
      </c>
      <c r="D774" s="363"/>
      <c r="E774" s="364"/>
      <c r="F774" s="364"/>
      <c r="G774" s="364"/>
      <c r="H774" s="364"/>
      <c r="P774" s="16"/>
      <c r="Q774" s="16"/>
    </row>
    <row r="775" spans="2:17" ht="16.149999999999999" customHeight="1" x14ac:dyDescent="0.2">
      <c r="C775" s="363"/>
      <c r="D775" s="363"/>
      <c r="E775" s="364"/>
      <c r="F775" s="364"/>
      <c r="G775" s="364"/>
      <c r="H775" s="364"/>
      <c r="I775" s="190" t="str">
        <f>IF(OR(E774="",G774=""),"",IF(AND(E774=1,G774=0),"G","R"))</f>
        <v/>
      </c>
      <c r="J775" s="210"/>
      <c r="P775" s="16"/>
      <c r="Q775" s="16"/>
    </row>
    <row r="776" spans="2:17" ht="16.149999999999999" customHeight="1" x14ac:dyDescent="0.2">
      <c r="C776" s="363" t="s">
        <v>273</v>
      </c>
      <c r="D776" s="363"/>
      <c r="E776" s="364"/>
      <c r="F776" s="364"/>
      <c r="G776" s="364"/>
      <c r="H776" s="364"/>
      <c r="I776" s="210"/>
      <c r="J776" s="210"/>
      <c r="P776" s="16"/>
      <c r="Q776" s="16"/>
    </row>
    <row r="777" spans="2:17" ht="16.149999999999999" customHeight="1" x14ac:dyDescent="0.2">
      <c r="C777" s="363"/>
      <c r="D777" s="363"/>
      <c r="E777" s="364"/>
      <c r="F777" s="364"/>
      <c r="G777" s="364"/>
      <c r="H777" s="364"/>
      <c r="I777" s="190" t="str">
        <f>IF(OR(E776="",G776=""),"",IF(AND(E776=3,G776=0),"G","R"))</f>
        <v/>
      </c>
      <c r="J777" s="210"/>
      <c r="P777" s="16"/>
      <c r="Q777" s="16"/>
    </row>
    <row r="778" spans="2:17" ht="16.149999999999999" customHeight="1" x14ac:dyDescent="0.2">
      <c r="C778" s="363" t="s">
        <v>219</v>
      </c>
      <c r="D778" s="363"/>
      <c r="E778" s="364"/>
      <c r="F778" s="364"/>
      <c r="G778" s="364"/>
      <c r="H778" s="364"/>
      <c r="I778" s="210"/>
      <c r="J778" s="210"/>
      <c r="P778" s="16"/>
      <c r="Q778" s="16"/>
    </row>
    <row r="779" spans="2:17" ht="16.149999999999999" customHeight="1" x14ac:dyDescent="0.2">
      <c r="C779" s="363"/>
      <c r="D779" s="363"/>
      <c r="E779" s="364"/>
      <c r="F779" s="364"/>
      <c r="G779" s="364"/>
      <c r="H779" s="364"/>
      <c r="I779" s="190" t="str">
        <f>IF(OR(E778="",G778=""),"",IF(AND(E778=2,G778=1),"G","R"))</f>
        <v/>
      </c>
      <c r="J779" s="210"/>
      <c r="P779" s="16"/>
      <c r="Q779" s="16"/>
    </row>
    <row r="780" spans="2:17" ht="16.149999999999999" customHeight="1" x14ac:dyDescent="0.2">
      <c r="C780" s="363" t="s">
        <v>220</v>
      </c>
      <c r="D780" s="363"/>
      <c r="E780" s="364"/>
      <c r="F780" s="364"/>
      <c r="G780" s="364"/>
      <c r="H780" s="364"/>
      <c r="I780" s="210"/>
      <c r="J780" s="210"/>
      <c r="P780" s="16"/>
      <c r="Q780" s="16"/>
    </row>
    <row r="781" spans="2:17" ht="16.149999999999999" customHeight="1" x14ac:dyDescent="0.2">
      <c r="C781" s="363"/>
      <c r="D781" s="363"/>
      <c r="E781" s="364"/>
      <c r="F781" s="364"/>
      <c r="G781" s="364"/>
      <c r="H781" s="364"/>
      <c r="I781" s="190" t="str">
        <f>IF(OR(E780="",G780=""),"",IF(AND(E780=2,G780=2),"G","R"))</f>
        <v/>
      </c>
      <c r="J781" s="210"/>
      <c r="P781" s="16"/>
      <c r="Q781" s="16"/>
    </row>
    <row r="782" spans="2:17" ht="16.149999999999999" customHeight="1" x14ac:dyDescent="0.2">
      <c r="C782" s="363" t="s">
        <v>521</v>
      </c>
      <c r="D782" s="363"/>
      <c r="E782" s="364"/>
      <c r="F782" s="364"/>
      <c r="G782" s="364"/>
      <c r="H782" s="364"/>
      <c r="I782" s="210"/>
      <c r="J782" s="210"/>
      <c r="P782" s="16"/>
      <c r="Q782" s="16"/>
    </row>
    <row r="783" spans="2:17" ht="16.149999999999999" customHeight="1" x14ac:dyDescent="0.2">
      <c r="C783" s="363"/>
      <c r="D783" s="363"/>
      <c r="E783" s="364"/>
      <c r="F783" s="364"/>
      <c r="G783" s="364"/>
      <c r="H783" s="364"/>
      <c r="I783" s="190" t="str">
        <f>IF(OR(E782="",G782=""),"",IF(AND(E782=2,G782=0),"G","R"))</f>
        <v/>
      </c>
      <c r="J783" s="210"/>
      <c r="P783" s="16"/>
      <c r="Q783" s="16"/>
    </row>
    <row r="784" spans="2:17" ht="16.149999999999999" customHeight="1" x14ac:dyDescent="0.2">
      <c r="C784" s="363" t="s">
        <v>221</v>
      </c>
      <c r="D784" s="363"/>
      <c r="E784" s="364"/>
      <c r="F784" s="364"/>
      <c r="G784" s="364"/>
      <c r="H784" s="364"/>
      <c r="I784" s="210"/>
      <c r="J784" s="210"/>
      <c r="P784" s="16"/>
      <c r="Q784" s="16"/>
    </row>
    <row r="785" spans="1:17" ht="16.149999999999999" customHeight="1" x14ac:dyDescent="0.2">
      <c r="C785" s="363"/>
      <c r="D785" s="363"/>
      <c r="E785" s="364"/>
      <c r="F785" s="364"/>
      <c r="G785" s="364"/>
      <c r="H785" s="364"/>
      <c r="I785" s="190" t="str">
        <f>IF(OR(E784="",G784=""),"",IF(AND(E784=1,G784=1),"G","R"))</f>
        <v/>
      </c>
      <c r="J785" s="210"/>
      <c r="P785" s="16"/>
      <c r="Q785" s="16"/>
    </row>
    <row r="786" spans="1:17" ht="16.149999999999999" customHeight="1" x14ac:dyDescent="0.2">
      <c r="C786" s="363" t="s">
        <v>222</v>
      </c>
      <c r="D786" s="363"/>
      <c r="E786" s="364"/>
      <c r="F786" s="364"/>
      <c r="G786" s="364"/>
      <c r="H786" s="364"/>
      <c r="I786" s="210"/>
      <c r="J786" s="210"/>
      <c r="P786" s="16"/>
      <c r="Q786" s="16"/>
    </row>
    <row r="787" spans="1:17" ht="16.149999999999999" customHeight="1" x14ac:dyDescent="0.2">
      <c r="C787" s="363"/>
      <c r="D787" s="363"/>
      <c r="E787" s="364"/>
      <c r="F787" s="364"/>
      <c r="G787" s="364"/>
      <c r="H787" s="364"/>
      <c r="I787" s="190" t="str">
        <f>IF(OR(E786="",G786=""),"",IF(AND(E786=3,G786=0),"G","R"))</f>
        <v/>
      </c>
      <c r="J787" s="210"/>
      <c r="P787" s="16"/>
      <c r="Q787" s="16"/>
    </row>
    <row r="788" spans="1:17" ht="16.149999999999999" customHeight="1" x14ac:dyDescent="0.2">
      <c r="C788" s="363" t="s">
        <v>223</v>
      </c>
      <c r="D788" s="363"/>
      <c r="E788" s="364"/>
      <c r="F788" s="364"/>
      <c r="G788" s="364"/>
      <c r="H788" s="364"/>
      <c r="I788" s="210"/>
      <c r="J788" s="210"/>
      <c r="P788" s="16"/>
      <c r="Q788" s="16"/>
    </row>
    <row r="789" spans="1:17" ht="16.149999999999999" customHeight="1" x14ac:dyDescent="0.2">
      <c r="C789" s="363"/>
      <c r="D789" s="363"/>
      <c r="E789" s="364"/>
      <c r="F789" s="364"/>
      <c r="G789" s="364"/>
      <c r="H789" s="364"/>
      <c r="I789" s="190" t="str">
        <f>IF(OR(E788="",G788=""),"",IF(AND(E788="–",G788="–"),"G","R"))</f>
        <v/>
      </c>
      <c r="J789" s="210"/>
      <c r="P789" s="16"/>
      <c r="Q789" s="16"/>
    </row>
    <row r="790" spans="1:17" ht="16.149999999999999" customHeight="1" x14ac:dyDescent="0.2">
      <c r="C790" s="363" t="s">
        <v>224</v>
      </c>
      <c r="D790" s="363"/>
      <c r="E790" s="364"/>
      <c r="F790" s="364"/>
      <c r="G790" s="364"/>
      <c r="H790" s="364"/>
      <c r="I790" s="210"/>
      <c r="J790" s="210"/>
      <c r="M790" s="362" t="str">
        <f>IF(OR(I775="",I777="",I779="",I781="",I783="",I785="",I787="",I789="",I791=""),"",IF(AND(I775="G",I777="G",I779="G",I781="G",I783="G",I785="G",I787="G",I789="G",I791="G"),"Excellent!","Tragic!"))</f>
        <v/>
      </c>
      <c r="N790" s="362"/>
      <c r="O790" s="362"/>
      <c r="P790" s="16"/>
      <c r="Q790" s="16"/>
    </row>
    <row r="791" spans="1:17" ht="16.149999999999999" customHeight="1" x14ac:dyDescent="0.2">
      <c r="C791" s="363"/>
      <c r="D791" s="363"/>
      <c r="E791" s="364"/>
      <c r="F791" s="364"/>
      <c r="G791" s="364"/>
      <c r="H791" s="364"/>
      <c r="I791" s="190" t="str">
        <f>IF(OR(E790="",G790=""),"",IF(AND(E790="–",G790="–"),"G","R"))</f>
        <v/>
      </c>
      <c r="J791" s="210"/>
      <c r="M791" s="362"/>
      <c r="N791" s="362"/>
      <c r="O791" s="362"/>
      <c r="P791" s="16"/>
      <c r="Q791" s="16"/>
    </row>
    <row r="792" spans="1:17" ht="16.149999999999999" customHeight="1" x14ac:dyDescent="0.2">
      <c r="P792" s="16"/>
      <c r="Q792" s="16"/>
    </row>
    <row r="793" spans="1:17" ht="16.149999999999999" customHeight="1" x14ac:dyDescent="0.2">
      <c r="A793" s="27" t="s">
        <v>694</v>
      </c>
      <c r="B793" s="240" t="s">
        <v>1118</v>
      </c>
      <c r="C793" s="240"/>
      <c r="D793" s="240"/>
      <c r="E793" s="240"/>
      <c r="F793" s="240"/>
      <c r="G793" s="240"/>
      <c r="H793" s="240"/>
      <c r="I793" s="240"/>
      <c r="J793" s="240"/>
      <c r="P793" s="16"/>
      <c r="Q793" s="16"/>
    </row>
    <row r="794" spans="1:17" ht="16.149999999999999" customHeight="1" x14ac:dyDescent="0.2">
      <c r="B794" s="240"/>
      <c r="C794" s="240"/>
      <c r="D794" s="240"/>
      <c r="E794" s="240"/>
      <c r="F794" s="240"/>
      <c r="G794" s="240"/>
      <c r="H794" s="240"/>
      <c r="I794" s="240"/>
      <c r="J794" s="240"/>
      <c r="P794" s="16"/>
      <c r="Q794" s="16"/>
    </row>
    <row r="795" spans="1:17" ht="16.149999999999999" customHeight="1" x14ac:dyDescent="0.2">
      <c r="P795" s="16"/>
      <c r="Q795" s="16"/>
    </row>
    <row r="796" spans="1:17" ht="16.149999999999999" customHeight="1" x14ac:dyDescent="0.2">
      <c r="C796" s="412" t="s">
        <v>695</v>
      </c>
      <c r="D796" s="412"/>
      <c r="E796" s="412" t="s">
        <v>696</v>
      </c>
      <c r="F796" s="412"/>
      <c r="G796" s="377" t="s">
        <v>697</v>
      </c>
      <c r="H796" s="377" t="s">
        <v>210</v>
      </c>
      <c r="P796" s="16"/>
      <c r="Q796" s="16"/>
    </row>
    <row r="797" spans="1:17" ht="16.149999999999999" customHeight="1" x14ac:dyDescent="0.2">
      <c r="C797" s="412"/>
      <c r="D797" s="412"/>
      <c r="E797" s="412"/>
      <c r="F797" s="412"/>
      <c r="G797" s="377"/>
      <c r="H797" s="377"/>
      <c r="P797" s="16"/>
      <c r="Q797" s="16"/>
    </row>
    <row r="798" spans="1:17" ht="16.149999999999999" customHeight="1" x14ac:dyDescent="0.2">
      <c r="C798" s="363" t="s">
        <v>41</v>
      </c>
      <c r="D798" s="363"/>
      <c r="E798" s="376" t="s">
        <v>163</v>
      </c>
      <c r="F798" s="376"/>
      <c r="G798" s="374"/>
      <c r="H798" s="374"/>
      <c r="P798" s="16"/>
      <c r="Q798" s="16"/>
    </row>
    <row r="799" spans="1:17" ht="16.149999999999999" customHeight="1" x14ac:dyDescent="0.2">
      <c r="C799" s="363"/>
      <c r="D799" s="363"/>
      <c r="E799" s="376"/>
      <c r="F799" s="376"/>
      <c r="G799" s="374"/>
      <c r="H799" s="374"/>
      <c r="I799" s="190" t="str">
        <f>IF(OR(G798="",H798=""),"",IF(AND(G798=6,H798=0),"G","R"))</f>
        <v/>
      </c>
      <c r="P799" s="16"/>
      <c r="Q799" s="16"/>
    </row>
    <row r="800" spans="1:17" ht="16.149999999999999" customHeight="1" x14ac:dyDescent="0.2">
      <c r="C800" s="363" t="s">
        <v>122</v>
      </c>
      <c r="D800" s="363"/>
      <c r="E800" s="376" t="s">
        <v>62</v>
      </c>
      <c r="F800" s="376"/>
      <c r="G800" s="374"/>
      <c r="H800" s="374"/>
      <c r="P800" s="16"/>
      <c r="Q800" s="16"/>
    </row>
    <row r="801" spans="2:17" ht="16.149999999999999" customHeight="1" x14ac:dyDescent="0.2">
      <c r="C801" s="363"/>
      <c r="D801" s="363"/>
      <c r="E801" s="376"/>
      <c r="F801" s="376"/>
      <c r="G801" s="374"/>
      <c r="H801" s="374"/>
      <c r="I801" s="190" t="str">
        <f>IF(OR(G800="",H800=""),"",IF(AND(G800=3,H800=1),"G","R"))</f>
        <v/>
      </c>
      <c r="P801" s="16"/>
      <c r="Q801" s="16"/>
    </row>
    <row r="802" spans="2:17" ht="16.149999999999999" customHeight="1" x14ac:dyDescent="0.2">
      <c r="C802" s="363" t="s">
        <v>142</v>
      </c>
      <c r="D802" s="363"/>
      <c r="E802" s="376" t="s">
        <v>63</v>
      </c>
      <c r="F802" s="376"/>
      <c r="G802" s="374"/>
      <c r="H802" s="374"/>
      <c r="P802" s="16"/>
      <c r="Q802" s="16"/>
    </row>
    <row r="803" spans="2:17" ht="16.149999999999999" customHeight="1" x14ac:dyDescent="0.2">
      <c r="C803" s="363"/>
      <c r="D803" s="363"/>
      <c r="E803" s="376"/>
      <c r="F803" s="376"/>
      <c r="G803" s="374"/>
      <c r="H803" s="374"/>
      <c r="I803" s="190" t="str">
        <f>IF(OR(G802="",H802=""),"",IF(AND(G802=0,H802=8),"G","R"))</f>
        <v/>
      </c>
      <c r="P803" s="16"/>
      <c r="Q803" s="16"/>
    </row>
    <row r="804" spans="2:17" ht="16.149999999999999" customHeight="1" x14ac:dyDescent="0.2">
      <c r="C804" s="363" t="s">
        <v>123</v>
      </c>
      <c r="D804" s="363"/>
      <c r="E804" s="376" t="s">
        <v>64</v>
      </c>
      <c r="F804" s="376"/>
      <c r="G804" s="374"/>
      <c r="H804" s="374"/>
      <c r="P804" s="16"/>
      <c r="Q804" s="16"/>
    </row>
    <row r="805" spans="2:17" ht="16.149999999999999" customHeight="1" x14ac:dyDescent="0.2">
      <c r="C805" s="363"/>
      <c r="D805" s="363"/>
      <c r="E805" s="376"/>
      <c r="F805" s="376"/>
      <c r="G805" s="374"/>
      <c r="H805" s="374"/>
      <c r="I805" s="190" t="str">
        <f>IF(OR(G804="",H804=""),"",IF(AND(G804=1,H804=4),"G","R"))</f>
        <v/>
      </c>
      <c r="P805" s="16"/>
      <c r="Q805" s="16"/>
    </row>
    <row r="806" spans="2:17" ht="16.149999999999999" customHeight="1" x14ac:dyDescent="0.2">
      <c r="C806" s="363" t="s">
        <v>124</v>
      </c>
      <c r="D806" s="363"/>
      <c r="E806" s="376" t="s">
        <v>65</v>
      </c>
      <c r="F806" s="376"/>
      <c r="G806" s="373"/>
      <c r="H806" s="374"/>
      <c r="P806" s="16"/>
      <c r="Q806" s="16"/>
    </row>
    <row r="807" spans="2:17" ht="16.149999999999999" customHeight="1" x14ac:dyDescent="0.2">
      <c r="C807" s="363"/>
      <c r="D807" s="363"/>
      <c r="E807" s="376"/>
      <c r="F807" s="376"/>
      <c r="G807" s="374"/>
      <c r="H807" s="374"/>
      <c r="I807" s="190" t="str">
        <f>IF(OR(G806="",H806=""),"",IF(AND(OR(G806="2α",G806="2*α",G806="2·α"),H806=2),"G","R"))</f>
        <v/>
      </c>
      <c r="P807" s="16"/>
      <c r="Q807" s="16"/>
    </row>
    <row r="808" spans="2:17" ht="16.149999999999999" customHeight="1" x14ac:dyDescent="0.2">
      <c r="C808" s="363" t="s">
        <v>125</v>
      </c>
      <c r="D808" s="363"/>
      <c r="E808" s="376" t="s">
        <v>66</v>
      </c>
      <c r="F808" s="376"/>
      <c r="G808" s="374"/>
      <c r="H808" s="374"/>
      <c r="P808" s="16"/>
      <c r="Q808" s="16"/>
    </row>
    <row r="809" spans="2:17" ht="16.149999999999999" customHeight="1" x14ac:dyDescent="0.2">
      <c r="C809" s="363"/>
      <c r="D809" s="363"/>
      <c r="E809" s="376"/>
      <c r="F809" s="376"/>
      <c r="G809" s="374"/>
      <c r="H809" s="374"/>
      <c r="I809" s="190" t="str">
        <f>IF(OR(G808="",H808=""),"",IF(AND(G808=10,H808=1),"G","R"))</f>
        <v/>
      </c>
      <c r="P809" s="16"/>
      <c r="Q809" s="16"/>
    </row>
    <row r="810" spans="2:17" ht="16.149999999999999" customHeight="1" x14ac:dyDescent="0.2">
      <c r="C810" s="363" t="s">
        <v>143</v>
      </c>
      <c r="D810" s="363"/>
      <c r="E810" s="376" t="s">
        <v>67</v>
      </c>
      <c r="F810" s="376"/>
      <c r="G810" s="374"/>
      <c r="H810" s="374"/>
      <c r="P810" s="16"/>
      <c r="Q810" s="16"/>
    </row>
    <row r="811" spans="2:17" ht="16.149999999999999" customHeight="1" x14ac:dyDescent="0.2">
      <c r="C811" s="363"/>
      <c r="D811" s="363"/>
      <c r="E811" s="376"/>
      <c r="F811" s="376"/>
      <c r="G811" s="374"/>
      <c r="H811" s="374"/>
      <c r="I811" s="190" t="str">
        <f>IF(OR(G810="",H810=""),"",IF(AND(G810=0,H810=2),"G","R"))</f>
        <v/>
      </c>
      <c r="L811" s="367" t="str">
        <f>IF(OR(I799="",I801="",I803="",I805="",I807="",I809="",I811="",I813=""),"",IF(AND(I799="G",I801="G",I803="G",I805="G",I807="G",I809="G",I811="G",I813="G"),"Ο κόσμος χειροκροτεί συγκλονισμένος. Κατέπληξες και πάλι τα πλήθη, εύγε!","Ευτυχώς που δεν είσαι πιλότος. Μόλις τώρα θα είχες προκαλέσει τη συντριβή του αεροσκάφους σου!"))</f>
        <v/>
      </c>
      <c r="M811" s="367"/>
      <c r="N811" s="367"/>
      <c r="O811" s="367"/>
      <c r="P811" s="16"/>
      <c r="Q811" s="16"/>
    </row>
    <row r="812" spans="2:17" ht="16.149999999999999" customHeight="1" x14ac:dyDescent="0.2">
      <c r="C812" s="363" t="s">
        <v>121</v>
      </c>
      <c r="D812" s="363"/>
      <c r="E812" s="376" t="s">
        <v>68</v>
      </c>
      <c r="F812" s="376"/>
      <c r="G812" s="374"/>
      <c r="H812" s="373"/>
      <c r="L812" s="367"/>
      <c r="M812" s="367"/>
      <c r="N812" s="367"/>
      <c r="O812" s="367"/>
      <c r="P812" s="16"/>
      <c r="Q812" s="16"/>
    </row>
    <row r="813" spans="2:17" ht="16.149999999999999" customHeight="1" x14ac:dyDescent="0.2">
      <c r="C813" s="363"/>
      <c r="D813" s="363"/>
      <c r="E813" s="376"/>
      <c r="F813" s="376"/>
      <c r="G813" s="374"/>
      <c r="H813" s="374"/>
      <c r="I813" s="190" t="str">
        <f>IF(OR(G812="",H812=""),"",IF(AND(G812=1,OR(H812="2φ",H812="2*φ",H812="2·φ")),"G","R"))</f>
        <v/>
      </c>
      <c r="L813" s="367"/>
      <c r="M813" s="367"/>
      <c r="N813" s="367"/>
      <c r="O813" s="367"/>
      <c r="P813" s="16"/>
      <c r="Q813" s="16"/>
    </row>
    <row r="814" spans="2:17" ht="16.149999999999999" customHeight="1" x14ac:dyDescent="0.2">
      <c r="P814" s="16"/>
      <c r="Q814" s="16"/>
    </row>
    <row r="815" spans="2:17" ht="16.149999999999999" customHeight="1" x14ac:dyDescent="0.2">
      <c r="B815" s="240" t="s">
        <v>69</v>
      </c>
      <c r="C815" s="368"/>
      <c r="D815" s="368"/>
      <c r="E815" s="368"/>
      <c r="F815" s="368"/>
      <c r="G815" s="368"/>
      <c r="H815" s="368"/>
      <c r="I815" s="368"/>
      <c r="P815" s="16"/>
      <c r="Q815" s="16"/>
    </row>
    <row r="816" spans="2:17" ht="16.149999999999999" customHeight="1" x14ac:dyDescent="0.2">
      <c r="B816" s="368"/>
      <c r="C816" s="368"/>
      <c r="D816" s="368"/>
      <c r="E816" s="368"/>
      <c r="F816" s="368"/>
      <c r="G816" s="368"/>
      <c r="H816" s="368"/>
      <c r="I816" s="368"/>
      <c r="K816" s="369" t="s">
        <v>70</v>
      </c>
      <c r="L816" s="369"/>
      <c r="M816" s="369"/>
      <c r="N816" s="371"/>
      <c r="P816" s="16"/>
      <c r="Q816" s="16"/>
    </row>
    <row r="817" spans="1:17" ht="16.149999999999999" customHeight="1" x14ac:dyDescent="0.2">
      <c r="B817" s="368"/>
      <c r="C817" s="368"/>
      <c r="D817" s="368"/>
      <c r="E817" s="368"/>
      <c r="F817" s="368"/>
      <c r="G817" s="368"/>
      <c r="H817" s="368"/>
      <c r="I817" s="368"/>
      <c r="K817" s="370"/>
      <c r="L817" s="370"/>
      <c r="M817" s="370"/>
      <c r="N817" s="372"/>
      <c r="P817" s="16"/>
      <c r="Q817" s="16"/>
    </row>
    <row r="818" spans="1:17" ht="16.149999999999999" customHeight="1" x14ac:dyDescent="0.2">
      <c r="B818" s="368"/>
      <c r="C818" s="368"/>
      <c r="D818" s="368"/>
      <c r="E818" s="368"/>
      <c r="F818" s="368"/>
      <c r="G818" s="368"/>
      <c r="H818" s="368"/>
      <c r="I818" s="368"/>
      <c r="P818" s="16"/>
      <c r="Q818" s="16"/>
    </row>
    <row r="819" spans="1:17" ht="16.149999999999999" customHeight="1" x14ac:dyDescent="0.2">
      <c r="B819" s="368"/>
      <c r="C819" s="368"/>
      <c r="D819" s="368"/>
      <c r="E819" s="368"/>
      <c r="F819" s="368"/>
      <c r="G819" s="368"/>
      <c r="H819" s="368"/>
      <c r="I819" s="368"/>
      <c r="K819" s="366" t="str">
        <f>IF(N816&lt;&gt;"ναι","","Λύση του προβλήματος 11")</f>
        <v/>
      </c>
      <c r="L819" s="366"/>
      <c r="M819" s="366"/>
      <c r="N819" s="366"/>
      <c r="P819" s="16"/>
      <c r="Q819" s="16"/>
    </row>
    <row r="820" spans="1:17" ht="16.149999999999999" customHeight="1" x14ac:dyDescent="0.2">
      <c r="B820" s="368"/>
      <c r="C820" s="368"/>
      <c r="D820" s="368"/>
      <c r="E820" s="368"/>
      <c r="F820" s="368"/>
      <c r="G820" s="368"/>
      <c r="H820" s="368"/>
      <c r="I820" s="368"/>
      <c r="J820" s="70" t="str">
        <f>IF(N816&lt;&gt;"ναι","","α.")</f>
        <v/>
      </c>
      <c r="K820" s="375" t="str">
        <f>IF(N816&lt;&gt;"ναι","","Αν η ένωση Ψ είναι αλκάνιο, τότε στο μόριό της δεν περιέχονται άτομα Ο, οπότε υποχρεωτικά θα είναι…")</f>
        <v/>
      </c>
      <c r="L820" s="375"/>
      <c r="M820" s="375"/>
      <c r="N820" s="375"/>
      <c r="O820" s="375"/>
      <c r="P820" s="16"/>
      <c r="Q820" s="16"/>
    </row>
    <row r="821" spans="1:17" ht="16.149999999999999" customHeight="1" x14ac:dyDescent="0.2">
      <c r="D821" s="365" t="s">
        <v>71</v>
      </c>
      <c r="E821" s="365"/>
      <c r="F821" s="365"/>
      <c r="G821" s="365"/>
      <c r="H821" s="365"/>
      <c r="I821" s="365"/>
      <c r="K821" s="375"/>
      <c r="L821" s="375"/>
      <c r="M821" s="375"/>
      <c r="N821" s="375"/>
      <c r="O821" s="375"/>
      <c r="P821" s="16"/>
      <c r="Q821" s="16"/>
    </row>
    <row r="822" spans="1:17" ht="16.149999999999999" customHeight="1" x14ac:dyDescent="0.2">
      <c r="K822" s="381" t="str">
        <f>IF(N816&lt;&gt;"ναι","","κ–λ=0  ή  κ=λ")</f>
        <v/>
      </c>
      <c r="L822" s="381"/>
      <c r="M822" s="381"/>
      <c r="N822" s="381"/>
      <c r="O822" s="381"/>
      <c r="P822" s="16"/>
      <c r="Q822" s="16"/>
    </row>
    <row r="823" spans="1:17" ht="16.149999999999999" customHeight="1" x14ac:dyDescent="0.2">
      <c r="A823" s="27" t="s">
        <v>214</v>
      </c>
      <c r="B823" s="240" t="s">
        <v>905</v>
      </c>
      <c r="C823" s="240"/>
      <c r="D823" s="240"/>
      <c r="E823" s="240"/>
      <c r="F823" s="240"/>
      <c r="G823" s="240"/>
      <c r="H823" s="240"/>
      <c r="I823" s="240"/>
      <c r="K823" s="375" t="str">
        <f>IF(N816&lt;&gt;"ναι","","… ενώ τα περιεχόμενα στο μόριο της ένωσης Ψ άτομα Η, θα είναι περισσότερα από το διπλάσιο των περιεχό-μενων ατόμων C κατά 2, δηλαδή θα είναι…")</f>
        <v/>
      </c>
      <c r="L823" s="375"/>
      <c r="M823" s="375"/>
      <c r="N823" s="375"/>
      <c r="O823" s="375"/>
      <c r="P823" s="16"/>
      <c r="Q823" s="16"/>
    </row>
    <row r="824" spans="1:17" ht="16.149999999999999" customHeight="1" x14ac:dyDescent="0.2">
      <c r="B824" s="240"/>
      <c r="C824" s="240"/>
      <c r="D824" s="240"/>
      <c r="E824" s="240"/>
      <c r="F824" s="240"/>
      <c r="G824" s="240"/>
      <c r="H824" s="240"/>
      <c r="I824" s="240"/>
      <c r="K824" s="375"/>
      <c r="L824" s="375"/>
      <c r="M824" s="375"/>
      <c r="N824" s="375"/>
      <c r="O824" s="375"/>
      <c r="P824" s="16"/>
      <c r="Q824" s="16"/>
    </row>
    <row r="825" spans="1:17" ht="16.149999999999999" customHeight="1" x14ac:dyDescent="0.2">
      <c r="B825" s="240"/>
      <c r="C825" s="240"/>
      <c r="D825" s="240"/>
      <c r="E825" s="240"/>
      <c r="F825" s="240"/>
      <c r="G825" s="240"/>
      <c r="H825" s="240"/>
      <c r="I825" s="240"/>
      <c r="K825" s="375"/>
      <c r="L825" s="375"/>
      <c r="M825" s="375"/>
      <c r="N825" s="375"/>
      <c r="O825" s="375"/>
      <c r="P825" s="16"/>
      <c r="Q825" s="16"/>
    </row>
    <row r="826" spans="1:17" ht="16.149999999999999" customHeight="1" x14ac:dyDescent="0.2">
      <c r="B826" s="471" t="s">
        <v>1119</v>
      </c>
      <c r="C826" s="472"/>
      <c r="D826" s="472"/>
      <c r="E826" s="472"/>
      <c r="F826" s="472"/>
      <c r="G826" s="472"/>
      <c r="H826" s="472"/>
      <c r="I826" s="472"/>
      <c r="K826" s="381" t="str">
        <f>IF(N816&lt;&gt;"ναι","","λ+2=2·(λ–3)+2  ή  λ=6=κ")</f>
        <v/>
      </c>
      <c r="L826" s="381"/>
      <c r="M826" s="381"/>
      <c r="N826" s="381"/>
      <c r="O826" s="381"/>
      <c r="P826" s="16"/>
      <c r="Q826" s="16"/>
    </row>
    <row r="827" spans="1:17" ht="16.149999999999999" customHeight="1" x14ac:dyDescent="0.2">
      <c r="B827" s="472"/>
      <c r="C827" s="472"/>
      <c r="D827" s="472"/>
      <c r="E827" s="472"/>
      <c r="F827" s="472"/>
      <c r="G827" s="472"/>
      <c r="H827" s="472"/>
      <c r="I827" s="472"/>
      <c r="K827" s="466" t="str">
        <f>IF(N816&lt;&gt;"ναι","","Το αλκάνιο που προκύπτει έτσι, έχει ΜΤ: C3H8.")</f>
        <v/>
      </c>
      <c r="L827" s="466"/>
      <c r="M827" s="466"/>
      <c r="N827" s="466"/>
      <c r="O827" s="466"/>
      <c r="P827" s="16"/>
      <c r="Q827" s="16"/>
    </row>
    <row r="828" spans="1:17" ht="16.149999999999999" customHeight="1" x14ac:dyDescent="0.2">
      <c r="B828" s="473" t="s">
        <v>29</v>
      </c>
      <c r="C828" s="473"/>
      <c r="D828" s="473"/>
      <c r="E828" s="473"/>
      <c r="F828" s="473"/>
      <c r="G828" s="473"/>
      <c r="H828" s="473"/>
      <c r="I828" s="473"/>
      <c r="J828" s="70" t="str">
        <f>IF(N816&lt;&gt;"ναι","","β.")</f>
        <v/>
      </c>
      <c r="K828" s="375" t="str">
        <f>IF(N816&lt;&gt;"ναι","","Αν η ένωση Ψ είναι κ. μ. αλκοόλη, στο μόριό της θα περιέχεται ένα άτομο Ο, οπότε θα είναι…")</f>
        <v/>
      </c>
      <c r="L828" s="375"/>
      <c r="M828" s="375"/>
      <c r="N828" s="375"/>
      <c r="O828" s="375"/>
      <c r="P828" s="16"/>
      <c r="Q828" s="16"/>
    </row>
    <row r="829" spans="1:17" ht="16.149999999999999" customHeight="1" x14ac:dyDescent="0.2">
      <c r="B829" s="315" t="s">
        <v>1350</v>
      </c>
      <c r="C829" s="411"/>
      <c r="D829" s="411"/>
      <c r="E829" s="411"/>
      <c r="F829" s="411"/>
      <c r="G829" s="411"/>
      <c r="H829" s="411"/>
      <c r="I829" s="411"/>
      <c r="K829" s="375"/>
      <c r="L829" s="375"/>
      <c r="M829" s="375"/>
      <c r="N829" s="375"/>
      <c r="O829" s="375"/>
      <c r="P829" s="16"/>
      <c r="Q829" s="16"/>
    </row>
    <row r="830" spans="1:17" ht="16.149999999999999" customHeight="1" x14ac:dyDescent="0.2">
      <c r="B830" s="411"/>
      <c r="C830" s="411"/>
      <c r="D830" s="411"/>
      <c r="E830" s="411"/>
      <c r="F830" s="411"/>
      <c r="G830" s="411"/>
      <c r="H830" s="411"/>
      <c r="I830" s="411"/>
      <c r="K830" s="381" t="str">
        <f>IF(N816&lt;&gt;"ναι","","κ–λ=1  ή  κ=λ+1")</f>
        <v/>
      </c>
      <c r="L830" s="381"/>
      <c r="M830" s="381"/>
      <c r="N830" s="381"/>
      <c r="O830" s="381"/>
      <c r="P830" s="16"/>
      <c r="Q830" s="16"/>
    </row>
    <row r="831" spans="1:17" ht="16.149999999999999" customHeight="1" x14ac:dyDescent="0.2">
      <c r="B831" s="411"/>
      <c r="C831" s="411"/>
      <c r="D831" s="411"/>
      <c r="E831" s="411"/>
      <c r="F831" s="411"/>
      <c r="G831" s="411"/>
      <c r="H831" s="411"/>
      <c r="I831" s="411"/>
      <c r="K831" s="375" t="str">
        <f>IF(N816&lt;&gt;"ναι","","… ενώ πάλι θα είναι…")</f>
        <v/>
      </c>
      <c r="L831" s="375"/>
      <c r="M831" s="375"/>
      <c r="N831" s="375"/>
      <c r="O831" s="375"/>
      <c r="P831" s="16"/>
      <c r="Q831" s="16"/>
    </row>
    <row r="832" spans="1:17" ht="16.149999999999999" customHeight="1" x14ac:dyDescent="0.2">
      <c r="B832" s="411"/>
      <c r="C832" s="411"/>
      <c r="D832" s="411"/>
      <c r="E832" s="411"/>
      <c r="F832" s="411"/>
      <c r="G832" s="411"/>
      <c r="H832" s="411"/>
      <c r="I832" s="411"/>
      <c r="K832" s="381" t="str">
        <f>IF(N816&lt;&gt;"ναι","","λ+2=2·(λ–3)+2  ή  λ=6,  οπότε θα έχουμε... κ=6+1=7")</f>
        <v/>
      </c>
      <c r="L832" s="381"/>
      <c r="M832" s="381"/>
      <c r="N832" s="381"/>
      <c r="O832" s="381"/>
      <c r="P832" s="16"/>
      <c r="Q832" s="16"/>
    </row>
    <row r="833" spans="1:17" ht="16.149999999999999" customHeight="1" x14ac:dyDescent="0.2">
      <c r="B833" s="411"/>
      <c r="C833" s="411"/>
      <c r="D833" s="411"/>
      <c r="E833" s="411"/>
      <c r="F833" s="411"/>
      <c r="G833" s="411"/>
      <c r="H833" s="411"/>
      <c r="I833" s="411"/>
      <c r="K833" s="466" t="str">
        <f>IF(N816&lt;&gt;"ναι","","Η κ. μ. αλκοόλη που προκύπτει, έχει ΜΤ: C3H8Ο.")</f>
        <v/>
      </c>
      <c r="L833" s="466"/>
      <c r="M833" s="466"/>
      <c r="N833" s="466"/>
      <c r="O833" s="466"/>
      <c r="P833" s="16"/>
      <c r="Q833" s="16"/>
    </row>
    <row r="834" spans="1:17" ht="16.149999999999999" customHeight="1" x14ac:dyDescent="0.35">
      <c r="G834" s="458" t="s">
        <v>215</v>
      </c>
      <c r="H834" s="458"/>
      <c r="I834" s="458"/>
      <c r="J834" s="70" t="str">
        <f>IF(N816&lt;&gt;"ναι","","γ.")</f>
        <v/>
      </c>
      <c r="K834" s="375" t="str">
        <f>IF(N816&lt;&gt;"ναι","","Αν η ένωση Ψ είναι κ. μ. οξύ, στο μόριό της θα περι-έχονται δύο άτομα Ο, οπότε θα είναι…")</f>
        <v/>
      </c>
      <c r="L834" s="375"/>
      <c r="M834" s="375"/>
      <c r="N834" s="375"/>
      <c r="O834" s="375"/>
      <c r="P834" s="16"/>
      <c r="Q834" s="16"/>
    </row>
    <row r="835" spans="1:17" ht="16.149999999999999" customHeight="1" x14ac:dyDescent="0.2">
      <c r="K835" s="375"/>
      <c r="L835" s="375"/>
      <c r="M835" s="375"/>
      <c r="N835" s="375"/>
      <c r="O835" s="375"/>
      <c r="P835" s="16"/>
      <c r="Q835" s="16"/>
    </row>
    <row r="836" spans="1:17" ht="16.149999999999999" customHeight="1" x14ac:dyDescent="0.2">
      <c r="A836" s="27" t="s">
        <v>247</v>
      </c>
      <c r="B836" s="240" t="s">
        <v>906</v>
      </c>
      <c r="C836" s="240"/>
      <c r="D836" s="240"/>
      <c r="E836" s="240"/>
      <c r="F836" s="240"/>
      <c r="G836" s="240"/>
      <c r="H836" s="240"/>
      <c r="I836" s="240"/>
      <c r="K836" s="381" t="str">
        <f>IF(N816&lt;&gt;"ναι","","κ–λ=2  ή  κ=λ+2")</f>
        <v/>
      </c>
      <c r="L836" s="381"/>
      <c r="M836" s="381"/>
      <c r="N836" s="381"/>
      <c r="O836" s="381"/>
      <c r="P836" s="16"/>
      <c r="Q836" s="16"/>
    </row>
    <row r="837" spans="1:17" ht="16.149999999999999" customHeight="1" x14ac:dyDescent="0.2">
      <c r="B837" s="240"/>
      <c r="C837" s="240"/>
      <c r="D837" s="240"/>
      <c r="E837" s="240"/>
      <c r="F837" s="240"/>
      <c r="G837" s="240"/>
      <c r="H837" s="240"/>
      <c r="I837" s="240"/>
      <c r="K837" s="375" t="str">
        <f>IF(N816&lt;&gt;"ναι","","… ενώ τώρα τα περιεχόμενα στο μόριο της ένωσης Ψ άτομα Η, θα είναι διπλάσια των περιεχόμενων ατόμων C, δηλαδή θα είναι…")</f>
        <v/>
      </c>
      <c r="L837" s="375"/>
      <c r="M837" s="375"/>
      <c r="N837" s="375"/>
      <c r="O837" s="375"/>
      <c r="P837" s="16"/>
      <c r="Q837" s="16"/>
    </row>
    <row r="838" spans="1:17" ht="16.149999999999999" customHeight="1" x14ac:dyDescent="0.2">
      <c r="B838" s="240"/>
      <c r="C838" s="240"/>
      <c r="D838" s="240"/>
      <c r="E838" s="240"/>
      <c r="F838" s="240"/>
      <c r="G838" s="240"/>
      <c r="H838" s="240"/>
      <c r="I838" s="240"/>
      <c r="K838" s="375"/>
      <c r="L838" s="375"/>
      <c r="M838" s="375"/>
      <c r="N838" s="375"/>
      <c r="O838" s="375"/>
      <c r="P838" s="16"/>
      <c r="Q838" s="16"/>
    </row>
    <row r="839" spans="1:17" ht="16.149999999999999" customHeight="1" x14ac:dyDescent="0.2">
      <c r="B839" s="240"/>
      <c r="C839" s="240"/>
      <c r="D839" s="240"/>
      <c r="E839" s="240"/>
      <c r="F839" s="240"/>
      <c r="G839" s="240"/>
      <c r="H839" s="240"/>
      <c r="I839" s="240"/>
      <c r="K839" s="375"/>
      <c r="L839" s="375"/>
      <c r="M839" s="375"/>
      <c r="N839" s="375"/>
      <c r="O839" s="375"/>
      <c r="P839" s="16"/>
      <c r="Q839" s="16"/>
    </row>
    <row r="840" spans="1:17" ht="16.149999999999999" customHeight="1" x14ac:dyDescent="0.2">
      <c r="B840" s="468" t="s">
        <v>1120</v>
      </c>
      <c r="C840" s="468"/>
      <c r="D840" s="468"/>
      <c r="E840" s="468"/>
      <c r="F840" s="468"/>
      <c r="G840" s="468"/>
      <c r="H840" s="468"/>
      <c r="I840" s="468"/>
      <c r="K840" s="381" t="str">
        <f>IF(N816&lt;&gt;"ναι","","λ+2=2·(λ–3)  ή  λ=8,  οπότε θα έχουμε κ=10")</f>
        <v/>
      </c>
      <c r="L840" s="381"/>
      <c r="M840" s="381"/>
      <c r="N840" s="381"/>
      <c r="O840" s="381"/>
      <c r="P840" s="16"/>
      <c r="Q840" s="16"/>
    </row>
    <row r="841" spans="1:17" ht="16.149999999999999" customHeight="1" x14ac:dyDescent="0.2">
      <c r="B841" s="468"/>
      <c r="C841" s="468"/>
      <c r="D841" s="468"/>
      <c r="E841" s="468"/>
      <c r="F841" s="468"/>
      <c r="G841" s="468"/>
      <c r="H841" s="468"/>
      <c r="I841" s="468"/>
      <c r="K841" s="466" t="str">
        <f>IF(N816&lt;&gt;"ναι","","Το κ. μ. οξύ που προκύπτει έτσι, έχει ΜΤ: C5H10Ο2.")</f>
        <v/>
      </c>
      <c r="L841" s="466"/>
      <c r="M841" s="466"/>
      <c r="N841" s="466"/>
      <c r="O841" s="466"/>
      <c r="P841" s="16"/>
      <c r="Q841" s="16"/>
    </row>
    <row r="842" spans="1:17" ht="16.149999999999999" customHeight="1" x14ac:dyDescent="0.2">
      <c r="B842" s="468"/>
      <c r="C842" s="468"/>
      <c r="D842" s="468"/>
      <c r="E842" s="468"/>
      <c r="F842" s="468"/>
      <c r="G842" s="468"/>
      <c r="H842" s="468"/>
      <c r="I842" s="468"/>
      <c r="P842" s="16"/>
      <c r="Q842" s="16"/>
    </row>
    <row r="843" spans="1:17" ht="16.149999999999999" customHeight="1" x14ac:dyDescent="0.2">
      <c r="B843" s="467" t="s">
        <v>466</v>
      </c>
      <c r="C843" s="467"/>
      <c r="D843" s="467"/>
      <c r="E843" s="467"/>
      <c r="F843" s="467"/>
      <c r="G843" s="467"/>
      <c r="H843" s="467"/>
      <c r="I843" s="467"/>
      <c r="L843" s="256" t="s">
        <v>998</v>
      </c>
      <c r="M843" s="256"/>
      <c r="N843" s="256"/>
      <c r="O843" s="1"/>
      <c r="P843" s="16"/>
      <c r="Q843" s="16"/>
    </row>
    <row r="844" spans="1:17" ht="16.149999999999999" customHeight="1" x14ac:dyDescent="0.35">
      <c r="G844" s="458" t="s">
        <v>238</v>
      </c>
      <c r="H844" s="458"/>
      <c r="I844" s="458"/>
      <c r="L844" s="256"/>
      <c r="M844" s="256"/>
      <c r="N844" s="256"/>
      <c r="O844" s="195" t="s">
        <v>807</v>
      </c>
      <c r="P844" s="16"/>
      <c r="Q844" s="16"/>
    </row>
    <row r="845" spans="1:17" ht="16.149999999999999" customHeight="1" x14ac:dyDescent="0.2">
      <c r="P845" s="16"/>
      <c r="Q845" s="16"/>
    </row>
    <row r="846" spans="1:17" ht="16.149999999999999" customHeight="1" x14ac:dyDescent="0.2">
      <c r="A846" s="27" t="s">
        <v>239</v>
      </c>
      <c r="B846" s="240" t="s">
        <v>1121</v>
      </c>
      <c r="C846" s="240"/>
      <c r="D846" s="240"/>
      <c r="E846" s="240"/>
      <c r="F846" s="240"/>
      <c r="G846" s="240"/>
      <c r="H846" s="240"/>
      <c r="I846" s="240"/>
      <c r="P846" s="16"/>
      <c r="Q846" s="16"/>
    </row>
    <row r="847" spans="1:17" ht="16.149999999999999" customHeight="1" x14ac:dyDescent="0.2">
      <c r="A847" s="27"/>
      <c r="B847" s="240"/>
      <c r="C847" s="240"/>
      <c r="D847" s="240"/>
      <c r="E847" s="240"/>
      <c r="F847" s="240"/>
      <c r="G847" s="240"/>
      <c r="H847" s="240"/>
      <c r="I847" s="240"/>
      <c r="P847" s="16"/>
      <c r="Q847" s="16"/>
    </row>
    <row r="848" spans="1:17" ht="16.149999999999999" customHeight="1" x14ac:dyDescent="0.2">
      <c r="B848" s="240"/>
      <c r="C848" s="240"/>
      <c r="D848" s="240"/>
      <c r="E848" s="240"/>
      <c r="F848" s="240"/>
      <c r="G848" s="240"/>
      <c r="H848" s="240"/>
      <c r="I848" s="240"/>
      <c r="P848" s="16"/>
      <c r="Q848" s="16"/>
    </row>
    <row r="849" spans="2:17" ht="16.149999999999999" customHeight="1" x14ac:dyDescent="0.2">
      <c r="I849" s="199"/>
      <c r="J849" s="474" t="str">
        <f>IF(I850="","",IF(I850="Λ","J","L"))</f>
        <v/>
      </c>
      <c r="K849" s="477" t="str">
        <f>IF(I850="","",IF(I850="Σ","Δηλαδή είναι… 2·5+2=14;",IF(AND(I850&lt;&gt;"Σ",I850&lt;&gt;"Λ",I850&lt;&gt;""),"Σοβαρέψου, είσαι πλέον μεγάλο παιδί!",IF(I850="Λ","Εύγε!"))))</f>
        <v/>
      </c>
      <c r="L849" s="477"/>
      <c r="M849" s="477"/>
      <c r="N849" s="477"/>
      <c r="O849" s="477"/>
      <c r="P849" s="16"/>
      <c r="Q849" s="16"/>
    </row>
    <row r="850" spans="2:17" ht="16.149999999999999" customHeight="1" x14ac:dyDescent="0.2">
      <c r="B850" s="14" t="s">
        <v>570</v>
      </c>
      <c r="C850" s="469" t="s">
        <v>390</v>
      </c>
      <c r="D850" s="469"/>
      <c r="E850" s="469"/>
      <c r="F850" s="469"/>
      <c r="G850" s="469"/>
      <c r="H850" s="469"/>
      <c r="I850" s="393"/>
      <c r="J850" s="475"/>
      <c r="K850" s="477"/>
      <c r="L850" s="477"/>
      <c r="M850" s="477"/>
      <c r="N850" s="477"/>
      <c r="O850" s="477"/>
      <c r="P850" s="16"/>
      <c r="Q850" s="16"/>
    </row>
    <row r="851" spans="2:17" ht="16.149999999999999" customHeight="1" x14ac:dyDescent="0.2">
      <c r="C851" s="470"/>
      <c r="D851" s="470"/>
      <c r="E851" s="470"/>
      <c r="F851" s="470"/>
      <c r="G851" s="470"/>
      <c r="H851" s="470"/>
      <c r="I851" s="394"/>
      <c r="P851" s="16"/>
      <c r="Q851" s="16"/>
    </row>
    <row r="852" spans="2:17" ht="16.149999999999999" customHeight="1" x14ac:dyDescent="0.2">
      <c r="I852" s="200"/>
      <c r="J852" s="474" t="str">
        <f>IF(I853="","",IF(I853="Λ","J","L"))</f>
        <v/>
      </c>
      <c r="K852" s="477" t="str">
        <f>IF(I853="","",IF(I853="Σ","Με ένα άτομο C στο μόριο, γεφυρώνεται ο δδ;",IF(AND(I853&lt;&gt;"Σ",I853&lt;&gt;"Λ",I853&lt;&gt;""),"Στα πορτοκαλόχρωμα κελιά, γράφεις μόνο Σ ή Λ.",IF(I853="Λ","Υπέροχα!"))))</f>
        <v/>
      </c>
      <c r="L852" s="477"/>
      <c r="M852" s="477"/>
      <c r="N852" s="477"/>
      <c r="O852" s="477"/>
      <c r="P852" s="16"/>
      <c r="Q852" s="16"/>
    </row>
    <row r="853" spans="2:17" ht="16.149999999999999" customHeight="1" x14ac:dyDescent="0.2">
      <c r="B853" s="14" t="s">
        <v>571</v>
      </c>
      <c r="C853" s="469" t="s">
        <v>391</v>
      </c>
      <c r="D853" s="469"/>
      <c r="E853" s="469"/>
      <c r="F853" s="469"/>
      <c r="G853" s="469"/>
      <c r="H853" s="469"/>
      <c r="I853" s="393"/>
      <c r="J853" s="475"/>
      <c r="K853" s="477"/>
      <c r="L853" s="477"/>
      <c r="M853" s="477"/>
      <c r="N853" s="477"/>
      <c r="O853" s="477"/>
      <c r="P853" s="16"/>
      <c r="Q853" s="16"/>
    </row>
    <row r="854" spans="2:17" ht="16.149999999999999" customHeight="1" x14ac:dyDescent="0.2">
      <c r="C854" s="470"/>
      <c r="D854" s="470"/>
      <c r="E854" s="470"/>
      <c r="F854" s="470"/>
      <c r="G854" s="470"/>
      <c r="H854" s="470"/>
      <c r="I854" s="394"/>
      <c r="P854" s="16"/>
      <c r="Q854" s="16"/>
    </row>
    <row r="855" spans="2:17" ht="16.149999999999999" customHeight="1" x14ac:dyDescent="0.2">
      <c r="I855" s="199"/>
      <c r="J855" s="474" t="str">
        <f>IF(I856="","",IF(I856="Σ","J","L"))</f>
        <v/>
      </c>
      <c r="K855" s="477" t="str">
        <f>IF(I856="","",IF(I856="Σ","Θαυμάσια!",IF(AND(I856&lt;&gt;"Σ",I856&lt;&gt;"Λ",I856&lt;&gt;""),"Η σοβαρότητά σου σε εγκατέλειψε!",IF(I856="Λ","Το μικρότερο αλκαδιένιο έχει ΜΤ: C3H4, οπότε..."))))</f>
        <v/>
      </c>
      <c r="L855" s="477"/>
      <c r="M855" s="477"/>
      <c r="N855" s="477"/>
      <c r="O855" s="477"/>
      <c r="P855" s="16"/>
      <c r="Q855" s="16"/>
    </row>
    <row r="856" spans="2:17" ht="16.149999999999999" customHeight="1" x14ac:dyDescent="0.2">
      <c r="B856" s="14" t="s">
        <v>572</v>
      </c>
      <c r="C856" s="469" t="s">
        <v>392</v>
      </c>
      <c r="D856" s="469"/>
      <c r="E856" s="469"/>
      <c r="F856" s="469"/>
      <c r="G856" s="469"/>
      <c r="H856" s="469"/>
      <c r="I856" s="393"/>
      <c r="J856" s="475"/>
      <c r="K856" s="477"/>
      <c r="L856" s="477"/>
      <c r="M856" s="477"/>
      <c r="N856" s="477"/>
      <c r="O856" s="477"/>
      <c r="P856" s="16"/>
      <c r="Q856" s="16"/>
    </row>
    <row r="857" spans="2:17" ht="16.149999999999999" customHeight="1" x14ac:dyDescent="0.2">
      <c r="C857" s="470"/>
      <c r="D857" s="470"/>
      <c r="E857" s="470"/>
      <c r="F857" s="470"/>
      <c r="G857" s="470"/>
      <c r="H857" s="470"/>
      <c r="I857" s="394"/>
      <c r="P857" s="16"/>
      <c r="Q857" s="16"/>
    </row>
    <row r="858" spans="2:17" ht="16.149999999999999" customHeight="1" x14ac:dyDescent="0.2">
      <c r="I858" s="199"/>
      <c r="J858" s="474" t="str">
        <f>IF(I859="","",IF(I859="Λ","J","L"))</f>
        <v/>
      </c>
      <c r="K858" s="477" t="str">
        <f>IF(I859="","",IF(I859="Σ","Μονοσθενής αλκοόλη, με 2 άτομα Ο στο μόριό της!
Τουλάχιστον απαράδεκτο.",IF(AND(I859&lt;&gt;"Σ",I859&lt;&gt;"Λ",I859&lt;&gt;""),"Ξέρω και ένα πολύ καλό με τον Τοτό!",IF(I859="Λ","Φυσικά και είναι λάθος. Το τελευταίο δυάρι δεν έχει καμιά θέση στον τύπο που δόθηκε."))))</f>
        <v/>
      </c>
      <c r="L858" s="477"/>
      <c r="M858" s="477"/>
      <c r="N858" s="477"/>
      <c r="O858" s="477"/>
      <c r="P858" s="16"/>
      <c r="Q858" s="16"/>
    </row>
    <row r="859" spans="2:17" ht="16.149999999999999" customHeight="1" x14ac:dyDescent="0.2">
      <c r="B859" s="14" t="s">
        <v>573</v>
      </c>
      <c r="C859" s="469" t="s">
        <v>393</v>
      </c>
      <c r="D859" s="469"/>
      <c r="E859" s="469"/>
      <c r="F859" s="469"/>
      <c r="G859" s="469"/>
      <c r="H859" s="469"/>
      <c r="I859" s="393"/>
      <c r="J859" s="475"/>
      <c r="K859" s="477"/>
      <c r="L859" s="477"/>
      <c r="M859" s="477"/>
      <c r="N859" s="477"/>
      <c r="O859" s="477"/>
      <c r="P859" s="16"/>
      <c r="Q859" s="16"/>
    </row>
    <row r="860" spans="2:17" ht="16.149999999999999" customHeight="1" x14ac:dyDescent="0.2">
      <c r="C860" s="470"/>
      <c r="D860" s="470"/>
      <c r="E860" s="470"/>
      <c r="F860" s="470"/>
      <c r="G860" s="470"/>
      <c r="H860" s="470"/>
      <c r="I860" s="394"/>
      <c r="K860" s="71"/>
      <c r="L860" s="71"/>
      <c r="M860" s="71"/>
      <c r="N860" s="71"/>
      <c r="O860" s="71"/>
      <c r="P860" s="16"/>
      <c r="Q860" s="16"/>
    </row>
    <row r="861" spans="2:17" ht="16.149999999999999" customHeight="1" x14ac:dyDescent="0.2">
      <c r="I861" s="199"/>
      <c r="J861" s="474" t="str">
        <f>IF(I862="","",IF(I862="Λ","J","L"))</f>
        <v/>
      </c>
      <c r="K861" s="477" t="str">
        <f>IF(I862="","",IF(I862="Λ","Το καρβοξύλιο, όπως είναι γνωστό, αποτελεί ΧΟ των καρβοξυλικών οξέων.",IF(AND(I862&lt;&gt;"Σ",I862&lt;&gt;"Λ",I862&lt;&gt;""),"Είπαμε να γράφουμε Σ ή Λ στα κελιά με το πορτοκαλί χρώμα και όχι... ποιηματάκια!",IF(I862="Σ","Τότε γιατί οι αλδεΰδες και οι κετόνες χαρακτηρίζονται ως καρβονυλικές και όχι ως καρβοξυλικές ενώσεις;"))))</f>
        <v/>
      </c>
      <c r="L861" s="477"/>
      <c r="M861" s="477"/>
      <c r="N861" s="477"/>
      <c r="O861" s="477"/>
      <c r="P861" s="16"/>
      <c r="Q861" s="16"/>
    </row>
    <row r="862" spans="2:17" ht="16.149999999999999" customHeight="1" x14ac:dyDescent="0.2">
      <c r="B862" s="14" t="s">
        <v>357</v>
      </c>
      <c r="C862" s="391" t="s">
        <v>394</v>
      </c>
      <c r="D862" s="391"/>
      <c r="E862" s="391"/>
      <c r="F862" s="391"/>
      <c r="G862" s="391"/>
      <c r="H862" s="391"/>
      <c r="I862" s="393"/>
      <c r="J862" s="475"/>
      <c r="K862" s="477"/>
      <c r="L862" s="477"/>
      <c r="M862" s="477"/>
      <c r="N862" s="477"/>
      <c r="O862" s="477"/>
      <c r="P862" s="16"/>
      <c r="Q862" s="16"/>
    </row>
    <row r="863" spans="2:17" ht="16.149999999999999" customHeight="1" x14ac:dyDescent="0.2">
      <c r="C863" s="392"/>
      <c r="D863" s="392"/>
      <c r="E863" s="392"/>
      <c r="F863" s="392"/>
      <c r="G863" s="392"/>
      <c r="H863" s="392"/>
      <c r="I863" s="394"/>
      <c r="P863" s="16"/>
      <c r="Q863" s="16"/>
    </row>
    <row r="864" spans="2:17" ht="16.149999999999999" customHeight="1" x14ac:dyDescent="0.2">
      <c r="I864" s="199"/>
      <c r="J864" s="474" t="str">
        <f>IF(I865="","",IF(I865="Λ","J","L"))</f>
        <v/>
      </c>
      <c r="K864" s="477" t="str">
        <f>IF(I865="","",IF(I865="Λ","Πολύ σωστά! Ένα αλκαδιένιο έχει τουλάχιστον τρία ανθρακοάτομα στο μόριό του.",IF(I865="Σ","Είναι δυνατό να στηριχθούν οι δύο δδ που υπάρχουν στο μόριο ενός αλκαδιενίου, από μόνο δύο άτομα C;",IF(AND(I865&lt;&gt;"Λ",I865&lt;&gt;"Σ",I865&lt;&gt;""),"Ας αρθούμε στο ύψος των περιστάσεων, γράφοντας μόνο Σ ή Λ στα πορτοκαλόχρωμα κελιά!"))))</f>
        <v/>
      </c>
      <c r="L864" s="477"/>
      <c r="M864" s="477"/>
      <c r="N864" s="477"/>
      <c r="O864" s="477"/>
      <c r="P864" s="16"/>
      <c r="Q864" s="16"/>
    </row>
    <row r="865" spans="1:17" ht="16.149999999999999" customHeight="1" x14ac:dyDescent="0.2">
      <c r="B865" s="14" t="s">
        <v>314</v>
      </c>
      <c r="C865" s="469" t="s">
        <v>395</v>
      </c>
      <c r="D865" s="469"/>
      <c r="E865" s="469"/>
      <c r="F865" s="469"/>
      <c r="G865" s="469"/>
      <c r="H865" s="469"/>
      <c r="I865" s="393"/>
      <c r="J865" s="475"/>
      <c r="K865" s="477"/>
      <c r="L865" s="477"/>
      <c r="M865" s="477"/>
      <c r="N865" s="477"/>
      <c r="O865" s="477"/>
      <c r="P865" s="16"/>
      <c r="Q865" s="16"/>
    </row>
    <row r="866" spans="1:17" ht="16.149999999999999" customHeight="1" x14ac:dyDescent="0.2">
      <c r="C866" s="470"/>
      <c r="D866" s="470"/>
      <c r="E866" s="470"/>
      <c r="F866" s="470"/>
      <c r="G866" s="470"/>
      <c r="H866" s="470"/>
      <c r="I866" s="394"/>
      <c r="K866" s="72"/>
      <c r="L866" s="72"/>
      <c r="M866" s="72"/>
      <c r="N866" s="72"/>
      <c r="O866" s="72"/>
      <c r="P866" s="16"/>
      <c r="Q866" s="16"/>
    </row>
    <row r="867" spans="1:17" ht="16.149999999999999" customHeight="1" x14ac:dyDescent="0.2">
      <c r="I867" s="199"/>
      <c r="J867" s="474" t="str">
        <f>IF(I868="","",IF(I868="Λ","J","L"))</f>
        <v/>
      </c>
      <c r="K867" s="477" t="str">
        <f>IF(I868="","",IF(I868="Λ","Αν ήταν σωστός ο τύπος που δόθηκε, τότε η μεθύλενο-ομάδα θα μπορούσε να ονομάζεται και μεθύλιο!",IF(I868="Σ","Τότε ποιός είναι ο ΣΤ του μεθυλίου;",IF(AND(I868&lt;&gt;"Λ",I868&lt;&gt;"Σ",I868&lt;&gt;""),"Σοβαρέψου, σοβαρέψου, σοβαρέψου!"))))</f>
        <v/>
      </c>
      <c r="L867" s="477"/>
      <c r="M867" s="477"/>
      <c r="N867" s="477"/>
      <c r="O867" s="477"/>
      <c r="P867" s="16"/>
      <c r="Q867" s="16"/>
    </row>
    <row r="868" spans="1:17" ht="16.149999999999999" customHeight="1" x14ac:dyDescent="0.2">
      <c r="B868" s="14" t="s">
        <v>315</v>
      </c>
      <c r="C868" s="469" t="s">
        <v>396</v>
      </c>
      <c r="D868" s="469"/>
      <c r="E868" s="469"/>
      <c r="F868" s="469"/>
      <c r="G868" s="469"/>
      <c r="H868" s="469"/>
      <c r="I868" s="393"/>
      <c r="J868" s="475"/>
      <c r="K868" s="477"/>
      <c r="L868" s="477"/>
      <c r="M868" s="477"/>
      <c r="N868" s="477"/>
      <c r="O868" s="477"/>
      <c r="P868" s="16"/>
      <c r="Q868" s="16"/>
    </row>
    <row r="869" spans="1:17" ht="16.149999999999999" customHeight="1" x14ac:dyDescent="0.2">
      <c r="C869" s="470"/>
      <c r="D869" s="470"/>
      <c r="E869" s="470"/>
      <c r="F869" s="470"/>
      <c r="G869" s="470"/>
      <c r="H869" s="470"/>
      <c r="I869" s="394"/>
      <c r="K869" s="71"/>
      <c r="L869" s="71"/>
      <c r="M869" s="71"/>
      <c r="N869" s="71"/>
      <c r="O869" s="71"/>
      <c r="P869" s="16"/>
      <c r="Q869" s="16"/>
    </row>
    <row r="870" spans="1:17" ht="16.149999999999999" customHeight="1" x14ac:dyDescent="0.2">
      <c r="I870" s="199"/>
      <c r="J870" s="474" t="str">
        <f>IF(I871="","",IF(I871="Λ","J","L"))</f>
        <v/>
      </c>
      <c r="K870" s="477" t="str">
        <f>IF(I871="","",IF(I871="Λ","Είναι γνωστό ότι τα προπύλια είναι μόνο δύο.",IF(I871="Σ","Τρία πουλάκια κάθονταν…!",IF(AND(I871&lt;&gt;"Λ",I871&lt;&gt;"Σ",I871&lt;&gt;""),"Καλά είναι τα αστειάκια, όμως ας κάνουμε και λίγη δουλειά!"))))</f>
        <v/>
      </c>
      <c r="L870" s="477"/>
      <c r="M870" s="477"/>
      <c r="N870" s="477"/>
      <c r="O870" s="477"/>
      <c r="P870" s="16"/>
      <c r="Q870" s="16"/>
    </row>
    <row r="871" spans="1:17" ht="16.149999999999999" customHeight="1" x14ac:dyDescent="0.2">
      <c r="B871" s="14" t="s">
        <v>316</v>
      </c>
      <c r="C871" s="459" t="s">
        <v>907</v>
      </c>
      <c r="D871" s="391"/>
      <c r="E871" s="391"/>
      <c r="F871" s="391"/>
      <c r="G871" s="391"/>
      <c r="H871" s="391"/>
      <c r="I871" s="393"/>
      <c r="J871" s="475"/>
      <c r="K871" s="477"/>
      <c r="L871" s="477"/>
      <c r="M871" s="477"/>
      <c r="N871" s="477"/>
      <c r="O871" s="477"/>
      <c r="P871" s="16"/>
      <c r="Q871" s="16"/>
    </row>
    <row r="872" spans="1:17" ht="16.149999999999999" customHeight="1" x14ac:dyDescent="0.2">
      <c r="C872" s="392"/>
      <c r="D872" s="392"/>
      <c r="E872" s="392"/>
      <c r="F872" s="392"/>
      <c r="G872" s="392"/>
      <c r="H872" s="392"/>
      <c r="I872" s="394"/>
      <c r="P872" s="16"/>
      <c r="Q872" s="16"/>
    </row>
    <row r="873" spans="1:17" ht="16.149999999999999" customHeight="1" x14ac:dyDescent="0.2">
      <c r="I873" s="199"/>
      <c r="J873" s="474" t="str">
        <f>IF(I874="","",IF(I874="Σ","J","L"))</f>
        <v/>
      </c>
      <c r="K873" s="478" t="str">
        <f>IF(I874="","",IF(I874="Σ","Και το όνομα αυτής... προπανάλη.",IF(I874="Λ","Το καρβονύλιο στο δεξιό άκρο του τύπου, δεν αφήνει περιθώρια άλλης σκέψης. Είναι οπωσδήποτε αλδεΰδη.",IF(AND(I874&lt;&gt;"Λ",I874&lt;&gt;"Σ",I874&lt;&gt;""),"Χωρίς σχόλιο!"))))</f>
        <v/>
      </c>
      <c r="L873" s="478"/>
      <c r="M873" s="478"/>
      <c r="N873" s="478"/>
      <c r="O873" s="478"/>
      <c r="P873" s="16"/>
      <c r="Q873" s="16"/>
    </row>
    <row r="874" spans="1:17" ht="16.899999999999999" customHeight="1" x14ac:dyDescent="0.2">
      <c r="B874" s="14" t="s">
        <v>145</v>
      </c>
      <c r="C874" s="459" t="s">
        <v>669</v>
      </c>
      <c r="D874" s="391"/>
      <c r="E874" s="391"/>
      <c r="F874" s="391"/>
      <c r="G874" s="391"/>
      <c r="H874" s="391"/>
      <c r="I874" s="393"/>
      <c r="J874" s="475"/>
      <c r="K874" s="478"/>
      <c r="L874" s="478"/>
      <c r="M874" s="478"/>
      <c r="N874" s="478"/>
      <c r="O874" s="478"/>
      <c r="P874" s="16"/>
      <c r="Q874" s="16"/>
    </row>
    <row r="875" spans="1:17" ht="16.899999999999999" customHeight="1" x14ac:dyDescent="0.2">
      <c r="C875" s="392"/>
      <c r="D875" s="392"/>
      <c r="E875" s="392"/>
      <c r="F875" s="392"/>
      <c r="G875" s="392"/>
      <c r="H875" s="392"/>
      <c r="I875" s="394"/>
      <c r="P875" s="16"/>
      <c r="Q875" s="16"/>
    </row>
    <row r="876" spans="1:17" ht="16.149999999999999" customHeight="1" x14ac:dyDescent="0.2">
      <c r="I876" s="199"/>
      <c r="J876" s="474" t="str">
        <f>IF(I877="","",IF(I877="Σ","J","L"))</f>
        <v/>
      </c>
      <c r="K876" s="477" t="str">
        <f>IF(I877="","",IF(I877="Σ","Πολύ σωστά! Τα άτομα Η θα είναι κατά δύο λιγότερα από ότι στα κ. μ. οξέα, ώστε να σχηματιστεί 1δδ.",IF(I877="Λ","Κάνεις λάθος!",IF(AND(I877&lt;&gt;"Λ",I877&lt;&gt;"Σ",I877&lt;&gt;""),"… και έζησαν αυτοί καλοί και εμείς καλύτερα!"))))</f>
        <v/>
      </c>
      <c r="L876" s="477"/>
      <c r="M876" s="477"/>
      <c r="N876" s="477"/>
      <c r="O876" s="477"/>
      <c r="P876" s="16"/>
      <c r="Q876" s="16"/>
    </row>
    <row r="877" spans="1:17" ht="16.899999999999999" customHeight="1" x14ac:dyDescent="0.2">
      <c r="B877" s="14" t="s">
        <v>146</v>
      </c>
      <c r="C877" s="391" t="s">
        <v>668</v>
      </c>
      <c r="D877" s="391"/>
      <c r="E877" s="391"/>
      <c r="F877" s="391"/>
      <c r="G877" s="391"/>
      <c r="H877" s="391"/>
      <c r="I877" s="393"/>
      <c r="J877" s="475"/>
      <c r="K877" s="477"/>
      <c r="L877" s="477"/>
      <c r="M877" s="477"/>
      <c r="N877" s="477"/>
      <c r="O877" s="477"/>
      <c r="P877" s="16"/>
      <c r="Q877" s="16"/>
    </row>
    <row r="878" spans="1:17" ht="16.899999999999999" customHeight="1" x14ac:dyDescent="0.2">
      <c r="C878" s="392"/>
      <c r="D878" s="392"/>
      <c r="E878" s="392"/>
      <c r="F878" s="392"/>
      <c r="G878" s="392"/>
      <c r="H878" s="392"/>
      <c r="I878" s="394"/>
      <c r="P878" s="16"/>
      <c r="Q878" s="16"/>
    </row>
    <row r="879" spans="1:17" ht="16.149999999999999" customHeight="1" x14ac:dyDescent="0.2">
      <c r="P879" s="16"/>
      <c r="Q879" s="16"/>
    </row>
    <row r="880" spans="1:17" ht="16.149999999999999" customHeight="1" x14ac:dyDescent="0.2">
      <c r="A880" s="16"/>
      <c r="B880" s="16"/>
      <c r="C880" s="16"/>
      <c r="D880" s="16"/>
      <c r="E880" s="16"/>
      <c r="F880" s="16"/>
      <c r="G880" s="16"/>
      <c r="H880" s="16"/>
      <c r="I880" s="16"/>
      <c r="J880" s="214" t="s">
        <v>568</v>
      </c>
      <c r="K880" s="214"/>
      <c r="L880" s="214"/>
      <c r="M880" s="214"/>
      <c r="N880" s="214"/>
      <c r="O880" s="214"/>
      <c r="P880" s="16"/>
      <c r="Q880" s="16"/>
    </row>
    <row r="882" spans="1:3" ht="16.149999999999999" customHeight="1" x14ac:dyDescent="0.2">
      <c r="A882" s="251" t="s">
        <v>264</v>
      </c>
      <c r="B882" s="251"/>
      <c r="C882" s="251"/>
    </row>
    <row r="883" spans="1:3" ht="16.149999999999999" customHeight="1" x14ac:dyDescent="0.2">
      <c r="A883" s="250"/>
      <c r="B883" s="250"/>
      <c r="C883" s="250"/>
    </row>
    <row r="884" spans="1:3" ht="16.149999999999999" customHeight="1" x14ac:dyDescent="0.2">
      <c r="A884" s="246" t="s">
        <v>242</v>
      </c>
      <c r="B884" s="246"/>
      <c r="C884" s="246"/>
    </row>
  </sheetData>
  <sheetProtection algorithmName="SHA-512" hashValue="uTaxyT1+QJeWZbe49c31M5wHjVSgNACxTRHqV4VegnReDH7TAVVYb+2tWx2r7trOCKMhva63KoYin78CMBXl6Q==" saltValue="aqXWZwLwwf7wX4Zai4kFvA==" spinCount="100000" sheet="1" objects="1" scenarios="1"/>
  <mergeCells count="484">
    <mergeCell ref="A606:A607"/>
    <mergeCell ref="A882:C882"/>
    <mergeCell ref="A883:C883"/>
    <mergeCell ref="A884:C884"/>
    <mergeCell ref="J880:O880"/>
    <mergeCell ref="K876:O877"/>
    <mergeCell ref="K849:O850"/>
    <mergeCell ref="K852:O853"/>
    <mergeCell ref="K855:O856"/>
    <mergeCell ref="K861:O862"/>
    <mergeCell ref="K864:O865"/>
    <mergeCell ref="K867:O868"/>
    <mergeCell ref="K858:O859"/>
    <mergeCell ref="C874:H875"/>
    <mergeCell ref="I874:I875"/>
    <mergeCell ref="C859:H860"/>
    <mergeCell ref="J855:J856"/>
    <mergeCell ref="J858:J859"/>
    <mergeCell ref="K870:O871"/>
    <mergeCell ref="K873:O874"/>
    <mergeCell ref="J861:J862"/>
    <mergeCell ref="J870:J871"/>
    <mergeCell ref="J873:J874"/>
    <mergeCell ref="J849:J850"/>
    <mergeCell ref="J852:J853"/>
    <mergeCell ref="I877:I878"/>
    <mergeCell ref="I859:I860"/>
    <mergeCell ref="C856:H857"/>
    <mergeCell ref="I856:I857"/>
    <mergeCell ref="C862:H863"/>
    <mergeCell ref="I862:I863"/>
    <mergeCell ref="J876:J877"/>
    <mergeCell ref="J864:J865"/>
    <mergeCell ref="J867:J868"/>
    <mergeCell ref="C871:H872"/>
    <mergeCell ref="I871:I872"/>
    <mergeCell ref="I865:I866"/>
    <mergeCell ref="C868:H869"/>
    <mergeCell ref="I868:I869"/>
    <mergeCell ref="C865:H866"/>
    <mergeCell ref="C877:H878"/>
    <mergeCell ref="C853:H854"/>
    <mergeCell ref="I850:I851"/>
    <mergeCell ref="I853:I854"/>
    <mergeCell ref="B843:I843"/>
    <mergeCell ref="G844:I844"/>
    <mergeCell ref="B836:I839"/>
    <mergeCell ref="B840:I842"/>
    <mergeCell ref="B846:I848"/>
    <mergeCell ref="C850:H851"/>
    <mergeCell ref="B823:I825"/>
    <mergeCell ref="G834:I834"/>
    <mergeCell ref="B826:I827"/>
    <mergeCell ref="B829:I833"/>
    <mergeCell ref="B828:I828"/>
    <mergeCell ref="K836:O836"/>
    <mergeCell ref="K837:O839"/>
    <mergeCell ref="K840:O840"/>
    <mergeCell ref="K834:O835"/>
    <mergeCell ref="K841:O841"/>
    <mergeCell ref="K822:O822"/>
    <mergeCell ref="K823:O825"/>
    <mergeCell ref="K826:O826"/>
    <mergeCell ref="K827:O827"/>
    <mergeCell ref="K833:O833"/>
    <mergeCell ref="K828:O829"/>
    <mergeCell ref="K830:O830"/>
    <mergeCell ref="K831:O831"/>
    <mergeCell ref="K832:O832"/>
    <mergeCell ref="G812:G813"/>
    <mergeCell ref="E800:F801"/>
    <mergeCell ref="E802:F803"/>
    <mergeCell ref="E804:F805"/>
    <mergeCell ref="H800:H801"/>
    <mergeCell ref="G802:G803"/>
    <mergeCell ref="H802:H803"/>
    <mergeCell ref="G804:G805"/>
    <mergeCell ref="H804:H805"/>
    <mergeCell ref="G800:G801"/>
    <mergeCell ref="G808:G809"/>
    <mergeCell ref="H808:H809"/>
    <mergeCell ref="E810:F811"/>
    <mergeCell ref="G810:G811"/>
    <mergeCell ref="H810:H811"/>
    <mergeCell ref="G806:G807"/>
    <mergeCell ref="C772:D773"/>
    <mergeCell ref="E772:F773"/>
    <mergeCell ref="G772:H773"/>
    <mergeCell ref="C786:D787"/>
    <mergeCell ref="E786:F787"/>
    <mergeCell ref="G786:H787"/>
    <mergeCell ref="C802:D803"/>
    <mergeCell ref="C804:D805"/>
    <mergeCell ref="E806:F807"/>
    <mergeCell ref="C806:D807"/>
    <mergeCell ref="H796:H797"/>
    <mergeCell ref="C796:D797"/>
    <mergeCell ref="C798:D799"/>
    <mergeCell ref="E796:F797"/>
    <mergeCell ref="E798:F799"/>
    <mergeCell ref="H798:H799"/>
    <mergeCell ref="G798:G799"/>
    <mergeCell ref="C800:D801"/>
    <mergeCell ref="H806:H807"/>
    <mergeCell ref="E784:F785"/>
    <mergeCell ref="G784:H785"/>
    <mergeCell ref="E780:F781"/>
    <mergeCell ref="G780:H781"/>
    <mergeCell ref="C782:D783"/>
    <mergeCell ref="C706:I708"/>
    <mergeCell ref="B710:I714"/>
    <mergeCell ref="B740:J743"/>
    <mergeCell ref="C746:D747"/>
    <mergeCell ref="C748:D749"/>
    <mergeCell ref="C750:D751"/>
    <mergeCell ref="E744:F745"/>
    <mergeCell ref="E746:F747"/>
    <mergeCell ref="E748:F749"/>
    <mergeCell ref="C744:D745"/>
    <mergeCell ref="B737:J739"/>
    <mergeCell ref="E750:F751"/>
    <mergeCell ref="G744:H745"/>
    <mergeCell ref="G746:H747"/>
    <mergeCell ref="G748:H749"/>
    <mergeCell ref="G750:H751"/>
    <mergeCell ref="C732:D733"/>
    <mergeCell ref="C730:D731"/>
    <mergeCell ref="H734:H735"/>
    <mergeCell ref="E730:G731"/>
    <mergeCell ref="B716:D717"/>
    <mergeCell ref="E716:G717"/>
    <mergeCell ref="E718:G719"/>
    <mergeCell ref="E720:G721"/>
    <mergeCell ref="K706:M707"/>
    <mergeCell ref="K724:O725"/>
    <mergeCell ref="K726:O726"/>
    <mergeCell ref="K714:O717"/>
    <mergeCell ref="K718:O719"/>
    <mergeCell ref="K720:O720"/>
    <mergeCell ref="N706:N707"/>
    <mergeCell ref="K710:O712"/>
    <mergeCell ref="K713:O713"/>
    <mergeCell ref="C700:G701"/>
    <mergeCell ref="H700:I701"/>
    <mergeCell ref="C703:G704"/>
    <mergeCell ref="L733:O735"/>
    <mergeCell ref="K709:N709"/>
    <mergeCell ref="K727:O727"/>
    <mergeCell ref="I668:I669"/>
    <mergeCell ref="K697:N698"/>
    <mergeCell ref="B682:J684"/>
    <mergeCell ref="C685:G686"/>
    <mergeCell ref="H685:I686"/>
    <mergeCell ref="C694:G695"/>
    <mergeCell ref="H694:I695"/>
    <mergeCell ref="G668:H669"/>
    <mergeCell ref="I676:I678"/>
    <mergeCell ref="C676:H678"/>
    <mergeCell ref="I670:I671"/>
    <mergeCell ref="C662:F671"/>
    <mergeCell ref="H673:I674"/>
    <mergeCell ref="C673:G674"/>
    <mergeCell ref="I664:I665"/>
    <mergeCell ref="I662:I663"/>
    <mergeCell ref="I666:I667"/>
    <mergeCell ref="K703:N704"/>
    <mergeCell ref="E579:M580"/>
    <mergeCell ref="H657:J657"/>
    <mergeCell ref="C628:H629"/>
    <mergeCell ref="I628:J629"/>
    <mergeCell ref="M628:O629"/>
    <mergeCell ref="C622:H623"/>
    <mergeCell ref="I622:J623"/>
    <mergeCell ref="C625:H626"/>
    <mergeCell ref="I625:J626"/>
    <mergeCell ref="M603:O604"/>
    <mergeCell ref="C619:H620"/>
    <mergeCell ref="I619:J620"/>
    <mergeCell ref="B606:J613"/>
    <mergeCell ref="C597:D604"/>
    <mergeCell ref="E597:G598"/>
    <mergeCell ref="H597:I598"/>
    <mergeCell ref="E599:G600"/>
    <mergeCell ref="H599:I600"/>
    <mergeCell ref="E601:G602"/>
    <mergeCell ref="H601:I602"/>
    <mergeCell ref="M592:O593"/>
    <mergeCell ref="E586:G587"/>
    <mergeCell ref="E588:G589"/>
    <mergeCell ref="B581:J582"/>
    <mergeCell ref="E603:G604"/>
    <mergeCell ref="H603:I604"/>
    <mergeCell ref="H592:I593"/>
    <mergeCell ref="C584:D585"/>
    <mergeCell ref="E584:G585"/>
    <mergeCell ref="H584:I585"/>
    <mergeCell ref="H586:I587"/>
    <mergeCell ref="H588:I589"/>
    <mergeCell ref="H590:I591"/>
    <mergeCell ref="C595:D596"/>
    <mergeCell ref="E595:G596"/>
    <mergeCell ref="H595:I596"/>
    <mergeCell ref="C459:J463"/>
    <mergeCell ref="C467:J470"/>
    <mergeCell ref="C439:J440"/>
    <mergeCell ref="C446:J446"/>
    <mergeCell ref="C447:J449"/>
    <mergeCell ref="C454:J456"/>
    <mergeCell ref="C480:J480"/>
    <mergeCell ref="K359:K360"/>
    <mergeCell ref="L359:P361"/>
    <mergeCell ref="C423:J426"/>
    <mergeCell ref="C429:J435"/>
    <mergeCell ref="C368:J368"/>
    <mergeCell ref="C369:J369"/>
    <mergeCell ref="C362:J363"/>
    <mergeCell ref="C376:J381"/>
    <mergeCell ref="C382:J388"/>
    <mergeCell ref="C391:J394"/>
    <mergeCell ref="C399:J399"/>
    <mergeCell ref="C418:J422"/>
    <mergeCell ref="C405:J405"/>
    <mergeCell ref="C406:J406"/>
    <mergeCell ref="C415:J415"/>
    <mergeCell ref="F416:G417"/>
    <mergeCell ref="K330:K331"/>
    <mergeCell ref="L330:P334"/>
    <mergeCell ref="K298:K299"/>
    <mergeCell ref="L298:P303"/>
    <mergeCell ref="C352:J354"/>
    <mergeCell ref="C357:J359"/>
    <mergeCell ref="C346:J346"/>
    <mergeCell ref="F347:G348"/>
    <mergeCell ref="C349:J349"/>
    <mergeCell ref="E350:H351"/>
    <mergeCell ref="C304:J304"/>
    <mergeCell ref="C323:J324"/>
    <mergeCell ref="E308:H309"/>
    <mergeCell ref="F344:G345"/>
    <mergeCell ref="C330:J330"/>
    <mergeCell ref="C337:J342"/>
    <mergeCell ref="C343:J343"/>
    <mergeCell ref="C310:J312"/>
    <mergeCell ref="C257:J263"/>
    <mergeCell ref="C250:J256"/>
    <mergeCell ref="C329:J329"/>
    <mergeCell ref="C307:J307"/>
    <mergeCell ref="C315:J320"/>
    <mergeCell ref="F298:G299"/>
    <mergeCell ref="E305:H306"/>
    <mergeCell ref="F264:G265"/>
    <mergeCell ref="F267:G268"/>
    <mergeCell ref="C283:J287"/>
    <mergeCell ref="C291:J297"/>
    <mergeCell ref="C273:J273"/>
    <mergeCell ref="C276:J277"/>
    <mergeCell ref="C282:J282"/>
    <mergeCell ref="C269:J269"/>
    <mergeCell ref="C266:J266"/>
    <mergeCell ref="C300:J301"/>
    <mergeCell ref="C302:J303"/>
    <mergeCell ref="C193:J193"/>
    <mergeCell ref="C198:J198"/>
    <mergeCell ref="C199:J207"/>
    <mergeCell ref="C236:J240"/>
    <mergeCell ref="C244:J244"/>
    <mergeCell ref="C249:J249"/>
    <mergeCell ref="C187:J190"/>
    <mergeCell ref="L72:P77"/>
    <mergeCell ref="L87:P91"/>
    <mergeCell ref="M244:O244"/>
    <mergeCell ref="M245:O245"/>
    <mergeCell ref="M246:O246"/>
    <mergeCell ref="C89:J99"/>
    <mergeCell ref="C128:J128"/>
    <mergeCell ref="C183:J183"/>
    <mergeCell ref="C132:J135"/>
    <mergeCell ref="C138:J138"/>
    <mergeCell ref="C143:J143"/>
    <mergeCell ref="C88:J88"/>
    <mergeCell ref="C76:J85"/>
    <mergeCell ref="C144:J154"/>
    <mergeCell ref="L99:P99"/>
    <mergeCell ref="M2:O2"/>
    <mergeCell ref="B4:H5"/>
    <mergeCell ref="L63:P66"/>
    <mergeCell ref="C17:J24"/>
    <mergeCell ref="L41:P62"/>
    <mergeCell ref="K41:K42"/>
    <mergeCell ref="L8:P15"/>
    <mergeCell ref="K18:K19"/>
    <mergeCell ref="B7:J9"/>
    <mergeCell ref="C10:J10"/>
    <mergeCell ref="C11:J16"/>
    <mergeCell ref="B11:B12"/>
    <mergeCell ref="L18:P33"/>
    <mergeCell ref="K8:K9"/>
    <mergeCell ref="B25:J28"/>
    <mergeCell ref="C29:J29"/>
    <mergeCell ref="C54:J54"/>
    <mergeCell ref="C65:J65"/>
    <mergeCell ref="C30:J38"/>
    <mergeCell ref="C47:J52"/>
    <mergeCell ref="E53:H53"/>
    <mergeCell ref="C58:J59"/>
    <mergeCell ref="C528:J529"/>
    <mergeCell ref="D530:I531"/>
    <mergeCell ref="C532:J534"/>
    <mergeCell ref="C497:J498"/>
    <mergeCell ref="C504:J515"/>
    <mergeCell ref="C516:J522"/>
    <mergeCell ref="C523:J527"/>
    <mergeCell ref="C481:J483"/>
    <mergeCell ref="C487:J489"/>
    <mergeCell ref="C492:J494"/>
    <mergeCell ref="E542:F543"/>
    <mergeCell ref="G536:J537"/>
    <mergeCell ref="G538:H539"/>
    <mergeCell ref="I538:J539"/>
    <mergeCell ref="G540:H543"/>
    <mergeCell ref="I540:J541"/>
    <mergeCell ref="I542:J543"/>
    <mergeCell ref="C536:F537"/>
    <mergeCell ref="C538:D539"/>
    <mergeCell ref="C540:D543"/>
    <mergeCell ref="E538:F539"/>
    <mergeCell ref="E540:F541"/>
    <mergeCell ref="G544:H547"/>
    <mergeCell ref="I544:J545"/>
    <mergeCell ref="I546:J547"/>
    <mergeCell ref="M574:O574"/>
    <mergeCell ref="K563:K564"/>
    <mergeCell ref="L563:P567"/>
    <mergeCell ref="C549:J552"/>
    <mergeCell ref="B631:J633"/>
    <mergeCell ref="C635:D636"/>
    <mergeCell ref="E635:F636"/>
    <mergeCell ref="G635:H636"/>
    <mergeCell ref="M575:O575"/>
    <mergeCell ref="M576:O576"/>
    <mergeCell ref="C576:J576"/>
    <mergeCell ref="E590:G591"/>
    <mergeCell ref="E592:G593"/>
    <mergeCell ref="C586:D593"/>
    <mergeCell ref="C553:J553"/>
    <mergeCell ref="C554:J555"/>
    <mergeCell ref="C557:J559"/>
    <mergeCell ref="C561:J564"/>
    <mergeCell ref="C567:J567"/>
    <mergeCell ref="C571:J571"/>
    <mergeCell ref="C575:J575"/>
    <mergeCell ref="G639:H640"/>
    <mergeCell ref="G637:H638"/>
    <mergeCell ref="B680:J681"/>
    <mergeCell ref="G649:H650"/>
    <mergeCell ref="G647:H648"/>
    <mergeCell ref="G645:H646"/>
    <mergeCell ref="G643:H644"/>
    <mergeCell ref="E643:F644"/>
    <mergeCell ref="E641:F642"/>
    <mergeCell ref="E639:F640"/>
    <mergeCell ref="E637:F638"/>
    <mergeCell ref="C637:D638"/>
    <mergeCell ref="C643:D644"/>
    <mergeCell ref="C641:D642"/>
    <mergeCell ref="C639:D640"/>
    <mergeCell ref="C649:D650"/>
    <mergeCell ref="C647:D648"/>
    <mergeCell ref="C645:D646"/>
    <mergeCell ref="E649:F650"/>
    <mergeCell ref="E647:F648"/>
    <mergeCell ref="B656:J656"/>
    <mergeCell ref="C653:D654"/>
    <mergeCell ref="E653:F654"/>
    <mergeCell ref="G653:H654"/>
    <mergeCell ref="C697:G698"/>
    <mergeCell ref="K691:N692"/>
    <mergeCell ref="C688:G689"/>
    <mergeCell ref="H688:I689"/>
    <mergeCell ref="C691:G692"/>
    <mergeCell ref="G641:H642"/>
    <mergeCell ref="E651:F652"/>
    <mergeCell ref="C651:D652"/>
    <mergeCell ref="E645:F646"/>
    <mergeCell ref="B658:J660"/>
    <mergeCell ref="L676:O678"/>
    <mergeCell ref="K651:O654"/>
    <mergeCell ref="G651:H652"/>
    <mergeCell ref="G662:H663"/>
    <mergeCell ref="G664:H665"/>
    <mergeCell ref="G670:H671"/>
    <mergeCell ref="G666:H667"/>
    <mergeCell ref="L656:N657"/>
    <mergeCell ref="B718:B719"/>
    <mergeCell ref="B720:B721"/>
    <mergeCell ref="C734:D735"/>
    <mergeCell ref="B722:B723"/>
    <mergeCell ref="B724:B725"/>
    <mergeCell ref="B726:B727"/>
    <mergeCell ref="K721:O722"/>
    <mergeCell ref="E728:G729"/>
    <mergeCell ref="E724:G725"/>
    <mergeCell ref="H726:H727"/>
    <mergeCell ref="H728:H729"/>
    <mergeCell ref="H724:H725"/>
    <mergeCell ref="B732:B733"/>
    <mergeCell ref="B734:B735"/>
    <mergeCell ref="C718:D719"/>
    <mergeCell ref="C720:D721"/>
    <mergeCell ref="C722:D723"/>
    <mergeCell ref="C724:D725"/>
    <mergeCell ref="C726:D727"/>
    <mergeCell ref="C728:D729"/>
    <mergeCell ref="K723:O723"/>
    <mergeCell ref="E722:G723"/>
    <mergeCell ref="E726:G727"/>
    <mergeCell ref="H722:H723"/>
    <mergeCell ref="H718:H719"/>
    <mergeCell ref="H720:H721"/>
    <mergeCell ref="H730:H731"/>
    <mergeCell ref="H732:H733"/>
    <mergeCell ref="C760:D761"/>
    <mergeCell ref="G756:H757"/>
    <mergeCell ref="G758:H759"/>
    <mergeCell ref="C752:D753"/>
    <mergeCell ref="E758:F759"/>
    <mergeCell ref="C754:D755"/>
    <mergeCell ref="C756:D757"/>
    <mergeCell ref="C758:D759"/>
    <mergeCell ref="E760:F761"/>
    <mergeCell ref="B728:B729"/>
    <mergeCell ref="B730:B731"/>
    <mergeCell ref="E752:F753"/>
    <mergeCell ref="E754:F755"/>
    <mergeCell ref="E756:F757"/>
    <mergeCell ref="G752:H753"/>
    <mergeCell ref="G754:H755"/>
    <mergeCell ref="K761:O763"/>
    <mergeCell ref="B765:J771"/>
    <mergeCell ref="C762:D763"/>
    <mergeCell ref="G760:H761"/>
    <mergeCell ref="G762:H763"/>
    <mergeCell ref="K728:O728"/>
    <mergeCell ref="K729:O729"/>
    <mergeCell ref="E762:F763"/>
    <mergeCell ref="E734:G735"/>
    <mergeCell ref="E732:G733"/>
    <mergeCell ref="E782:F783"/>
    <mergeCell ref="G782:H783"/>
    <mergeCell ref="C774:D775"/>
    <mergeCell ref="C776:D777"/>
    <mergeCell ref="C780:D781"/>
    <mergeCell ref="C784:D785"/>
    <mergeCell ref="E774:F775"/>
    <mergeCell ref="G774:H775"/>
    <mergeCell ref="C778:D779"/>
    <mergeCell ref="E776:F777"/>
    <mergeCell ref="G776:H777"/>
    <mergeCell ref="E778:F779"/>
    <mergeCell ref="G778:H779"/>
    <mergeCell ref="M286:O286"/>
    <mergeCell ref="L843:N844"/>
    <mergeCell ref="M790:O791"/>
    <mergeCell ref="C788:D789"/>
    <mergeCell ref="E788:F789"/>
    <mergeCell ref="G788:H789"/>
    <mergeCell ref="C790:D791"/>
    <mergeCell ref="E790:F791"/>
    <mergeCell ref="G790:H791"/>
    <mergeCell ref="D821:I821"/>
    <mergeCell ref="K819:N819"/>
    <mergeCell ref="L811:O813"/>
    <mergeCell ref="B815:I820"/>
    <mergeCell ref="K816:M817"/>
    <mergeCell ref="N816:N817"/>
    <mergeCell ref="H812:H813"/>
    <mergeCell ref="K820:O821"/>
    <mergeCell ref="C812:D813"/>
    <mergeCell ref="E812:F813"/>
    <mergeCell ref="G796:G797"/>
    <mergeCell ref="B793:J794"/>
    <mergeCell ref="C808:D809"/>
    <mergeCell ref="C810:D811"/>
    <mergeCell ref="E808:F809"/>
  </mergeCells>
  <phoneticPr fontId="76" type="noConversion"/>
  <hyperlinks>
    <hyperlink ref="M246:O246" r:id="rId1" location="'ομόλογες σειρές'!A1" display="… στην αρχή της σελίδας"/>
    <hyperlink ref="M576:O576" r:id="rId2" location="'ομόλογες σειρές'!A1" display="… στην αρχή της σελίδας"/>
    <hyperlink ref="A884:C884" r:id="rId3" location="'ομόλογες σειρές'!A1" display="… στην αρχή της σελίδας"/>
    <hyperlink ref="O657" r:id="rId4" location="'Λύσεις ασκήσεων - προβλημάτων 1'!A76"/>
    <hyperlink ref="O844" r:id="rId5" location="'Λύσεις ασκήσεων - προβλημάτων 1'!A82"/>
    <hyperlink ref="M286:O286" r:id="rId6" location="'ταξινόμηση οργανικών ενώσεων'!A1" display="ταξινόμηση οργανικών ενώσεων"/>
  </hyperlinks>
  <pageMargins left="0.75" right="0.75" top="1" bottom="1" header="0.5" footer="0.5"/>
  <pageSetup paperSize="9" orientation="portrait" horizontalDpi="300" verticalDpi="300" r:id="rId7"/>
  <headerFooter alignWithMargins="0"/>
  <drawing r:id="rId8"/>
  <legacyDrawing r:id="rId9"/>
  <oleObjects>
    <mc:AlternateContent xmlns:mc="http://schemas.openxmlformats.org/markup-compatibility/2006">
      <mc:Choice Requires="x14">
        <oleObject progId="Equation.3" shapeId="9050" r:id="rId10">
          <objectPr defaultSize="0" autoPict="0" r:id="rId11">
            <anchor moveWithCells="1">
              <from>
                <xdr:col>3</xdr:col>
                <xdr:colOff>66675</xdr:colOff>
                <xdr:row>567</xdr:row>
                <xdr:rowOff>76200</xdr:rowOff>
              </from>
              <to>
                <xdr:col>3</xdr:col>
                <xdr:colOff>495300</xdr:colOff>
                <xdr:row>569</xdr:row>
                <xdr:rowOff>152400</xdr:rowOff>
              </to>
            </anchor>
          </objectPr>
        </oleObject>
      </mc:Choice>
      <mc:Fallback>
        <oleObject progId="Equation.3" shapeId="9050" r:id="rId10"/>
      </mc:Fallback>
    </mc:AlternateContent>
    <mc:AlternateContent xmlns:mc="http://schemas.openxmlformats.org/markup-compatibility/2006">
      <mc:Choice Requires="x14">
        <oleObject progId="Equation.3" shapeId="9057" r:id="rId12">
          <objectPr defaultSize="0" autoPict="0" r:id="rId13">
            <anchor moveWithCells="1">
              <from>
                <xdr:col>2</xdr:col>
                <xdr:colOff>428625</xdr:colOff>
                <xdr:row>571</xdr:row>
                <xdr:rowOff>57150</xdr:rowOff>
              </from>
              <to>
                <xdr:col>5</xdr:col>
                <xdr:colOff>247650</xdr:colOff>
                <xdr:row>573</xdr:row>
                <xdr:rowOff>66675</xdr:rowOff>
              </to>
            </anchor>
          </objectPr>
        </oleObject>
      </mc:Choice>
      <mc:Fallback>
        <oleObject progId="Equation.3" shapeId="9057" r:id="rId12"/>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6"/>
  <sheetViews>
    <sheetView zoomScale="93" zoomScaleNormal="93" workbookViewId="0"/>
  </sheetViews>
  <sheetFormatPr defaultColWidth="9.140625" defaultRowHeight="16.149999999999999" customHeight="1" x14ac:dyDescent="0.2"/>
  <cols>
    <col min="1" max="16384" width="9.140625" style="50"/>
  </cols>
  <sheetData>
    <row r="1" spans="1:17" ht="16.149999999999999" customHeight="1" x14ac:dyDescent="0.2">
      <c r="A1" s="13"/>
      <c r="B1" s="13"/>
      <c r="C1" s="13"/>
      <c r="D1" s="13"/>
      <c r="E1" s="13"/>
      <c r="F1" s="13"/>
      <c r="G1" s="13"/>
      <c r="H1" s="13"/>
      <c r="I1" s="13"/>
      <c r="J1" s="13"/>
      <c r="K1" s="13"/>
      <c r="L1" s="13"/>
      <c r="M1" s="13"/>
      <c r="N1" s="13"/>
      <c r="O1" s="13"/>
      <c r="P1" s="16"/>
      <c r="Q1" s="16"/>
    </row>
    <row r="2" spans="1:17" ht="16.149999999999999" customHeight="1" x14ac:dyDescent="0.2">
      <c r="A2" s="16"/>
      <c r="B2" s="16"/>
      <c r="C2" s="16"/>
      <c r="D2" s="16"/>
      <c r="E2" s="16"/>
      <c r="F2" s="16"/>
      <c r="G2" s="16"/>
      <c r="H2" s="16"/>
      <c r="I2" s="16"/>
      <c r="J2" s="16"/>
      <c r="K2" s="16"/>
      <c r="L2" s="16"/>
      <c r="M2" s="339" t="s">
        <v>359</v>
      </c>
      <c r="N2" s="339"/>
      <c r="O2" s="339"/>
      <c r="P2" s="16"/>
      <c r="Q2" s="16"/>
    </row>
    <row r="3" spans="1:17" ht="16.149999999999999" customHeight="1" x14ac:dyDescent="0.2">
      <c r="A3" s="13"/>
      <c r="B3" s="13"/>
      <c r="C3" s="13"/>
      <c r="D3" s="13"/>
      <c r="E3" s="13"/>
      <c r="F3" s="13"/>
      <c r="G3" s="13"/>
      <c r="H3" s="13"/>
      <c r="I3" s="13"/>
      <c r="J3" s="13"/>
      <c r="K3" s="13"/>
      <c r="L3" s="13"/>
      <c r="M3" s="13"/>
      <c r="N3" s="13"/>
      <c r="O3" s="13"/>
      <c r="P3" s="16"/>
      <c r="Q3" s="16"/>
    </row>
    <row r="4" spans="1:17" ht="16.149999999999999" customHeight="1" x14ac:dyDescent="0.2">
      <c r="A4" s="13"/>
      <c r="B4" s="212" t="s">
        <v>908</v>
      </c>
      <c r="C4" s="212"/>
      <c r="D4" s="212"/>
      <c r="E4" s="212"/>
      <c r="F4" s="212"/>
      <c r="G4" s="212"/>
      <c r="H4" s="212"/>
      <c r="I4" s="13"/>
      <c r="J4" s="13"/>
      <c r="K4" s="13"/>
      <c r="L4" s="13"/>
      <c r="M4" s="13"/>
      <c r="N4" s="13"/>
      <c r="O4" s="13"/>
      <c r="P4" s="16"/>
      <c r="Q4" s="16"/>
    </row>
    <row r="5" spans="1:17" ht="16.149999999999999" customHeight="1" x14ac:dyDescent="0.2">
      <c r="A5" s="13"/>
      <c r="B5" s="212"/>
      <c r="C5" s="212"/>
      <c r="D5" s="212"/>
      <c r="E5" s="212"/>
      <c r="F5" s="212"/>
      <c r="G5" s="212"/>
      <c r="H5" s="212"/>
      <c r="I5" s="13"/>
      <c r="J5" s="13"/>
      <c r="K5" s="13"/>
      <c r="L5" s="13"/>
      <c r="M5" s="13"/>
      <c r="N5" s="13"/>
      <c r="O5" s="13"/>
      <c r="P5" s="16"/>
      <c r="Q5" s="16"/>
    </row>
    <row r="6" spans="1:17" ht="16.149999999999999" customHeight="1" x14ac:dyDescent="0.2">
      <c r="A6" s="13"/>
      <c r="B6" s="13"/>
      <c r="C6" s="13"/>
      <c r="D6" s="13"/>
      <c r="E6" s="13"/>
      <c r="F6" s="17"/>
      <c r="G6" s="17"/>
      <c r="H6" s="17"/>
      <c r="I6" s="17"/>
      <c r="J6" s="17"/>
      <c r="K6" s="13"/>
      <c r="L6" s="13"/>
      <c r="M6" s="13"/>
      <c r="N6" s="13"/>
      <c r="O6" s="13"/>
      <c r="P6" s="16"/>
      <c r="Q6" s="16"/>
    </row>
    <row r="7" spans="1:17" ht="16.149999999999999" customHeight="1" x14ac:dyDescent="0.2">
      <c r="B7" s="240" t="s">
        <v>1122</v>
      </c>
      <c r="C7" s="240"/>
      <c r="D7" s="240"/>
      <c r="E7" s="240"/>
      <c r="F7" s="240"/>
      <c r="G7" s="240"/>
      <c r="H7" s="240"/>
      <c r="I7" s="240"/>
      <c r="J7" s="240"/>
      <c r="P7" s="16"/>
      <c r="Q7" s="16"/>
    </row>
    <row r="8" spans="1:17" ht="16.149999999999999" customHeight="1" x14ac:dyDescent="0.2">
      <c r="B8" s="240"/>
      <c r="C8" s="240"/>
      <c r="D8" s="240"/>
      <c r="E8" s="240"/>
      <c r="F8" s="240"/>
      <c r="G8" s="240"/>
      <c r="H8" s="240"/>
      <c r="I8" s="240"/>
      <c r="J8" s="240"/>
      <c r="P8" s="16"/>
      <c r="Q8" s="16"/>
    </row>
    <row r="9" spans="1:17" ht="16.149999999999999" customHeight="1" x14ac:dyDescent="0.2">
      <c r="B9" s="240"/>
      <c r="C9" s="240"/>
      <c r="D9" s="240"/>
      <c r="E9" s="240"/>
      <c r="F9" s="240"/>
      <c r="G9" s="240"/>
      <c r="H9" s="240"/>
      <c r="I9" s="240"/>
      <c r="J9" s="240"/>
      <c r="P9" s="16"/>
      <c r="Q9" s="16"/>
    </row>
    <row r="10" spans="1:17" ht="16.149999999999999" customHeight="1" x14ac:dyDescent="0.2">
      <c r="B10" s="240"/>
      <c r="C10" s="240"/>
      <c r="D10" s="240"/>
      <c r="E10" s="240"/>
      <c r="F10" s="240"/>
      <c r="G10" s="240"/>
      <c r="H10" s="240"/>
      <c r="I10" s="240"/>
      <c r="J10" s="240"/>
      <c r="P10" s="16"/>
      <c r="Q10" s="16"/>
    </row>
    <row r="11" spans="1:17" ht="16.149999999999999" customHeight="1" x14ac:dyDescent="0.2">
      <c r="B11" s="240"/>
      <c r="C11" s="240"/>
      <c r="D11" s="240"/>
      <c r="E11" s="240"/>
      <c r="F11" s="240"/>
      <c r="G11" s="240"/>
      <c r="H11" s="240"/>
      <c r="I11" s="240"/>
      <c r="J11" s="240"/>
      <c r="P11" s="16"/>
      <c r="Q11" s="16"/>
    </row>
    <row r="12" spans="1:17" ht="16.149999999999999" customHeight="1" x14ac:dyDescent="0.2">
      <c r="B12" s="240" t="s">
        <v>1123</v>
      </c>
      <c r="C12" s="368"/>
      <c r="D12" s="368"/>
      <c r="E12" s="368"/>
      <c r="F12" s="368"/>
      <c r="G12" s="368"/>
      <c r="H12" s="368"/>
      <c r="I12" s="368"/>
      <c r="J12" s="368"/>
      <c r="P12" s="16"/>
      <c r="Q12" s="16"/>
    </row>
    <row r="13" spans="1:17" ht="16.149999999999999" customHeight="1" x14ac:dyDescent="0.2">
      <c r="B13" s="368"/>
      <c r="C13" s="368"/>
      <c r="D13" s="368"/>
      <c r="E13" s="368"/>
      <c r="F13" s="368"/>
      <c r="G13" s="368"/>
      <c r="H13" s="368"/>
      <c r="I13" s="368"/>
      <c r="J13" s="368"/>
      <c r="P13" s="16"/>
      <c r="Q13" s="16"/>
    </row>
    <row r="14" spans="1:17" ht="16.149999999999999" customHeight="1" x14ac:dyDescent="0.2">
      <c r="B14" s="368"/>
      <c r="C14" s="368"/>
      <c r="D14" s="368"/>
      <c r="E14" s="368"/>
      <c r="F14" s="368"/>
      <c r="G14" s="368"/>
      <c r="H14" s="368"/>
      <c r="I14" s="368"/>
      <c r="J14" s="368"/>
      <c r="P14" s="16"/>
      <c r="Q14" s="16"/>
    </row>
    <row r="15" spans="1:17" ht="16.149999999999999" customHeight="1" x14ac:dyDescent="0.2">
      <c r="B15" s="368"/>
      <c r="C15" s="368"/>
      <c r="D15" s="368"/>
      <c r="E15" s="368"/>
      <c r="F15" s="368"/>
      <c r="G15" s="368"/>
      <c r="H15" s="368"/>
      <c r="I15" s="368"/>
      <c r="J15" s="368"/>
      <c r="P15" s="16"/>
      <c r="Q15" s="16"/>
    </row>
    <row r="16" spans="1:17" ht="16.149999999999999" customHeight="1" x14ac:dyDescent="0.2">
      <c r="B16" s="240" t="s">
        <v>1124</v>
      </c>
      <c r="C16" s="368"/>
      <c r="D16" s="368"/>
      <c r="E16" s="368"/>
      <c r="F16" s="368"/>
      <c r="G16" s="368"/>
      <c r="H16" s="368"/>
      <c r="I16" s="368"/>
      <c r="J16" s="368"/>
      <c r="P16" s="16"/>
      <c r="Q16" s="16"/>
    </row>
    <row r="17" spans="2:17" ht="16.149999999999999" customHeight="1" x14ac:dyDescent="0.2">
      <c r="B17" s="368"/>
      <c r="C17" s="368"/>
      <c r="D17" s="368"/>
      <c r="E17" s="368"/>
      <c r="F17" s="368"/>
      <c r="G17" s="368"/>
      <c r="H17" s="368"/>
      <c r="I17" s="368"/>
      <c r="J17" s="368"/>
      <c r="P17" s="16"/>
      <c r="Q17" s="16"/>
    </row>
    <row r="18" spans="2:17" ht="16.149999999999999" customHeight="1" x14ac:dyDescent="0.2">
      <c r="B18" s="368"/>
      <c r="C18" s="368"/>
      <c r="D18" s="368"/>
      <c r="E18" s="368"/>
      <c r="F18" s="368"/>
      <c r="G18" s="368"/>
      <c r="H18" s="368"/>
      <c r="I18" s="368"/>
      <c r="J18" s="368"/>
      <c r="P18" s="16"/>
      <c r="Q18" s="16"/>
    </row>
    <row r="19" spans="2:17" ht="16.149999999999999" customHeight="1" x14ac:dyDescent="0.2">
      <c r="B19" s="368"/>
      <c r="C19" s="368"/>
      <c r="D19" s="368"/>
      <c r="E19" s="368"/>
      <c r="F19" s="368"/>
      <c r="G19" s="368"/>
      <c r="H19" s="368"/>
      <c r="I19" s="368"/>
      <c r="J19" s="368"/>
      <c r="P19" s="16"/>
      <c r="Q19" s="16"/>
    </row>
    <row r="20" spans="2:17" ht="16.149999999999999" customHeight="1" x14ac:dyDescent="0.2">
      <c r="B20" s="368"/>
      <c r="C20" s="368"/>
      <c r="D20" s="368"/>
      <c r="E20" s="368"/>
      <c r="F20" s="368"/>
      <c r="G20" s="368"/>
      <c r="H20" s="368"/>
      <c r="I20" s="368"/>
      <c r="J20" s="368"/>
      <c r="P20" s="16"/>
      <c r="Q20" s="16"/>
    </row>
    <row r="21" spans="2:17" ht="16.149999999999999" customHeight="1" x14ac:dyDescent="0.2">
      <c r="B21" s="368"/>
      <c r="C21" s="368"/>
      <c r="D21" s="368"/>
      <c r="E21" s="368"/>
      <c r="F21" s="368"/>
      <c r="G21" s="368"/>
      <c r="H21" s="368"/>
      <c r="I21" s="368"/>
      <c r="J21" s="368"/>
      <c r="P21" s="16"/>
      <c r="Q21" s="16"/>
    </row>
    <row r="22" spans="2:17" ht="16.149999999999999" customHeight="1" x14ac:dyDescent="0.2">
      <c r="B22" s="368"/>
      <c r="C22" s="368"/>
      <c r="D22" s="368"/>
      <c r="E22" s="368"/>
      <c r="F22" s="368"/>
      <c r="G22" s="368"/>
      <c r="H22" s="368"/>
      <c r="I22" s="368"/>
      <c r="J22" s="368"/>
      <c r="P22" s="16"/>
      <c r="Q22" s="16"/>
    </row>
    <row r="23" spans="2:17" ht="16.149999999999999" customHeight="1" x14ac:dyDescent="0.2">
      <c r="B23" s="240" t="s">
        <v>1125</v>
      </c>
      <c r="C23" s="368"/>
      <c r="D23" s="368"/>
      <c r="E23" s="368"/>
      <c r="F23" s="368"/>
      <c r="G23" s="368"/>
      <c r="H23" s="368"/>
      <c r="I23" s="368"/>
      <c r="J23" s="368"/>
      <c r="P23" s="16"/>
      <c r="Q23" s="16"/>
    </row>
    <row r="24" spans="2:17" ht="16.149999999999999" customHeight="1" x14ac:dyDescent="0.2">
      <c r="B24" s="368"/>
      <c r="C24" s="368"/>
      <c r="D24" s="368"/>
      <c r="E24" s="368"/>
      <c r="F24" s="368"/>
      <c r="G24" s="368"/>
      <c r="H24" s="368"/>
      <c r="I24" s="368"/>
      <c r="J24" s="368"/>
      <c r="P24" s="16"/>
      <c r="Q24" s="16"/>
    </row>
    <row r="25" spans="2:17" ht="16.149999999999999" customHeight="1" x14ac:dyDescent="0.2">
      <c r="B25" s="368"/>
      <c r="C25" s="368"/>
      <c r="D25" s="368"/>
      <c r="E25" s="368"/>
      <c r="F25" s="368"/>
      <c r="G25" s="368"/>
      <c r="H25" s="368"/>
      <c r="I25" s="368"/>
      <c r="J25" s="368"/>
      <c r="P25" s="16"/>
      <c r="Q25" s="16"/>
    </row>
    <row r="26" spans="2:17" ht="16.149999999999999" customHeight="1" x14ac:dyDescent="0.2">
      <c r="B26" s="368"/>
      <c r="C26" s="368"/>
      <c r="D26" s="368"/>
      <c r="E26" s="368"/>
      <c r="F26" s="368"/>
      <c r="G26" s="368"/>
      <c r="H26" s="368"/>
      <c r="I26" s="368"/>
      <c r="J26" s="368"/>
      <c r="P26" s="16"/>
      <c r="Q26" s="16"/>
    </row>
    <row r="27" spans="2:17" ht="16.149999999999999" customHeight="1" x14ac:dyDescent="0.2">
      <c r="B27" s="368"/>
      <c r="C27" s="368"/>
      <c r="D27" s="368"/>
      <c r="E27" s="368"/>
      <c r="F27" s="368"/>
      <c r="G27" s="368"/>
      <c r="H27" s="368"/>
      <c r="I27" s="368"/>
      <c r="J27" s="368"/>
      <c r="P27" s="16"/>
      <c r="Q27" s="16"/>
    </row>
    <row r="28" spans="2:17" ht="16.149999999999999" customHeight="1" x14ac:dyDescent="0.2">
      <c r="B28" s="368"/>
      <c r="C28" s="368"/>
      <c r="D28" s="368"/>
      <c r="E28" s="368"/>
      <c r="F28" s="368"/>
      <c r="G28" s="368"/>
      <c r="H28" s="368"/>
      <c r="I28" s="368"/>
      <c r="J28" s="368"/>
      <c r="P28" s="16"/>
      <c r="Q28" s="16"/>
    </row>
    <row r="29" spans="2:17" ht="16.149999999999999" customHeight="1" x14ac:dyDescent="0.2">
      <c r="B29" s="368"/>
      <c r="C29" s="368"/>
      <c r="D29" s="368"/>
      <c r="E29" s="368"/>
      <c r="F29" s="368"/>
      <c r="G29" s="368"/>
      <c r="H29" s="368"/>
      <c r="I29" s="368"/>
      <c r="J29" s="368"/>
      <c r="P29" s="16"/>
      <c r="Q29" s="16"/>
    </row>
    <row r="30" spans="2:17" ht="16.149999999999999" customHeight="1" x14ac:dyDescent="0.2">
      <c r="B30" s="368"/>
      <c r="C30" s="368"/>
      <c r="D30" s="368"/>
      <c r="E30" s="368"/>
      <c r="F30" s="368"/>
      <c r="G30" s="368"/>
      <c r="H30" s="368"/>
      <c r="I30" s="368"/>
      <c r="J30" s="368"/>
      <c r="P30" s="16"/>
      <c r="Q30" s="16"/>
    </row>
    <row r="31" spans="2:17" ht="16.149999999999999" customHeight="1" x14ac:dyDescent="0.2">
      <c r="B31" s="368"/>
      <c r="C31" s="368"/>
      <c r="D31" s="368"/>
      <c r="E31" s="368"/>
      <c r="F31" s="368"/>
      <c r="G31" s="368"/>
      <c r="H31" s="368"/>
      <c r="I31" s="368"/>
      <c r="J31" s="368"/>
      <c r="P31" s="16"/>
      <c r="Q31" s="16"/>
    </row>
    <row r="32" spans="2:17" ht="16.149999999999999" customHeight="1" x14ac:dyDescent="0.2">
      <c r="P32" s="16"/>
      <c r="Q32" s="16"/>
    </row>
    <row r="33" spans="2:17" ht="16.149999999999999" customHeight="1" x14ac:dyDescent="0.2">
      <c r="P33" s="16"/>
      <c r="Q33" s="16"/>
    </row>
    <row r="34" spans="2:17" ht="16.149999999999999" customHeight="1" x14ac:dyDescent="0.2">
      <c r="B34" s="240" t="s">
        <v>909</v>
      </c>
      <c r="C34" s="368"/>
      <c r="D34" s="368"/>
      <c r="E34" s="368"/>
      <c r="F34" s="368"/>
      <c r="G34" s="368"/>
      <c r="H34" s="368"/>
      <c r="I34" s="368"/>
      <c r="J34" s="368"/>
      <c r="P34" s="16"/>
      <c r="Q34" s="16"/>
    </row>
    <row r="35" spans="2:17" ht="16.149999999999999" customHeight="1" x14ac:dyDescent="0.2">
      <c r="B35" s="368"/>
      <c r="C35" s="368"/>
      <c r="D35" s="368"/>
      <c r="E35" s="368"/>
      <c r="F35" s="368"/>
      <c r="G35" s="368"/>
      <c r="H35" s="368"/>
      <c r="I35" s="368"/>
      <c r="J35" s="368"/>
      <c r="P35" s="16"/>
      <c r="Q35" s="16"/>
    </row>
    <row r="36" spans="2:17" ht="16.149999999999999" customHeight="1" x14ac:dyDescent="0.2">
      <c r="B36" s="368"/>
      <c r="C36" s="368"/>
      <c r="D36" s="368"/>
      <c r="E36" s="368"/>
      <c r="F36" s="368"/>
      <c r="G36" s="368"/>
      <c r="H36" s="368"/>
      <c r="I36" s="368"/>
      <c r="J36" s="368"/>
      <c r="P36" s="16"/>
      <c r="Q36" s="16"/>
    </row>
    <row r="37" spans="2:17" ht="16.149999999999999" customHeight="1" x14ac:dyDescent="0.2">
      <c r="B37" s="368"/>
      <c r="C37" s="368"/>
      <c r="D37" s="368"/>
      <c r="E37" s="368"/>
      <c r="F37" s="368"/>
      <c r="G37" s="368"/>
      <c r="H37" s="368"/>
      <c r="I37" s="368"/>
      <c r="J37" s="368"/>
      <c r="P37" s="16"/>
      <c r="Q37" s="16"/>
    </row>
    <row r="38" spans="2:17" ht="16.149999999999999" customHeight="1" x14ac:dyDescent="0.2">
      <c r="B38" s="368"/>
      <c r="C38" s="368"/>
      <c r="D38" s="368"/>
      <c r="E38" s="368"/>
      <c r="F38" s="368"/>
      <c r="G38" s="368"/>
      <c r="H38" s="368"/>
      <c r="I38" s="368"/>
      <c r="J38" s="368"/>
      <c r="P38" s="16"/>
      <c r="Q38" s="16"/>
    </row>
    <row r="39" spans="2:17" ht="16.149999999999999" customHeight="1" x14ac:dyDescent="0.2">
      <c r="B39" s="368"/>
      <c r="C39" s="368"/>
      <c r="D39" s="368"/>
      <c r="E39" s="368"/>
      <c r="F39" s="368"/>
      <c r="G39" s="368"/>
      <c r="H39" s="368"/>
      <c r="I39" s="368"/>
      <c r="J39" s="368"/>
      <c r="P39" s="16"/>
      <c r="Q39" s="16"/>
    </row>
    <row r="40" spans="2:17" ht="16.149999999999999" customHeight="1" x14ac:dyDescent="0.2">
      <c r="B40" s="368"/>
      <c r="C40" s="368"/>
      <c r="D40" s="368"/>
      <c r="E40" s="368"/>
      <c r="F40" s="368"/>
      <c r="G40" s="368"/>
      <c r="H40" s="368"/>
      <c r="I40" s="368"/>
      <c r="J40" s="368"/>
      <c r="P40" s="16"/>
      <c r="Q40" s="16"/>
    </row>
    <row r="41" spans="2:17" ht="16.149999999999999" customHeight="1" x14ac:dyDescent="0.2">
      <c r="C41" s="537" t="s">
        <v>910</v>
      </c>
      <c r="D41" s="538"/>
      <c r="E41" s="538"/>
      <c r="F41" s="538"/>
      <c r="G41" s="538"/>
      <c r="H41" s="538"/>
      <c r="I41" s="538"/>
      <c r="J41" s="539"/>
      <c r="P41" s="16"/>
      <c r="Q41" s="16"/>
    </row>
    <row r="42" spans="2:17" ht="16.149999999999999" customHeight="1" x14ac:dyDescent="0.2">
      <c r="C42" s="540"/>
      <c r="D42" s="541"/>
      <c r="E42" s="541"/>
      <c r="F42" s="541"/>
      <c r="G42" s="541"/>
      <c r="H42" s="541"/>
      <c r="I42" s="541"/>
      <c r="J42" s="542"/>
      <c r="P42" s="16"/>
      <c r="Q42" s="16"/>
    </row>
    <row r="43" spans="2:17" ht="16.149999999999999" customHeight="1" x14ac:dyDescent="0.2">
      <c r="C43" s="540"/>
      <c r="D43" s="541"/>
      <c r="E43" s="541"/>
      <c r="F43" s="541"/>
      <c r="G43" s="541"/>
      <c r="H43" s="541"/>
      <c r="I43" s="541"/>
      <c r="J43" s="542"/>
      <c r="P43" s="16"/>
      <c r="Q43" s="16"/>
    </row>
    <row r="44" spans="2:17" ht="16.149999999999999" customHeight="1" x14ac:dyDescent="0.2">
      <c r="C44" s="540"/>
      <c r="D44" s="541"/>
      <c r="E44" s="541"/>
      <c r="F44" s="541"/>
      <c r="G44" s="541"/>
      <c r="H44" s="541"/>
      <c r="I44" s="541"/>
      <c r="J44" s="542"/>
      <c r="P44" s="16"/>
      <c r="Q44" s="16"/>
    </row>
    <row r="45" spans="2:17" ht="16.149999999999999" customHeight="1" x14ac:dyDescent="0.2">
      <c r="C45" s="543"/>
      <c r="D45" s="544"/>
      <c r="E45" s="544"/>
      <c r="F45" s="544"/>
      <c r="G45" s="544"/>
      <c r="H45" s="544"/>
      <c r="I45" s="544"/>
      <c r="J45" s="545"/>
      <c r="P45" s="16"/>
      <c r="Q45" s="16"/>
    </row>
    <row r="46" spans="2:17" ht="16.149999999999999" customHeight="1" x14ac:dyDescent="0.2">
      <c r="P46" s="16"/>
      <c r="Q46" s="16"/>
    </row>
    <row r="47" spans="2:17" ht="16.149999999999999" customHeight="1" x14ac:dyDescent="0.2">
      <c r="C47" s="528" t="s">
        <v>1126</v>
      </c>
      <c r="D47" s="529"/>
      <c r="E47" s="529"/>
      <c r="F47" s="529"/>
      <c r="G47" s="529"/>
      <c r="H47" s="529"/>
      <c r="I47" s="529"/>
      <c r="J47" s="530"/>
      <c r="P47" s="16"/>
      <c r="Q47" s="16"/>
    </row>
    <row r="48" spans="2:17" ht="16.149999999999999" customHeight="1" x14ac:dyDescent="0.2">
      <c r="C48" s="531"/>
      <c r="D48" s="532"/>
      <c r="E48" s="532"/>
      <c r="F48" s="532"/>
      <c r="G48" s="532"/>
      <c r="H48" s="532"/>
      <c r="I48" s="532"/>
      <c r="J48" s="533"/>
      <c r="P48" s="16"/>
      <c r="Q48" s="16"/>
    </row>
    <row r="49" spans="2:17" ht="16.149999999999999" customHeight="1" x14ac:dyDescent="0.2">
      <c r="C49" s="531"/>
      <c r="D49" s="532"/>
      <c r="E49" s="532"/>
      <c r="F49" s="532"/>
      <c r="G49" s="532"/>
      <c r="H49" s="532"/>
      <c r="I49" s="532"/>
      <c r="J49" s="533"/>
      <c r="P49" s="16"/>
      <c r="Q49" s="16"/>
    </row>
    <row r="50" spans="2:17" ht="16.149999999999999" customHeight="1" x14ac:dyDescent="0.2">
      <c r="C50" s="531"/>
      <c r="D50" s="532"/>
      <c r="E50" s="532"/>
      <c r="F50" s="532"/>
      <c r="G50" s="532"/>
      <c r="H50" s="532"/>
      <c r="I50" s="532"/>
      <c r="J50" s="533"/>
      <c r="P50" s="16"/>
      <c r="Q50" s="16"/>
    </row>
    <row r="51" spans="2:17" ht="16.149999999999999" customHeight="1" x14ac:dyDescent="0.2">
      <c r="C51" s="531"/>
      <c r="D51" s="532"/>
      <c r="E51" s="532"/>
      <c r="F51" s="532"/>
      <c r="G51" s="532"/>
      <c r="H51" s="532"/>
      <c r="I51" s="532"/>
      <c r="J51" s="533"/>
      <c r="P51" s="16"/>
      <c r="Q51" s="16"/>
    </row>
    <row r="52" spans="2:17" ht="16.149999999999999" customHeight="1" x14ac:dyDescent="0.2">
      <c r="C52" s="531"/>
      <c r="D52" s="532"/>
      <c r="E52" s="532"/>
      <c r="F52" s="532"/>
      <c r="G52" s="532"/>
      <c r="H52" s="532"/>
      <c r="I52" s="532"/>
      <c r="J52" s="533"/>
      <c r="P52" s="16"/>
      <c r="Q52" s="16"/>
    </row>
    <row r="53" spans="2:17" ht="16.149999999999999" customHeight="1" x14ac:dyDescent="0.2">
      <c r="C53" s="534"/>
      <c r="D53" s="535"/>
      <c r="E53" s="535"/>
      <c r="F53" s="535"/>
      <c r="G53" s="535"/>
      <c r="H53" s="535"/>
      <c r="I53" s="535"/>
      <c r="J53" s="536"/>
      <c r="P53" s="16"/>
      <c r="Q53" s="16"/>
    </row>
    <row r="54" spans="2:17" ht="16.149999999999999" customHeight="1" x14ac:dyDescent="0.2">
      <c r="P54" s="16"/>
      <c r="Q54" s="16"/>
    </row>
    <row r="55" spans="2:17" ht="16.149999999999999" customHeight="1" x14ac:dyDescent="0.2">
      <c r="C55" s="537" t="s">
        <v>1127</v>
      </c>
      <c r="D55" s="546"/>
      <c r="E55" s="546"/>
      <c r="F55" s="546"/>
      <c r="G55" s="546"/>
      <c r="H55" s="546"/>
      <c r="I55" s="546"/>
      <c r="J55" s="547"/>
      <c r="P55" s="16"/>
      <c r="Q55" s="16"/>
    </row>
    <row r="56" spans="2:17" ht="16.149999999999999" customHeight="1" x14ac:dyDescent="0.2">
      <c r="C56" s="540"/>
      <c r="D56" s="548"/>
      <c r="E56" s="548"/>
      <c r="F56" s="548"/>
      <c r="G56" s="548"/>
      <c r="H56" s="548"/>
      <c r="I56" s="548"/>
      <c r="J56" s="549"/>
      <c r="P56" s="16"/>
      <c r="Q56" s="16"/>
    </row>
    <row r="57" spans="2:17" ht="16.149999999999999" customHeight="1" x14ac:dyDescent="0.2">
      <c r="C57" s="540"/>
      <c r="D57" s="548"/>
      <c r="E57" s="548"/>
      <c r="F57" s="548"/>
      <c r="G57" s="548"/>
      <c r="H57" s="548"/>
      <c r="I57" s="548"/>
      <c r="J57" s="549"/>
      <c r="P57" s="16"/>
      <c r="Q57" s="16"/>
    </row>
    <row r="58" spans="2:17" ht="16.149999999999999" customHeight="1" x14ac:dyDescent="0.2">
      <c r="C58" s="540"/>
      <c r="D58" s="548"/>
      <c r="E58" s="548"/>
      <c r="F58" s="548"/>
      <c r="G58" s="548"/>
      <c r="H58" s="548"/>
      <c r="I58" s="548"/>
      <c r="J58" s="549"/>
      <c r="P58" s="16"/>
      <c r="Q58" s="16"/>
    </row>
    <row r="59" spans="2:17" ht="16.149999999999999" customHeight="1" x14ac:dyDescent="0.2">
      <c r="C59" s="540"/>
      <c r="D59" s="548"/>
      <c r="E59" s="548"/>
      <c r="F59" s="548"/>
      <c r="G59" s="548"/>
      <c r="H59" s="548"/>
      <c r="I59" s="548"/>
      <c r="J59" s="549"/>
      <c r="P59" s="16"/>
      <c r="Q59" s="16"/>
    </row>
    <row r="60" spans="2:17" ht="16.149999999999999" customHeight="1" x14ac:dyDescent="0.2">
      <c r="C60" s="540"/>
      <c r="D60" s="548"/>
      <c r="E60" s="548"/>
      <c r="F60" s="548"/>
      <c r="G60" s="548"/>
      <c r="H60" s="548"/>
      <c r="I60" s="548"/>
      <c r="J60" s="549"/>
      <c r="P60" s="16"/>
      <c r="Q60" s="16"/>
    </row>
    <row r="61" spans="2:17" ht="16.149999999999999" customHeight="1" x14ac:dyDescent="0.2">
      <c r="C61" s="550"/>
      <c r="D61" s="551"/>
      <c r="E61" s="551"/>
      <c r="F61" s="551"/>
      <c r="G61" s="551"/>
      <c r="H61" s="551"/>
      <c r="I61" s="551"/>
      <c r="J61" s="552"/>
      <c r="P61" s="16"/>
      <c r="Q61" s="16"/>
    </row>
    <row r="62" spans="2:17" ht="16.149999999999999" customHeight="1" x14ac:dyDescent="0.2">
      <c r="P62" s="16"/>
      <c r="Q62" s="16"/>
    </row>
    <row r="63" spans="2:17" ht="16.149999999999999" customHeight="1" x14ac:dyDescent="0.2">
      <c r="B63" s="267" t="s">
        <v>134</v>
      </c>
      <c r="C63" s="267"/>
      <c r="D63" s="267"/>
      <c r="E63" s="267"/>
      <c r="F63" s="267"/>
      <c r="G63" s="267"/>
      <c r="H63" s="267"/>
      <c r="I63" s="267"/>
      <c r="J63" s="267"/>
      <c r="P63" s="16"/>
      <c r="Q63" s="16"/>
    </row>
    <row r="64" spans="2:17" ht="16.149999999999999" customHeight="1" thickBot="1" x14ac:dyDescent="0.25">
      <c r="P64" s="16"/>
      <c r="Q64" s="16"/>
    </row>
    <row r="65" spans="2:17" ht="16.149999999999999" customHeight="1" thickTop="1" x14ac:dyDescent="0.2">
      <c r="B65" s="502" t="s">
        <v>650</v>
      </c>
      <c r="C65" s="503"/>
      <c r="D65" s="503"/>
      <c r="E65" s="503"/>
      <c r="F65" s="503"/>
      <c r="G65" s="503"/>
      <c r="H65" s="503"/>
      <c r="I65" s="503"/>
      <c r="J65" s="504"/>
      <c r="P65" s="16"/>
      <c r="Q65" s="16"/>
    </row>
    <row r="66" spans="2:17" ht="16.149999999999999" customHeight="1" thickBot="1" x14ac:dyDescent="0.25">
      <c r="B66" s="505"/>
      <c r="C66" s="506"/>
      <c r="D66" s="506"/>
      <c r="E66" s="506"/>
      <c r="F66" s="506"/>
      <c r="G66" s="506"/>
      <c r="H66" s="506"/>
      <c r="I66" s="506"/>
      <c r="J66" s="507"/>
      <c r="P66" s="16"/>
      <c r="Q66" s="16"/>
    </row>
    <row r="67" spans="2:17" ht="16.149999999999999" customHeight="1" thickTop="1" x14ac:dyDescent="0.2">
      <c r="B67" s="510" t="s">
        <v>647</v>
      </c>
      <c r="C67" s="511"/>
      <c r="D67" s="512"/>
      <c r="E67" s="510" t="s">
        <v>648</v>
      </c>
      <c r="F67" s="511"/>
      <c r="G67" s="512"/>
      <c r="H67" s="515" t="s">
        <v>649</v>
      </c>
      <c r="I67" s="516"/>
      <c r="J67" s="517"/>
      <c r="P67" s="16"/>
      <c r="Q67" s="16"/>
    </row>
    <row r="68" spans="2:17" ht="16.149999999999999" customHeight="1" x14ac:dyDescent="0.2">
      <c r="B68" s="513"/>
      <c r="C68" s="412"/>
      <c r="D68" s="514"/>
      <c r="E68" s="513"/>
      <c r="F68" s="412"/>
      <c r="G68" s="514"/>
      <c r="H68" s="518"/>
      <c r="I68" s="519"/>
      <c r="J68" s="520"/>
      <c r="P68" s="16"/>
      <c r="Q68" s="16"/>
    </row>
    <row r="69" spans="2:17" ht="16.149999999999999" customHeight="1" x14ac:dyDescent="0.2">
      <c r="B69" s="521" t="s">
        <v>429</v>
      </c>
      <c r="C69" s="522" t="s">
        <v>430</v>
      </c>
      <c r="D69" s="523"/>
      <c r="E69" s="521" t="s">
        <v>429</v>
      </c>
      <c r="F69" s="522" t="s">
        <v>430</v>
      </c>
      <c r="G69" s="523"/>
      <c r="H69" s="521" t="s">
        <v>429</v>
      </c>
      <c r="I69" s="522" t="s">
        <v>430</v>
      </c>
      <c r="J69" s="523"/>
      <c r="P69" s="16"/>
      <c r="Q69" s="16"/>
    </row>
    <row r="70" spans="2:17" ht="16.149999999999999" customHeight="1" x14ac:dyDescent="0.2">
      <c r="B70" s="521"/>
      <c r="C70" s="522"/>
      <c r="D70" s="523"/>
      <c r="E70" s="521"/>
      <c r="F70" s="522"/>
      <c r="G70" s="523"/>
      <c r="H70" s="521"/>
      <c r="I70" s="522"/>
      <c r="J70" s="523"/>
      <c r="P70" s="16"/>
      <c r="Q70" s="16"/>
    </row>
    <row r="71" spans="2:17" ht="16.149999999999999" customHeight="1" x14ac:dyDescent="0.2">
      <c r="B71" s="509" t="s">
        <v>698</v>
      </c>
      <c r="C71" s="526" t="s">
        <v>699</v>
      </c>
      <c r="D71" s="527"/>
      <c r="E71" s="508" t="s">
        <v>700</v>
      </c>
      <c r="F71" s="524" t="s">
        <v>135</v>
      </c>
      <c r="G71" s="525"/>
      <c r="H71" s="508" t="s">
        <v>701</v>
      </c>
      <c r="I71" s="524" t="s">
        <v>3</v>
      </c>
      <c r="J71" s="525"/>
      <c r="P71" s="16"/>
      <c r="Q71" s="16"/>
    </row>
    <row r="72" spans="2:17" ht="16.149999999999999" customHeight="1" x14ac:dyDescent="0.2">
      <c r="B72" s="509"/>
      <c r="C72" s="526"/>
      <c r="D72" s="527"/>
      <c r="E72" s="509"/>
      <c r="F72" s="524"/>
      <c r="G72" s="525"/>
      <c r="H72" s="509"/>
      <c r="I72" s="524"/>
      <c r="J72" s="525"/>
      <c r="P72" s="16"/>
      <c r="Q72" s="16"/>
    </row>
    <row r="73" spans="2:17" ht="16.149999999999999" customHeight="1" x14ac:dyDescent="0.2">
      <c r="B73" s="509" t="s">
        <v>702</v>
      </c>
      <c r="C73" s="526" t="s">
        <v>703</v>
      </c>
      <c r="D73" s="527"/>
      <c r="E73" s="508" t="s">
        <v>704</v>
      </c>
      <c r="F73" s="524" t="s">
        <v>136</v>
      </c>
      <c r="G73" s="525"/>
      <c r="H73" s="508" t="s">
        <v>705</v>
      </c>
      <c r="I73" s="524" t="s">
        <v>4</v>
      </c>
      <c r="J73" s="525"/>
      <c r="P73" s="16"/>
      <c r="Q73" s="16"/>
    </row>
    <row r="74" spans="2:17" ht="16.149999999999999" customHeight="1" x14ac:dyDescent="0.2">
      <c r="B74" s="509"/>
      <c r="C74" s="526"/>
      <c r="D74" s="527"/>
      <c r="E74" s="509"/>
      <c r="F74" s="524"/>
      <c r="G74" s="525"/>
      <c r="H74" s="509"/>
      <c r="I74" s="524"/>
      <c r="J74" s="525"/>
      <c r="P74" s="16"/>
      <c r="Q74" s="16"/>
    </row>
    <row r="75" spans="2:17" ht="16.149999999999999" customHeight="1" x14ac:dyDescent="0.2">
      <c r="B75" s="509" t="s">
        <v>706</v>
      </c>
      <c r="C75" s="526" t="s">
        <v>707</v>
      </c>
      <c r="D75" s="527"/>
      <c r="E75" s="508" t="s">
        <v>712</v>
      </c>
      <c r="F75" s="524" t="s">
        <v>137</v>
      </c>
      <c r="G75" s="525"/>
      <c r="H75" s="568" t="s">
        <v>713</v>
      </c>
      <c r="I75" s="524" t="s">
        <v>5</v>
      </c>
      <c r="J75" s="525"/>
      <c r="P75" s="16"/>
      <c r="Q75" s="16"/>
    </row>
    <row r="76" spans="2:17" ht="16.149999999999999" customHeight="1" x14ac:dyDescent="0.2">
      <c r="B76" s="509"/>
      <c r="C76" s="526"/>
      <c r="D76" s="527"/>
      <c r="E76" s="509"/>
      <c r="F76" s="524"/>
      <c r="G76" s="525"/>
      <c r="H76" s="569"/>
      <c r="I76" s="524"/>
      <c r="J76" s="525"/>
      <c r="P76" s="16"/>
      <c r="Q76" s="16"/>
    </row>
    <row r="77" spans="2:17" ht="16.149999999999999" customHeight="1" x14ac:dyDescent="0.2">
      <c r="B77" s="509" t="s">
        <v>710</v>
      </c>
      <c r="C77" s="526" t="s">
        <v>711</v>
      </c>
      <c r="D77" s="527"/>
      <c r="E77" s="508" t="s">
        <v>708</v>
      </c>
      <c r="F77" s="524" t="s">
        <v>138</v>
      </c>
      <c r="G77" s="525"/>
      <c r="H77" s="508" t="s">
        <v>709</v>
      </c>
      <c r="I77" s="524" t="s">
        <v>6</v>
      </c>
      <c r="J77" s="525"/>
      <c r="P77" s="16"/>
      <c r="Q77" s="16"/>
    </row>
    <row r="78" spans="2:17" ht="16.149999999999999" customHeight="1" x14ac:dyDescent="0.2">
      <c r="B78" s="509"/>
      <c r="C78" s="526"/>
      <c r="D78" s="527"/>
      <c r="E78" s="509"/>
      <c r="F78" s="524"/>
      <c r="G78" s="525"/>
      <c r="H78" s="509"/>
      <c r="I78" s="524"/>
      <c r="J78" s="525"/>
      <c r="P78" s="16"/>
      <c r="Q78" s="16"/>
    </row>
    <row r="79" spans="2:17" ht="16.149999999999999" customHeight="1" x14ac:dyDescent="0.2">
      <c r="B79" s="509" t="s">
        <v>714</v>
      </c>
      <c r="C79" s="526" t="s">
        <v>715</v>
      </c>
      <c r="D79" s="527"/>
      <c r="E79" s="508" t="s">
        <v>716</v>
      </c>
      <c r="F79" s="524" t="s">
        <v>1</v>
      </c>
      <c r="G79" s="525"/>
      <c r="H79" s="508" t="s">
        <v>717</v>
      </c>
      <c r="I79" s="524" t="s">
        <v>7</v>
      </c>
      <c r="J79" s="525"/>
      <c r="P79" s="16"/>
      <c r="Q79" s="16"/>
    </row>
    <row r="80" spans="2:17" ht="16.149999999999999" customHeight="1" thickBot="1" x14ac:dyDescent="0.25">
      <c r="B80" s="509"/>
      <c r="C80" s="526"/>
      <c r="D80" s="527"/>
      <c r="E80" s="509"/>
      <c r="F80" s="524"/>
      <c r="G80" s="525"/>
      <c r="H80" s="563"/>
      <c r="I80" s="555"/>
      <c r="J80" s="556"/>
      <c r="P80" s="16"/>
      <c r="Q80" s="16"/>
    </row>
    <row r="81" spans="2:17" ht="16.149999999999999" customHeight="1" thickTop="1" x14ac:dyDescent="0.2">
      <c r="B81" s="509" t="s">
        <v>718</v>
      </c>
      <c r="C81" s="526" t="s">
        <v>719</v>
      </c>
      <c r="D81" s="527"/>
      <c r="E81" s="561" t="s">
        <v>720</v>
      </c>
      <c r="F81" s="524" t="s">
        <v>2</v>
      </c>
      <c r="G81" s="525"/>
      <c r="H81" s="564"/>
      <c r="I81" s="557"/>
      <c r="J81" s="558"/>
      <c r="P81" s="16"/>
      <c r="Q81" s="16"/>
    </row>
    <row r="82" spans="2:17" ht="16.149999999999999" customHeight="1" thickBot="1" x14ac:dyDescent="0.25">
      <c r="B82" s="563"/>
      <c r="C82" s="566"/>
      <c r="D82" s="567"/>
      <c r="E82" s="562"/>
      <c r="F82" s="555"/>
      <c r="G82" s="556"/>
      <c r="H82" s="565"/>
      <c r="I82" s="559"/>
      <c r="J82" s="560"/>
      <c r="P82" s="16"/>
      <c r="Q82" s="16"/>
    </row>
    <row r="83" spans="2:17" ht="16.149999999999999" customHeight="1" thickTop="1" x14ac:dyDescent="0.2">
      <c r="P83" s="16"/>
      <c r="Q83" s="16"/>
    </row>
    <row r="84" spans="2:17" ht="16.149999999999999" customHeight="1" x14ac:dyDescent="0.2">
      <c r="P84" s="16"/>
      <c r="Q84" s="16"/>
    </row>
    <row r="85" spans="2:17" ht="16.149999999999999" customHeight="1" x14ac:dyDescent="0.2">
      <c r="P85" s="16"/>
      <c r="Q85" s="16"/>
    </row>
    <row r="86" spans="2:17" ht="16.149999999999999" customHeight="1" x14ac:dyDescent="0.35">
      <c r="B86" s="398" t="s">
        <v>103</v>
      </c>
      <c r="C86" s="399"/>
      <c r="D86" s="399"/>
      <c r="E86" s="399"/>
      <c r="F86" s="399"/>
      <c r="G86" s="399"/>
      <c r="H86" s="399"/>
      <c r="I86" s="399"/>
      <c r="J86" s="399"/>
      <c r="P86" s="16"/>
      <c r="Q86" s="16"/>
    </row>
    <row r="87" spans="2:17" ht="16.149999999999999" customHeight="1" x14ac:dyDescent="0.2">
      <c r="P87" s="16"/>
      <c r="Q87" s="16"/>
    </row>
    <row r="88" spans="2:17" ht="16.149999999999999" customHeight="1" x14ac:dyDescent="0.2">
      <c r="B88" s="442" t="s">
        <v>104</v>
      </c>
      <c r="C88" s="442"/>
      <c r="D88" s="442"/>
      <c r="E88" s="442"/>
      <c r="F88" s="442"/>
      <c r="G88" s="442"/>
      <c r="H88" s="442"/>
      <c r="I88" s="442"/>
      <c r="J88" s="442"/>
      <c r="P88" s="16"/>
      <c r="Q88" s="16"/>
    </row>
    <row r="89" spans="2:17" ht="16.149999999999999" customHeight="1" x14ac:dyDescent="0.2">
      <c r="B89" s="441" t="s">
        <v>233</v>
      </c>
      <c r="C89" s="442"/>
      <c r="D89" s="442"/>
      <c r="E89" s="442"/>
      <c r="F89" s="442"/>
      <c r="G89" s="442"/>
      <c r="H89" s="442"/>
      <c r="I89" s="442"/>
      <c r="J89" s="442"/>
      <c r="P89" s="16"/>
      <c r="Q89" s="16"/>
    </row>
    <row r="90" spans="2:17" ht="16.149999999999999" customHeight="1" x14ac:dyDescent="0.2">
      <c r="B90" s="579" t="s">
        <v>911</v>
      </c>
      <c r="C90" s="580"/>
      <c r="D90" s="580"/>
      <c r="E90" s="580"/>
      <c r="F90" s="580"/>
      <c r="G90" s="580"/>
      <c r="H90" s="580"/>
      <c r="I90" s="580"/>
      <c r="J90" s="580"/>
      <c r="P90" s="16"/>
      <c r="Q90" s="16"/>
    </row>
    <row r="91" spans="2:17" ht="16.149999999999999" customHeight="1" x14ac:dyDescent="0.2">
      <c r="B91" s="580"/>
      <c r="C91" s="580"/>
      <c r="D91" s="580"/>
      <c r="E91" s="580"/>
      <c r="F91" s="580"/>
      <c r="G91" s="580"/>
      <c r="H91" s="580"/>
      <c r="I91" s="580"/>
      <c r="J91" s="580"/>
      <c r="P91" s="16"/>
      <c r="Q91" s="16"/>
    </row>
    <row r="92" spans="2:17" ht="16.149999999999999" customHeight="1" x14ac:dyDescent="0.2">
      <c r="B92" s="579" t="s">
        <v>912</v>
      </c>
      <c r="C92" s="580"/>
      <c r="D92" s="580"/>
      <c r="E92" s="580"/>
      <c r="F92" s="580"/>
      <c r="G92" s="580"/>
      <c r="H92" s="580"/>
      <c r="I92" s="580"/>
      <c r="J92" s="580"/>
      <c r="P92" s="16"/>
      <c r="Q92" s="16"/>
    </row>
    <row r="93" spans="2:17" ht="16.149999999999999" customHeight="1" x14ac:dyDescent="0.2">
      <c r="B93" s="580"/>
      <c r="C93" s="580"/>
      <c r="D93" s="580"/>
      <c r="E93" s="580"/>
      <c r="F93" s="580"/>
      <c r="G93" s="580"/>
      <c r="H93" s="580"/>
      <c r="I93" s="580"/>
      <c r="J93" s="580"/>
      <c r="P93" s="16"/>
      <c r="Q93" s="16"/>
    </row>
    <row r="94" spans="2:17" ht="16.149999999999999" customHeight="1" x14ac:dyDescent="0.2">
      <c r="B94" s="442" t="s">
        <v>626</v>
      </c>
      <c r="C94" s="442"/>
      <c r="D94" s="442"/>
      <c r="E94" s="442"/>
      <c r="F94" s="442"/>
      <c r="G94" s="442"/>
      <c r="H94" s="442"/>
      <c r="I94" s="442"/>
      <c r="J94" s="442"/>
      <c r="P94" s="16"/>
      <c r="Q94" s="16"/>
    </row>
    <row r="95" spans="2:17" ht="16.149999999999999" customHeight="1" x14ac:dyDescent="0.2">
      <c r="P95" s="16"/>
      <c r="Q95" s="16"/>
    </row>
    <row r="96" spans="2:17" ht="16.149999999999999" customHeight="1" x14ac:dyDescent="0.2">
      <c r="B96" s="442" t="s">
        <v>627</v>
      </c>
      <c r="C96" s="442"/>
      <c r="D96" s="442"/>
      <c r="E96" s="442"/>
      <c r="F96" s="442"/>
      <c r="G96" s="442"/>
      <c r="H96" s="442"/>
      <c r="I96" s="442"/>
      <c r="J96" s="442"/>
      <c r="P96" s="16"/>
      <c r="Q96" s="16"/>
    </row>
    <row r="97" spans="2:17" ht="16.149999999999999" customHeight="1" x14ac:dyDescent="0.2">
      <c r="P97" s="16"/>
      <c r="Q97" s="16"/>
    </row>
    <row r="98" spans="2:17" ht="16.149999999999999" customHeight="1" x14ac:dyDescent="0.2">
      <c r="B98" s="442" t="s">
        <v>628</v>
      </c>
      <c r="C98" s="442"/>
      <c r="D98" s="442"/>
      <c r="E98" s="442"/>
      <c r="F98" s="442"/>
      <c r="G98" s="442"/>
      <c r="H98" s="442"/>
      <c r="I98" s="442"/>
      <c r="J98" s="442"/>
      <c r="P98" s="16"/>
      <c r="Q98" s="16"/>
    </row>
    <row r="99" spans="2:17" ht="16.149999999999999" customHeight="1" x14ac:dyDescent="0.2">
      <c r="P99" s="16"/>
      <c r="Q99" s="16"/>
    </row>
    <row r="100" spans="2:17" ht="16.149999999999999" customHeight="1" x14ac:dyDescent="0.2">
      <c r="P100" s="16"/>
      <c r="Q100" s="16"/>
    </row>
    <row r="101" spans="2:17" ht="16.149999999999999" customHeight="1" x14ac:dyDescent="0.2">
      <c r="P101" s="16"/>
      <c r="Q101" s="16"/>
    </row>
    <row r="102" spans="2:17" ht="16.149999999999999" customHeight="1" x14ac:dyDescent="0.2">
      <c r="P102" s="16"/>
      <c r="Q102" s="16"/>
    </row>
    <row r="103" spans="2:17" ht="16.149999999999999" customHeight="1" x14ac:dyDescent="0.2">
      <c r="P103" s="16"/>
      <c r="Q103" s="16"/>
    </row>
    <row r="104" spans="2:17" ht="16.149999999999999" customHeight="1" x14ac:dyDescent="0.2">
      <c r="P104" s="16"/>
      <c r="Q104" s="16"/>
    </row>
    <row r="105" spans="2:17" ht="16.149999999999999" customHeight="1" x14ac:dyDescent="0.2">
      <c r="B105" s="442" t="s">
        <v>234</v>
      </c>
      <c r="C105" s="442"/>
      <c r="D105" s="442"/>
      <c r="E105" s="442"/>
      <c r="F105" s="442"/>
      <c r="G105" s="442"/>
      <c r="H105" s="442"/>
      <c r="I105" s="442"/>
      <c r="J105" s="442"/>
      <c r="P105" s="16"/>
      <c r="Q105" s="16"/>
    </row>
    <row r="106" spans="2:17" ht="16.149999999999999" customHeight="1" x14ac:dyDescent="0.2">
      <c r="P106" s="16"/>
      <c r="Q106" s="16"/>
    </row>
    <row r="107" spans="2:17" ht="16.149999999999999" customHeight="1" x14ac:dyDescent="0.35">
      <c r="E107" s="553" t="s">
        <v>235</v>
      </c>
      <c r="F107" s="554"/>
      <c r="G107" s="554"/>
      <c r="K107" s="74"/>
      <c r="P107" s="16"/>
      <c r="Q107" s="16"/>
    </row>
    <row r="108" spans="2:17" ht="16.149999999999999" customHeight="1" x14ac:dyDescent="0.2">
      <c r="P108" s="16"/>
      <c r="Q108" s="16"/>
    </row>
    <row r="109" spans="2:17" ht="16.149999999999999" customHeight="1" x14ac:dyDescent="0.2">
      <c r="P109" s="16"/>
      <c r="Q109" s="16"/>
    </row>
    <row r="110" spans="2:17" ht="16.149999999999999" customHeight="1" x14ac:dyDescent="0.2">
      <c r="P110" s="16"/>
      <c r="Q110" s="16"/>
    </row>
    <row r="111" spans="2:17" ht="16.149999999999999" customHeight="1" x14ac:dyDescent="0.2">
      <c r="P111" s="16"/>
      <c r="Q111" s="16"/>
    </row>
    <row r="112" spans="2:17" ht="16.149999999999999" customHeight="1" x14ac:dyDescent="0.2">
      <c r="B112" s="240" t="s">
        <v>1128</v>
      </c>
      <c r="C112" s="368"/>
      <c r="D112" s="368"/>
      <c r="E112" s="368"/>
      <c r="F112" s="368"/>
      <c r="G112" s="368"/>
      <c r="H112" s="368"/>
      <c r="I112" s="368"/>
      <c r="J112" s="368"/>
      <c r="P112" s="16"/>
      <c r="Q112" s="16"/>
    </row>
    <row r="113" spans="2:17" ht="16.149999999999999" customHeight="1" x14ac:dyDescent="0.2">
      <c r="B113" s="368"/>
      <c r="C113" s="368"/>
      <c r="D113" s="368"/>
      <c r="E113" s="368"/>
      <c r="F113" s="368"/>
      <c r="G113" s="368"/>
      <c r="H113" s="368"/>
      <c r="I113" s="368"/>
      <c r="J113" s="368"/>
      <c r="P113" s="16"/>
      <c r="Q113" s="16"/>
    </row>
    <row r="114" spans="2:17" ht="16.149999999999999" customHeight="1" x14ac:dyDescent="0.2">
      <c r="P114" s="16"/>
      <c r="Q114" s="16"/>
    </row>
    <row r="115" spans="2:17" ht="16.149999999999999" customHeight="1" x14ac:dyDescent="0.2">
      <c r="C115" s="479"/>
      <c r="D115" s="479"/>
      <c r="E115" s="479"/>
      <c r="G115" s="479"/>
      <c r="H115" s="479"/>
      <c r="I115" s="479"/>
      <c r="P115" s="16"/>
      <c r="Q115" s="16"/>
    </row>
    <row r="116" spans="2:17" ht="16.149999999999999" customHeight="1" x14ac:dyDescent="0.2">
      <c r="B116" s="396" t="s">
        <v>913</v>
      </c>
      <c r="C116" s="397"/>
      <c r="D116" s="397"/>
      <c r="E116" s="397"/>
      <c r="F116" s="397"/>
      <c r="G116" s="397"/>
      <c r="H116" s="397"/>
      <c r="I116" s="397"/>
      <c r="J116" s="397"/>
      <c r="P116" s="16"/>
      <c r="Q116" s="16"/>
    </row>
    <row r="117" spans="2:17" ht="16.149999999999999" customHeight="1" x14ac:dyDescent="0.2">
      <c r="B117" s="396"/>
      <c r="C117" s="397"/>
      <c r="D117" s="397"/>
      <c r="E117" s="397"/>
      <c r="F117" s="397"/>
      <c r="G117" s="397"/>
      <c r="H117" s="397"/>
      <c r="I117" s="397"/>
      <c r="J117" s="397"/>
      <c r="P117" s="16"/>
      <c r="Q117" s="16"/>
    </row>
    <row r="118" spans="2:17" ht="16.149999999999999" customHeight="1" x14ac:dyDescent="0.2">
      <c r="B118" s="397"/>
      <c r="C118" s="397"/>
      <c r="D118" s="397"/>
      <c r="E118" s="397"/>
      <c r="F118" s="397"/>
      <c r="G118" s="397"/>
      <c r="H118" s="397"/>
      <c r="I118" s="397"/>
      <c r="J118" s="397"/>
      <c r="P118" s="16"/>
      <c r="Q118" s="16"/>
    </row>
    <row r="119" spans="2:17" ht="16.149999999999999" customHeight="1" x14ac:dyDescent="0.2">
      <c r="B119" s="397"/>
      <c r="C119" s="397"/>
      <c r="D119" s="397"/>
      <c r="E119" s="397"/>
      <c r="F119" s="397"/>
      <c r="G119" s="397"/>
      <c r="H119" s="397"/>
      <c r="I119" s="397"/>
      <c r="J119" s="397"/>
      <c r="P119" s="16"/>
      <c r="Q119" s="16"/>
    </row>
    <row r="120" spans="2:17" ht="16.149999999999999" customHeight="1" x14ac:dyDescent="0.2">
      <c r="B120" s="397"/>
      <c r="C120" s="397"/>
      <c r="D120" s="397"/>
      <c r="E120" s="397"/>
      <c r="F120" s="397"/>
      <c r="G120" s="397"/>
      <c r="H120" s="397"/>
      <c r="I120" s="397"/>
      <c r="J120" s="397"/>
      <c r="P120" s="16"/>
      <c r="Q120" s="16"/>
    </row>
    <row r="121" spans="2:17" ht="16.149999999999999" customHeight="1" x14ac:dyDescent="0.2">
      <c r="B121" s="240" t="s">
        <v>1129</v>
      </c>
      <c r="C121" s="368"/>
      <c r="D121" s="368"/>
      <c r="E121" s="368"/>
      <c r="F121" s="368"/>
      <c r="G121" s="368"/>
      <c r="H121" s="368"/>
      <c r="I121" s="368"/>
      <c r="J121" s="368"/>
      <c r="P121" s="16"/>
      <c r="Q121" s="16"/>
    </row>
    <row r="122" spans="2:17" ht="16.149999999999999" customHeight="1" x14ac:dyDescent="0.2">
      <c r="B122" s="368"/>
      <c r="C122" s="368"/>
      <c r="D122" s="368"/>
      <c r="E122" s="368"/>
      <c r="F122" s="368"/>
      <c r="G122" s="368"/>
      <c r="H122" s="368"/>
      <c r="I122" s="368"/>
      <c r="J122" s="368"/>
      <c r="P122" s="16"/>
      <c r="Q122" s="16"/>
    </row>
    <row r="123" spans="2:17" ht="16.149999999999999" customHeight="1" x14ac:dyDescent="0.2">
      <c r="B123" s="368"/>
      <c r="C123" s="368"/>
      <c r="D123" s="368"/>
      <c r="E123" s="368"/>
      <c r="F123" s="368"/>
      <c r="G123" s="368"/>
      <c r="H123" s="368"/>
      <c r="I123" s="368"/>
      <c r="J123" s="368"/>
      <c r="P123" s="16"/>
      <c r="Q123" s="16"/>
    </row>
    <row r="124" spans="2:17" ht="16.149999999999999" customHeight="1" x14ac:dyDescent="0.2">
      <c r="B124" s="368"/>
      <c r="C124" s="368"/>
      <c r="D124" s="368"/>
      <c r="E124" s="368"/>
      <c r="F124" s="368"/>
      <c r="G124" s="368"/>
      <c r="H124" s="368"/>
      <c r="I124" s="368"/>
      <c r="J124" s="368"/>
      <c r="P124" s="16"/>
      <c r="Q124" s="16"/>
    </row>
    <row r="125" spans="2:17" ht="16.149999999999999" customHeight="1" x14ac:dyDescent="0.2">
      <c r="B125" s="368"/>
      <c r="C125" s="368"/>
      <c r="D125" s="368"/>
      <c r="E125" s="368"/>
      <c r="F125" s="368"/>
      <c r="G125" s="368"/>
      <c r="H125" s="368"/>
      <c r="I125" s="368"/>
      <c r="J125" s="368"/>
      <c r="P125" s="16"/>
      <c r="Q125" s="16"/>
    </row>
    <row r="126" spans="2:17" ht="16.149999999999999" customHeight="1" x14ac:dyDescent="0.2">
      <c r="B126" s="240" t="s">
        <v>1130</v>
      </c>
      <c r="C126" s="368"/>
      <c r="D126" s="368"/>
      <c r="E126" s="368"/>
      <c r="F126" s="368"/>
      <c r="G126" s="368"/>
      <c r="H126" s="368"/>
      <c r="I126" s="368"/>
      <c r="J126" s="368"/>
      <c r="P126" s="16"/>
      <c r="Q126" s="16"/>
    </row>
    <row r="127" spans="2:17" ht="16.149999999999999" customHeight="1" x14ac:dyDescent="0.2">
      <c r="B127" s="368"/>
      <c r="C127" s="368"/>
      <c r="D127" s="368"/>
      <c r="E127" s="368"/>
      <c r="F127" s="368"/>
      <c r="G127" s="368"/>
      <c r="H127" s="368"/>
      <c r="I127" s="368"/>
      <c r="J127" s="368"/>
      <c r="P127" s="16"/>
      <c r="Q127" s="16"/>
    </row>
    <row r="128" spans="2:17" ht="16.149999999999999" customHeight="1" x14ac:dyDescent="0.2">
      <c r="B128" s="368"/>
      <c r="C128" s="368"/>
      <c r="D128" s="368"/>
      <c r="E128" s="368"/>
      <c r="F128" s="368"/>
      <c r="G128" s="368"/>
      <c r="H128" s="368"/>
      <c r="I128" s="368"/>
      <c r="J128" s="368"/>
      <c r="P128" s="16"/>
      <c r="Q128" s="16"/>
    </row>
    <row r="129" spans="2:17" ht="16.149999999999999" customHeight="1" x14ac:dyDescent="0.2">
      <c r="B129" s="368"/>
      <c r="C129" s="368"/>
      <c r="D129" s="368"/>
      <c r="E129" s="368"/>
      <c r="F129" s="368"/>
      <c r="G129" s="368"/>
      <c r="H129" s="368"/>
      <c r="I129" s="368"/>
      <c r="J129" s="368"/>
      <c r="P129" s="16"/>
      <c r="Q129" s="16"/>
    </row>
    <row r="130" spans="2:17" ht="16.149999999999999" customHeight="1" x14ac:dyDescent="0.2">
      <c r="B130" s="368"/>
      <c r="C130" s="368"/>
      <c r="D130" s="368"/>
      <c r="E130" s="368"/>
      <c r="F130" s="368"/>
      <c r="G130" s="368"/>
      <c r="H130" s="368"/>
      <c r="I130" s="368"/>
      <c r="J130" s="368"/>
      <c r="P130" s="16"/>
      <c r="Q130" s="16"/>
    </row>
    <row r="131" spans="2:17" ht="16.149999999999999" customHeight="1" x14ac:dyDescent="0.2">
      <c r="B131" s="368"/>
      <c r="C131" s="368"/>
      <c r="D131" s="368"/>
      <c r="E131" s="368"/>
      <c r="F131" s="368"/>
      <c r="G131" s="368"/>
      <c r="H131" s="368"/>
      <c r="I131" s="368"/>
      <c r="J131" s="368"/>
      <c r="P131" s="16"/>
      <c r="Q131" s="16"/>
    </row>
    <row r="132" spans="2:17" ht="16.149999999999999" customHeight="1" x14ac:dyDescent="0.2">
      <c r="B132" s="368"/>
      <c r="C132" s="368"/>
      <c r="D132" s="368"/>
      <c r="E132" s="368"/>
      <c r="F132" s="368"/>
      <c r="G132" s="368"/>
      <c r="H132" s="368"/>
      <c r="I132" s="368"/>
      <c r="J132" s="368"/>
      <c r="P132" s="16"/>
      <c r="Q132" s="16"/>
    </row>
    <row r="133" spans="2:17" ht="16.149999999999999" customHeight="1" x14ac:dyDescent="0.2">
      <c r="B133" s="368"/>
      <c r="C133" s="368"/>
      <c r="D133" s="368"/>
      <c r="E133" s="368"/>
      <c r="F133" s="368"/>
      <c r="G133" s="368"/>
      <c r="H133" s="368"/>
      <c r="I133" s="368"/>
      <c r="J133" s="368"/>
      <c r="P133" s="16"/>
      <c r="Q133" s="16"/>
    </row>
    <row r="134" spans="2:17" ht="16.149999999999999" customHeight="1" x14ac:dyDescent="0.2">
      <c r="B134" s="368"/>
      <c r="C134" s="368"/>
      <c r="D134" s="368"/>
      <c r="E134" s="368"/>
      <c r="F134" s="368"/>
      <c r="G134" s="368"/>
      <c r="H134" s="368"/>
      <c r="I134" s="368"/>
      <c r="J134" s="368"/>
      <c r="P134" s="16"/>
      <c r="Q134" s="16"/>
    </row>
    <row r="135" spans="2:17" ht="16.149999999999999" customHeight="1" x14ac:dyDescent="0.2">
      <c r="B135" s="368"/>
      <c r="C135" s="368"/>
      <c r="D135" s="368"/>
      <c r="E135" s="368"/>
      <c r="F135" s="368"/>
      <c r="G135" s="368"/>
      <c r="H135" s="368"/>
      <c r="I135" s="368"/>
      <c r="J135" s="368"/>
      <c r="P135" s="16"/>
      <c r="Q135" s="16"/>
    </row>
    <row r="136" spans="2:17" ht="16.149999999999999" customHeight="1" x14ac:dyDescent="0.2">
      <c r="B136" s="368"/>
      <c r="C136" s="368"/>
      <c r="D136" s="368"/>
      <c r="E136" s="368"/>
      <c r="F136" s="368"/>
      <c r="G136" s="368"/>
      <c r="H136" s="368"/>
      <c r="I136" s="368"/>
      <c r="J136" s="368"/>
      <c r="P136" s="16"/>
      <c r="Q136" s="16"/>
    </row>
    <row r="137" spans="2:17" ht="16.149999999999999" customHeight="1" x14ac:dyDescent="0.2">
      <c r="B137" s="368"/>
      <c r="C137" s="368"/>
      <c r="D137" s="368"/>
      <c r="E137" s="368"/>
      <c r="F137" s="368"/>
      <c r="G137" s="368"/>
      <c r="H137" s="368"/>
      <c r="I137" s="368"/>
      <c r="J137" s="368"/>
      <c r="P137" s="16"/>
      <c r="Q137" s="16"/>
    </row>
    <row r="138" spans="2:17" ht="16.149999999999999" customHeight="1" x14ac:dyDescent="0.2">
      <c r="B138" s="368"/>
      <c r="C138" s="368"/>
      <c r="D138" s="368"/>
      <c r="E138" s="368"/>
      <c r="F138" s="368"/>
      <c r="G138" s="368"/>
      <c r="H138" s="368"/>
      <c r="I138" s="368"/>
      <c r="J138" s="368"/>
      <c r="P138" s="16"/>
      <c r="Q138" s="16"/>
    </row>
    <row r="139" spans="2:17" ht="16.149999999999999" customHeight="1" x14ac:dyDescent="0.2">
      <c r="C139" s="240" t="s">
        <v>1131</v>
      </c>
      <c r="D139" s="368"/>
      <c r="E139" s="368"/>
      <c r="F139" s="368"/>
      <c r="G139" s="368"/>
      <c r="H139" s="368"/>
      <c r="I139" s="368"/>
      <c r="J139" s="368"/>
      <c r="P139" s="16"/>
      <c r="Q139" s="16"/>
    </row>
    <row r="140" spans="2:17" ht="16.149999999999999" customHeight="1" x14ac:dyDescent="0.2">
      <c r="C140" s="368"/>
      <c r="D140" s="368"/>
      <c r="E140" s="368"/>
      <c r="F140" s="368"/>
      <c r="G140" s="368"/>
      <c r="H140" s="368"/>
      <c r="I140" s="368"/>
      <c r="J140" s="368"/>
      <c r="P140" s="16"/>
      <c r="Q140" s="16"/>
    </row>
    <row r="141" spans="2:17" ht="16.149999999999999" customHeight="1" x14ac:dyDescent="0.2">
      <c r="C141" s="368"/>
      <c r="D141" s="368"/>
      <c r="E141" s="368"/>
      <c r="F141" s="368"/>
      <c r="G141" s="368"/>
      <c r="H141" s="368"/>
      <c r="I141" s="368"/>
      <c r="J141" s="368"/>
      <c r="P141" s="16"/>
      <c r="Q141" s="16"/>
    </row>
    <row r="142" spans="2:17" ht="16.149999999999999" customHeight="1" x14ac:dyDescent="0.2">
      <c r="K142" s="75" t="s">
        <v>356</v>
      </c>
      <c r="L142" s="402" t="s">
        <v>1132</v>
      </c>
      <c r="M142" s="403"/>
      <c r="N142" s="403"/>
      <c r="O142" s="403"/>
      <c r="P142" s="404"/>
      <c r="Q142" s="16"/>
    </row>
    <row r="143" spans="2:17" ht="16.149999999999999" customHeight="1" x14ac:dyDescent="0.2">
      <c r="L143" s="405"/>
      <c r="M143" s="406"/>
      <c r="N143" s="406"/>
      <c r="O143" s="406"/>
      <c r="P143" s="407"/>
      <c r="Q143" s="16"/>
    </row>
    <row r="144" spans="2:17" ht="18" customHeight="1" x14ac:dyDescent="0.2">
      <c r="C144" s="267" t="s">
        <v>734</v>
      </c>
      <c r="D144" s="267"/>
      <c r="E144" s="267"/>
      <c r="L144" s="405"/>
      <c r="M144" s="406"/>
      <c r="N144" s="406"/>
      <c r="O144" s="406"/>
      <c r="P144" s="407"/>
      <c r="Q144" s="16"/>
    </row>
    <row r="145" spans="3:17" ht="16.149999999999999" customHeight="1" x14ac:dyDescent="0.2">
      <c r="L145" s="405"/>
      <c r="M145" s="406"/>
      <c r="N145" s="406"/>
      <c r="O145" s="406"/>
      <c r="P145" s="407"/>
      <c r="Q145" s="16"/>
    </row>
    <row r="146" spans="3:17" ht="16.149999999999999" customHeight="1" x14ac:dyDescent="0.2">
      <c r="L146" s="405"/>
      <c r="M146" s="406"/>
      <c r="N146" s="406"/>
      <c r="O146" s="406"/>
      <c r="P146" s="407"/>
      <c r="Q146" s="16"/>
    </row>
    <row r="147" spans="3:17" ht="16.149999999999999" customHeight="1" x14ac:dyDescent="0.2">
      <c r="C147" s="240" t="s">
        <v>914</v>
      </c>
      <c r="D147" s="240"/>
      <c r="E147" s="240"/>
      <c r="F147" s="240"/>
      <c r="G147" s="240"/>
      <c r="H147" s="240"/>
      <c r="I147" s="240"/>
      <c r="J147" s="240"/>
      <c r="L147" s="405"/>
      <c r="M147" s="406"/>
      <c r="N147" s="406"/>
      <c r="O147" s="406"/>
      <c r="P147" s="407"/>
      <c r="Q147" s="16"/>
    </row>
    <row r="148" spans="3:17" ht="16.149999999999999" customHeight="1" x14ac:dyDescent="0.2">
      <c r="C148" s="240"/>
      <c r="D148" s="240"/>
      <c r="E148" s="240"/>
      <c r="F148" s="240"/>
      <c r="G148" s="240"/>
      <c r="H148" s="240"/>
      <c r="I148" s="240"/>
      <c r="J148" s="240"/>
      <c r="L148" s="405"/>
      <c r="M148" s="406"/>
      <c r="N148" s="406"/>
      <c r="O148" s="406"/>
      <c r="P148" s="407"/>
      <c r="Q148" s="16"/>
    </row>
    <row r="149" spans="3:17" ht="16.149999999999999" customHeight="1" x14ac:dyDescent="0.2">
      <c r="C149" s="240"/>
      <c r="D149" s="240"/>
      <c r="E149" s="240"/>
      <c r="F149" s="240"/>
      <c r="G149" s="240"/>
      <c r="H149" s="240"/>
      <c r="I149" s="240"/>
      <c r="J149" s="240"/>
      <c r="L149" s="405"/>
      <c r="M149" s="406"/>
      <c r="N149" s="406"/>
      <c r="O149" s="406"/>
      <c r="P149" s="407"/>
      <c r="Q149" s="16"/>
    </row>
    <row r="150" spans="3:17" ht="16.149999999999999" customHeight="1" x14ac:dyDescent="0.2">
      <c r="C150" s="240"/>
      <c r="D150" s="240"/>
      <c r="E150" s="240"/>
      <c r="F150" s="240"/>
      <c r="G150" s="240"/>
      <c r="H150" s="240"/>
      <c r="I150" s="240"/>
      <c r="J150" s="240"/>
      <c r="L150" s="405"/>
      <c r="M150" s="406"/>
      <c r="N150" s="406"/>
      <c r="O150" s="406"/>
      <c r="P150" s="407"/>
      <c r="Q150" s="16"/>
    </row>
    <row r="151" spans="3:17" ht="16.149999999999999" customHeight="1" x14ac:dyDescent="0.2">
      <c r="C151" s="196"/>
      <c r="D151" s="196"/>
      <c r="E151" s="196"/>
      <c r="F151" s="196"/>
      <c r="G151" s="196"/>
      <c r="H151" s="196"/>
      <c r="I151" s="196"/>
      <c r="J151" s="196"/>
      <c r="L151" s="405"/>
      <c r="M151" s="406"/>
      <c r="N151" s="406"/>
      <c r="O151" s="406"/>
      <c r="P151" s="407"/>
      <c r="Q151" s="16"/>
    </row>
    <row r="152" spans="3:17" ht="16.149999999999999" customHeight="1" x14ac:dyDescent="0.2">
      <c r="L152" s="405"/>
      <c r="M152" s="406"/>
      <c r="N152" s="406"/>
      <c r="O152" s="406"/>
      <c r="P152" s="407"/>
      <c r="Q152" s="16"/>
    </row>
    <row r="153" spans="3:17" ht="16.149999999999999" customHeight="1" x14ac:dyDescent="0.2">
      <c r="L153" s="405"/>
      <c r="M153" s="406"/>
      <c r="N153" s="406"/>
      <c r="O153" s="406"/>
      <c r="P153" s="407"/>
      <c r="Q153" s="16"/>
    </row>
    <row r="154" spans="3:17" ht="18" customHeight="1" x14ac:dyDescent="0.2">
      <c r="C154" s="450" t="s">
        <v>735</v>
      </c>
      <c r="D154" s="479"/>
      <c r="E154" s="479"/>
      <c r="G154" s="267" t="s">
        <v>736</v>
      </c>
      <c r="H154" s="442"/>
      <c r="I154" s="442"/>
      <c r="L154" s="405"/>
      <c r="M154" s="406"/>
      <c r="N154" s="406"/>
      <c r="O154" s="406"/>
      <c r="P154" s="407"/>
      <c r="Q154" s="16"/>
    </row>
    <row r="155" spans="3:17" ht="16.149999999999999" customHeight="1" x14ac:dyDescent="0.2">
      <c r="L155" s="405"/>
      <c r="M155" s="406"/>
      <c r="N155" s="406"/>
      <c r="O155" s="406"/>
      <c r="P155" s="407"/>
      <c r="Q155" s="16"/>
    </row>
    <row r="156" spans="3:17" ht="16.149999999999999" customHeight="1" x14ac:dyDescent="0.2">
      <c r="L156" s="405"/>
      <c r="M156" s="406"/>
      <c r="N156" s="406"/>
      <c r="O156" s="406"/>
      <c r="P156" s="407"/>
      <c r="Q156" s="16"/>
    </row>
    <row r="157" spans="3:17" ht="18" customHeight="1" x14ac:dyDescent="0.2">
      <c r="C157" s="267" t="s">
        <v>737</v>
      </c>
      <c r="D157" s="267"/>
      <c r="E157" s="267"/>
      <c r="F157" s="267"/>
      <c r="G157" s="267" t="s">
        <v>738</v>
      </c>
      <c r="H157" s="442"/>
      <c r="I157" s="442"/>
      <c r="J157" s="442"/>
      <c r="L157" s="405"/>
      <c r="M157" s="406"/>
      <c r="N157" s="406"/>
      <c r="O157" s="406"/>
      <c r="P157" s="407"/>
      <c r="Q157" s="16"/>
    </row>
    <row r="158" spans="3:17" ht="16.149999999999999" customHeight="1" x14ac:dyDescent="0.2">
      <c r="L158" s="405"/>
      <c r="M158" s="406"/>
      <c r="N158" s="406"/>
      <c r="O158" s="406"/>
      <c r="P158" s="407"/>
      <c r="Q158" s="16"/>
    </row>
    <row r="159" spans="3:17" ht="16.149999999999999" customHeight="1" x14ac:dyDescent="0.2">
      <c r="L159" s="405"/>
      <c r="M159" s="406"/>
      <c r="N159" s="406"/>
      <c r="O159" s="406"/>
      <c r="P159" s="407"/>
      <c r="Q159" s="16"/>
    </row>
    <row r="160" spans="3:17" ht="16.149999999999999" customHeight="1" x14ac:dyDescent="0.2">
      <c r="L160" s="405"/>
      <c r="M160" s="406"/>
      <c r="N160" s="406"/>
      <c r="O160" s="406"/>
      <c r="P160" s="407"/>
      <c r="Q160" s="16"/>
    </row>
    <row r="161" spans="3:17" ht="16.149999999999999" customHeight="1" x14ac:dyDescent="0.2">
      <c r="F161" s="570" t="s">
        <v>278</v>
      </c>
      <c r="G161" s="571"/>
      <c r="H161" s="571"/>
      <c r="I161" s="571"/>
      <c r="J161" s="572"/>
      <c r="L161" s="408"/>
      <c r="M161" s="409"/>
      <c r="N161" s="409"/>
      <c r="O161" s="409"/>
      <c r="P161" s="410"/>
      <c r="Q161" s="16"/>
    </row>
    <row r="162" spans="3:17" ht="16.149999999999999" customHeight="1" x14ac:dyDescent="0.2">
      <c r="F162" s="573"/>
      <c r="G162" s="574"/>
      <c r="H162" s="574"/>
      <c r="I162" s="574"/>
      <c r="J162" s="575"/>
      <c r="P162" s="16"/>
      <c r="Q162" s="16"/>
    </row>
    <row r="163" spans="3:17" ht="16.149999999999999" customHeight="1" x14ac:dyDescent="0.2">
      <c r="F163" s="576"/>
      <c r="G163" s="577"/>
      <c r="H163" s="577"/>
      <c r="I163" s="577"/>
      <c r="J163" s="578"/>
      <c r="P163" s="16"/>
      <c r="Q163" s="16"/>
    </row>
    <row r="164" spans="3:17" ht="16.149999999999999" customHeight="1" x14ac:dyDescent="0.2">
      <c r="C164" s="240" t="s">
        <v>1133</v>
      </c>
      <c r="D164" s="368"/>
      <c r="E164" s="368"/>
      <c r="F164" s="368"/>
      <c r="G164" s="368"/>
      <c r="H164" s="368"/>
      <c r="I164" s="368"/>
      <c r="J164" s="368"/>
      <c r="K164" s="75" t="s">
        <v>199</v>
      </c>
      <c r="L164" s="402" t="s">
        <v>915</v>
      </c>
      <c r="M164" s="403"/>
      <c r="N164" s="403"/>
      <c r="O164" s="403"/>
      <c r="P164" s="404"/>
      <c r="Q164" s="16"/>
    </row>
    <row r="165" spans="3:17" ht="16.149999999999999" customHeight="1" x14ac:dyDescent="0.2">
      <c r="C165" s="368"/>
      <c r="D165" s="368"/>
      <c r="E165" s="368"/>
      <c r="F165" s="368"/>
      <c r="G165" s="368"/>
      <c r="H165" s="368"/>
      <c r="I165" s="368"/>
      <c r="J165" s="368"/>
      <c r="L165" s="405"/>
      <c r="M165" s="406"/>
      <c r="N165" s="406"/>
      <c r="O165" s="406"/>
      <c r="P165" s="407"/>
      <c r="Q165" s="16"/>
    </row>
    <row r="166" spans="3:17" ht="16.149999999999999" customHeight="1" x14ac:dyDescent="0.2">
      <c r="C166" s="368"/>
      <c r="D166" s="368"/>
      <c r="E166" s="368"/>
      <c r="F166" s="368"/>
      <c r="G166" s="368"/>
      <c r="H166" s="368"/>
      <c r="I166" s="368"/>
      <c r="J166" s="368"/>
      <c r="L166" s="405"/>
      <c r="M166" s="406"/>
      <c r="N166" s="406"/>
      <c r="O166" s="406"/>
      <c r="P166" s="407"/>
      <c r="Q166" s="16"/>
    </row>
    <row r="167" spans="3:17" ht="16.149999999999999" customHeight="1" x14ac:dyDescent="0.2">
      <c r="C167" s="368"/>
      <c r="D167" s="368"/>
      <c r="E167" s="368"/>
      <c r="F167" s="368"/>
      <c r="G167" s="368"/>
      <c r="H167" s="368"/>
      <c r="I167" s="368"/>
      <c r="J167" s="368"/>
      <c r="L167" s="405"/>
      <c r="M167" s="406"/>
      <c r="N167" s="406"/>
      <c r="O167" s="406"/>
      <c r="P167" s="407"/>
      <c r="Q167" s="16"/>
    </row>
    <row r="168" spans="3:17" ht="16.149999999999999" customHeight="1" x14ac:dyDescent="0.2">
      <c r="C168" s="368"/>
      <c r="D168" s="368"/>
      <c r="E168" s="368"/>
      <c r="F168" s="368"/>
      <c r="G168" s="368"/>
      <c r="H168" s="368"/>
      <c r="I168" s="368"/>
      <c r="J168" s="368"/>
      <c r="L168" s="405"/>
      <c r="M168" s="406"/>
      <c r="N168" s="406"/>
      <c r="O168" s="406"/>
      <c r="P168" s="407"/>
      <c r="Q168" s="16"/>
    </row>
    <row r="169" spans="3:17" ht="16.149999999999999" customHeight="1" x14ac:dyDescent="0.2">
      <c r="C169" s="368"/>
      <c r="D169" s="368"/>
      <c r="E169" s="368"/>
      <c r="F169" s="368"/>
      <c r="G169" s="368"/>
      <c r="H169" s="368"/>
      <c r="I169" s="368"/>
      <c r="J169" s="368"/>
      <c r="L169" s="405"/>
      <c r="M169" s="406"/>
      <c r="N169" s="406"/>
      <c r="O169" s="406"/>
      <c r="P169" s="407"/>
      <c r="Q169" s="16"/>
    </row>
    <row r="170" spans="3:17" ht="16.149999999999999" customHeight="1" x14ac:dyDescent="0.2">
      <c r="C170" s="368"/>
      <c r="D170" s="368"/>
      <c r="E170" s="368"/>
      <c r="F170" s="368"/>
      <c r="G170" s="368"/>
      <c r="H170" s="368"/>
      <c r="I170" s="368"/>
      <c r="J170" s="368"/>
      <c r="L170" s="405"/>
      <c r="M170" s="406"/>
      <c r="N170" s="406"/>
      <c r="O170" s="406"/>
      <c r="P170" s="407"/>
      <c r="Q170" s="16"/>
    </row>
    <row r="171" spans="3:17" ht="16.149999999999999" customHeight="1" x14ac:dyDescent="0.2">
      <c r="C171" s="368"/>
      <c r="D171" s="368"/>
      <c r="E171" s="368"/>
      <c r="F171" s="368"/>
      <c r="G171" s="368"/>
      <c r="H171" s="368"/>
      <c r="I171" s="368"/>
      <c r="J171" s="368"/>
      <c r="L171" s="405"/>
      <c r="M171" s="406"/>
      <c r="N171" s="406"/>
      <c r="O171" s="406"/>
      <c r="P171" s="407"/>
      <c r="Q171" s="16"/>
    </row>
    <row r="172" spans="3:17" ht="16.149999999999999" customHeight="1" x14ac:dyDescent="0.2">
      <c r="C172" s="368"/>
      <c r="D172" s="368"/>
      <c r="E172" s="368"/>
      <c r="F172" s="368"/>
      <c r="G172" s="368"/>
      <c r="H172" s="368"/>
      <c r="I172" s="368"/>
      <c r="J172" s="368"/>
      <c r="L172" s="405"/>
      <c r="M172" s="406"/>
      <c r="N172" s="406"/>
      <c r="O172" s="406"/>
      <c r="P172" s="407"/>
      <c r="Q172" s="16"/>
    </row>
    <row r="173" spans="3:17" ht="16.149999999999999" customHeight="1" x14ac:dyDescent="0.2">
      <c r="C173" s="368"/>
      <c r="D173" s="368"/>
      <c r="E173" s="368"/>
      <c r="F173" s="368"/>
      <c r="G173" s="368"/>
      <c r="H173" s="368"/>
      <c r="I173" s="368"/>
      <c r="J173" s="368"/>
      <c r="L173" s="405"/>
      <c r="M173" s="406"/>
      <c r="N173" s="406"/>
      <c r="O173" s="406"/>
      <c r="P173" s="407"/>
      <c r="Q173" s="16"/>
    </row>
    <row r="174" spans="3:17" ht="16.149999999999999" customHeight="1" x14ac:dyDescent="0.2">
      <c r="C174" s="368"/>
      <c r="D174" s="368"/>
      <c r="E174" s="368"/>
      <c r="F174" s="368"/>
      <c r="G174" s="368"/>
      <c r="H174" s="368"/>
      <c r="I174" s="368"/>
      <c r="J174" s="368"/>
      <c r="L174" s="405"/>
      <c r="M174" s="406"/>
      <c r="N174" s="406"/>
      <c r="O174" s="406"/>
      <c r="P174" s="407"/>
      <c r="Q174" s="16"/>
    </row>
    <row r="175" spans="3:17" ht="16.149999999999999" customHeight="1" x14ac:dyDescent="0.2">
      <c r="L175" s="405"/>
      <c r="M175" s="406"/>
      <c r="N175" s="406"/>
      <c r="O175" s="406"/>
      <c r="P175" s="407"/>
      <c r="Q175" s="16"/>
    </row>
    <row r="176" spans="3:17" ht="16.149999999999999" customHeight="1" x14ac:dyDescent="0.2">
      <c r="L176" s="405"/>
      <c r="M176" s="406"/>
      <c r="N176" s="406"/>
      <c r="O176" s="406"/>
      <c r="P176" s="407"/>
      <c r="Q176" s="16"/>
    </row>
    <row r="177" spans="2:17" ht="16.149999999999999" customHeight="1" x14ac:dyDescent="0.2">
      <c r="C177" s="398" t="s">
        <v>739</v>
      </c>
      <c r="D177" s="399"/>
      <c r="E177" s="399"/>
      <c r="F177" s="399"/>
      <c r="G177" s="398" t="s">
        <v>740</v>
      </c>
      <c r="H177" s="399"/>
      <c r="I177" s="399"/>
      <c r="J177" s="399"/>
      <c r="L177" s="405"/>
      <c r="M177" s="406"/>
      <c r="N177" s="406"/>
      <c r="O177" s="406"/>
      <c r="P177" s="407"/>
      <c r="Q177" s="16"/>
    </row>
    <row r="178" spans="2:17" ht="16.149999999999999" customHeight="1" x14ac:dyDescent="0.2">
      <c r="L178" s="405"/>
      <c r="M178" s="406"/>
      <c r="N178" s="406"/>
      <c r="O178" s="406"/>
      <c r="P178" s="407"/>
      <c r="Q178" s="16"/>
    </row>
    <row r="179" spans="2:17" ht="16.149999999999999" customHeight="1" x14ac:dyDescent="0.2">
      <c r="L179" s="408"/>
      <c r="M179" s="409"/>
      <c r="N179" s="409"/>
      <c r="O179" s="409"/>
      <c r="P179" s="410"/>
      <c r="Q179" s="16"/>
    </row>
    <row r="180" spans="2:17" ht="16.149999999999999" customHeight="1" x14ac:dyDescent="0.2">
      <c r="P180" s="16"/>
      <c r="Q180" s="16"/>
    </row>
    <row r="181" spans="2:17" ht="16.149999999999999" customHeight="1" x14ac:dyDescent="0.2">
      <c r="P181" s="16"/>
      <c r="Q181" s="16"/>
    </row>
    <row r="182" spans="2:17" ht="16.149999999999999" customHeight="1" x14ac:dyDescent="0.2">
      <c r="P182" s="16"/>
      <c r="Q182" s="16"/>
    </row>
    <row r="183" spans="2:17" ht="16.149999999999999" customHeight="1" x14ac:dyDescent="0.2">
      <c r="B183" s="240" t="s">
        <v>1134</v>
      </c>
      <c r="C183" s="368"/>
      <c r="D183" s="368"/>
      <c r="E183" s="368"/>
      <c r="F183" s="368"/>
      <c r="G183" s="368"/>
      <c r="H183" s="368"/>
      <c r="I183" s="368"/>
      <c r="J183" s="368"/>
      <c r="P183" s="16"/>
      <c r="Q183" s="16"/>
    </row>
    <row r="184" spans="2:17" ht="16.149999999999999" customHeight="1" x14ac:dyDescent="0.2">
      <c r="B184" s="368"/>
      <c r="C184" s="368"/>
      <c r="D184" s="368"/>
      <c r="E184" s="368"/>
      <c r="F184" s="368"/>
      <c r="G184" s="368"/>
      <c r="H184" s="368"/>
      <c r="I184" s="368"/>
      <c r="J184" s="368"/>
      <c r="P184" s="16"/>
      <c r="Q184" s="16"/>
    </row>
    <row r="185" spans="2:17" ht="16.149999999999999" customHeight="1" x14ac:dyDescent="0.2">
      <c r="B185" s="368"/>
      <c r="C185" s="368"/>
      <c r="D185" s="368"/>
      <c r="E185" s="368"/>
      <c r="F185" s="368"/>
      <c r="G185" s="368"/>
      <c r="H185" s="368"/>
      <c r="I185" s="368"/>
      <c r="J185" s="368"/>
      <c r="P185" s="16"/>
      <c r="Q185" s="16"/>
    </row>
    <row r="186" spans="2:17" ht="16.149999999999999" customHeight="1" x14ac:dyDescent="0.2">
      <c r="B186" s="368"/>
      <c r="C186" s="368"/>
      <c r="D186" s="368"/>
      <c r="E186" s="368"/>
      <c r="F186" s="368"/>
      <c r="G186" s="368"/>
      <c r="H186" s="368"/>
      <c r="I186" s="368"/>
      <c r="J186" s="368"/>
      <c r="P186" s="16"/>
      <c r="Q186" s="16"/>
    </row>
    <row r="187" spans="2:17" ht="16.149999999999999" customHeight="1" x14ac:dyDescent="0.2">
      <c r="B187" s="368"/>
      <c r="C187" s="368"/>
      <c r="D187" s="368"/>
      <c r="E187" s="368"/>
      <c r="F187" s="368"/>
      <c r="G187" s="368"/>
      <c r="H187" s="368"/>
      <c r="I187" s="368"/>
      <c r="J187" s="368"/>
      <c r="P187" s="16"/>
      <c r="Q187" s="16"/>
    </row>
    <row r="188" spans="2:17" ht="16.149999999999999" customHeight="1" x14ac:dyDescent="0.2">
      <c r="B188" s="368"/>
      <c r="C188" s="368"/>
      <c r="D188" s="368"/>
      <c r="E188" s="368"/>
      <c r="F188" s="368"/>
      <c r="G188" s="368"/>
      <c r="H188" s="368"/>
      <c r="I188" s="368"/>
      <c r="J188" s="368"/>
      <c r="P188" s="16"/>
      <c r="Q188" s="16"/>
    </row>
    <row r="189" spans="2:17" ht="16.149999999999999" customHeight="1" x14ac:dyDescent="0.2">
      <c r="B189" s="368"/>
      <c r="C189" s="368"/>
      <c r="D189" s="368"/>
      <c r="E189" s="368"/>
      <c r="F189" s="368"/>
      <c r="G189" s="368"/>
      <c r="H189" s="368"/>
      <c r="I189" s="368"/>
      <c r="J189" s="368"/>
      <c r="P189" s="16"/>
      <c r="Q189" s="16"/>
    </row>
    <row r="190" spans="2:17" ht="16.149999999999999" customHeight="1" x14ac:dyDescent="0.2">
      <c r="B190" s="240" t="s">
        <v>1135</v>
      </c>
      <c r="C190" s="368"/>
      <c r="D190" s="368"/>
      <c r="E190" s="368"/>
      <c r="F190" s="368"/>
      <c r="G190" s="368"/>
      <c r="H190" s="368"/>
      <c r="I190" s="368"/>
      <c r="J190" s="368"/>
      <c r="P190" s="16"/>
      <c r="Q190" s="16"/>
    </row>
    <row r="191" spans="2:17" ht="16.149999999999999" customHeight="1" x14ac:dyDescent="0.2">
      <c r="B191" s="240"/>
      <c r="C191" s="368"/>
      <c r="D191" s="368"/>
      <c r="E191" s="368"/>
      <c r="F191" s="368"/>
      <c r="G191" s="368"/>
      <c r="H191" s="368"/>
      <c r="I191" s="368"/>
      <c r="J191" s="368"/>
      <c r="P191" s="16"/>
      <c r="Q191" s="16"/>
    </row>
    <row r="192" spans="2:17" ht="16.149999999999999" customHeight="1" x14ac:dyDescent="0.2">
      <c r="B192" s="368"/>
      <c r="C192" s="368"/>
      <c r="D192" s="368"/>
      <c r="E192" s="368"/>
      <c r="F192" s="368"/>
      <c r="G192" s="368"/>
      <c r="H192" s="368"/>
      <c r="I192" s="368"/>
      <c r="J192" s="368"/>
      <c r="P192" s="16"/>
      <c r="Q192" s="16"/>
    </row>
    <row r="193" spans="2:17" ht="16.149999999999999" customHeight="1" x14ac:dyDescent="0.2">
      <c r="B193" s="368"/>
      <c r="C193" s="368"/>
      <c r="D193" s="368"/>
      <c r="E193" s="368"/>
      <c r="F193" s="368"/>
      <c r="G193" s="368"/>
      <c r="H193" s="368"/>
      <c r="I193" s="368"/>
      <c r="J193" s="368"/>
      <c r="P193" s="16"/>
      <c r="Q193" s="16"/>
    </row>
    <row r="194" spans="2:17" ht="16.149999999999999" customHeight="1" x14ac:dyDescent="0.2">
      <c r="P194" s="16"/>
      <c r="Q194" s="16"/>
    </row>
    <row r="195" spans="2:17" ht="16.149999999999999" customHeight="1" x14ac:dyDescent="0.2">
      <c r="C195" s="267" t="s">
        <v>411</v>
      </c>
      <c r="D195" s="442"/>
      <c r="E195" s="442"/>
      <c r="F195" s="442"/>
      <c r="G195" s="442"/>
      <c r="H195" s="442"/>
      <c r="I195" s="442"/>
      <c r="J195" s="442"/>
      <c r="P195" s="16"/>
      <c r="Q195" s="16"/>
    </row>
    <row r="196" spans="2:17" ht="16.149999999999999" customHeight="1" x14ac:dyDescent="0.2">
      <c r="C196" s="240" t="s">
        <v>916</v>
      </c>
      <c r="D196" s="368"/>
      <c r="E196" s="368"/>
      <c r="F196" s="368"/>
      <c r="G196" s="368"/>
      <c r="H196" s="368"/>
      <c r="I196" s="368"/>
      <c r="J196" s="368"/>
      <c r="P196" s="16"/>
      <c r="Q196" s="16"/>
    </row>
    <row r="197" spans="2:17" ht="16.149999999999999" customHeight="1" x14ac:dyDescent="0.2">
      <c r="C197" s="368"/>
      <c r="D197" s="368"/>
      <c r="E197" s="368"/>
      <c r="F197" s="368"/>
      <c r="G197" s="368"/>
      <c r="H197" s="368"/>
      <c r="I197" s="368"/>
      <c r="J197" s="368"/>
      <c r="P197" s="16"/>
      <c r="Q197" s="16"/>
    </row>
    <row r="198" spans="2:17" ht="16.149999999999999" customHeight="1" x14ac:dyDescent="0.2">
      <c r="C198" s="368"/>
      <c r="D198" s="368"/>
      <c r="E198" s="368"/>
      <c r="F198" s="368"/>
      <c r="G198" s="368"/>
      <c r="H198" s="368"/>
      <c r="I198" s="368"/>
      <c r="J198" s="368"/>
      <c r="P198" s="16"/>
      <c r="Q198" s="16"/>
    </row>
    <row r="199" spans="2:17" ht="16.149999999999999" customHeight="1" x14ac:dyDescent="0.2">
      <c r="C199" s="442" t="s">
        <v>410</v>
      </c>
      <c r="D199" s="442"/>
      <c r="E199" s="442"/>
      <c r="F199" s="442"/>
      <c r="G199" s="442"/>
      <c r="H199" s="442"/>
      <c r="I199" s="442"/>
      <c r="J199" s="442"/>
      <c r="P199" s="16"/>
      <c r="Q199" s="16"/>
    </row>
    <row r="200" spans="2:17" ht="16.149999999999999" customHeight="1" x14ac:dyDescent="0.2">
      <c r="B200" s="240" t="s">
        <v>1136</v>
      </c>
      <c r="C200" s="368"/>
      <c r="D200" s="368"/>
      <c r="E200" s="368"/>
      <c r="F200" s="368"/>
      <c r="G200" s="368"/>
      <c r="H200" s="368"/>
      <c r="I200" s="368"/>
      <c r="J200" s="368"/>
      <c r="P200" s="16"/>
      <c r="Q200" s="16"/>
    </row>
    <row r="201" spans="2:17" ht="16.149999999999999" customHeight="1" x14ac:dyDescent="0.2">
      <c r="B201" s="368"/>
      <c r="C201" s="368"/>
      <c r="D201" s="368"/>
      <c r="E201" s="368"/>
      <c r="F201" s="368"/>
      <c r="G201" s="368"/>
      <c r="H201" s="368"/>
      <c r="I201" s="368"/>
      <c r="J201" s="368"/>
      <c r="P201" s="16"/>
      <c r="Q201" s="16"/>
    </row>
    <row r="202" spans="2:17" ht="16.149999999999999" customHeight="1" x14ac:dyDescent="0.2">
      <c r="B202" s="368"/>
      <c r="C202" s="368"/>
      <c r="D202" s="368"/>
      <c r="E202" s="368"/>
      <c r="F202" s="368"/>
      <c r="G202" s="368"/>
      <c r="H202" s="368"/>
      <c r="I202" s="368"/>
      <c r="J202" s="368"/>
      <c r="P202" s="16"/>
      <c r="Q202" s="16"/>
    </row>
    <row r="203" spans="2:17" ht="16.149999999999999" customHeight="1" x14ac:dyDescent="0.2">
      <c r="B203" s="368"/>
      <c r="C203" s="368"/>
      <c r="D203" s="368"/>
      <c r="E203" s="368"/>
      <c r="F203" s="368"/>
      <c r="G203" s="368"/>
      <c r="H203" s="368"/>
      <c r="I203" s="368"/>
      <c r="J203" s="368"/>
      <c r="P203" s="16"/>
      <c r="Q203" s="16"/>
    </row>
    <row r="204" spans="2:17" ht="16.149999999999999" customHeight="1" x14ac:dyDescent="0.2">
      <c r="B204" s="368"/>
      <c r="C204" s="368"/>
      <c r="D204" s="368"/>
      <c r="E204" s="368"/>
      <c r="F204" s="368"/>
      <c r="G204" s="368"/>
      <c r="H204" s="368"/>
      <c r="I204" s="368"/>
      <c r="J204" s="368"/>
      <c r="P204" s="16"/>
      <c r="Q204" s="16"/>
    </row>
    <row r="205" spans="2:17" ht="16.149999999999999" customHeight="1" x14ac:dyDescent="0.2">
      <c r="B205" s="368"/>
      <c r="C205" s="368"/>
      <c r="D205" s="368"/>
      <c r="E205" s="368"/>
      <c r="F205" s="368"/>
      <c r="G205" s="368"/>
      <c r="H205" s="368"/>
      <c r="I205" s="368"/>
      <c r="J205" s="368"/>
      <c r="P205" s="16"/>
      <c r="Q205" s="16"/>
    </row>
    <row r="206" spans="2:17" ht="16.149999999999999" customHeight="1" x14ac:dyDescent="0.2">
      <c r="B206" s="368"/>
      <c r="C206" s="368"/>
      <c r="D206" s="368"/>
      <c r="E206" s="368"/>
      <c r="F206" s="368"/>
      <c r="G206" s="368"/>
      <c r="H206" s="368"/>
      <c r="I206" s="368"/>
      <c r="J206" s="368"/>
      <c r="P206" s="16"/>
      <c r="Q206" s="16"/>
    </row>
    <row r="207" spans="2:17" ht="16.149999999999999" customHeight="1" x14ac:dyDescent="0.2">
      <c r="P207" s="16"/>
      <c r="Q207" s="16"/>
    </row>
    <row r="208" spans="2:17" ht="16.149999999999999" customHeight="1" x14ac:dyDescent="0.2">
      <c r="P208" s="16"/>
      <c r="Q208" s="16"/>
    </row>
    <row r="209" spans="2:17" ht="16.149999999999999" customHeight="1" x14ac:dyDescent="0.2">
      <c r="P209" s="16"/>
      <c r="Q209" s="16"/>
    </row>
    <row r="210" spans="2:17" ht="16.149999999999999" customHeight="1" x14ac:dyDescent="0.2">
      <c r="P210" s="16"/>
      <c r="Q210" s="16"/>
    </row>
    <row r="211" spans="2:17" ht="16.149999999999999" customHeight="1" x14ac:dyDescent="0.2">
      <c r="P211" s="16"/>
      <c r="Q211" s="16"/>
    </row>
    <row r="212" spans="2:17" ht="16.149999999999999" customHeight="1" x14ac:dyDescent="0.2">
      <c r="B212" s="240" t="s">
        <v>1137</v>
      </c>
      <c r="C212" s="368"/>
      <c r="D212" s="368"/>
      <c r="E212" s="368"/>
      <c r="F212" s="368"/>
      <c r="G212" s="368"/>
      <c r="H212" s="368"/>
      <c r="I212" s="368"/>
      <c r="J212" s="368"/>
      <c r="P212" s="16"/>
      <c r="Q212" s="16"/>
    </row>
    <row r="213" spans="2:17" ht="16.149999999999999" customHeight="1" x14ac:dyDescent="0.2">
      <c r="B213" s="368"/>
      <c r="C213" s="368"/>
      <c r="D213" s="368"/>
      <c r="E213" s="368"/>
      <c r="F213" s="368"/>
      <c r="G213" s="368"/>
      <c r="H213" s="368"/>
      <c r="I213" s="368"/>
      <c r="J213" s="368"/>
      <c r="P213" s="16"/>
      <c r="Q213" s="16"/>
    </row>
    <row r="214" spans="2:17" ht="16.149999999999999" customHeight="1" x14ac:dyDescent="0.2">
      <c r="B214" s="368"/>
      <c r="C214" s="368"/>
      <c r="D214" s="368"/>
      <c r="E214" s="368"/>
      <c r="F214" s="368"/>
      <c r="G214" s="368"/>
      <c r="H214" s="368"/>
      <c r="I214" s="368"/>
      <c r="J214" s="368"/>
      <c r="P214" s="16"/>
      <c r="Q214" s="16"/>
    </row>
    <row r="215" spans="2:17" ht="16.149999999999999" customHeight="1" x14ac:dyDescent="0.2">
      <c r="C215" s="240" t="s">
        <v>917</v>
      </c>
      <c r="D215" s="368"/>
      <c r="E215" s="368"/>
      <c r="F215" s="368"/>
      <c r="G215" s="368"/>
      <c r="H215" s="368"/>
      <c r="I215" s="368"/>
      <c r="J215" s="368"/>
      <c r="P215" s="16"/>
      <c r="Q215" s="16"/>
    </row>
    <row r="216" spans="2:17" ht="16.149999999999999" customHeight="1" x14ac:dyDescent="0.2">
      <c r="C216" s="368"/>
      <c r="D216" s="368"/>
      <c r="E216" s="368"/>
      <c r="F216" s="368"/>
      <c r="G216" s="368"/>
      <c r="H216" s="368"/>
      <c r="I216" s="368"/>
      <c r="J216" s="368"/>
      <c r="P216" s="16"/>
      <c r="Q216" s="16"/>
    </row>
    <row r="217" spans="2:17" ht="16.149999999999999" customHeight="1" x14ac:dyDescent="0.2">
      <c r="C217" s="368"/>
      <c r="D217" s="368"/>
      <c r="E217" s="368"/>
      <c r="F217" s="368"/>
      <c r="G217" s="368"/>
      <c r="H217" s="368"/>
      <c r="I217" s="368"/>
      <c r="J217" s="368"/>
      <c r="P217" s="16"/>
      <c r="Q217" s="16"/>
    </row>
    <row r="218" spans="2:17" ht="16.149999999999999" customHeight="1" x14ac:dyDescent="0.2">
      <c r="C218" s="240" t="s">
        <v>1138</v>
      </c>
      <c r="D218" s="368"/>
      <c r="E218" s="368"/>
      <c r="F218" s="368"/>
      <c r="G218" s="368"/>
      <c r="H218" s="368"/>
      <c r="I218" s="368"/>
      <c r="J218" s="368"/>
      <c r="P218" s="16"/>
      <c r="Q218" s="16"/>
    </row>
    <row r="219" spans="2:17" ht="16.149999999999999" customHeight="1" x14ac:dyDescent="0.2">
      <c r="C219" s="368"/>
      <c r="D219" s="368"/>
      <c r="E219" s="368"/>
      <c r="F219" s="368"/>
      <c r="G219" s="368"/>
      <c r="H219" s="368"/>
      <c r="I219" s="368"/>
      <c r="J219" s="368"/>
      <c r="P219" s="16"/>
      <c r="Q219" s="16"/>
    </row>
    <row r="220" spans="2:17" ht="16.149999999999999" customHeight="1" x14ac:dyDescent="0.2">
      <c r="C220" s="368"/>
      <c r="D220" s="368"/>
      <c r="E220" s="368"/>
      <c r="F220" s="368"/>
      <c r="G220" s="368"/>
      <c r="H220" s="368"/>
      <c r="I220" s="368"/>
      <c r="J220" s="368"/>
      <c r="P220" s="16"/>
      <c r="Q220" s="16"/>
    </row>
    <row r="221" spans="2:17" ht="16.149999999999999" customHeight="1" x14ac:dyDescent="0.2">
      <c r="C221" s="368"/>
      <c r="D221" s="368"/>
      <c r="E221" s="368"/>
      <c r="F221" s="368"/>
      <c r="G221" s="368"/>
      <c r="H221" s="368"/>
      <c r="I221" s="368"/>
      <c r="J221" s="368"/>
      <c r="P221" s="76"/>
      <c r="Q221" s="76"/>
    </row>
    <row r="222" spans="2:17" ht="16.149999999999999" customHeight="1" x14ac:dyDescent="0.2">
      <c r="C222" s="240" t="s">
        <v>1139</v>
      </c>
      <c r="D222" s="368"/>
      <c r="E222" s="368"/>
      <c r="F222" s="368"/>
      <c r="G222" s="368"/>
      <c r="H222" s="368"/>
      <c r="I222" s="368"/>
      <c r="J222" s="368"/>
      <c r="P222" s="76"/>
      <c r="Q222" s="76"/>
    </row>
    <row r="223" spans="2:17" ht="16.149999999999999" customHeight="1" x14ac:dyDescent="0.2">
      <c r="C223" s="368"/>
      <c r="D223" s="368"/>
      <c r="E223" s="368"/>
      <c r="F223" s="368"/>
      <c r="G223" s="368"/>
      <c r="H223" s="368"/>
      <c r="I223" s="368"/>
      <c r="J223" s="368"/>
      <c r="P223" s="76"/>
      <c r="Q223" s="76"/>
    </row>
    <row r="224" spans="2:17" ht="16.149999999999999" customHeight="1" x14ac:dyDescent="0.2">
      <c r="C224" s="368"/>
      <c r="D224" s="368"/>
      <c r="E224" s="368"/>
      <c r="F224" s="368"/>
      <c r="G224" s="368"/>
      <c r="H224" s="368"/>
      <c r="I224" s="368"/>
      <c r="J224" s="368"/>
      <c r="P224" s="76"/>
      <c r="Q224" s="76"/>
    </row>
    <row r="225" spans="2:17" ht="16.149999999999999" customHeight="1" x14ac:dyDescent="0.2">
      <c r="C225" s="368"/>
      <c r="D225" s="368"/>
      <c r="E225" s="368"/>
      <c r="F225" s="368"/>
      <c r="G225" s="368"/>
      <c r="H225" s="368"/>
      <c r="I225" s="368"/>
      <c r="J225" s="368"/>
      <c r="K225" s="75" t="s">
        <v>155</v>
      </c>
      <c r="L225" s="402" t="s">
        <v>591</v>
      </c>
      <c r="M225" s="403"/>
      <c r="N225" s="403"/>
      <c r="O225" s="403"/>
      <c r="P225" s="404"/>
      <c r="Q225" s="76"/>
    </row>
    <row r="226" spans="2:17" ht="16.149999999999999" customHeight="1" x14ac:dyDescent="0.2">
      <c r="C226" s="368"/>
      <c r="D226" s="368"/>
      <c r="E226" s="368"/>
      <c r="F226" s="368"/>
      <c r="G226" s="368"/>
      <c r="H226" s="368"/>
      <c r="I226" s="368"/>
      <c r="J226" s="368"/>
      <c r="L226" s="405"/>
      <c r="M226" s="406"/>
      <c r="N226" s="406"/>
      <c r="O226" s="406"/>
      <c r="P226" s="407"/>
      <c r="Q226" s="76"/>
    </row>
    <row r="227" spans="2:17" ht="16.149999999999999" customHeight="1" x14ac:dyDescent="0.2">
      <c r="C227" s="368"/>
      <c r="D227" s="368"/>
      <c r="E227" s="368"/>
      <c r="F227" s="368"/>
      <c r="G227" s="368"/>
      <c r="H227" s="368"/>
      <c r="I227" s="368"/>
      <c r="J227" s="368"/>
      <c r="L227" s="405"/>
      <c r="M227" s="406"/>
      <c r="N227" s="406"/>
      <c r="O227" s="406"/>
      <c r="P227" s="407"/>
      <c r="Q227" s="76"/>
    </row>
    <row r="228" spans="2:17" ht="16.149999999999999" customHeight="1" x14ac:dyDescent="0.2">
      <c r="B228" s="77"/>
      <c r="C228" s="368"/>
      <c r="D228" s="368"/>
      <c r="E228" s="368"/>
      <c r="F228" s="368"/>
      <c r="G228" s="368"/>
      <c r="H228" s="368"/>
      <c r="I228" s="368"/>
      <c r="J228" s="368"/>
      <c r="L228" s="405"/>
      <c r="M228" s="406"/>
      <c r="N228" s="406"/>
      <c r="O228" s="406"/>
      <c r="P228" s="407"/>
      <c r="Q228" s="76"/>
    </row>
    <row r="229" spans="2:17" ht="16.149999999999999" customHeight="1" x14ac:dyDescent="0.2">
      <c r="L229" s="405"/>
      <c r="M229" s="406"/>
      <c r="N229" s="406"/>
      <c r="O229" s="406"/>
      <c r="P229" s="407"/>
      <c r="Q229" s="76"/>
    </row>
    <row r="230" spans="2:17" ht="16.149999999999999" customHeight="1" x14ac:dyDescent="0.2">
      <c r="L230" s="408"/>
      <c r="M230" s="409"/>
      <c r="N230" s="409"/>
      <c r="O230" s="409"/>
      <c r="P230" s="410"/>
      <c r="Q230" s="76"/>
    </row>
    <row r="231" spans="2:17" ht="16.149999999999999" customHeight="1" x14ac:dyDescent="0.2">
      <c r="B231" s="240" t="s">
        <v>1140</v>
      </c>
      <c r="C231" s="368"/>
      <c r="D231" s="368"/>
      <c r="E231" s="368"/>
      <c r="F231" s="368"/>
      <c r="G231" s="368"/>
      <c r="H231" s="368"/>
      <c r="I231" s="368"/>
      <c r="J231" s="368"/>
      <c r="P231" s="76"/>
      <c r="Q231" s="76"/>
    </row>
    <row r="232" spans="2:17" ht="16.149999999999999" customHeight="1" x14ac:dyDescent="0.2">
      <c r="B232" s="368"/>
      <c r="C232" s="368"/>
      <c r="D232" s="368"/>
      <c r="E232" s="368"/>
      <c r="F232" s="368"/>
      <c r="G232" s="368"/>
      <c r="H232" s="368"/>
      <c r="I232" s="368"/>
      <c r="J232" s="368"/>
      <c r="P232" s="76"/>
      <c r="Q232" s="76"/>
    </row>
    <row r="233" spans="2:17" ht="16.149999999999999" customHeight="1" x14ac:dyDescent="0.2">
      <c r="B233" s="368"/>
      <c r="C233" s="368"/>
      <c r="D233" s="368"/>
      <c r="E233" s="368"/>
      <c r="F233" s="368"/>
      <c r="G233" s="368"/>
      <c r="H233" s="368"/>
      <c r="I233" s="368"/>
      <c r="J233" s="368"/>
      <c r="P233" s="76"/>
      <c r="Q233" s="76"/>
    </row>
    <row r="234" spans="2:17" ht="16.149999999999999" customHeight="1" x14ac:dyDescent="0.2">
      <c r="B234" s="368"/>
      <c r="C234" s="368"/>
      <c r="D234" s="368"/>
      <c r="E234" s="368"/>
      <c r="F234" s="368"/>
      <c r="G234" s="368"/>
      <c r="H234" s="368"/>
      <c r="I234" s="368"/>
      <c r="J234" s="368"/>
      <c r="P234" s="76"/>
      <c r="Q234" s="76"/>
    </row>
    <row r="235" spans="2:17" ht="16.149999999999999" customHeight="1" x14ac:dyDescent="0.2">
      <c r="B235" s="442" t="s">
        <v>40</v>
      </c>
      <c r="C235" s="442"/>
      <c r="D235" s="442"/>
      <c r="E235" s="442"/>
      <c r="F235" s="442"/>
      <c r="G235" s="442"/>
      <c r="H235" s="442"/>
      <c r="I235" s="442"/>
      <c r="J235" s="442"/>
      <c r="P235" s="76"/>
      <c r="Q235" s="76"/>
    </row>
    <row r="236" spans="2:17" ht="16.149999999999999" customHeight="1" x14ac:dyDescent="0.2">
      <c r="P236" s="76"/>
      <c r="Q236" s="76"/>
    </row>
    <row r="237" spans="2:17" ht="16.149999999999999" customHeight="1" x14ac:dyDescent="0.2">
      <c r="F237" s="500" t="s">
        <v>1141</v>
      </c>
      <c r="G237" s="501"/>
      <c r="H237" s="501"/>
      <c r="I237" s="501"/>
      <c r="J237" s="501"/>
      <c r="P237" s="76"/>
      <c r="Q237" s="76"/>
    </row>
    <row r="238" spans="2:17" ht="18" customHeight="1" x14ac:dyDescent="0.2">
      <c r="B238" s="450" t="s">
        <v>741</v>
      </c>
      <c r="C238" s="479"/>
      <c r="D238" s="479"/>
      <c r="E238" s="479"/>
      <c r="F238" s="501"/>
      <c r="G238" s="501"/>
      <c r="H238" s="501"/>
      <c r="I238" s="501"/>
      <c r="J238" s="501"/>
      <c r="P238" s="76"/>
      <c r="Q238" s="76"/>
    </row>
    <row r="239" spans="2:17" ht="16.149999999999999" customHeight="1" x14ac:dyDescent="0.2">
      <c r="F239" s="501"/>
      <c r="G239" s="501"/>
      <c r="H239" s="501"/>
      <c r="I239" s="501"/>
      <c r="J239" s="501"/>
      <c r="P239" s="76"/>
      <c r="Q239" s="76"/>
    </row>
    <row r="240" spans="2:17" ht="16.149999999999999" customHeight="1" x14ac:dyDescent="0.2">
      <c r="F240" s="501"/>
      <c r="G240" s="501"/>
      <c r="H240" s="501"/>
      <c r="I240" s="501"/>
      <c r="J240" s="501"/>
      <c r="P240" s="76"/>
      <c r="Q240" s="76"/>
    </row>
    <row r="241" spans="2:17" ht="16.149999999999999" customHeight="1" x14ac:dyDescent="0.2">
      <c r="F241" s="501"/>
      <c r="G241" s="501"/>
      <c r="H241" s="501"/>
      <c r="I241" s="501"/>
      <c r="J241" s="501"/>
      <c r="P241" s="76"/>
      <c r="Q241" s="76"/>
    </row>
    <row r="242" spans="2:17" ht="16.149999999999999" customHeight="1" x14ac:dyDescent="0.2">
      <c r="F242" s="501"/>
      <c r="G242" s="501"/>
      <c r="H242" s="501"/>
      <c r="I242" s="501"/>
      <c r="J242" s="501"/>
      <c r="P242" s="76"/>
      <c r="Q242" s="76"/>
    </row>
    <row r="243" spans="2:17" ht="16.149999999999999" customHeight="1" x14ac:dyDescent="0.2">
      <c r="P243" s="76"/>
      <c r="Q243" s="76"/>
    </row>
    <row r="244" spans="2:17" ht="16.149999999999999" customHeight="1" x14ac:dyDescent="0.2">
      <c r="F244" s="500" t="s">
        <v>1142</v>
      </c>
      <c r="G244" s="501"/>
      <c r="H244" s="501"/>
      <c r="I244" s="501"/>
      <c r="J244" s="501"/>
      <c r="P244" s="76"/>
      <c r="Q244" s="76"/>
    </row>
    <row r="245" spans="2:17" ht="18" customHeight="1" x14ac:dyDescent="0.2">
      <c r="B245" s="450" t="s">
        <v>742</v>
      </c>
      <c r="C245" s="479"/>
      <c r="D245" s="479"/>
      <c r="E245" s="479"/>
      <c r="F245" s="501"/>
      <c r="G245" s="501"/>
      <c r="H245" s="501"/>
      <c r="I245" s="501"/>
      <c r="J245" s="501"/>
      <c r="P245" s="76"/>
      <c r="Q245" s="76"/>
    </row>
    <row r="246" spans="2:17" ht="16.149999999999999" customHeight="1" x14ac:dyDescent="0.2">
      <c r="F246" s="501"/>
      <c r="G246" s="501"/>
      <c r="H246" s="501"/>
      <c r="I246" s="501"/>
      <c r="J246" s="501"/>
      <c r="P246" s="76"/>
      <c r="Q246" s="76"/>
    </row>
    <row r="247" spans="2:17" ht="16.149999999999999" customHeight="1" x14ac:dyDescent="0.2">
      <c r="F247" s="501"/>
      <c r="G247" s="501"/>
      <c r="H247" s="501"/>
      <c r="I247" s="501"/>
      <c r="J247" s="501"/>
      <c r="P247" s="76"/>
      <c r="Q247" s="76"/>
    </row>
    <row r="248" spans="2:17" ht="16.149999999999999" customHeight="1" x14ac:dyDescent="0.2">
      <c r="F248" s="501"/>
      <c r="G248" s="501"/>
      <c r="H248" s="501"/>
      <c r="I248" s="501"/>
      <c r="J248" s="501"/>
      <c r="P248" s="76"/>
      <c r="Q248" s="76"/>
    </row>
    <row r="249" spans="2:17" ht="16.149999999999999" customHeight="1" x14ac:dyDescent="0.2">
      <c r="F249" s="501"/>
      <c r="G249" s="501"/>
      <c r="H249" s="501"/>
      <c r="I249" s="501"/>
      <c r="J249" s="501"/>
      <c r="P249" s="76"/>
      <c r="Q249" s="76"/>
    </row>
    <row r="250" spans="2:17" ht="16.149999999999999" customHeight="1" x14ac:dyDescent="0.2">
      <c r="F250" s="501"/>
      <c r="G250" s="501"/>
      <c r="H250" s="501"/>
      <c r="I250" s="501"/>
      <c r="J250" s="501"/>
      <c r="P250" s="76"/>
      <c r="Q250" s="76"/>
    </row>
    <row r="251" spans="2:17" ht="16.149999999999999" customHeight="1" x14ac:dyDescent="0.2">
      <c r="F251" s="501"/>
      <c r="G251" s="501"/>
      <c r="H251" s="501"/>
      <c r="I251" s="501"/>
      <c r="J251" s="501"/>
      <c r="P251" s="76"/>
      <c r="Q251" s="76"/>
    </row>
    <row r="252" spans="2:17" ht="16.149999999999999" customHeight="1" x14ac:dyDescent="0.2">
      <c r="P252" s="76"/>
      <c r="Q252" s="76"/>
    </row>
    <row r="253" spans="2:17" ht="18" customHeight="1" x14ac:dyDescent="0.2">
      <c r="B253" s="450" t="s">
        <v>743</v>
      </c>
      <c r="C253" s="479"/>
      <c r="D253" s="479"/>
      <c r="E253" s="479"/>
      <c r="F253" s="500" t="s">
        <v>1143</v>
      </c>
      <c r="G253" s="501"/>
      <c r="H253" s="501"/>
      <c r="I253" s="501"/>
      <c r="J253" s="501"/>
      <c r="P253" s="76"/>
      <c r="Q253" s="76"/>
    </row>
    <row r="254" spans="2:17" ht="16.149999999999999" customHeight="1" x14ac:dyDescent="0.2">
      <c r="F254" s="501"/>
      <c r="G254" s="501"/>
      <c r="H254" s="501"/>
      <c r="I254" s="501"/>
      <c r="J254" s="501"/>
      <c r="P254" s="76"/>
      <c r="Q254" s="76"/>
    </row>
    <row r="255" spans="2:17" ht="16.149999999999999" customHeight="1" x14ac:dyDescent="0.2">
      <c r="F255" s="501"/>
      <c r="G255" s="501"/>
      <c r="H255" s="501"/>
      <c r="I255" s="501"/>
      <c r="J255" s="501"/>
      <c r="P255" s="76"/>
      <c r="Q255" s="76"/>
    </row>
    <row r="256" spans="2:17" ht="16.149999999999999" customHeight="1" x14ac:dyDescent="0.2">
      <c r="F256" s="501"/>
      <c r="G256" s="501"/>
      <c r="H256" s="501"/>
      <c r="I256" s="501"/>
      <c r="J256" s="501"/>
      <c r="P256" s="76"/>
      <c r="Q256" s="76"/>
    </row>
    <row r="257" spans="2:17" ht="16.149999999999999" customHeight="1" x14ac:dyDescent="0.2">
      <c r="P257" s="76"/>
      <c r="Q257" s="76"/>
    </row>
    <row r="258" spans="2:17" ht="18" customHeight="1" x14ac:dyDescent="0.2">
      <c r="B258" s="450" t="s">
        <v>744</v>
      </c>
      <c r="C258" s="479"/>
      <c r="D258" s="479"/>
      <c r="E258" s="479"/>
      <c r="F258" s="500" t="s">
        <v>11</v>
      </c>
      <c r="G258" s="501"/>
      <c r="H258" s="501"/>
      <c r="I258" s="501"/>
      <c r="J258" s="501"/>
      <c r="P258" s="76"/>
      <c r="Q258" s="76"/>
    </row>
    <row r="259" spans="2:17" ht="16.149999999999999" customHeight="1" x14ac:dyDescent="0.2">
      <c r="F259" s="501"/>
      <c r="G259" s="501"/>
      <c r="H259" s="501"/>
      <c r="I259" s="501"/>
      <c r="J259" s="501"/>
      <c r="P259" s="76"/>
      <c r="Q259" s="76"/>
    </row>
    <row r="260" spans="2:17" ht="16.149999999999999" customHeight="1" x14ac:dyDescent="0.2">
      <c r="F260" s="501"/>
      <c r="G260" s="501"/>
      <c r="H260" s="501"/>
      <c r="I260" s="501"/>
      <c r="J260" s="501"/>
      <c r="P260" s="76"/>
      <c r="Q260" s="76"/>
    </row>
    <row r="261" spans="2:17" ht="16.149999999999999" customHeight="1" x14ac:dyDescent="0.2">
      <c r="F261" s="501"/>
      <c r="G261" s="501"/>
      <c r="H261" s="501"/>
      <c r="I261" s="501"/>
      <c r="J261" s="501"/>
      <c r="P261" s="76"/>
      <c r="Q261" s="76"/>
    </row>
    <row r="262" spans="2:17" ht="16.149999999999999" customHeight="1" x14ac:dyDescent="0.2">
      <c r="P262" s="76"/>
      <c r="Q262" s="76"/>
    </row>
    <row r="263" spans="2:17" ht="16.149999999999999" customHeight="1" x14ac:dyDescent="0.2">
      <c r="P263" s="76"/>
      <c r="Q263" s="76"/>
    </row>
    <row r="264" spans="2:17" ht="16.149999999999999" customHeight="1" x14ac:dyDescent="0.2">
      <c r="F264" s="500" t="s">
        <v>592</v>
      </c>
      <c r="G264" s="501"/>
      <c r="H264" s="501"/>
      <c r="I264" s="501"/>
      <c r="J264" s="501"/>
      <c r="P264" s="76"/>
      <c r="Q264" s="76"/>
    </row>
    <row r="265" spans="2:17" ht="16.149999999999999" customHeight="1" x14ac:dyDescent="0.2">
      <c r="F265" s="501"/>
      <c r="G265" s="501"/>
      <c r="H265" s="501"/>
      <c r="I265" s="501"/>
      <c r="J265" s="501"/>
      <c r="P265" s="76"/>
      <c r="Q265" s="76"/>
    </row>
    <row r="266" spans="2:17" ht="18" customHeight="1" x14ac:dyDescent="0.2">
      <c r="B266" s="450" t="s">
        <v>745</v>
      </c>
      <c r="C266" s="479"/>
      <c r="D266" s="479"/>
      <c r="E266" s="479"/>
      <c r="F266" s="501"/>
      <c r="G266" s="501"/>
      <c r="H266" s="501"/>
      <c r="I266" s="501"/>
      <c r="J266" s="501"/>
      <c r="P266" s="76"/>
      <c r="Q266" s="76"/>
    </row>
    <row r="267" spans="2:17" ht="16.149999999999999" customHeight="1" x14ac:dyDescent="0.2">
      <c r="F267" s="501"/>
      <c r="G267" s="501"/>
      <c r="H267" s="501"/>
      <c r="I267" s="501"/>
      <c r="J267" s="501"/>
      <c r="P267" s="76"/>
      <c r="Q267" s="76"/>
    </row>
    <row r="268" spans="2:17" ht="16.149999999999999" customHeight="1" x14ac:dyDescent="0.2">
      <c r="F268" s="501"/>
      <c r="G268" s="501"/>
      <c r="H268" s="501"/>
      <c r="I268" s="501"/>
      <c r="J268" s="501"/>
      <c r="P268" s="76"/>
      <c r="Q268" s="76"/>
    </row>
    <row r="269" spans="2:17" ht="16.149999999999999" customHeight="1" x14ac:dyDescent="0.2">
      <c r="F269" s="501"/>
      <c r="G269" s="501"/>
      <c r="H269" s="501"/>
      <c r="I269" s="501"/>
      <c r="J269" s="501"/>
      <c r="P269" s="76"/>
      <c r="Q269" s="76"/>
    </row>
    <row r="270" spans="2:17" ht="16.149999999999999" customHeight="1" x14ac:dyDescent="0.2">
      <c r="F270" s="501"/>
      <c r="G270" s="501"/>
      <c r="H270" s="501"/>
      <c r="I270" s="501"/>
      <c r="J270" s="501"/>
      <c r="P270" s="76"/>
      <c r="Q270" s="76"/>
    </row>
    <row r="271" spans="2:17" ht="16.149999999999999" customHeight="1" x14ac:dyDescent="0.2">
      <c r="P271" s="76"/>
      <c r="Q271" s="76"/>
    </row>
    <row r="272" spans="2:17" ht="16.149999999999999" customHeight="1" x14ac:dyDescent="0.2">
      <c r="P272" s="76"/>
      <c r="Q272" s="76"/>
    </row>
    <row r="273" spans="2:17" ht="16.149999999999999" customHeight="1" x14ac:dyDescent="0.2">
      <c r="F273" s="500" t="s">
        <v>1144</v>
      </c>
      <c r="G273" s="501"/>
      <c r="H273" s="501"/>
      <c r="I273" s="501"/>
      <c r="J273" s="501"/>
      <c r="P273" s="76"/>
      <c r="Q273" s="76"/>
    </row>
    <row r="274" spans="2:17" ht="18" customHeight="1" x14ac:dyDescent="0.2">
      <c r="B274" s="450" t="s">
        <v>746</v>
      </c>
      <c r="C274" s="479"/>
      <c r="D274" s="479"/>
      <c r="E274" s="479"/>
      <c r="F274" s="501"/>
      <c r="G274" s="501"/>
      <c r="H274" s="501"/>
      <c r="I274" s="501"/>
      <c r="J274" s="501"/>
      <c r="P274" s="76"/>
      <c r="Q274" s="76"/>
    </row>
    <row r="275" spans="2:17" ht="16.149999999999999" customHeight="1" x14ac:dyDescent="0.2">
      <c r="F275" s="501"/>
      <c r="G275" s="501"/>
      <c r="H275" s="501"/>
      <c r="I275" s="501"/>
      <c r="J275" s="501"/>
      <c r="P275" s="76"/>
      <c r="Q275" s="76"/>
    </row>
    <row r="276" spans="2:17" ht="16.149999999999999" customHeight="1" x14ac:dyDescent="0.2">
      <c r="F276" s="501"/>
      <c r="G276" s="501"/>
      <c r="H276" s="501"/>
      <c r="I276" s="501"/>
      <c r="J276" s="501"/>
      <c r="P276" s="76"/>
      <c r="Q276" s="76"/>
    </row>
    <row r="277" spans="2:17" ht="16.149999999999999" customHeight="1" x14ac:dyDescent="0.2">
      <c r="F277" s="501"/>
      <c r="G277" s="501"/>
      <c r="H277" s="501"/>
      <c r="I277" s="501"/>
      <c r="J277" s="501"/>
      <c r="P277" s="76"/>
      <c r="Q277" s="76"/>
    </row>
    <row r="278" spans="2:17" ht="16.149999999999999" customHeight="1" x14ac:dyDescent="0.2">
      <c r="P278" s="76"/>
      <c r="Q278" s="76"/>
    </row>
    <row r="279" spans="2:17" ht="16.149999999999999" customHeight="1" x14ac:dyDescent="0.2">
      <c r="P279" s="76"/>
      <c r="Q279" s="76"/>
    </row>
    <row r="280" spans="2:17" ht="16.149999999999999" customHeight="1" x14ac:dyDescent="0.2">
      <c r="F280" s="500" t="s">
        <v>100</v>
      </c>
      <c r="G280" s="501"/>
      <c r="H280" s="501"/>
      <c r="I280" s="501"/>
      <c r="J280" s="501"/>
      <c r="P280" s="76"/>
      <c r="Q280" s="76"/>
    </row>
    <row r="281" spans="2:17" ht="16.149999999999999" customHeight="1" x14ac:dyDescent="0.2">
      <c r="F281" s="501"/>
      <c r="G281" s="501"/>
      <c r="H281" s="501"/>
      <c r="I281" s="501"/>
      <c r="J281" s="501"/>
      <c r="P281" s="76"/>
      <c r="Q281" s="76"/>
    </row>
    <row r="282" spans="2:17" ht="18" customHeight="1" x14ac:dyDescent="0.2">
      <c r="B282" s="450" t="s">
        <v>747</v>
      </c>
      <c r="C282" s="479"/>
      <c r="D282" s="479"/>
      <c r="E282" s="479"/>
      <c r="F282" s="501"/>
      <c r="G282" s="501"/>
      <c r="H282" s="501"/>
      <c r="I282" s="501"/>
      <c r="J282" s="501"/>
      <c r="P282" s="76"/>
      <c r="Q282" s="76"/>
    </row>
    <row r="283" spans="2:17" ht="16.149999999999999" customHeight="1" x14ac:dyDescent="0.2">
      <c r="F283" s="501"/>
      <c r="G283" s="501"/>
      <c r="H283" s="501"/>
      <c r="I283" s="501"/>
      <c r="J283" s="501"/>
      <c r="P283" s="76"/>
      <c r="Q283" s="76"/>
    </row>
    <row r="284" spans="2:17" ht="16.149999999999999" customHeight="1" x14ac:dyDescent="0.2">
      <c r="F284" s="501"/>
      <c r="G284" s="501"/>
      <c r="H284" s="501"/>
      <c r="I284" s="501"/>
      <c r="J284" s="501"/>
      <c r="P284" s="76"/>
      <c r="Q284" s="76"/>
    </row>
    <row r="285" spans="2:17" ht="16.149999999999999" customHeight="1" x14ac:dyDescent="0.2">
      <c r="F285" s="501"/>
      <c r="G285" s="501"/>
      <c r="H285" s="501"/>
      <c r="I285" s="501"/>
      <c r="J285" s="501"/>
      <c r="P285" s="76"/>
      <c r="Q285" s="76"/>
    </row>
    <row r="286" spans="2:17" ht="16.149999999999999" customHeight="1" x14ac:dyDescent="0.2">
      <c r="P286" s="76"/>
      <c r="Q286" s="76"/>
    </row>
    <row r="287" spans="2:17" ht="16.149999999999999" customHeight="1" x14ac:dyDescent="0.2">
      <c r="P287" s="76"/>
      <c r="Q287" s="76"/>
    </row>
    <row r="288" spans="2:17" ht="16.149999999999999" customHeight="1" x14ac:dyDescent="0.2">
      <c r="F288" s="500" t="s">
        <v>409</v>
      </c>
      <c r="G288" s="501"/>
      <c r="H288" s="501"/>
      <c r="I288" s="501"/>
      <c r="J288" s="501"/>
      <c r="P288" s="76"/>
      <c r="Q288" s="76"/>
    </row>
    <row r="289" spans="1:17" ht="18" customHeight="1" x14ac:dyDescent="0.2">
      <c r="B289" s="450" t="s">
        <v>748</v>
      </c>
      <c r="C289" s="479"/>
      <c r="D289" s="479"/>
      <c r="E289" s="479"/>
      <c r="F289" s="501"/>
      <c r="G289" s="501"/>
      <c r="H289" s="501"/>
      <c r="I289" s="501"/>
      <c r="J289" s="501"/>
      <c r="P289" s="76"/>
      <c r="Q289" s="76"/>
    </row>
    <row r="290" spans="1:17" ht="16.149999999999999" customHeight="1" x14ac:dyDescent="0.2">
      <c r="F290" s="501"/>
      <c r="G290" s="501"/>
      <c r="H290" s="501"/>
      <c r="I290" s="501"/>
      <c r="J290" s="501"/>
      <c r="P290" s="76"/>
      <c r="Q290" s="76"/>
    </row>
    <row r="291" spans="1:17" ht="16.149999999999999" customHeight="1" x14ac:dyDescent="0.2">
      <c r="F291" s="501"/>
      <c r="G291" s="501"/>
      <c r="H291" s="501"/>
      <c r="I291" s="501"/>
      <c r="J291" s="501"/>
      <c r="P291" s="76"/>
      <c r="Q291" s="76"/>
    </row>
    <row r="292" spans="1:17" ht="16.149999999999999" customHeight="1" x14ac:dyDescent="0.2">
      <c r="P292" s="76"/>
      <c r="Q292" s="76"/>
    </row>
    <row r="293" spans="1:17" ht="16.149999999999999" customHeight="1" x14ac:dyDescent="0.2">
      <c r="P293" s="76"/>
      <c r="Q293" s="76"/>
    </row>
    <row r="294" spans="1:17" ht="16.149999999999999" customHeight="1" x14ac:dyDescent="0.2">
      <c r="A294" s="76"/>
      <c r="B294" s="76"/>
      <c r="C294" s="76"/>
      <c r="D294" s="76"/>
      <c r="E294" s="76"/>
      <c r="F294" s="76"/>
      <c r="G294" s="76"/>
      <c r="H294" s="76"/>
      <c r="I294" s="76"/>
      <c r="J294" s="76"/>
      <c r="K294" s="76"/>
      <c r="L294" s="76"/>
      <c r="M294" s="76"/>
      <c r="N294" s="76"/>
      <c r="O294" s="76"/>
      <c r="P294" s="76"/>
      <c r="Q294" s="76"/>
    </row>
    <row r="295" spans="1:17" ht="16.149999999999999" customHeight="1" x14ac:dyDescent="0.2">
      <c r="P295" s="76"/>
      <c r="Q295" s="76"/>
    </row>
    <row r="296" spans="1:17" ht="16.149999999999999" customHeight="1" x14ac:dyDescent="0.2">
      <c r="B296" s="251" t="s">
        <v>264</v>
      </c>
      <c r="C296" s="251"/>
      <c r="D296" s="251"/>
      <c r="P296" s="76"/>
      <c r="Q296" s="76"/>
    </row>
    <row r="297" spans="1:17" ht="16.149999999999999" customHeight="1" x14ac:dyDescent="0.2">
      <c r="B297" s="250"/>
      <c r="C297" s="250"/>
      <c r="D297" s="250"/>
      <c r="P297" s="76"/>
      <c r="Q297" s="76"/>
    </row>
    <row r="298" spans="1:17" ht="16.149999999999999" customHeight="1" x14ac:dyDescent="0.2">
      <c r="B298" s="246" t="s">
        <v>242</v>
      </c>
      <c r="C298" s="246"/>
      <c r="D298" s="246"/>
      <c r="P298" s="76"/>
      <c r="Q298" s="76"/>
    </row>
    <row r="299" spans="1:17" ht="16.149999999999999" customHeight="1" x14ac:dyDescent="0.2">
      <c r="P299" s="76"/>
      <c r="Q299" s="76"/>
    </row>
    <row r="300" spans="1:17" ht="16.149999999999999" customHeight="1" x14ac:dyDescent="0.2">
      <c r="P300" s="76"/>
      <c r="Q300" s="76"/>
    </row>
    <row r="301" spans="1:17" ht="16.149999999999999" customHeight="1" x14ac:dyDescent="0.2">
      <c r="A301" s="73" t="s">
        <v>325</v>
      </c>
      <c r="B301" s="267" t="s">
        <v>672</v>
      </c>
      <c r="C301" s="442"/>
      <c r="D301" s="442"/>
      <c r="E301" s="442"/>
      <c r="F301" s="442"/>
      <c r="G301" s="442"/>
      <c r="H301" s="442"/>
      <c r="I301" s="442"/>
      <c r="J301" s="442"/>
      <c r="L301" s="256" t="s">
        <v>812</v>
      </c>
      <c r="M301" s="256"/>
      <c r="N301" s="256"/>
      <c r="O301" s="1"/>
      <c r="P301" s="76"/>
      <c r="Q301" s="76"/>
    </row>
    <row r="302" spans="1:17" ht="16.149999999999999" customHeight="1" x14ac:dyDescent="0.2">
      <c r="L302" s="256"/>
      <c r="M302" s="256"/>
      <c r="N302" s="256"/>
      <c r="O302" s="195" t="s">
        <v>807</v>
      </c>
      <c r="P302" s="76"/>
      <c r="Q302" s="76"/>
    </row>
    <row r="303" spans="1:17" ht="16.149999999999999" customHeight="1" x14ac:dyDescent="0.2">
      <c r="B303" s="14" t="s">
        <v>570</v>
      </c>
      <c r="C303" s="442" t="s">
        <v>673</v>
      </c>
      <c r="D303" s="442"/>
      <c r="E303" s="442"/>
      <c r="F303" s="14" t="s">
        <v>571</v>
      </c>
      <c r="G303" s="442" t="s">
        <v>341</v>
      </c>
      <c r="H303" s="442"/>
      <c r="I303" s="442"/>
      <c r="P303" s="76"/>
      <c r="Q303" s="76"/>
    </row>
    <row r="304" spans="1:17" ht="16.149999999999999" customHeight="1" x14ac:dyDescent="0.2">
      <c r="P304" s="76"/>
      <c r="Q304" s="76"/>
    </row>
    <row r="305" spans="2:17" ht="16.149999999999999" customHeight="1" x14ac:dyDescent="0.2">
      <c r="B305" s="14" t="s">
        <v>572</v>
      </c>
      <c r="C305" s="442" t="s">
        <v>674</v>
      </c>
      <c r="D305" s="442"/>
      <c r="E305" s="442"/>
      <c r="F305" s="14" t="s">
        <v>573</v>
      </c>
      <c r="G305" s="267" t="s">
        <v>1346</v>
      </c>
      <c r="H305" s="442"/>
      <c r="I305" s="442"/>
      <c r="P305" s="76"/>
      <c r="Q305" s="76"/>
    </row>
    <row r="306" spans="2:17" ht="16.149999999999999" customHeight="1" x14ac:dyDescent="0.2">
      <c r="P306" s="76"/>
      <c r="Q306" s="76"/>
    </row>
    <row r="307" spans="2:17" ht="16.149999999999999" customHeight="1" x14ac:dyDescent="0.2">
      <c r="B307" s="14" t="s">
        <v>357</v>
      </c>
      <c r="C307" s="442" t="s">
        <v>338</v>
      </c>
      <c r="D307" s="442"/>
      <c r="E307" s="442"/>
      <c r="F307" s="14" t="s">
        <v>314</v>
      </c>
      <c r="G307" s="442" t="s">
        <v>342</v>
      </c>
      <c r="H307" s="442"/>
      <c r="I307" s="442"/>
      <c r="P307" s="76"/>
      <c r="Q307" s="76"/>
    </row>
    <row r="308" spans="2:17" ht="16.149999999999999" customHeight="1" x14ac:dyDescent="0.2">
      <c r="P308" s="76"/>
      <c r="Q308" s="76"/>
    </row>
    <row r="309" spans="2:17" ht="16.149999999999999" customHeight="1" x14ac:dyDescent="0.2">
      <c r="B309" s="14" t="s">
        <v>315</v>
      </c>
      <c r="C309" s="442" t="s">
        <v>339</v>
      </c>
      <c r="D309" s="442"/>
      <c r="E309" s="442"/>
      <c r="F309" s="14" t="s">
        <v>316</v>
      </c>
      <c r="G309" s="442" t="s">
        <v>343</v>
      </c>
      <c r="H309" s="442"/>
      <c r="I309" s="442"/>
      <c r="P309" s="76"/>
      <c r="Q309" s="76"/>
    </row>
    <row r="310" spans="2:17" ht="16.149999999999999" customHeight="1" x14ac:dyDescent="0.2">
      <c r="P310" s="76"/>
      <c r="Q310" s="76"/>
    </row>
    <row r="311" spans="2:17" ht="16.149999999999999" customHeight="1" x14ac:dyDescent="0.2">
      <c r="B311" s="14" t="s">
        <v>145</v>
      </c>
      <c r="C311" s="442" t="s">
        <v>340</v>
      </c>
      <c r="D311" s="442"/>
      <c r="E311" s="442"/>
      <c r="F311" s="14" t="s">
        <v>146</v>
      </c>
      <c r="G311" s="442" t="s">
        <v>344</v>
      </c>
      <c r="H311" s="442"/>
      <c r="I311" s="442"/>
      <c r="P311" s="76"/>
      <c r="Q311" s="76"/>
    </row>
    <row r="312" spans="2:17" ht="16.149999999999999" customHeight="1" x14ac:dyDescent="0.2">
      <c r="P312" s="76"/>
      <c r="Q312" s="76"/>
    </row>
    <row r="313" spans="2:17" ht="16.149999999999999" customHeight="1" x14ac:dyDescent="0.2">
      <c r="B313" s="14" t="s">
        <v>279</v>
      </c>
      <c r="C313" s="442" t="s">
        <v>283</v>
      </c>
      <c r="D313" s="442"/>
      <c r="E313" s="442"/>
      <c r="F313" s="14" t="s">
        <v>281</v>
      </c>
      <c r="G313" s="442" t="s">
        <v>284</v>
      </c>
      <c r="H313" s="442"/>
      <c r="I313" s="442"/>
      <c r="P313" s="76"/>
      <c r="Q313" s="76"/>
    </row>
    <row r="314" spans="2:17" ht="16.149999999999999" customHeight="1" x14ac:dyDescent="0.2">
      <c r="P314" s="76"/>
      <c r="Q314" s="76"/>
    </row>
    <row r="315" spans="2:17" ht="16.149999999999999" customHeight="1" x14ac:dyDescent="0.2">
      <c r="B315" s="14" t="s">
        <v>280</v>
      </c>
      <c r="C315" s="442" t="s">
        <v>285</v>
      </c>
      <c r="D315" s="442"/>
      <c r="E315" s="442"/>
      <c r="F315" s="14" t="s">
        <v>282</v>
      </c>
      <c r="G315" s="442" t="s">
        <v>286</v>
      </c>
      <c r="H315" s="442"/>
      <c r="I315" s="442"/>
      <c r="P315" s="76"/>
      <c r="Q315" s="76"/>
    </row>
    <row r="316" spans="2:17" ht="16.149999999999999" customHeight="1" x14ac:dyDescent="0.2">
      <c r="P316" s="76"/>
      <c r="Q316" s="76"/>
    </row>
    <row r="317" spans="2:17" ht="16.149999999999999" customHeight="1" x14ac:dyDescent="0.2">
      <c r="B317" s="14" t="s">
        <v>287</v>
      </c>
      <c r="C317" s="442" t="s">
        <v>353</v>
      </c>
      <c r="D317" s="442"/>
      <c r="E317" s="442"/>
      <c r="F317" s="14" t="s">
        <v>288</v>
      </c>
      <c r="G317" s="442" t="s">
        <v>351</v>
      </c>
      <c r="H317" s="442"/>
      <c r="I317" s="442"/>
      <c r="P317" s="76"/>
      <c r="Q317" s="76"/>
    </row>
    <row r="318" spans="2:17" ht="16.149999999999999" customHeight="1" x14ac:dyDescent="0.2">
      <c r="P318" s="76"/>
      <c r="Q318" s="76"/>
    </row>
    <row r="319" spans="2:17" ht="16.149999999999999" customHeight="1" x14ac:dyDescent="0.2">
      <c r="B319" s="14" t="s">
        <v>289</v>
      </c>
      <c r="C319" s="442" t="s">
        <v>352</v>
      </c>
      <c r="D319" s="442"/>
      <c r="E319" s="442"/>
      <c r="F319" s="14" t="s">
        <v>290</v>
      </c>
      <c r="G319" s="430" t="s">
        <v>350</v>
      </c>
      <c r="H319" s="430"/>
      <c r="I319" s="430"/>
      <c r="P319" s="76"/>
      <c r="Q319" s="76"/>
    </row>
    <row r="320" spans="2:17" ht="16.149999999999999" customHeight="1" x14ac:dyDescent="0.2">
      <c r="G320" s="430"/>
      <c r="H320" s="430"/>
      <c r="I320" s="430"/>
      <c r="P320" s="76"/>
      <c r="Q320" s="76"/>
    </row>
    <row r="321" spans="1:17" ht="16.149999999999999" customHeight="1" x14ac:dyDescent="0.2">
      <c r="B321" s="14" t="s">
        <v>635</v>
      </c>
      <c r="C321" s="499" t="s">
        <v>636</v>
      </c>
      <c r="D321" s="430"/>
      <c r="E321" s="430"/>
      <c r="F321" s="14" t="s">
        <v>634</v>
      </c>
      <c r="G321" s="430" t="s">
        <v>637</v>
      </c>
      <c r="H321" s="430"/>
      <c r="I321" s="430"/>
      <c r="P321" s="76"/>
      <c r="Q321" s="76"/>
    </row>
    <row r="322" spans="1:17" ht="16.149999999999999" customHeight="1" x14ac:dyDescent="0.2">
      <c r="C322" s="430"/>
      <c r="D322" s="430"/>
      <c r="E322" s="430"/>
      <c r="G322" s="430"/>
      <c r="H322" s="430"/>
      <c r="I322" s="430"/>
      <c r="P322" s="76"/>
      <c r="Q322" s="76"/>
    </row>
    <row r="323" spans="1:17" ht="16.149999999999999" customHeight="1" x14ac:dyDescent="0.2">
      <c r="P323" s="76"/>
      <c r="Q323" s="76"/>
    </row>
    <row r="324" spans="1:17" ht="16.149999999999999" customHeight="1" x14ac:dyDescent="0.2">
      <c r="A324" s="73" t="s">
        <v>326</v>
      </c>
      <c r="B324" s="240" t="s">
        <v>1145</v>
      </c>
      <c r="C324" s="368"/>
      <c r="D324" s="368"/>
      <c r="E324" s="368"/>
      <c r="F324" s="368"/>
      <c r="G324" s="368"/>
      <c r="H324" s="368"/>
      <c r="I324" s="368"/>
      <c r="J324" s="368"/>
      <c r="P324" s="76"/>
      <c r="Q324" s="76"/>
    </row>
    <row r="325" spans="1:17" ht="16.149999999999999" customHeight="1" x14ac:dyDescent="0.2">
      <c r="B325" s="368"/>
      <c r="C325" s="368"/>
      <c r="D325" s="368"/>
      <c r="E325" s="368"/>
      <c r="F325" s="368"/>
      <c r="G325" s="368"/>
      <c r="H325" s="368"/>
      <c r="I325" s="368"/>
      <c r="J325" s="368"/>
      <c r="P325" s="76"/>
      <c r="Q325" s="76"/>
    </row>
    <row r="326" spans="1:17" ht="16.149999999999999" customHeight="1" x14ac:dyDescent="0.2">
      <c r="P326" s="76"/>
      <c r="Q326" s="76"/>
    </row>
    <row r="327" spans="1:17" ht="16.149999999999999" customHeight="1" x14ac:dyDescent="0.2">
      <c r="A327" s="73" t="s">
        <v>435</v>
      </c>
      <c r="B327" s="240" t="s">
        <v>1146</v>
      </c>
      <c r="C327" s="368"/>
      <c r="D327" s="368"/>
      <c r="E327" s="368"/>
      <c r="F327" s="368"/>
      <c r="G327" s="368"/>
      <c r="H327" s="368"/>
      <c r="I327" s="368"/>
      <c r="J327" s="368"/>
      <c r="P327" s="76"/>
      <c r="Q327" s="76"/>
    </row>
    <row r="328" spans="1:17" ht="16.149999999999999" customHeight="1" x14ac:dyDescent="0.2">
      <c r="A328" s="73"/>
      <c r="B328" s="368"/>
      <c r="C328" s="368"/>
      <c r="D328" s="368"/>
      <c r="E328" s="368"/>
      <c r="F328" s="368"/>
      <c r="G328" s="368"/>
      <c r="H328" s="368"/>
      <c r="I328" s="368"/>
      <c r="J328" s="368"/>
      <c r="P328" s="76"/>
      <c r="Q328" s="76"/>
    </row>
    <row r="329" spans="1:17" ht="16.149999999999999" customHeight="1" x14ac:dyDescent="0.2">
      <c r="A329" s="73"/>
      <c r="B329" s="368"/>
      <c r="C329" s="368"/>
      <c r="D329" s="368"/>
      <c r="E329" s="368"/>
      <c r="F329" s="368"/>
      <c r="G329" s="368"/>
      <c r="H329" s="368"/>
      <c r="I329" s="368"/>
      <c r="J329" s="368"/>
      <c r="P329" s="76"/>
      <c r="Q329" s="76"/>
    </row>
    <row r="330" spans="1:17" ht="16.149999999999999" customHeight="1" x14ac:dyDescent="0.2">
      <c r="A330" s="73"/>
      <c r="B330" s="368"/>
      <c r="C330" s="368"/>
      <c r="D330" s="368"/>
      <c r="E330" s="368"/>
      <c r="F330" s="368"/>
      <c r="G330" s="368"/>
      <c r="H330" s="368"/>
      <c r="I330" s="368"/>
      <c r="J330" s="368"/>
      <c r="P330" s="76"/>
      <c r="Q330" s="76"/>
    </row>
    <row r="331" spans="1:17" ht="16.149999999999999" customHeight="1" x14ac:dyDescent="0.2">
      <c r="A331" s="73"/>
      <c r="B331" s="368"/>
      <c r="C331" s="368"/>
      <c r="D331" s="368"/>
      <c r="E331" s="368"/>
      <c r="F331" s="368"/>
      <c r="G331" s="368"/>
      <c r="H331" s="368"/>
      <c r="I331" s="368"/>
      <c r="J331" s="368"/>
      <c r="P331" s="76"/>
      <c r="Q331" s="76"/>
    </row>
    <row r="332" spans="1:17" ht="16.149999999999999" customHeight="1" x14ac:dyDescent="0.2">
      <c r="A332" s="73"/>
      <c r="B332" s="368"/>
      <c r="C332" s="368"/>
      <c r="D332" s="368"/>
      <c r="E332" s="368"/>
      <c r="F332" s="368"/>
      <c r="G332" s="368"/>
      <c r="H332" s="368"/>
      <c r="I332" s="368"/>
      <c r="J332" s="368"/>
      <c r="P332" s="76"/>
      <c r="Q332" s="76"/>
    </row>
    <row r="333" spans="1:17" ht="16.149999999999999" customHeight="1" x14ac:dyDescent="0.2">
      <c r="A333" s="73"/>
      <c r="B333" s="368"/>
      <c r="C333" s="368"/>
      <c r="D333" s="368"/>
      <c r="E333" s="368"/>
      <c r="F333" s="368"/>
      <c r="G333" s="368"/>
      <c r="H333" s="368"/>
      <c r="I333" s="368"/>
      <c r="J333" s="368"/>
      <c r="P333" s="76"/>
      <c r="Q333" s="76"/>
    </row>
    <row r="334" spans="1:17" ht="16.149999999999999" customHeight="1" x14ac:dyDescent="0.2">
      <c r="A334" s="73"/>
      <c r="B334" s="368"/>
      <c r="C334" s="368"/>
      <c r="D334" s="368"/>
      <c r="E334" s="368"/>
      <c r="F334" s="368"/>
      <c r="G334" s="368"/>
      <c r="H334" s="368"/>
      <c r="I334" s="368"/>
      <c r="J334" s="368"/>
      <c r="P334" s="76"/>
      <c r="Q334" s="76"/>
    </row>
    <row r="335" spans="1:17" ht="16.149999999999999" customHeight="1" x14ac:dyDescent="0.2">
      <c r="B335" s="368"/>
      <c r="C335" s="368"/>
      <c r="D335" s="368"/>
      <c r="E335" s="368"/>
      <c r="F335" s="368"/>
      <c r="G335" s="368"/>
      <c r="H335" s="368"/>
      <c r="I335" s="368"/>
      <c r="J335" s="368"/>
      <c r="P335" s="76"/>
      <c r="Q335" s="76"/>
    </row>
    <row r="336" spans="1:17" ht="16.149999999999999" customHeight="1" x14ac:dyDescent="0.2">
      <c r="P336" s="76"/>
      <c r="Q336" s="76"/>
    </row>
    <row r="337" spans="2:17" ht="16.149999999999999" customHeight="1" x14ac:dyDescent="0.2">
      <c r="B337" s="489" t="s">
        <v>570</v>
      </c>
      <c r="G337" s="480"/>
      <c r="H337" s="481"/>
      <c r="I337" s="481"/>
      <c r="J337" s="482"/>
      <c r="P337" s="76"/>
      <c r="Q337" s="76"/>
    </row>
    <row r="338" spans="2:17" ht="16.149999999999999" customHeight="1" x14ac:dyDescent="0.2">
      <c r="B338" s="489"/>
      <c r="G338" s="483"/>
      <c r="H338" s="484"/>
      <c r="I338" s="484"/>
      <c r="J338" s="485"/>
      <c r="L338" s="379" t="str">
        <f>IF(G337="","",IF(OR(G337="4-ΜΕΘΥΛΟ-4-ΠΕΝΤΕΝ-2,3-ΔΙΟΛΗ",G337="4-ΜΕΘΥΛΟ-ΠΕΝΤ-4-ΕΝ-2,3-ΔΙΟΛΗ"),"Ένα πολύ καλό ξεκίνημα προοιωνίζει μια μάλλον καλή συνέχεια. Εύγε!","Πρόσεχεεε!"))</f>
        <v/>
      </c>
      <c r="M338" s="379"/>
      <c r="N338" s="379"/>
      <c r="O338" s="379"/>
      <c r="P338" s="239" t="str">
        <f>IF(L338="","",IF(L338="Ένα πολύ καλό ξεκίνημα προοιωνίζει μια μάλλον καλή συνέχεια. Εύγε!","J","L"))</f>
        <v/>
      </c>
      <c r="Q338" s="76"/>
    </row>
    <row r="339" spans="2:17" ht="16.149999999999999" customHeight="1" x14ac:dyDescent="0.2">
      <c r="B339" s="489"/>
      <c r="G339" s="486"/>
      <c r="H339" s="487"/>
      <c r="I339" s="487"/>
      <c r="J339" s="488"/>
      <c r="L339" s="379"/>
      <c r="M339" s="379"/>
      <c r="N339" s="379"/>
      <c r="O339" s="379"/>
      <c r="P339" s="239"/>
      <c r="Q339" s="76"/>
    </row>
    <row r="340" spans="2:17" ht="16.149999999999999" customHeight="1" x14ac:dyDescent="0.2">
      <c r="P340" s="76"/>
      <c r="Q340" s="76"/>
    </row>
    <row r="341" spans="2:17" ht="16.149999999999999" customHeight="1" x14ac:dyDescent="0.2">
      <c r="P341" s="76"/>
      <c r="Q341" s="76"/>
    </row>
    <row r="342" spans="2:17" ht="16.149999999999999" customHeight="1" x14ac:dyDescent="0.2">
      <c r="B342" s="489" t="s">
        <v>571</v>
      </c>
      <c r="G342" s="490"/>
      <c r="H342" s="491"/>
      <c r="I342" s="491"/>
      <c r="J342" s="492"/>
      <c r="P342" s="76"/>
      <c r="Q342" s="76"/>
    </row>
    <row r="343" spans="2:17" ht="16.149999999999999" customHeight="1" x14ac:dyDescent="0.2">
      <c r="B343" s="489"/>
      <c r="G343" s="493"/>
      <c r="H343" s="494"/>
      <c r="I343" s="494"/>
      <c r="J343" s="495"/>
      <c r="L343" s="379" t="str">
        <f>IF(G342="","",IF(OR(G342="3,4-ΔΙΜΕΘΥΛΟ-4-ΠΕΝΤΕΝΟΝΗ",G342="3,4-ΔΙΜΕΘΥΛΟ-4-ΠΕΝΤΕΝ-2-ΟΝΗ",G342="3,4-ΔΙΜΕΘΥΛΟ-ΠΕΝΤ-4-ΕΝΟΝΗ",G342="3,4-ΔΙΜΕΘΥΛΟ-ΠΕΝΤ-4-ΕΝ-2-ΟΝΗ"),"Δεν ήταν εύκολο όσο το Κατερίνα, όμως το βρήκες σωστά.","Συγκεντρώσουουου!"))</f>
        <v/>
      </c>
      <c r="M343" s="379"/>
      <c r="N343" s="379"/>
      <c r="O343" s="379"/>
      <c r="P343" s="239" t="str">
        <f>IF(L343="","",IF(L343="Δεν ήταν εύκολο όσο το Κατερίνα, όμως το βρήκες σωστά.","J","L"))</f>
        <v/>
      </c>
      <c r="Q343" s="76"/>
    </row>
    <row r="344" spans="2:17" ht="16.149999999999999" customHeight="1" x14ac:dyDescent="0.2">
      <c r="B344" s="489"/>
      <c r="G344" s="496"/>
      <c r="H344" s="497"/>
      <c r="I344" s="497"/>
      <c r="J344" s="498"/>
      <c r="L344" s="379"/>
      <c r="M344" s="379"/>
      <c r="N344" s="379"/>
      <c r="O344" s="379"/>
      <c r="P344" s="239"/>
      <c r="Q344" s="76"/>
    </row>
    <row r="345" spans="2:17" ht="16.149999999999999" customHeight="1" x14ac:dyDescent="0.2">
      <c r="P345" s="76"/>
      <c r="Q345" s="76"/>
    </row>
    <row r="346" spans="2:17" ht="16.149999999999999" customHeight="1" x14ac:dyDescent="0.2">
      <c r="P346" s="76"/>
      <c r="Q346" s="76"/>
    </row>
    <row r="347" spans="2:17" ht="16.149999999999999" customHeight="1" x14ac:dyDescent="0.2">
      <c r="B347" s="489" t="s">
        <v>572</v>
      </c>
      <c r="G347" s="480"/>
      <c r="H347" s="481"/>
      <c r="I347" s="481"/>
      <c r="J347" s="482"/>
      <c r="L347" s="379" t="str">
        <f>IF(G347="","",IF(OR(G347="3,4-ΔΙΜΕΘΥΛΟ-2-ΠΕΝΤΕΝΟΔΙΑΛΗ",G347="3,4-ΔΙΜΕΘΥΛΟ-2-ΠΕΝΤΕΝΔΙΑΛΗ",G347="3,4-ΔΙΜΕΘΥΛΟ-2-ΠΕΝΤΕΝ-1,5-ΔΙΑΛΗ",G347="3,4-ΔΙΜΕΘΥΛΟ-2-ΠΕΝΤΕΝΟ-1,5-ΔΙΑΛΗ",G347="3,4-ΔΙΜΕΘΥΛΟ-ΠΕΝΤ-2-ΕΝ-1,5-ΔΙΑΛΗ",G347="3,4-ΔΙΜΕΘΥΛΟ-ΠΕΝΤ-2-ΕΝΟΔΙΑΛΗ",G347="3,4-ΔΙΜΕΘΥΛΟ-ΠΕΝΤ-2-ΕΝΔΙΑΛΗ"),"Δεν είναι εντυπωσιακό το ότι είδες για πρώτη φορά τον τύπο αυτής της ένωσης και έγραψες το όνομά της σωστά;","Πρέπει να προσέχεις περισσότερο."))</f>
        <v/>
      </c>
      <c r="M347" s="379"/>
      <c r="N347" s="379"/>
      <c r="O347" s="379"/>
      <c r="P347" s="239" t="str">
        <f>IF(L347="","",IF(L347="Δεν είναι εντυπωσιακό το ότι είδες για πρώτη φορά τον τύπο αυτής της ένωσης και έγραψες το όνομά της σωστά;","J","L"))</f>
        <v/>
      </c>
      <c r="Q347" s="76"/>
    </row>
    <row r="348" spans="2:17" ht="16.149999999999999" customHeight="1" x14ac:dyDescent="0.2">
      <c r="B348" s="489"/>
      <c r="G348" s="483"/>
      <c r="H348" s="484"/>
      <c r="I348" s="484"/>
      <c r="J348" s="485"/>
      <c r="L348" s="379"/>
      <c r="M348" s="379"/>
      <c r="N348" s="379"/>
      <c r="O348" s="379"/>
      <c r="P348" s="239"/>
      <c r="Q348" s="76"/>
    </row>
    <row r="349" spans="2:17" ht="16.149999999999999" customHeight="1" x14ac:dyDescent="0.2">
      <c r="B349" s="489"/>
      <c r="G349" s="486"/>
      <c r="H349" s="487"/>
      <c r="I349" s="487"/>
      <c r="J349" s="488"/>
      <c r="L349" s="379"/>
      <c r="M349" s="379"/>
      <c r="N349" s="379"/>
      <c r="O349" s="379"/>
      <c r="P349" s="239"/>
      <c r="Q349" s="76"/>
    </row>
    <row r="350" spans="2:17" ht="16.149999999999999" customHeight="1" x14ac:dyDescent="0.2">
      <c r="P350" s="76"/>
      <c r="Q350" s="76"/>
    </row>
    <row r="351" spans="2:17" ht="16.149999999999999" customHeight="1" x14ac:dyDescent="0.2">
      <c r="P351" s="76"/>
      <c r="Q351" s="76"/>
    </row>
    <row r="352" spans="2:17" ht="16.149999999999999" customHeight="1" x14ac:dyDescent="0.2">
      <c r="B352" s="489" t="s">
        <v>573</v>
      </c>
      <c r="G352" s="480"/>
      <c r="H352" s="481"/>
      <c r="I352" s="481"/>
      <c r="J352" s="482"/>
      <c r="P352" s="76"/>
      <c r="Q352" s="76"/>
    </row>
    <row r="353" spans="1:17" ht="16.149999999999999" customHeight="1" x14ac:dyDescent="0.2">
      <c r="B353" s="489"/>
      <c r="G353" s="483"/>
      <c r="H353" s="484"/>
      <c r="I353" s="484"/>
      <c r="J353" s="485"/>
      <c r="L353" s="379" t="str">
        <f>IF(G352="","",IF(OR(G352="3-ΑΙΘΥΛΟ-2-ΜΕΘΥΛΟ-3-ΒΟΥΤΕΝΙΚΟ ΟΞΥ",G352="3-ΑΙΘΥΛΟ-2-ΜΕΘΥΛΟ-ΒΟΥΤ-3-ΕΝΙΚΟ ΟΞΥ",G352="3-ΑΙΘΥΛΟ-2-ΜΕΘΥΛΟ-3-ΒΟΥΤΕΝ-1-ΙΚΟ ΟΞΥ",G352="3-ΑΙΘΥΛΟ-2-ΜΕΘΥΛΟ-ΒΟΥΤ-3-ΕΝ-1-ΙΚΟ ΟΞΥ",G352="2-ΜΕΘΥΛΟ-3-ΑΙΘΥΛΟ-3-ΒΟΥΤΕΝΙΚΟ ΟΞΥ",G352="2-ΜΕΘΥΛΟ-3-ΑΙΘΥΛΟ-ΒΟΥΤ-3-ΕΝΙΚΟ ΟΞΥ",G352="2-ΜΕΘΥΛΟ-3-ΑΙΘΥΛΟ-3-ΒΟΥΤΕΝ-1-ΙΚΟ ΟΞΥ",G352="2-ΜΕΘΥΛΟ-3-ΑΙΘΥΛΟ-ΒΟΥΤ-3-ΕΝ-1-ΙΚΟ ΟΞΥ"),"Όλα καλά κι όλα ωραία!","Δε συνεμορφώθης προς τας υποδείξεις!"))</f>
        <v/>
      </c>
      <c r="M353" s="379"/>
      <c r="N353" s="379"/>
      <c r="O353" s="379"/>
      <c r="P353" s="239" t="str">
        <f>IF(L353="","",IF(L353="Όλα καλά κι όλα ωραία!","J","L"))</f>
        <v/>
      </c>
      <c r="Q353" s="76"/>
    </row>
    <row r="354" spans="1:17" ht="16.149999999999999" customHeight="1" x14ac:dyDescent="0.2">
      <c r="B354" s="489"/>
      <c r="G354" s="486"/>
      <c r="H354" s="487"/>
      <c r="I354" s="487"/>
      <c r="J354" s="488"/>
      <c r="L354" s="379"/>
      <c r="M354" s="379"/>
      <c r="N354" s="379"/>
      <c r="O354" s="379"/>
      <c r="P354" s="239"/>
      <c r="Q354" s="76"/>
    </row>
    <row r="355" spans="1:17" ht="16.149999999999999" customHeight="1" x14ac:dyDescent="0.2">
      <c r="P355" s="76"/>
      <c r="Q355" s="76"/>
    </row>
    <row r="356" spans="1:17" ht="16.149999999999999" customHeight="1" x14ac:dyDescent="0.2">
      <c r="P356" s="76"/>
      <c r="Q356" s="76"/>
    </row>
    <row r="357" spans="1:17" ht="16.149999999999999" customHeight="1" x14ac:dyDescent="0.2">
      <c r="B357" s="489" t="s">
        <v>357</v>
      </c>
      <c r="G357" s="480"/>
      <c r="H357" s="481"/>
      <c r="I357" s="481"/>
      <c r="J357" s="482"/>
      <c r="L357" s="379" t="str">
        <f>IF(G357="","",IF(OR(G357="4,4-ΔΙΜΕΘΥΛΟ-ΠΕΝΤΕΝΟΝΗ",G357="4,4-ΔΙΜΕΘΥΛΟ-1-ΠΕΝΤΕΝΟΝΗ",G357="4,4-ΔΙΜΕΘΥΛΟ-1-ΠΕΝΤΕΝ-3-ΟΝΗ",G357="4,4-ΔΙΜΕΘΥΛΟ-ΠΕΝΤ-1-ΕΝ-3-ΟΝΗ",G357="4,4-ΔΙΜΕΘΥΛΟ-ΠΕΝΤΕΝ-3-ΟΝΗ",G357="4,4-ΔΙΜΕΘΥΛΟ-ΠΕΝΤ-1-ΕΝΟΝΗ"),"Όλα καλά, όλα ανθηρά!","Αρίθμησες σωστά; Έβαλες τις απαιτούμενες παύλες στο όνομα που έγραψες; Κάτι σου ξέφυγε. Προσπάθησε πάλι."))</f>
        <v/>
      </c>
      <c r="M357" s="379"/>
      <c r="N357" s="379"/>
      <c r="O357" s="379"/>
      <c r="P357" s="239" t="str">
        <f>IF(L357="","",IF(L357="Όλα καλά, όλα ανθηρά!","J","L"))</f>
        <v/>
      </c>
      <c r="Q357" s="76"/>
    </row>
    <row r="358" spans="1:17" ht="16.149999999999999" customHeight="1" x14ac:dyDescent="0.2">
      <c r="B358" s="489"/>
      <c r="G358" s="483"/>
      <c r="H358" s="484"/>
      <c r="I358" s="484"/>
      <c r="J358" s="485"/>
      <c r="L358" s="379"/>
      <c r="M358" s="379"/>
      <c r="N358" s="379"/>
      <c r="O358" s="379"/>
      <c r="P358" s="239"/>
      <c r="Q358" s="76"/>
    </row>
    <row r="359" spans="1:17" ht="16.149999999999999" customHeight="1" x14ac:dyDescent="0.2">
      <c r="B359" s="489"/>
      <c r="G359" s="486"/>
      <c r="H359" s="487"/>
      <c r="I359" s="487"/>
      <c r="J359" s="488"/>
      <c r="L359" s="379"/>
      <c r="M359" s="379"/>
      <c r="N359" s="379"/>
      <c r="O359" s="379"/>
      <c r="P359" s="239"/>
      <c r="Q359" s="76"/>
    </row>
    <row r="360" spans="1:17" ht="16.149999999999999" customHeight="1" x14ac:dyDescent="0.2">
      <c r="P360" s="76"/>
      <c r="Q360" s="76"/>
    </row>
    <row r="361" spans="1:17" ht="16.149999999999999" customHeight="1" x14ac:dyDescent="0.2">
      <c r="P361" s="76"/>
      <c r="Q361" s="76"/>
    </row>
    <row r="362" spans="1:17" ht="16.149999999999999" customHeight="1" x14ac:dyDescent="0.2">
      <c r="A362" s="76"/>
      <c r="B362" s="76"/>
      <c r="C362" s="76"/>
      <c r="D362" s="76"/>
      <c r="E362" s="76"/>
      <c r="F362" s="76"/>
      <c r="G362" s="76"/>
      <c r="H362" s="76"/>
      <c r="I362" s="76"/>
      <c r="J362" s="214" t="s">
        <v>568</v>
      </c>
      <c r="K362" s="214"/>
      <c r="L362" s="214"/>
      <c r="M362" s="214"/>
      <c r="N362" s="214"/>
      <c r="O362" s="214"/>
      <c r="P362" s="76"/>
      <c r="Q362" s="76"/>
    </row>
    <row r="364" spans="1:17" ht="16.149999999999999" customHeight="1" x14ac:dyDescent="0.2">
      <c r="B364" s="251" t="s">
        <v>264</v>
      </c>
      <c r="C364" s="251"/>
      <c r="D364" s="251"/>
    </row>
    <row r="365" spans="1:17" ht="16.149999999999999" customHeight="1" x14ac:dyDescent="0.2">
      <c r="B365" s="250"/>
      <c r="C365" s="250"/>
      <c r="D365" s="250"/>
    </row>
    <row r="366" spans="1:17" ht="16.149999999999999" customHeight="1" x14ac:dyDescent="0.2">
      <c r="B366" s="246" t="s">
        <v>242</v>
      </c>
      <c r="C366" s="246"/>
      <c r="D366" s="246"/>
    </row>
  </sheetData>
  <sheetProtection algorithmName="SHA-512" hashValue="ww25zuAZz42/ix+406EH6WLtbiYSuuVvcMvXAJRu/SQ7lgyHkvRQsl0SYMqVfWvqdsA7glUZuZYiQ4XEpw1Qbg==" saltValue="EIihmVMnC9jsP0/x/A/zUA==" spinCount="100000" sheet="1" objects="1" scenarios="1"/>
  <mergeCells count="166">
    <mergeCell ref="G317:I317"/>
    <mergeCell ref="P357:P359"/>
    <mergeCell ref="B364:D364"/>
    <mergeCell ref="B365:D365"/>
    <mergeCell ref="B366:D366"/>
    <mergeCell ref="B357:B359"/>
    <mergeCell ref="G357:J359"/>
    <mergeCell ref="L357:O359"/>
    <mergeCell ref="J362:O362"/>
    <mergeCell ref="G347:J349"/>
    <mergeCell ref="B347:B349"/>
    <mergeCell ref="L347:O349"/>
    <mergeCell ref="G352:J354"/>
    <mergeCell ref="B352:B354"/>
    <mergeCell ref="L353:O354"/>
    <mergeCell ref="E71:E72"/>
    <mergeCell ref="B90:J91"/>
    <mergeCell ref="B92:J93"/>
    <mergeCell ref="L225:P230"/>
    <mergeCell ref="C315:E315"/>
    <mergeCell ref="G315:I315"/>
    <mergeCell ref="C303:E303"/>
    <mergeCell ref="B298:D298"/>
    <mergeCell ref="G303:I303"/>
    <mergeCell ref="C305:E305"/>
    <mergeCell ref="G305:I305"/>
    <mergeCell ref="C311:E311"/>
    <mergeCell ref="G311:I311"/>
    <mergeCell ref="B296:D296"/>
    <mergeCell ref="B297:D297"/>
    <mergeCell ref="F288:J291"/>
    <mergeCell ref="F273:J277"/>
    <mergeCell ref="F280:J285"/>
    <mergeCell ref="C307:E307"/>
    <mergeCell ref="G307:I307"/>
    <mergeCell ref="C309:E309"/>
    <mergeCell ref="G309:I309"/>
    <mergeCell ref="B301:J301"/>
    <mergeCell ref="F258:J261"/>
    <mergeCell ref="B88:J88"/>
    <mergeCell ref="B94:J94"/>
    <mergeCell ref="B96:J96"/>
    <mergeCell ref="B98:J98"/>
    <mergeCell ref="B183:J189"/>
    <mergeCell ref="C196:J198"/>
    <mergeCell ref="B190:J193"/>
    <mergeCell ref="C195:J195"/>
    <mergeCell ref="C164:J174"/>
    <mergeCell ref="F161:J163"/>
    <mergeCell ref="C154:E154"/>
    <mergeCell ref="G154:I154"/>
    <mergeCell ref="C157:F157"/>
    <mergeCell ref="G157:J157"/>
    <mergeCell ref="G177:J177"/>
    <mergeCell ref="B105:J105"/>
    <mergeCell ref="B121:J125"/>
    <mergeCell ref="C139:J141"/>
    <mergeCell ref="C177:F177"/>
    <mergeCell ref="C147:J150"/>
    <mergeCell ref="F75:G76"/>
    <mergeCell ref="F77:G78"/>
    <mergeCell ref="F79:G80"/>
    <mergeCell ref="F81:G82"/>
    <mergeCell ref="B75:B76"/>
    <mergeCell ref="E75:E76"/>
    <mergeCell ref="I75:J76"/>
    <mergeCell ref="H75:H76"/>
    <mergeCell ref="E79:E80"/>
    <mergeCell ref="C75:D76"/>
    <mergeCell ref="L164:P179"/>
    <mergeCell ref="E107:G107"/>
    <mergeCell ref="B112:J113"/>
    <mergeCell ref="B126:J138"/>
    <mergeCell ref="C115:E115"/>
    <mergeCell ref="G115:I115"/>
    <mergeCell ref="B116:J120"/>
    <mergeCell ref="I77:J78"/>
    <mergeCell ref="I79:J80"/>
    <mergeCell ref="I81:J82"/>
    <mergeCell ref="E81:E82"/>
    <mergeCell ref="E77:E78"/>
    <mergeCell ref="H77:H78"/>
    <mergeCell ref="H79:H80"/>
    <mergeCell ref="H81:H82"/>
    <mergeCell ref="B86:J86"/>
    <mergeCell ref="B89:J89"/>
    <mergeCell ref="B77:B78"/>
    <mergeCell ref="B79:B80"/>
    <mergeCell ref="B81:B82"/>
    <mergeCell ref="C77:D78"/>
    <mergeCell ref="C79:D80"/>
    <mergeCell ref="C81:D82"/>
    <mergeCell ref="C144:E144"/>
    <mergeCell ref="I69:J70"/>
    <mergeCell ref="M2:O2"/>
    <mergeCell ref="B4:H5"/>
    <mergeCell ref="C47:J53"/>
    <mergeCell ref="B34:J40"/>
    <mergeCell ref="C41:J45"/>
    <mergeCell ref="B7:J11"/>
    <mergeCell ref="B12:J15"/>
    <mergeCell ref="C55:J61"/>
    <mergeCell ref="L142:P161"/>
    <mergeCell ref="B65:J66"/>
    <mergeCell ref="B16:J22"/>
    <mergeCell ref="B23:J31"/>
    <mergeCell ref="B63:J63"/>
    <mergeCell ref="H73:H74"/>
    <mergeCell ref="E67:G68"/>
    <mergeCell ref="H67:J68"/>
    <mergeCell ref="B69:B70"/>
    <mergeCell ref="C69:D70"/>
    <mergeCell ref="F73:G74"/>
    <mergeCell ref="B73:B74"/>
    <mergeCell ref="C73:D74"/>
    <mergeCell ref="E73:E74"/>
    <mergeCell ref="B67:D68"/>
    <mergeCell ref="F71:G72"/>
    <mergeCell ref="H71:H72"/>
    <mergeCell ref="I71:J72"/>
    <mergeCell ref="B71:B72"/>
    <mergeCell ref="C71:D72"/>
    <mergeCell ref="I73:J74"/>
    <mergeCell ref="E69:E70"/>
    <mergeCell ref="F69:G70"/>
    <mergeCell ref="H69:H70"/>
    <mergeCell ref="F264:J270"/>
    <mergeCell ref="F237:J242"/>
    <mergeCell ref="F244:J251"/>
    <mergeCell ref="F253:J256"/>
    <mergeCell ref="B231:J234"/>
    <mergeCell ref="B235:J235"/>
    <mergeCell ref="C199:J199"/>
    <mergeCell ref="B212:J214"/>
    <mergeCell ref="C218:J221"/>
    <mergeCell ref="C222:J228"/>
    <mergeCell ref="B245:E245"/>
    <mergeCell ref="B200:J206"/>
    <mergeCell ref="B238:E238"/>
    <mergeCell ref="B253:E253"/>
    <mergeCell ref="B258:E258"/>
    <mergeCell ref="B266:E266"/>
    <mergeCell ref="L301:N302"/>
    <mergeCell ref="B289:E289"/>
    <mergeCell ref="P338:P339"/>
    <mergeCell ref="P343:P344"/>
    <mergeCell ref="P347:P349"/>
    <mergeCell ref="P353:P354"/>
    <mergeCell ref="L338:O339"/>
    <mergeCell ref="L343:O344"/>
    <mergeCell ref="C215:J217"/>
    <mergeCell ref="G337:J339"/>
    <mergeCell ref="B274:E274"/>
    <mergeCell ref="B282:E282"/>
    <mergeCell ref="B337:B339"/>
    <mergeCell ref="B342:B344"/>
    <mergeCell ref="G342:J344"/>
    <mergeCell ref="C313:E313"/>
    <mergeCell ref="G313:I313"/>
    <mergeCell ref="B327:J335"/>
    <mergeCell ref="C317:E317"/>
    <mergeCell ref="C319:E319"/>
    <mergeCell ref="B324:J325"/>
    <mergeCell ref="C321:E322"/>
    <mergeCell ref="G321:I322"/>
    <mergeCell ref="G319:I320"/>
  </mergeCells>
  <phoneticPr fontId="76" type="noConversion"/>
  <hyperlinks>
    <hyperlink ref="B298:D298" r:id="rId1" location="'ονοματολογία οργανικών ενώσεων'!A1" display="… στην αρχή της σελίδας"/>
    <hyperlink ref="B366:D366" r:id="rId2" location="'ονοματολογία οργανικών ενώσεων'!A1" display="… στην αρχή της σελίδας"/>
    <hyperlink ref="O302" r:id="rId3" location="'Λύσεις ασκήσεων - προβλημάτων 1'!A121"/>
  </hyperlinks>
  <pageMargins left="0.75" right="0.75" top="1" bottom="1" header="0.5" footer="0.5"/>
  <pageSetup paperSize="9" orientation="portrait" horizontalDpi="300" verticalDpi="300" r:id="rId4"/>
  <headerFooter alignWithMargins="0"/>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5"/>
  <sheetViews>
    <sheetView zoomScale="93" zoomScaleNormal="93" workbookViewId="0"/>
  </sheetViews>
  <sheetFormatPr defaultColWidth="9.140625" defaultRowHeight="16.149999999999999" customHeight="1" x14ac:dyDescent="0.2"/>
  <cols>
    <col min="1" max="16384" width="9.140625" style="5"/>
  </cols>
  <sheetData>
    <row r="1" spans="1:17" ht="16.149999999999999" customHeight="1" x14ac:dyDescent="0.2">
      <c r="A1" s="13"/>
      <c r="B1" s="13"/>
      <c r="C1" s="13"/>
      <c r="D1" s="13"/>
      <c r="E1" s="13"/>
      <c r="F1" s="13"/>
      <c r="G1" s="13"/>
      <c r="H1" s="13"/>
      <c r="I1" s="13"/>
      <c r="J1" s="13"/>
      <c r="K1" s="13"/>
      <c r="L1" s="13"/>
      <c r="M1" s="13"/>
      <c r="N1" s="13"/>
      <c r="O1" s="13"/>
      <c r="P1" s="19"/>
      <c r="Q1" s="19"/>
    </row>
    <row r="2" spans="1:17" ht="16.149999999999999" customHeight="1" x14ac:dyDescent="0.2">
      <c r="A2" s="16"/>
      <c r="B2" s="16"/>
      <c r="C2" s="16"/>
      <c r="D2" s="16"/>
      <c r="E2" s="16"/>
      <c r="F2" s="16"/>
      <c r="G2" s="16"/>
      <c r="H2" s="16"/>
      <c r="I2" s="16"/>
      <c r="J2" s="16"/>
      <c r="K2" s="16"/>
      <c r="L2" s="16"/>
      <c r="M2" s="339" t="s">
        <v>359</v>
      </c>
      <c r="N2" s="339"/>
      <c r="O2" s="339"/>
      <c r="P2" s="19"/>
      <c r="Q2" s="19"/>
    </row>
    <row r="3" spans="1:17" ht="16.149999999999999" customHeight="1" x14ac:dyDescent="0.2">
      <c r="A3" s="13"/>
      <c r="B3" s="13"/>
      <c r="C3" s="13"/>
      <c r="D3" s="13"/>
      <c r="E3" s="13"/>
      <c r="F3" s="13"/>
      <c r="G3" s="13"/>
      <c r="H3" s="13"/>
      <c r="I3" s="13"/>
      <c r="J3" s="13"/>
      <c r="K3" s="13"/>
      <c r="L3" s="13"/>
      <c r="M3" s="13"/>
      <c r="N3" s="13"/>
      <c r="O3" s="13"/>
      <c r="P3" s="19"/>
      <c r="Q3" s="19"/>
    </row>
    <row r="4" spans="1:17" ht="16.149999999999999" customHeight="1" x14ac:dyDescent="0.2">
      <c r="A4" s="13"/>
      <c r="B4" s="212" t="s">
        <v>732</v>
      </c>
      <c r="C4" s="212"/>
      <c r="D4" s="212"/>
      <c r="E4" s="212"/>
      <c r="F4" s="212"/>
      <c r="G4" s="212"/>
      <c r="H4" s="212"/>
      <c r="I4" s="13"/>
      <c r="J4" s="13"/>
      <c r="K4" s="13"/>
      <c r="L4" s="13"/>
      <c r="M4" s="13"/>
      <c r="N4" s="13"/>
      <c r="O4" s="13"/>
      <c r="P4" s="19"/>
      <c r="Q4" s="19"/>
    </row>
    <row r="5" spans="1:17" ht="16.149999999999999" customHeight="1" x14ac:dyDescent="0.2">
      <c r="A5" s="13"/>
      <c r="B5" s="212"/>
      <c r="C5" s="212"/>
      <c r="D5" s="212"/>
      <c r="E5" s="212"/>
      <c r="F5" s="212"/>
      <c r="G5" s="212"/>
      <c r="H5" s="212"/>
      <c r="I5" s="13"/>
      <c r="J5" s="13"/>
      <c r="K5" s="13"/>
      <c r="L5" s="13"/>
      <c r="M5" s="13"/>
      <c r="N5" s="13"/>
      <c r="O5" s="13"/>
      <c r="P5" s="19"/>
      <c r="Q5" s="19"/>
    </row>
    <row r="6" spans="1:17" ht="16.149999999999999" customHeight="1" x14ac:dyDescent="0.2">
      <c r="P6" s="19"/>
      <c r="Q6" s="19"/>
    </row>
    <row r="7" spans="1:17" ht="16.149999999999999" customHeight="1" x14ac:dyDescent="0.2">
      <c r="B7" s="340" t="s">
        <v>922</v>
      </c>
      <c r="C7" s="213"/>
      <c r="D7" s="213"/>
      <c r="E7" s="213"/>
      <c r="F7" s="213"/>
      <c r="G7" s="213"/>
      <c r="H7" s="213"/>
      <c r="I7" s="213"/>
      <c r="J7" s="213"/>
      <c r="P7" s="19"/>
      <c r="Q7" s="19"/>
    </row>
    <row r="8" spans="1:17" ht="16.149999999999999" customHeight="1" x14ac:dyDescent="0.2">
      <c r="B8" s="340"/>
      <c r="C8" s="213"/>
      <c r="D8" s="213"/>
      <c r="E8" s="213"/>
      <c r="F8" s="213"/>
      <c r="G8" s="213"/>
      <c r="H8" s="213"/>
      <c r="I8" s="213"/>
      <c r="J8" s="213"/>
      <c r="P8" s="19"/>
      <c r="Q8" s="19"/>
    </row>
    <row r="9" spans="1:17" ht="16.149999999999999" customHeight="1" x14ac:dyDescent="0.2">
      <c r="B9" s="340"/>
      <c r="C9" s="213"/>
      <c r="D9" s="213"/>
      <c r="E9" s="213"/>
      <c r="F9" s="213"/>
      <c r="G9" s="213"/>
      <c r="H9" s="213"/>
      <c r="I9" s="213"/>
      <c r="J9" s="213"/>
      <c r="P9" s="19"/>
      <c r="Q9" s="19"/>
    </row>
    <row r="10" spans="1:17" ht="16.149999999999999" customHeight="1" x14ac:dyDescent="0.2">
      <c r="B10" s="213"/>
      <c r="C10" s="213"/>
      <c r="D10" s="213"/>
      <c r="E10" s="213"/>
      <c r="F10" s="213"/>
      <c r="G10" s="213"/>
      <c r="H10" s="213"/>
      <c r="I10" s="213"/>
      <c r="J10" s="213"/>
      <c r="P10" s="19"/>
      <c r="Q10" s="19"/>
    </row>
    <row r="11" spans="1:17" ht="16.149999999999999" customHeight="1" x14ac:dyDescent="0.2">
      <c r="B11" s="213" t="s">
        <v>102</v>
      </c>
      <c r="C11" s="213"/>
      <c r="D11" s="213"/>
      <c r="E11" s="213"/>
      <c r="F11" s="213"/>
      <c r="G11" s="213"/>
      <c r="H11" s="213"/>
      <c r="I11" s="213"/>
      <c r="J11" s="213"/>
      <c r="P11" s="19"/>
      <c r="Q11" s="19"/>
    </row>
    <row r="12" spans="1:17" ht="16.149999999999999" customHeight="1" x14ac:dyDescent="0.2">
      <c r="B12" s="213"/>
      <c r="C12" s="213"/>
      <c r="D12" s="213"/>
      <c r="E12" s="213"/>
      <c r="F12" s="213"/>
      <c r="G12" s="213"/>
      <c r="H12" s="213"/>
      <c r="I12" s="213"/>
      <c r="J12" s="213"/>
      <c r="P12" s="19"/>
      <c r="Q12" s="19"/>
    </row>
    <row r="13" spans="1:17" ht="16.149999999999999" customHeight="1" x14ac:dyDescent="0.2">
      <c r="B13" s="213"/>
      <c r="C13" s="213"/>
      <c r="D13" s="213"/>
      <c r="E13" s="213"/>
      <c r="F13" s="213"/>
      <c r="G13" s="213"/>
      <c r="H13" s="213"/>
      <c r="I13" s="213"/>
      <c r="J13" s="213"/>
      <c r="P13" s="19"/>
      <c r="Q13" s="19"/>
    </row>
    <row r="14" spans="1:17" ht="16.149999999999999" customHeight="1" x14ac:dyDescent="0.2">
      <c r="P14" s="19"/>
      <c r="Q14" s="19"/>
    </row>
    <row r="15" spans="1:17" ht="16.149999999999999" customHeight="1" x14ac:dyDescent="0.2">
      <c r="P15" s="19"/>
      <c r="Q15" s="19"/>
    </row>
    <row r="16" spans="1:17" ht="16.149999999999999" customHeight="1" x14ac:dyDescent="0.2">
      <c r="P16" s="19"/>
      <c r="Q16" s="19"/>
    </row>
    <row r="17" spans="2:17" ht="16.149999999999999" customHeight="1" x14ac:dyDescent="0.2">
      <c r="P17" s="19"/>
      <c r="Q17" s="19"/>
    </row>
    <row r="18" spans="2:17" ht="16.149999999999999" customHeight="1" x14ac:dyDescent="0.2">
      <c r="B18" s="213" t="s">
        <v>1147</v>
      </c>
      <c r="C18" s="213"/>
      <c r="D18" s="213"/>
      <c r="E18" s="213"/>
      <c r="F18" s="213"/>
      <c r="G18" s="213"/>
      <c r="H18" s="213"/>
      <c r="I18" s="213"/>
      <c r="J18" s="213"/>
      <c r="P18" s="19"/>
      <c r="Q18" s="19"/>
    </row>
    <row r="19" spans="2:17" ht="16.149999999999999" customHeight="1" x14ac:dyDescent="0.2">
      <c r="B19" s="213"/>
      <c r="C19" s="213"/>
      <c r="D19" s="213"/>
      <c r="E19" s="213"/>
      <c r="F19" s="213"/>
      <c r="G19" s="213"/>
      <c r="H19" s="213"/>
      <c r="I19" s="213"/>
      <c r="J19" s="213"/>
      <c r="P19" s="19"/>
      <c r="Q19" s="19"/>
    </row>
    <row r="20" spans="2:17" ht="16.149999999999999" customHeight="1" x14ac:dyDescent="0.2">
      <c r="B20" s="213"/>
      <c r="C20" s="213"/>
      <c r="D20" s="213"/>
      <c r="E20" s="213"/>
      <c r="F20" s="213"/>
      <c r="G20" s="213"/>
      <c r="H20" s="213"/>
      <c r="I20" s="213"/>
      <c r="J20" s="213"/>
      <c r="P20" s="19"/>
      <c r="Q20" s="19"/>
    </row>
    <row r="21" spans="2:17" ht="16.149999999999999" customHeight="1" x14ac:dyDescent="0.2">
      <c r="B21" s="213"/>
      <c r="C21" s="213"/>
      <c r="D21" s="213"/>
      <c r="E21" s="213"/>
      <c r="F21" s="213"/>
      <c r="G21" s="213"/>
      <c r="H21" s="213"/>
      <c r="I21" s="213"/>
      <c r="J21" s="213"/>
      <c r="P21" s="19"/>
      <c r="Q21" s="19"/>
    </row>
    <row r="22" spans="2:17" ht="16.149999999999999" customHeight="1" x14ac:dyDescent="0.2">
      <c r="B22" s="213"/>
      <c r="C22" s="213"/>
      <c r="D22" s="213"/>
      <c r="E22" s="213"/>
      <c r="F22" s="213"/>
      <c r="G22" s="213"/>
      <c r="H22" s="213"/>
      <c r="I22" s="213"/>
      <c r="J22" s="213"/>
      <c r="P22" s="19"/>
      <c r="Q22" s="19"/>
    </row>
    <row r="23" spans="2:17" ht="16.149999999999999" customHeight="1" x14ac:dyDescent="0.2">
      <c r="B23" s="213" t="s">
        <v>1148</v>
      </c>
      <c r="C23" s="213"/>
      <c r="D23" s="213"/>
      <c r="E23" s="213"/>
      <c r="F23" s="213"/>
      <c r="G23" s="213"/>
      <c r="H23" s="213"/>
      <c r="I23" s="213"/>
      <c r="J23" s="213"/>
      <c r="P23" s="19"/>
      <c r="Q23" s="19"/>
    </row>
    <row r="24" spans="2:17" ht="16.149999999999999" customHeight="1" x14ac:dyDescent="0.2">
      <c r="B24" s="213"/>
      <c r="C24" s="213"/>
      <c r="D24" s="213"/>
      <c r="E24" s="213"/>
      <c r="F24" s="213"/>
      <c r="G24" s="213"/>
      <c r="H24" s="213"/>
      <c r="I24" s="213"/>
      <c r="J24" s="213"/>
      <c r="P24" s="19"/>
      <c r="Q24" s="19"/>
    </row>
    <row r="25" spans="2:17" ht="16.149999999999999" customHeight="1" x14ac:dyDescent="0.2">
      <c r="B25" s="213"/>
      <c r="C25" s="213"/>
      <c r="D25" s="213"/>
      <c r="E25" s="213"/>
      <c r="F25" s="213"/>
      <c r="G25" s="213"/>
      <c r="H25" s="213"/>
      <c r="I25" s="213"/>
      <c r="J25" s="213"/>
      <c r="P25" s="19"/>
      <c r="Q25" s="19"/>
    </row>
    <row r="26" spans="2:17" ht="16.149999999999999" customHeight="1" x14ac:dyDescent="0.2">
      <c r="B26" s="213"/>
      <c r="C26" s="213"/>
      <c r="D26" s="213"/>
      <c r="E26" s="213"/>
      <c r="F26" s="213"/>
      <c r="G26" s="213"/>
      <c r="H26" s="213"/>
      <c r="I26" s="213"/>
      <c r="J26" s="213"/>
      <c r="P26" s="19"/>
      <c r="Q26" s="19"/>
    </row>
    <row r="27" spans="2:17" ht="16.149999999999999" customHeight="1" x14ac:dyDescent="0.2">
      <c r="B27" s="213"/>
      <c r="C27" s="213"/>
      <c r="D27" s="213"/>
      <c r="E27" s="213"/>
      <c r="F27" s="213"/>
      <c r="G27" s="213"/>
      <c r="H27" s="213"/>
      <c r="I27" s="213"/>
      <c r="J27" s="213"/>
      <c r="P27" s="19"/>
      <c r="Q27" s="19"/>
    </row>
    <row r="28" spans="2:17" ht="16.149999999999999" customHeight="1" x14ac:dyDescent="0.2">
      <c r="B28" s="213"/>
      <c r="C28" s="213"/>
      <c r="D28" s="213"/>
      <c r="E28" s="213"/>
      <c r="F28" s="213"/>
      <c r="G28" s="213"/>
      <c r="H28" s="213"/>
      <c r="I28" s="213"/>
      <c r="J28" s="213"/>
      <c r="P28" s="19"/>
      <c r="Q28" s="19"/>
    </row>
    <row r="29" spans="2:17" ht="16.149999999999999" customHeight="1" x14ac:dyDescent="0.2">
      <c r="B29" s="213"/>
      <c r="C29" s="213"/>
      <c r="D29" s="213"/>
      <c r="E29" s="213"/>
      <c r="F29" s="213"/>
      <c r="G29" s="213"/>
      <c r="H29" s="213"/>
      <c r="I29" s="213"/>
      <c r="J29" s="213"/>
      <c r="K29" s="595" t="s">
        <v>356</v>
      </c>
      <c r="L29" s="231" t="s">
        <v>1149</v>
      </c>
      <c r="M29" s="232"/>
      <c r="N29" s="232"/>
      <c r="O29" s="232"/>
      <c r="P29" s="233"/>
      <c r="Q29" s="19"/>
    </row>
    <row r="30" spans="2:17" ht="16.149999999999999" customHeight="1" x14ac:dyDescent="0.2">
      <c r="B30" s="213"/>
      <c r="C30" s="213"/>
      <c r="D30" s="213"/>
      <c r="E30" s="213"/>
      <c r="F30" s="213"/>
      <c r="G30" s="213"/>
      <c r="H30" s="213"/>
      <c r="I30" s="213"/>
      <c r="J30" s="213"/>
      <c r="K30" s="595"/>
      <c r="L30" s="234"/>
      <c r="M30" s="222"/>
      <c r="N30" s="222"/>
      <c r="O30" s="222"/>
      <c r="P30" s="235"/>
      <c r="Q30" s="19"/>
    </row>
    <row r="31" spans="2:17" ht="16.149999999999999" customHeight="1" x14ac:dyDescent="0.2">
      <c r="B31" s="245" t="s">
        <v>370</v>
      </c>
      <c r="C31" s="245"/>
      <c r="D31" s="245"/>
      <c r="E31" s="245"/>
      <c r="F31" s="245"/>
      <c r="G31" s="245"/>
      <c r="H31" s="245"/>
      <c r="I31" s="245"/>
      <c r="J31" s="245"/>
      <c r="L31" s="234"/>
      <c r="M31" s="222"/>
      <c r="N31" s="222"/>
      <c r="O31" s="222"/>
      <c r="P31" s="235"/>
      <c r="Q31" s="19"/>
    </row>
    <row r="32" spans="2:17" ht="16.149999999999999" customHeight="1" x14ac:dyDescent="0.2">
      <c r="L32" s="234"/>
      <c r="M32" s="222"/>
      <c r="N32" s="222"/>
      <c r="O32" s="222"/>
      <c r="P32" s="235"/>
      <c r="Q32" s="19"/>
    </row>
    <row r="33" spans="2:17" ht="16.149999999999999" customHeight="1" x14ac:dyDescent="0.2">
      <c r="L33" s="234"/>
      <c r="M33" s="222"/>
      <c r="N33" s="222"/>
      <c r="O33" s="222"/>
      <c r="P33" s="235"/>
      <c r="Q33" s="19"/>
    </row>
    <row r="34" spans="2:17" ht="16.149999999999999" customHeight="1" x14ac:dyDescent="0.2">
      <c r="L34" s="234"/>
      <c r="M34" s="222"/>
      <c r="N34" s="222"/>
      <c r="O34" s="222"/>
      <c r="P34" s="235"/>
      <c r="Q34" s="19"/>
    </row>
    <row r="35" spans="2:17" ht="16.149999999999999" customHeight="1" x14ac:dyDescent="0.2">
      <c r="L35" s="234"/>
      <c r="M35" s="222"/>
      <c r="N35" s="222"/>
      <c r="O35" s="222"/>
      <c r="P35" s="235"/>
      <c r="Q35" s="19"/>
    </row>
    <row r="36" spans="2:17" ht="16.149999999999999" customHeight="1" x14ac:dyDescent="0.2">
      <c r="L36" s="234"/>
      <c r="M36" s="222"/>
      <c r="N36" s="222"/>
      <c r="O36" s="222"/>
      <c r="P36" s="235"/>
      <c r="Q36" s="19"/>
    </row>
    <row r="37" spans="2:17" ht="16.149999999999999" customHeight="1" x14ac:dyDescent="0.2">
      <c r="I37" s="590" t="s">
        <v>8</v>
      </c>
      <c r="L37" s="234"/>
      <c r="M37" s="222"/>
      <c r="N37" s="222"/>
      <c r="O37" s="222"/>
      <c r="P37" s="235"/>
      <c r="Q37" s="19"/>
    </row>
    <row r="38" spans="2:17" ht="16.149999999999999" customHeight="1" x14ac:dyDescent="0.2">
      <c r="I38" s="590"/>
      <c r="L38" s="234"/>
      <c r="M38" s="222"/>
      <c r="N38" s="222"/>
      <c r="O38" s="222"/>
      <c r="P38" s="235"/>
      <c r="Q38" s="19"/>
    </row>
    <row r="39" spans="2:17" ht="16.149999999999999" customHeight="1" x14ac:dyDescent="0.2">
      <c r="L39" s="234"/>
      <c r="M39" s="222"/>
      <c r="N39" s="222"/>
      <c r="O39" s="222"/>
      <c r="P39" s="235"/>
      <c r="Q39" s="19"/>
    </row>
    <row r="40" spans="2:17" ht="16.149999999999999" customHeight="1" x14ac:dyDescent="0.2">
      <c r="L40" s="234"/>
      <c r="M40" s="222"/>
      <c r="N40" s="222"/>
      <c r="O40" s="222"/>
      <c r="P40" s="235"/>
      <c r="Q40" s="19"/>
    </row>
    <row r="41" spans="2:17" ht="16.149999999999999" customHeight="1" x14ac:dyDescent="0.2">
      <c r="L41" s="234"/>
      <c r="M41" s="222"/>
      <c r="N41" s="222"/>
      <c r="O41" s="222"/>
      <c r="P41" s="235"/>
      <c r="Q41" s="19"/>
    </row>
    <row r="42" spans="2:17" ht="16.149999999999999" customHeight="1" x14ac:dyDescent="0.2">
      <c r="L42" s="234"/>
      <c r="M42" s="222"/>
      <c r="N42" s="222"/>
      <c r="O42" s="222"/>
      <c r="P42" s="235"/>
      <c r="Q42" s="19"/>
    </row>
    <row r="43" spans="2:17" ht="16.149999999999999" customHeight="1" x14ac:dyDescent="0.2">
      <c r="B43" s="213" t="s">
        <v>9</v>
      </c>
      <c r="C43" s="213"/>
      <c r="D43" s="213"/>
      <c r="E43" s="213"/>
      <c r="F43" s="213"/>
      <c r="G43" s="213"/>
      <c r="H43" s="213"/>
      <c r="I43" s="213"/>
      <c r="J43" s="213"/>
      <c r="L43" s="234"/>
      <c r="M43" s="222"/>
      <c r="N43" s="222"/>
      <c r="O43" s="222"/>
      <c r="P43" s="235"/>
      <c r="Q43" s="19"/>
    </row>
    <row r="44" spans="2:17" ht="16.149999999999999" customHeight="1" x14ac:dyDescent="0.2">
      <c r="B44" s="213"/>
      <c r="C44" s="213"/>
      <c r="D44" s="213"/>
      <c r="E44" s="213"/>
      <c r="F44" s="213"/>
      <c r="G44" s="213"/>
      <c r="H44" s="213"/>
      <c r="I44" s="213"/>
      <c r="J44" s="213"/>
      <c r="L44" s="234"/>
      <c r="M44" s="222"/>
      <c r="N44" s="222"/>
      <c r="O44" s="222"/>
      <c r="P44" s="235"/>
      <c r="Q44" s="19"/>
    </row>
    <row r="45" spans="2:17" ht="16.149999999999999" customHeight="1" x14ac:dyDescent="0.2">
      <c r="B45" s="245" t="s">
        <v>190</v>
      </c>
      <c r="C45" s="245"/>
      <c r="D45" s="245"/>
      <c r="E45" s="245"/>
      <c r="F45" s="245"/>
      <c r="G45" s="245"/>
      <c r="H45" s="245"/>
      <c r="I45" s="245"/>
      <c r="J45" s="245"/>
      <c r="L45" s="234"/>
      <c r="M45" s="222"/>
      <c r="N45" s="222"/>
      <c r="O45" s="222"/>
      <c r="P45" s="235"/>
      <c r="Q45" s="19"/>
    </row>
    <row r="46" spans="2:17" ht="16.149999999999999" customHeight="1" x14ac:dyDescent="0.2">
      <c r="B46" s="78" t="s">
        <v>556</v>
      </c>
      <c r="C46" s="591" t="s">
        <v>10</v>
      </c>
      <c r="D46" s="591"/>
      <c r="E46" s="591"/>
      <c r="F46" s="591"/>
      <c r="G46" s="591"/>
      <c r="H46" s="591"/>
      <c r="L46" s="234"/>
      <c r="M46" s="222"/>
      <c r="N46" s="222"/>
      <c r="O46" s="222"/>
      <c r="P46" s="235"/>
      <c r="Q46" s="19"/>
    </row>
    <row r="47" spans="2:17" ht="16.149999999999999" customHeight="1" x14ac:dyDescent="0.2">
      <c r="B47" s="78" t="s">
        <v>556</v>
      </c>
      <c r="C47" s="591" t="s">
        <v>581</v>
      </c>
      <c r="D47" s="591"/>
      <c r="E47" s="591"/>
      <c r="F47" s="591"/>
      <c r="G47" s="591"/>
      <c r="H47" s="591"/>
      <c r="L47" s="234"/>
      <c r="M47" s="222"/>
      <c r="N47" s="222"/>
      <c r="O47" s="222"/>
      <c r="P47" s="235"/>
      <c r="Q47" s="19"/>
    </row>
    <row r="48" spans="2:17" ht="16.149999999999999" customHeight="1" x14ac:dyDescent="0.2">
      <c r="B48" s="78" t="s">
        <v>556</v>
      </c>
      <c r="C48" s="591" t="s">
        <v>582</v>
      </c>
      <c r="D48" s="591"/>
      <c r="E48" s="591"/>
      <c r="F48" s="591"/>
      <c r="G48" s="591"/>
      <c r="H48" s="591"/>
      <c r="L48" s="592" t="s">
        <v>1150</v>
      </c>
      <c r="M48" s="593"/>
      <c r="N48" s="593"/>
      <c r="O48" s="593"/>
      <c r="P48" s="594"/>
      <c r="Q48" s="19"/>
    </row>
    <row r="49" spans="3:17" ht="16.149999999999999" customHeight="1" x14ac:dyDescent="0.2">
      <c r="C49" s="213" t="s">
        <v>1152</v>
      </c>
      <c r="D49" s="213"/>
      <c r="E49" s="213"/>
      <c r="F49" s="213"/>
      <c r="G49" s="213"/>
      <c r="H49" s="213"/>
      <c r="I49" s="213"/>
      <c r="J49" s="213"/>
      <c r="L49" s="592"/>
      <c r="M49" s="593"/>
      <c r="N49" s="593"/>
      <c r="O49" s="593"/>
      <c r="P49" s="594"/>
      <c r="Q49" s="19"/>
    </row>
    <row r="50" spans="3:17" ht="16.149999999999999" customHeight="1" x14ac:dyDescent="0.2">
      <c r="C50" s="213"/>
      <c r="D50" s="213"/>
      <c r="E50" s="213"/>
      <c r="F50" s="213"/>
      <c r="G50" s="213"/>
      <c r="H50" s="213"/>
      <c r="I50" s="213"/>
      <c r="J50" s="213"/>
      <c r="L50" s="592"/>
      <c r="M50" s="593"/>
      <c r="N50" s="593"/>
      <c r="O50" s="593"/>
      <c r="P50" s="594"/>
      <c r="Q50" s="19"/>
    </row>
    <row r="51" spans="3:17" ht="16.149999999999999" customHeight="1" x14ac:dyDescent="0.2">
      <c r="C51" s="213"/>
      <c r="D51" s="213"/>
      <c r="E51" s="213"/>
      <c r="F51" s="213"/>
      <c r="G51" s="213"/>
      <c r="H51" s="213"/>
      <c r="I51" s="213"/>
      <c r="J51" s="213"/>
      <c r="L51" s="592"/>
      <c r="M51" s="593"/>
      <c r="N51" s="593"/>
      <c r="O51" s="593"/>
      <c r="P51" s="594"/>
      <c r="Q51" s="19"/>
    </row>
    <row r="52" spans="3:17" ht="16.149999999999999" customHeight="1" x14ac:dyDescent="0.2">
      <c r="C52" s="213"/>
      <c r="D52" s="213"/>
      <c r="E52" s="213"/>
      <c r="F52" s="213"/>
      <c r="G52" s="213"/>
      <c r="H52" s="213"/>
      <c r="I52" s="213"/>
      <c r="J52" s="213"/>
      <c r="L52" s="592"/>
      <c r="M52" s="593"/>
      <c r="N52" s="593"/>
      <c r="O52" s="593"/>
      <c r="P52" s="594"/>
      <c r="Q52" s="19"/>
    </row>
    <row r="53" spans="3:17" ht="16.149999999999999" customHeight="1" x14ac:dyDescent="0.2">
      <c r="C53" s="213"/>
      <c r="D53" s="213"/>
      <c r="E53" s="213"/>
      <c r="F53" s="213"/>
      <c r="G53" s="213"/>
      <c r="H53" s="213"/>
      <c r="I53" s="213"/>
      <c r="J53" s="213"/>
      <c r="L53" s="592"/>
      <c r="M53" s="593"/>
      <c r="N53" s="593"/>
      <c r="O53" s="593"/>
      <c r="P53" s="594"/>
      <c r="Q53" s="19"/>
    </row>
    <row r="54" spans="3:17" ht="16.149999999999999" customHeight="1" x14ac:dyDescent="0.2">
      <c r="C54" s="213"/>
      <c r="D54" s="213"/>
      <c r="E54" s="213"/>
      <c r="F54" s="213"/>
      <c r="G54" s="213"/>
      <c r="H54" s="213"/>
      <c r="I54" s="213"/>
      <c r="J54" s="213"/>
      <c r="L54" s="592"/>
      <c r="M54" s="593"/>
      <c r="N54" s="593"/>
      <c r="O54" s="593"/>
      <c r="P54" s="594"/>
      <c r="Q54" s="19"/>
    </row>
    <row r="55" spans="3:17" ht="16.149999999999999" customHeight="1" x14ac:dyDescent="0.2">
      <c r="C55" s="213"/>
      <c r="D55" s="213"/>
      <c r="E55" s="213"/>
      <c r="F55" s="213"/>
      <c r="G55" s="213"/>
      <c r="H55" s="213"/>
      <c r="I55" s="213"/>
      <c r="J55" s="213"/>
      <c r="L55" s="592"/>
      <c r="M55" s="593"/>
      <c r="N55" s="593"/>
      <c r="O55" s="593"/>
      <c r="P55" s="594"/>
      <c r="Q55" s="19"/>
    </row>
    <row r="56" spans="3:17" ht="16.149999999999999" customHeight="1" x14ac:dyDescent="0.2">
      <c r="C56" s="213"/>
      <c r="D56" s="213"/>
      <c r="E56" s="213"/>
      <c r="F56" s="213"/>
      <c r="G56" s="213"/>
      <c r="H56" s="213"/>
      <c r="I56" s="213"/>
      <c r="J56" s="213"/>
      <c r="L56" s="592"/>
      <c r="M56" s="593"/>
      <c r="N56" s="593"/>
      <c r="O56" s="593"/>
      <c r="P56" s="594"/>
      <c r="Q56" s="19"/>
    </row>
    <row r="57" spans="3:17" ht="16.149999999999999" customHeight="1" x14ac:dyDescent="0.2">
      <c r="C57" s="213"/>
      <c r="D57" s="213"/>
      <c r="E57" s="213"/>
      <c r="F57" s="213"/>
      <c r="G57" s="213"/>
      <c r="H57" s="213"/>
      <c r="I57" s="213"/>
      <c r="J57" s="213"/>
      <c r="L57" s="81"/>
      <c r="M57" s="82"/>
      <c r="N57" s="82"/>
      <c r="O57" s="82"/>
      <c r="P57" s="29"/>
      <c r="Q57" s="19"/>
    </row>
    <row r="58" spans="3:17" ht="16.149999999999999" customHeight="1" x14ac:dyDescent="0.2">
      <c r="L58" s="81"/>
      <c r="M58" s="82"/>
      <c r="N58" s="82"/>
      <c r="O58" s="82"/>
      <c r="P58" s="29"/>
      <c r="Q58" s="19"/>
    </row>
    <row r="59" spans="3:17" ht="16.149999999999999" customHeight="1" x14ac:dyDescent="0.2">
      <c r="L59" s="81"/>
      <c r="M59" s="82"/>
      <c r="N59" s="82"/>
      <c r="O59" s="82"/>
      <c r="P59" s="29"/>
      <c r="Q59" s="19"/>
    </row>
    <row r="60" spans="3:17" ht="16.149999999999999" customHeight="1" x14ac:dyDescent="0.2">
      <c r="L60" s="81"/>
      <c r="M60" s="82"/>
      <c r="N60" s="82"/>
      <c r="O60" s="82"/>
      <c r="P60" s="29"/>
      <c r="Q60" s="19"/>
    </row>
    <row r="61" spans="3:17" ht="16.149999999999999" customHeight="1" x14ac:dyDescent="0.2">
      <c r="L61" s="81"/>
      <c r="M61" s="82"/>
      <c r="N61" s="82"/>
      <c r="O61" s="82"/>
      <c r="P61" s="29"/>
      <c r="Q61" s="19"/>
    </row>
    <row r="62" spans="3:17" ht="16.149999999999999" customHeight="1" x14ac:dyDescent="0.2">
      <c r="L62" s="81"/>
      <c r="M62" s="82"/>
      <c r="N62" s="82"/>
      <c r="O62" s="82"/>
      <c r="P62" s="29"/>
      <c r="Q62" s="19"/>
    </row>
    <row r="63" spans="3:17" ht="16.149999999999999" customHeight="1" x14ac:dyDescent="0.2">
      <c r="L63" s="81"/>
      <c r="M63" s="82"/>
      <c r="N63" s="82"/>
      <c r="O63" s="82"/>
      <c r="P63" s="29"/>
      <c r="Q63" s="19"/>
    </row>
    <row r="64" spans="3:17" ht="16.149999999999999" customHeight="1" x14ac:dyDescent="0.2">
      <c r="L64" s="234" t="s">
        <v>1151</v>
      </c>
      <c r="M64" s="222"/>
      <c r="N64" s="222"/>
      <c r="O64" s="222"/>
      <c r="P64" s="235"/>
      <c r="Q64" s="19"/>
    </row>
    <row r="65" spans="3:17" ht="16.149999999999999" customHeight="1" x14ac:dyDescent="0.2">
      <c r="L65" s="234"/>
      <c r="M65" s="222"/>
      <c r="N65" s="222"/>
      <c r="O65" s="222"/>
      <c r="P65" s="235"/>
      <c r="Q65" s="19"/>
    </row>
    <row r="66" spans="3:17" ht="16.149999999999999" customHeight="1" x14ac:dyDescent="0.2">
      <c r="L66" s="234"/>
      <c r="M66" s="222"/>
      <c r="N66" s="222"/>
      <c r="O66" s="222"/>
      <c r="P66" s="235"/>
      <c r="Q66" s="19"/>
    </row>
    <row r="67" spans="3:17" ht="16.149999999999999" customHeight="1" x14ac:dyDescent="0.2">
      <c r="L67" s="234"/>
      <c r="M67" s="222"/>
      <c r="N67" s="222"/>
      <c r="O67" s="222"/>
      <c r="P67" s="235"/>
      <c r="Q67" s="19"/>
    </row>
    <row r="68" spans="3:17" ht="16.149999999999999" customHeight="1" x14ac:dyDescent="0.2">
      <c r="C68" s="213" t="s">
        <v>1153</v>
      </c>
      <c r="D68" s="213"/>
      <c r="E68" s="213"/>
      <c r="F68" s="213"/>
      <c r="G68" s="213"/>
      <c r="H68" s="213"/>
      <c r="I68" s="213"/>
      <c r="J68" s="213"/>
      <c r="L68" s="234"/>
      <c r="M68" s="222"/>
      <c r="N68" s="222"/>
      <c r="O68" s="222"/>
      <c r="P68" s="235"/>
      <c r="Q68" s="19"/>
    </row>
    <row r="69" spans="3:17" ht="16.149999999999999" customHeight="1" x14ac:dyDescent="0.2">
      <c r="C69" s="213"/>
      <c r="D69" s="213"/>
      <c r="E69" s="213"/>
      <c r="F69" s="213"/>
      <c r="G69" s="213"/>
      <c r="H69" s="213"/>
      <c r="I69" s="213"/>
      <c r="J69" s="213"/>
      <c r="L69" s="234"/>
      <c r="M69" s="222"/>
      <c r="N69" s="222"/>
      <c r="O69" s="222"/>
      <c r="P69" s="235"/>
      <c r="Q69" s="19"/>
    </row>
    <row r="70" spans="3:17" ht="16.149999999999999" customHeight="1" x14ac:dyDescent="0.2">
      <c r="C70" s="213"/>
      <c r="D70" s="213"/>
      <c r="E70" s="213"/>
      <c r="F70" s="213"/>
      <c r="G70" s="213"/>
      <c r="H70" s="213"/>
      <c r="I70" s="213"/>
      <c r="J70" s="213"/>
      <c r="L70" s="234"/>
      <c r="M70" s="222"/>
      <c r="N70" s="222"/>
      <c r="O70" s="222"/>
      <c r="P70" s="235"/>
      <c r="Q70" s="19"/>
    </row>
    <row r="71" spans="3:17" ht="16.149999999999999" customHeight="1" x14ac:dyDescent="0.2">
      <c r="C71" s="213"/>
      <c r="D71" s="213"/>
      <c r="E71" s="213"/>
      <c r="F71" s="213"/>
      <c r="G71" s="213"/>
      <c r="H71" s="213"/>
      <c r="I71" s="213"/>
      <c r="J71" s="213"/>
      <c r="L71" s="234"/>
      <c r="M71" s="222"/>
      <c r="N71" s="222"/>
      <c r="O71" s="222"/>
      <c r="P71" s="235"/>
      <c r="Q71" s="19"/>
    </row>
    <row r="72" spans="3:17" ht="16.149999999999999" customHeight="1" x14ac:dyDescent="0.2">
      <c r="C72" s="213"/>
      <c r="D72" s="213"/>
      <c r="E72" s="213"/>
      <c r="F72" s="213"/>
      <c r="G72" s="213"/>
      <c r="H72" s="213"/>
      <c r="I72" s="213"/>
      <c r="J72" s="213"/>
      <c r="L72" s="234"/>
      <c r="M72" s="222"/>
      <c r="N72" s="222"/>
      <c r="O72" s="222"/>
      <c r="P72" s="235"/>
      <c r="Q72" s="19"/>
    </row>
    <row r="73" spans="3:17" ht="16.149999999999999" customHeight="1" x14ac:dyDescent="0.2">
      <c r="C73" s="213"/>
      <c r="D73" s="213"/>
      <c r="E73" s="213"/>
      <c r="F73" s="213"/>
      <c r="G73" s="213"/>
      <c r="H73" s="213"/>
      <c r="I73" s="213"/>
      <c r="J73" s="213"/>
      <c r="L73" s="236"/>
      <c r="M73" s="237"/>
      <c r="N73" s="237"/>
      <c r="O73" s="237"/>
      <c r="P73" s="238"/>
      <c r="Q73" s="19"/>
    </row>
    <row r="74" spans="3:17" ht="16.149999999999999" customHeight="1" x14ac:dyDescent="0.2">
      <c r="C74" s="213"/>
      <c r="D74" s="213"/>
      <c r="E74" s="213"/>
      <c r="F74" s="213"/>
      <c r="G74" s="213"/>
      <c r="H74" s="213"/>
      <c r="I74" s="213"/>
      <c r="J74" s="213"/>
      <c r="L74" s="209"/>
      <c r="M74" s="209"/>
      <c r="N74" s="209"/>
      <c r="O74" s="209"/>
      <c r="P74" s="19"/>
      <c r="Q74" s="19"/>
    </row>
    <row r="75" spans="3:17" ht="16.149999999999999" customHeight="1" x14ac:dyDescent="0.2">
      <c r="C75" s="213"/>
      <c r="D75" s="213"/>
      <c r="E75" s="213"/>
      <c r="F75" s="213"/>
      <c r="G75" s="213"/>
      <c r="H75" s="213"/>
      <c r="I75" s="213"/>
      <c r="J75" s="213"/>
      <c r="P75" s="19"/>
      <c r="Q75" s="19"/>
    </row>
    <row r="76" spans="3:17" ht="16.149999999999999" customHeight="1" x14ac:dyDescent="0.2">
      <c r="C76" s="213"/>
      <c r="D76" s="213"/>
      <c r="E76" s="213"/>
      <c r="F76" s="213"/>
      <c r="G76" s="213"/>
      <c r="H76" s="213"/>
      <c r="I76" s="213"/>
      <c r="J76" s="213"/>
      <c r="K76" s="595" t="s">
        <v>199</v>
      </c>
      <c r="L76" s="231" t="s">
        <v>923</v>
      </c>
      <c r="M76" s="232"/>
      <c r="N76" s="232"/>
      <c r="O76" s="232"/>
      <c r="P76" s="233"/>
      <c r="Q76" s="19"/>
    </row>
    <row r="77" spans="3:17" ht="16.149999999999999" customHeight="1" x14ac:dyDescent="0.2">
      <c r="C77" s="213"/>
      <c r="D77" s="213"/>
      <c r="E77" s="213"/>
      <c r="F77" s="213"/>
      <c r="G77" s="213"/>
      <c r="H77" s="213"/>
      <c r="I77" s="213"/>
      <c r="J77" s="213"/>
      <c r="K77" s="595"/>
      <c r="L77" s="234"/>
      <c r="M77" s="222"/>
      <c r="N77" s="222"/>
      <c r="O77" s="222"/>
      <c r="P77" s="235"/>
      <c r="Q77" s="19"/>
    </row>
    <row r="78" spans="3:17" ht="16.149999999999999" customHeight="1" x14ac:dyDescent="0.2">
      <c r="C78" s="213"/>
      <c r="D78" s="213"/>
      <c r="E78" s="213"/>
      <c r="F78" s="213"/>
      <c r="G78" s="213"/>
      <c r="H78" s="213"/>
      <c r="I78" s="213"/>
      <c r="J78" s="213"/>
      <c r="L78" s="234"/>
      <c r="M78" s="222"/>
      <c r="N78" s="222"/>
      <c r="O78" s="222"/>
      <c r="P78" s="235"/>
      <c r="Q78" s="19"/>
    </row>
    <row r="79" spans="3:17" ht="16.149999999999999" customHeight="1" x14ac:dyDescent="0.2">
      <c r="C79" s="213"/>
      <c r="D79" s="213"/>
      <c r="E79" s="213"/>
      <c r="F79" s="213"/>
      <c r="G79" s="213"/>
      <c r="H79" s="213"/>
      <c r="I79" s="213"/>
      <c r="J79" s="213"/>
      <c r="L79" s="234"/>
      <c r="M79" s="222"/>
      <c r="N79" s="222"/>
      <c r="O79" s="222"/>
      <c r="P79" s="235"/>
      <c r="Q79" s="19"/>
    </row>
    <row r="80" spans="3:17" ht="16.149999999999999" customHeight="1" x14ac:dyDescent="0.2">
      <c r="C80" s="213"/>
      <c r="D80" s="213"/>
      <c r="E80" s="213"/>
      <c r="F80" s="213"/>
      <c r="G80" s="213"/>
      <c r="H80" s="213"/>
      <c r="I80" s="213"/>
      <c r="J80" s="213"/>
      <c r="L80" s="234"/>
      <c r="M80" s="222"/>
      <c r="N80" s="222"/>
      <c r="O80" s="222"/>
      <c r="P80" s="235"/>
      <c r="Q80" s="19"/>
    </row>
    <row r="81" spans="3:17" ht="16.149999999999999" customHeight="1" x14ac:dyDescent="0.2">
      <c r="L81" s="234"/>
      <c r="M81" s="222"/>
      <c r="N81" s="222"/>
      <c r="O81" s="222"/>
      <c r="P81" s="235"/>
      <c r="Q81" s="19"/>
    </row>
    <row r="82" spans="3:17" ht="16.149999999999999" customHeight="1" x14ac:dyDescent="0.2">
      <c r="L82" s="234"/>
      <c r="M82" s="222"/>
      <c r="N82" s="222"/>
      <c r="O82" s="222"/>
      <c r="P82" s="235"/>
      <c r="Q82" s="19"/>
    </row>
    <row r="83" spans="3:17" ht="16.149999999999999" customHeight="1" x14ac:dyDescent="0.2">
      <c r="L83" s="234"/>
      <c r="M83" s="222"/>
      <c r="N83" s="222"/>
      <c r="O83" s="222"/>
      <c r="P83" s="235"/>
      <c r="Q83" s="19"/>
    </row>
    <row r="84" spans="3:17" ht="16.149999999999999" customHeight="1" x14ac:dyDescent="0.2">
      <c r="L84" s="234"/>
      <c r="M84" s="222"/>
      <c r="N84" s="222"/>
      <c r="O84" s="222"/>
      <c r="P84" s="235"/>
      <c r="Q84" s="19"/>
    </row>
    <row r="85" spans="3:17" ht="16.149999999999999" customHeight="1" x14ac:dyDescent="0.2">
      <c r="L85" s="234"/>
      <c r="M85" s="222"/>
      <c r="N85" s="222"/>
      <c r="O85" s="222"/>
      <c r="P85" s="235"/>
      <c r="Q85" s="19"/>
    </row>
    <row r="86" spans="3:17" ht="16.149999999999999" customHeight="1" x14ac:dyDescent="0.2">
      <c r="C86" s="213" t="s">
        <v>1154</v>
      </c>
      <c r="D86" s="213"/>
      <c r="E86" s="213"/>
      <c r="F86" s="213"/>
      <c r="G86" s="213"/>
      <c r="H86" s="213"/>
      <c r="I86" s="213"/>
      <c r="J86" s="213"/>
      <c r="L86" s="236"/>
      <c r="M86" s="237"/>
      <c r="N86" s="237"/>
      <c r="O86" s="237"/>
      <c r="P86" s="238"/>
      <c r="Q86" s="19"/>
    </row>
    <row r="87" spans="3:17" ht="16.149999999999999" customHeight="1" x14ac:dyDescent="0.2">
      <c r="C87" s="213"/>
      <c r="D87" s="213"/>
      <c r="E87" s="213"/>
      <c r="F87" s="213"/>
      <c r="G87" s="213"/>
      <c r="H87" s="213"/>
      <c r="I87" s="213"/>
      <c r="J87" s="213"/>
      <c r="P87" s="19"/>
      <c r="Q87" s="19"/>
    </row>
    <row r="88" spans="3:17" ht="16.149999999999999" customHeight="1" x14ac:dyDescent="0.2">
      <c r="C88" s="213"/>
      <c r="D88" s="213"/>
      <c r="E88" s="213"/>
      <c r="F88" s="213"/>
      <c r="G88" s="213"/>
      <c r="H88" s="213"/>
      <c r="I88" s="213"/>
      <c r="J88" s="213"/>
      <c r="P88" s="19"/>
      <c r="Q88" s="19"/>
    </row>
    <row r="89" spans="3:17" ht="16.149999999999999" customHeight="1" x14ac:dyDescent="0.2">
      <c r="C89" s="213"/>
      <c r="D89" s="213"/>
      <c r="E89" s="213"/>
      <c r="F89" s="213"/>
      <c r="G89" s="213"/>
      <c r="H89" s="213"/>
      <c r="I89" s="213"/>
      <c r="J89" s="213"/>
      <c r="P89" s="19"/>
      <c r="Q89" s="19"/>
    </row>
    <row r="90" spans="3:17" ht="16.149999999999999" customHeight="1" x14ac:dyDescent="0.2">
      <c r="C90" s="213"/>
      <c r="D90" s="213"/>
      <c r="E90" s="213"/>
      <c r="F90" s="213"/>
      <c r="G90" s="213"/>
      <c r="H90" s="213"/>
      <c r="I90" s="213"/>
      <c r="J90" s="213"/>
      <c r="P90" s="19"/>
      <c r="Q90" s="19"/>
    </row>
    <row r="91" spans="3:17" ht="16.149999999999999" customHeight="1" x14ac:dyDescent="0.2">
      <c r="C91" s="213"/>
      <c r="D91" s="213"/>
      <c r="E91" s="213"/>
      <c r="F91" s="213"/>
      <c r="G91" s="213"/>
      <c r="H91" s="213"/>
      <c r="I91" s="213"/>
      <c r="J91" s="213"/>
      <c r="P91" s="19"/>
      <c r="Q91" s="19"/>
    </row>
    <row r="92" spans="3:17" ht="16.149999999999999" customHeight="1" x14ac:dyDescent="0.2">
      <c r="C92" s="213"/>
      <c r="D92" s="213"/>
      <c r="E92" s="213"/>
      <c r="F92" s="213"/>
      <c r="G92" s="213"/>
      <c r="H92" s="213"/>
      <c r="I92" s="213"/>
      <c r="J92" s="213"/>
      <c r="P92" s="19"/>
      <c r="Q92" s="19"/>
    </row>
    <row r="93" spans="3:17" ht="16.149999999999999" customHeight="1" x14ac:dyDescent="0.2">
      <c r="C93" s="213"/>
      <c r="D93" s="213"/>
      <c r="E93" s="213"/>
      <c r="F93" s="213"/>
      <c r="G93" s="213"/>
      <c r="H93" s="213"/>
      <c r="I93" s="213"/>
      <c r="J93" s="213"/>
      <c r="P93" s="19"/>
      <c r="Q93" s="19"/>
    </row>
    <row r="94" spans="3:17" ht="16.149999999999999" customHeight="1" x14ac:dyDescent="0.2">
      <c r="C94" s="213"/>
      <c r="D94" s="213"/>
      <c r="E94" s="213"/>
      <c r="F94" s="213"/>
      <c r="G94" s="213"/>
      <c r="H94" s="213"/>
      <c r="I94" s="213"/>
      <c r="J94" s="213"/>
      <c r="P94" s="19"/>
      <c r="Q94" s="19"/>
    </row>
    <row r="95" spans="3:17" ht="16.149999999999999" customHeight="1" x14ac:dyDescent="0.2">
      <c r="C95" s="213"/>
      <c r="D95" s="213"/>
      <c r="E95" s="213"/>
      <c r="F95" s="213"/>
      <c r="G95" s="213"/>
      <c r="H95" s="213"/>
      <c r="I95" s="213"/>
      <c r="J95" s="213"/>
      <c r="P95" s="19"/>
      <c r="Q95" s="19"/>
    </row>
    <row r="96" spans="3:17" ht="16.149999999999999" customHeight="1" x14ac:dyDescent="0.2">
      <c r="C96" s="213"/>
      <c r="D96" s="213"/>
      <c r="E96" s="213"/>
      <c r="F96" s="213"/>
      <c r="G96" s="213"/>
      <c r="H96" s="213"/>
      <c r="I96" s="213"/>
      <c r="J96" s="213"/>
      <c r="P96" s="19"/>
      <c r="Q96" s="19"/>
    </row>
    <row r="97" spans="3:17" ht="16.149999999999999" customHeight="1" x14ac:dyDescent="0.2">
      <c r="C97" s="213"/>
      <c r="D97" s="213"/>
      <c r="E97" s="213"/>
      <c r="F97" s="213"/>
      <c r="G97" s="213"/>
      <c r="H97" s="213"/>
      <c r="I97" s="213"/>
      <c r="J97" s="213"/>
      <c r="P97" s="19"/>
      <c r="Q97" s="19"/>
    </row>
    <row r="98" spans="3:17" ht="16.149999999999999" customHeight="1" x14ac:dyDescent="0.2">
      <c r="C98" s="213"/>
      <c r="D98" s="213"/>
      <c r="E98" s="213"/>
      <c r="F98" s="213"/>
      <c r="G98" s="213"/>
      <c r="H98" s="213"/>
      <c r="I98" s="213"/>
      <c r="J98" s="213"/>
      <c r="P98" s="19"/>
      <c r="Q98" s="19"/>
    </row>
    <row r="99" spans="3:17" ht="16.149999999999999" customHeight="1" x14ac:dyDescent="0.2">
      <c r="P99" s="19"/>
      <c r="Q99" s="19"/>
    </row>
    <row r="100" spans="3:17" ht="16.149999999999999" customHeight="1" x14ac:dyDescent="0.2">
      <c r="P100" s="19"/>
      <c r="Q100" s="19"/>
    </row>
    <row r="101" spans="3:17" ht="16.149999999999999" customHeight="1" x14ac:dyDescent="0.2">
      <c r="P101" s="19"/>
      <c r="Q101" s="19"/>
    </row>
    <row r="102" spans="3:17" ht="16.149999999999999" customHeight="1" x14ac:dyDescent="0.2">
      <c r="P102" s="19"/>
      <c r="Q102" s="19"/>
    </row>
    <row r="103" spans="3:17" ht="16.149999999999999" customHeight="1" x14ac:dyDescent="0.2">
      <c r="C103" s="213" t="s">
        <v>1155</v>
      </c>
      <c r="D103" s="213"/>
      <c r="E103" s="213"/>
      <c r="F103" s="213"/>
      <c r="G103" s="213"/>
      <c r="H103" s="213"/>
      <c r="I103" s="213"/>
      <c r="J103" s="213"/>
      <c r="P103" s="19"/>
      <c r="Q103" s="19"/>
    </row>
    <row r="104" spans="3:17" ht="16.149999999999999" customHeight="1" x14ac:dyDescent="0.2">
      <c r="C104" s="213"/>
      <c r="D104" s="213"/>
      <c r="E104" s="213"/>
      <c r="F104" s="213"/>
      <c r="G104" s="213"/>
      <c r="H104" s="213"/>
      <c r="I104" s="213"/>
      <c r="J104" s="213"/>
      <c r="P104" s="19"/>
      <c r="Q104" s="19"/>
    </row>
    <row r="105" spans="3:17" ht="16.149999999999999" customHeight="1" x14ac:dyDescent="0.2">
      <c r="C105" s="213"/>
      <c r="D105" s="213"/>
      <c r="E105" s="213"/>
      <c r="F105" s="213"/>
      <c r="G105" s="213"/>
      <c r="H105" s="213"/>
      <c r="I105" s="213"/>
      <c r="J105" s="213"/>
      <c r="P105" s="19"/>
      <c r="Q105" s="19"/>
    </row>
    <row r="106" spans="3:17" ht="16.149999999999999" customHeight="1" x14ac:dyDescent="0.2">
      <c r="C106" s="213"/>
      <c r="D106" s="213"/>
      <c r="E106" s="213"/>
      <c r="F106" s="213"/>
      <c r="G106" s="213"/>
      <c r="H106" s="213"/>
      <c r="I106" s="213"/>
      <c r="J106" s="213"/>
      <c r="P106" s="19"/>
      <c r="Q106" s="19"/>
    </row>
    <row r="107" spans="3:17" ht="16.149999999999999" customHeight="1" x14ac:dyDescent="0.2">
      <c r="C107" s="213"/>
      <c r="D107" s="213"/>
      <c r="E107" s="213"/>
      <c r="F107" s="213"/>
      <c r="G107" s="213"/>
      <c r="H107" s="213"/>
      <c r="I107" s="213"/>
      <c r="J107" s="213"/>
      <c r="P107" s="19"/>
      <c r="Q107" s="19"/>
    </row>
    <row r="108" spans="3:17" ht="16.149999999999999" customHeight="1" x14ac:dyDescent="0.2">
      <c r="C108" s="213"/>
      <c r="D108" s="213"/>
      <c r="E108" s="213"/>
      <c r="F108" s="213"/>
      <c r="G108" s="213"/>
      <c r="H108" s="213"/>
      <c r="I108" s="213"/>
      <c r="J108" s="213"/>
      <c r="P108" s="19"/>
      <c r="Q108" s="19"/>
    </row>
    <row r="109" spans="3:17" ht="16.149999999999999" customHeight="1" x14ac:dyDescent="0.2">
      <c r="C109" s="213"/>
      <c r="D109" s="213"/>
      <c r="E109" s="213"/>
      <c r="F109" s="213"/>
      <c r="G109" s="213"/>
      <c r="H109" s="213"/>
      <c r="I109" s="213"/>
      <c r="J109" s="213"/>
      <c r="P109" s="19"/>
      <c r="Q109" s="19"/>
    </row>
    <row r="110" spans="3:17" ht="16.149999999999999" customHeight="1" x14ac:dyDescent="0.2">
      <c r="C110" s="213"/>
      <c r="D110" s="213"/>
      <c r="E110" s="213"/>
      <c r="F110" s="213"/>
      <c r="G110" s="213"/>
      <c r="H110" s="213"/>
      <c r="I110" s="213"/>
      <c r="J110" s="213"/>
      <c r="P110" s="19"/>
      <c r="Q110" s="19"/>
    </row>
    <row r="111" spans="3:17" ht="16.149999999999999" customHeight="1" x14ac:dyDescent="0.2">
      <c r="C111" s="213"/>
      <c r="D111" s="213"/>
      <c r="E111" s="213"/>
      <c r="F111" s="213"/>
      <c r="G111" s="213"/>
      <c r="H111" s="213"/>
      <c r="I111" s="213"/>
      <c r="J111" s="213"/>
      <c r="P111" s="19"/>
      <c r="Q111" s="19"/>
    </row>
    <row r="112" spans="3:17" ht="16.149999999999999" customHeight="1" x14ac:dyDescent="0.2">
      <c r="C112" s="213"/>
      <c r="D112" s="213"/>
      <c r="E112" s="213"/>
      <c r="F112" s="213"/>
      <c r="G112" s="213"/>
      <c r="H112" s="213"/>
      <c r="I112" s="213"/>
      <c r="J112" s="213"/>
      <c r="P112" s="19"/>
      <c r="Q112" s="19"/>
    </row>
    <row r="113" spans="3:17" ht="16.149999999999999" customHeight="1" x14ac:dyDescent="0.2">
      <c r="C113" s="213"/>
      <c r="D113" s="213"/>
      <c r="E113" s="213"/>
      <c r="F113" s="213"/>
      <c r="G113" s="213"/>
      <c r="H113" s="213"/>
      <c r="I113" s="213"/>
      <c r="J113" s="213"/>
      <c r="P113" s="19"/>
      <c r="Q113" s="19"/>
    </row>
    <row r="114" spans="3:17" ht="16.149999999999999" customHeight="1" x14ac:dyDescent="0.2">
      <c r="C114" s="213"/>
      <c r="D114" s="213"/>
      <c r="E114" s="213"/>
      <c r="F114" s="213"/>
      <c r="G114" s="213"/>
      <c r="H114" s="213"/>
      <c r="I114" s="213"/>
      <c r="J114" s="213"/>
      <c r="P114" s="19"/>
      <c r="Q114" s="19"/>
    </row>
    <row r="115" spans="3:17" ht="16.149999999999999" customHeight="1" x14ac:dyDescent="0.2">
      <c r="P115" s="19"/>
      <c r="Q115" s="19"/>
    </row>
    <row r="116" spans="3:17" ht="16.149999999999999" customHeight="1" x14ac:dyDescent="0.2">
      <c r="P116" s="19"/>
      <c r="Q116" s="19"/>
    </row>
    <row r="117" spans="3:17" ht="16.149999999999999" customHeight="1" x14ac:dyDescent="0.2">
      <c r="P117" s="19"/>
      <c r="Q117" s="19"/>
    </row>
    <row r="118" spans="3:17" ht="16.149999999999999" customHeight="1" x14ac:dyDescent="0.2">
      <c r="P118" s="19"/>
      <c r="Q118" s="19"/>
    </row>
    <row r="119" spans="3:17" ht="16.149999999999999" customHeight="1" x14ac:dyDescent="0.2">
      <c r="P119" s="19"/>
      <c r="Q119" s="19"/>
    </row>
    <row r="120" spans="3:17" ht="16.149999999999999" customHeight="1" x14ac:dyDescent="0.2">
      <c r="P120" s="19"/>
      <c r="Q120" s="19"/>
    </row>
    <row r="121" spans="3:17" ht="16.149999999999999" customHeight="1" x14ac:dyDescent="0.2">
      <c r="P121" s="19"/>
      <c r="Q121" s="19"/>
    </row>
    <row r="122" spans="3:17" ht="16.149999999999999" customHeight="1" x14ac:dyDescent="0.2">
      <c r="P122" s="19"/>
      <c r="Q122" s="19"/>
    </row>
    <row r="123" spans="3:17" ht="16.149999999999999" customHeight="1" x14ac:dyDescent="0.2">
      <c r="P123" s="19"/>
      <c r="Q123" s="19"/>
    </row>
    <row r="124" spans="3:17" ht="16.149999999999999" customHeight="1" x14ac:dyDescent="0.2">
      <c r="P124" s="19"/>
      <c r="Q124" s="19"/>
    </row>
    <row r="125" spans="3:17" ht="16.149999999999999" customHeight="1" x14ac:dyDescent="0.2">
      <c r="P125" s="19"/>
      <c r="Q125" s="19"/>
    </row>
    <row r="126" spans="3:17" ht="16.149999999999999" customHeight="1" x14ac:dyDescent="0.2">
      <c r="P126" s="19"/>
      <c r="Q126" s="19"/>
    </row>
    <row r="127" spans="3:17" ht="16.149999999999999" customHeight="1" x14ac:dyDescent="0.2">
      <c r="P127" s="19"/>
      <c r="Q127" s="19"/>
    </row>
    <row r="128" spans="3:17" ht="16.149999999999999" customHeight="1" x14ac:dyDescent="0.2">
      <c r="P128" s="19"/>
      <c r="Q128" s="19"/>
    </row>
    <row r="129" spans="3:17" ht="16.149999999999999" customHeight="1" x14ac:dyDescent="0.2">
      <c r="P129" s="19"/>
      <c r="Q129" s="19"/>
    </row>
    <row r="130" spans="3:17" ht="16.149999999999999" customHeight="1" x14ac:dyDescent="0.2">
      <c r="P130" s="19"/>
      <c r="Q130" s="19"/>
    </row>
    <row r="131" spans="3:17" ht="16.149999999999999" customHeight="1" x14ac:dyDescent="0.2">
      <c r="P131" s="19"/>
      <c r="Q131" s="19"/>
    </row>
    <row r="132" spans="3:17" ht="16.149999999999999" customHeight="1" x14ac:dyDescent="0.2">
      <c r="P132" s="19"/>
      <c r="Q132" s="19"/>
    </row>
    <row r="133" spans="3:17" ht="16.149999999999999" customHeight="1" x14ac:dyDescent="0.2">
      <c r="C133" s="213" t="s">
        <v>1156</v>
      </c>
      <c r="D133" s="213"/>
      <c r="E133" s="213"/>
      <c r="F133" s="213"/>
      <c r="G133" s="213"/>
      <c r="H133" s="213"/>
      <c r="I133" s="213"/>
      <c r="J133" s="213"/>
      <c r="P133" s="19"/>
      <c r="Q133" s="19"/>
    </row>
    <row r="134" spans="3:17" ht="16.149999999999999" customHeight="1" x14ac:dyDescent="0.2">
      <c r="C134" s="213"/>
      <c r="D134" s="213"/>
      <c r="E134" s="213"/>
      <c r="F134" s="213"/>
      <c r="G134" s="213"/>
      <c r="H134" s="213"/>
      <c r="I134" s="213"/>
      <c r="J134" s="213"/>
      <c r="P134" s="19"/>
      <c r="Q134" s="19"/>
    </row>
    <row r="135" spans="3:17" ht="16.149999999999999" customHeight="1" x14ac:dyDescent="0.2">
      <c r="C135" s="213"/>
      <c r="D135" s="213"/>
      <c r="E135" s="213"/>
      <c r="F135" s="213"/>
      <c r="G135" s="213"/>
      <c r="H135" s="213"/>
      <c r="I135" s="213"/>
      <c r="J135" s="213"/>
      <c r="P135" s="19"/>
      <c r="Q135" s="19"/>
    </row>
    <row r="136" spans="3:17" ht="16.149999999999999" customHeight="1" x14ac:dyDescent="0.2">
      <c r="C136" s="213"/>
      <c r="D136" s="213"/>
      <c r="E136" s="213"/>
      <c r="F136" s="213"/>
      <c r="G136" s="213"/>
      <c r="H136" s="213"/>
      <c r="I136" s="213"/>
      <c r="J136" s="213"/>
      <c r="P136" s="19"/>
      <c r="Q136" s="19"/>
    </row>
    <row r="137" spans="3:17" ht="16.149999999999999" customHeight="1" x14ac:dyDescent="0.2">
      <c r="C137" s="213"/>
      <c r="D137" s="213"/>
      <c r="E137" s="213"/>
      <c r="F137" s="213"/>
      <c r="G137" s="213"/>
      <c r="H137" s="213"/>
      <c r="I137" s="213"/>
      <c r="J137" s="213"/>
      <c r="P137" s="19"/>
      <c r="Q137" s="19"/>
    </row>
    <row r="138" spans="3:17" ht="16.149999999999999" customHeight="1" x14ac:dyDescent="0.2">
      <c r="C138" s="213"/>
      <c r="D138" s="213"/>
      <c r="E138" s="213"/>
      <c r="F138" s="213"/>
      <c r="G138" s="213"/>
      <c r="H138" s="213"/>
      <c r="I138" s="213"/>
      <c r="J138" s="213"/>
      <c r="P138" s="19"/>
      <c r="Q138" s="19"/>
    </row>
    <row r="139" spans="3:17" ht="16.149999999999999" customHeight="1" x14ac:dyDescent="0.2">
      <c r="P139" s="19"/>
      <c r="Q139" s="19"/>
    </row>
    <row r="140" spans="3:17" ht="16.149999999999999" customHeight="1" x14ac:dyDescent="0.2">
      <c r="C140" s="213" t="s">
        <v>1157</v>
      </c>
      <c r="D140" s="213"/>
      <c r="E140" s="213"/>
      <c r="F140" s="213"/>
      <c r="G140" s="213"/>
      <c r="H140" s="213"/>
      <c r="I140" s="213"/>
      <c r="J140" s="213"/>
      <c r="P140" s="19"/>
      <c r="Q140" s="19"/>
    </row>
    <row r="141" spans="3:17" ht="16.149999999999999" customHeight="1" x14ac:dyDescent="0.2">
      <c r="C141" s="213"/>
      <c r="D141" s="213"/>
      <c r="E141" s="213"/>
      <c r="F141" s="213"/>
      <c r="G141" s="213"/>
      <c r="H141" s="213"/>
      <c r="I141" s="213"/>
      <c r="J141" s="213"/>
      <c r="P141" s="19"/>
      <c r="Q141" s="19"/>
    </row>
    <row r="142" spans="3:17" ht="16.149999999999999" customHeight="1" x14ac:dyDescent="0.2">
      <c r="C142" s="213"/>
      <c r="D142" s="213"/>
      <c r="E142" s="213"/>
      <c r="F142" s="213"/>
      <c r="G142" s="213"/>
      <c r="H142" s="213"/>
      <c r="I142" s="213"/>
      <c r="J142" s="213"/>
      <c r="P142" s="19"/>
      <c r="Q142" s="19"/>
    </row>
    <row r="143" spans="3:17" ht="16.149999999999999" customHeight="1" x14ac:dyDescent="0.2">
      <c r="C143" s="213"/>
      <c r="D143" s="213"/>
      <c r="E143" s="213"/>
      <c r="F143" s="213"/>
      <c r="G143" s="213"/>
      <c r="H143" s="213"/>
      <c r="I143" s="213"/>
      <c r="J143" s="213"/>
      <c r="P143" s="19"/>
      <c r="Q143" s="19"/>
    </row>
    <row r="144" spans="3:17" ht="16.149999999999999" customHeight="1" x14ac:dyDescent="0.2">
      <c r="C144" s="213"/>
      <c r="D144" s="213"/>
      <c r="E144" s="213"/>
      <c r="F144" s="213"/>
      <c r="G144" s="213"/>
      <c r="H144" s="213"/>
      <c r="I144" s="213"/>
      <c r="J144" s="213"/>
      <c r="P144" s="19"/>
      <c r="Q144" s="19"/>
    </row>
    <row r="145" spans="3:17" ht="16.149999999999999" customHeight="1" x14ac:dyDescent="0.2">
      <c r="C145" s="213"/>
      <c r="D145" s="213"/>
      <c r="E145" s="213"/>
      <c r="F145" s="213"/>
      <c r="G145" s="213"/>
      <c r="H145" s="213"/>
      <c r="I145" s="213"/>
      <c r="J145" s="213"/>
      <c r="P145" s="19"/>
      <c r="Q145" s="19"/>
    </row>
    <row r="146" spans="3:17" ht="16.149999999999999" customHeight="1" x14ac:dyDescent="0.2">
      <c r="C146" s="213"/>
      <c r="D146" s="213"/>
      <c r="E146" s="213"/>
      <c r="F146" s="213"/>
      <c r="G146" s="213"/>
      <c r="H146" s="213"/>
      <c r="I146" s="213"/>
      <c r="J146" s="213"/>
      <c r="P146" s="19"/>
      <c r="Q146" s="19"/>
    </row>
    <row r="147" spans="3:17" ht="16.149999999999999" customHeight="1" x14ac:dyDescent="0.2">
      <c r="C147" s="213"/>
      <c r="D147" s="213"/>
      <c r="E147" s="213"/>
      <c r="F147" s="213"/>
      <c r="G147" s="213"/>
      <c r="H147" s="213"/>
      <c r="I147" s="213"/>
      <c r="J147" s="213"/>
      <c r="P147" s="19"/>
      <c r="Q147" s="19"/>
    </row>
    <row r="148" spans="3:17" ht="16.149999999999999" customHeight="1" x14ac:dyDescent="0.2">
      <c r="C148" s="213"/>
      <c r="D148" s="213"/>
      <c r="E148" s="213"/>
      <c r="F148" s="213"/>
      <c r="G148" s="213"/>
      <c r="H148" s="213"/>
      <c r="I148" s="213"/>
      <c r="J148" s="213"/>
      <c r="P148" s="19"/>
      <c r="Q148" s="19"/>
    </row>
    <row r="149" spans="3:17" ht="16.149999999999999" customHeight="1" x14ac:dyDescent="0.2">
      <c r="C149" s="213"/>
      <c r="D149" s="213"/>
      <c r="E149" s="213"/>
      <c r="F149" s="213"/>
      <c r="G149" s="213"/>
      <c r="H149" s="213"/>
      <c r="I149" s="213"/>
      <c r="J149" s="213"/>
      <c r="P149" s="19"/>
      <c r="Q149" s="19"/>
    </row>
    <row r="150" spans="3:17" ht="16.149999999999999" customHeight="1" x14ac:dyDescent="0.2">
      <c r="P150" s="19"/>
      <c r="Q150" s="19"/>
    </row>
    <row r="151" spans="3:17" ht="16.149999999999999" customHeight="1" x14ac:dyDescent="0.2">
      <c r="P151" s="19"/>
      <c r="Q151" s="19"/>
    </row>
    <row r="152" spans="3:17" ht="16.149999999999999" customHeight="1" x14ac:dyDescent="0.2">
      <c r="C152" s="213" t="s">
        <v>1158</v>
      </c>
      <c r="D152" s="213"/>
      <c r="E152" s="213"/>
      <c r="F152" s="213"/>
      <c r="G152" s="213"/>
      <c r="H152" s="213"/>
      <c r="I152" s="213"/>
      <c r="J152" s="213"/>
      <c r="P152" s="19"/>
      <c r="Q152" s="19"/>
    </row>
    <row r="153" spans="3:17" ht="16.149999999999999" customHeight="1" x14ac:dyDescent="0.2">
      <c r="C153" s="213"/>
      <c r="D153" s="213"/>
      <c r="E153" s="213"/>
      <c r="F153" s="213"/>
      <c r="G153" s="213"/>
      <c r="H153" s="213"/>
      <c r="I153" s="213"/>
      <c r="J153" s="213"/>
      <c r="P153" s="19"/>
      <c r="Q153" s="19"/>
    </row>
    <row r="154" spans="3:17" ht="16.149999999999999" customHeight="1" x14ac:dyDescent="0.2">
      <c r="C154" s="213"/>
      <c r="D154" s="213"/>
      <c r="E154" s="213"/>
      <c r="F154" s="213"/>
      <c r="G154" s="213"/>
      <c r="H154" s="213"/>
      <c r="I154" s="213"/>
      <c r="J154" s="213"/>
      <c r="P154" s="19"/>
      <c r="Q154" s="19"/>
    </row>
    <row r="155" spans="3:17" ht="16.149999999999999" customHeight="1" x14ac:dyDescent="0.2">
      <c r="C155" s="213"/>
      <c r="D155" s="213"/>
      <c r="E155" s="213"/>
      <c r="F155" s="213"/>
      <c r="G155" s="213"/>
      <c r="H155" s="213"/>
      <c r="I155" s="213"/>
      <c r="J155" s="213"/>
      <c r="P155" s="19"/>
      <c r="Q155" s="19"/>
    </row>
    <row r="156" spans="3:17" ht="16.149999999999999" customHeight="1" x14ac:dyDescent="0.2">
      <c r="C156" s="213"/>
      <c r="D156" s="213"/>
      <c r="E156" s="213"/>
      <c r="F156" s="213"/>
      <c r="G156" s="213"/>
      <c r="H156" s="213"/>
      <c r="I156" s="213"/>
      <c r="J156" s="213"/>
      <c r="P156" s="19"/>
      <c r="Q156" s="19"/>
    </row>
    <row r="157" spans="3:17" ht="16.149999999999999" customHeight="1" x14ac:dyDescent="0.2">
      <c r="C157" s="213"/>
      <c r="D157" s="213"/>
      <c r="E157" s="213"/>
      <c r="F157" s="213"/>
      <c r="G157" s="213"/>
      <c r="H157" s="213"/>
      <c r="I157" s="213"/>
      <c r="J157" s="213"/>
      <c r="P157" s="19"/>
      <c r="Q157" s="19"/>
    </row>
    <row r="158" spans="3:17" ht="16.149999999999999" customHeight="1" x14ac:dyDescent="0.2">
      <c r="P158" s="19"/>
      <c r="Q158" s="19"/>
    </row>
    <row r="159" spans="3:17" ht="16.149999999999999" customHeight="1" x14ac:dyDescent="0.2">
      <c r="K159" s="596" t="s">
        <v>356</v>
      </c>
      <c r="L159" s="231" t="s">
        <v>1159</v>
      </c>
      <c r="M159" s="232"/>
      <c r="N159" s="232"/>
      <c r="O159" s="232"/>
      <c r="P159" s="233"/>
      <c r="Q159" s="19"/>
    </row>
    <row r="160" spans="3:17" ht="16.149999999999999" customHeight="1" x14ac:dyDescent="0.2">
      <c r="K160" s="596"/>
      <c r="L160" s="234"/>
      <c r="M160" s="222"/>
      <c r="N160" s="222"/>
      <c r="O160" s="222"/>
      <c r="P160" s="235"/>
      <c r="Q160" s="19"/>
    </row>
    <row r="161" spans="3:17" ht="16.149999999999999" customHeight="1" x14ac:dyDescent="0.2">
      <c r="L161" s="234"/>
      <c r="M161" s="222"/>
      <c r="N161" s="222"/>
      <c r="O161" s="222"/>
      <c r="P161" s="235"/>
      <c r="Q161" s="19"/>
    </row>
    <row r="162" spans="3:17" ht="16.149999999999999" customHeight="1" x14ac:dyDescent="0.2">
      <c r="L162" s="234"/>
      <c r="M162" s="222"/>
      <c r="N162" s="222"/>
      <c r="O162" s="222"/>
      <c r="P162" s="235"/>
      <c r="Q162" s="19"/>
    </row>
    <row r="163" spans="3:17" ht="16.149999999999999" customHeight="1" x14ac:dyDescent="0.2">
      <c r="L163" s="234"/>
      <c r="M163" s="222"/>
      <c r="N163" s="222"/>
      <c r="O163" s="222"/>
      <c r="P163" s="235"/>
      <c r="Q163" s="19"/>
    </row>
    <row r="164" spans="3:17" ht="16.149999999999999" customHeight="1" x14ac:dyDescent="0.2">
      <c r="L164" s="234"/>
      <c r="M164" s="222"/>
      <c r="N164" s="222"/>
      <c r="O164" s="222"/>
      <c r="P164" s="235"/>
      <c r="Q164" s="19"/>
    </row>
    <row r="165" spans="3:17" ht="16.149999999999999" customHeight="1" x14ac:dyDescent="0.2">
      <c r="C165" s="213" t="s">
        <v>1160</v>
      </c>
      <c r="D165" s="213"/>
      <c r="E165" s="213"/>
      <c r="F165" s="213"/>
      <c r="G165" s="213"/>
      <c r="H165" s="213"/>
      <c r="I165" s="213"/>
      <c r="J165" s="213"/>
      <c r="L165" s="234"/>
      <c r="M165" s="222"/>
      <c r="N165" s="222"/>
      <c r="O165" s="222"/>
      <c r="P165" s="235"/>
      <c r="Q165" s="19"/>
    </row>
    <row r="166" spans="3:17" ht="16.149999999999999" customHeight="1" x14ac:dyDescent="0.2">
      <c r="C166" s="213"/>
      <c r="D166" s="213"/>
      <c r="E166" s="213"/>
      <c r="F166" s="213"/>
      <c r="G166" s="213"/>
      <c r="H166" s="213"/>
      <c r="I166" s="213"/>
      <c r="J166" s="213"/>
      <c r="L166" s="234"/>
      <c r="M166" s="222"/>
      <c r="N166" s="222"/>
      <c r="O166" s="222"/>
      <c r="P166" s="235"/>
      <c r="Q166" s="19"/>
    </row>
    <row r="167" spans="3:17" ht="16.149999999999999" customHeight="1" x14ac:dyDescent="0.2">
      <c r="C167" s="213"/>
      <c r="D167" s="213"/>
      <c r="E167" s="213"/>
      <c r="F167" s="213"/>
      <c r="G167" s="213"/>
      <c r="H167" s="213"/>
      <c r="I167" s="213"/>
      <c r="J167" s="213"/>
      <c r="L167" s="234"/>
      <c r="M167" s="222"/>
      <c r="N167" s="222"/>
      <c r="O167" s="222"/>
      <c r="P167" s="235"/>
      <c r="Q167" s="19"/>
    </row>
    <row r="168" spans="3:17" ht="16.149999999999999" customHeight="1" x14ac:dyDescent="0.2">
      <c r="C168" s="213"/>
      <c r="D168" s="213"/>
      <c r="E168" s="213"/>
      <c r="F168" s="213"/>
      <c r="G168" s="213"/>
      <c r="H168" s="213"/>
      <c r="I168" s="213"/>
      <c r="J168" s="213"/>
      <c r="L168" s="234"/>
      <c r="M168" s="222"/>
      <c r="N168" s="222"/>
      <c r="O168" s="222"/>
      <c r="P168" s="235"/>
      <c r="Q168" s="19"/>
    </row>
    <row r="169" spans="3:17" ht="16.149999999999999" customHeight="1" x14ac:dyDescent="0.2">
      <c r="C169" s="213"/>
      <c r="D169" s="213"/>
      <c r="E169" s="213"/>
      <c r="F169" s="213"/>
      <c r="G169" s="213"/>
      <c r="H169" s="213"/>
      <c r="I169" s="213"/>
      <c r="J169" s="213"/>
      <c r="L169" s="234"/>
      <c r="M169" s="222"/>
      <c r="N169" s="222"/>
      <c r="O169" s="222"/>
      <c r="P169" s="235"/>
      <c r="Q169" s="19"/>
    </row>
    <row r="170" spans="3:17" ht="16.149999999999999" customHeight="1" x14ac:dyDescent="0.2">
      <c r="C170" s="213"/>
      <c r="D170" s="213"/>
      <c r="E170" s="213"/>
      <c r="F170" s="213"/>
      <c r="G170" s="213"/>
      <c r="H170" s="213"/>
      <c r="I170" s="213"/>
      <c r="J170" s="213"/>
      <c r="L170" s="234"/>
      <c r="M170" s="222"/>
      <c r="N170" s="222"/>
      <c r="O170" s="222"/>
      <c r="P170" s="235"/>
      <c r="Q170" s="19"/>
    </row>
    <row r="171" spans="3:17" ht="16.149999999999999" customHeight="1" x14ac:dyDescent="0.2">
      <c r="C171" s="213"/>
      <c r="D171" s="213"/>
      <c r="E171" s="213"/>
      <c r="F171" s="213"/>
      <c r="G171" s="213"/>
      <c r="H171" s="213"/>
      <c r="I171" s="213"/>
      <c r="J171" s="213"/>
      <c r="L171" s="234"/>
      <c r="M171" s="222"/>
      <c r="N171" s="222"/>
      <c r="O171" s="222"/>
      <c r="P171" s="235"/>
      <c r="Q171" s="19"/>
    </row>
    <row r="172" spans="3:17" ht="16.149999999999999" customHeight="1" x14ac:dyDescent="0.2">
      <c r="L172" s="234"/>
      <c r="M172" s="222"/>
      <c r="N172" s="222"/>
      <c r="O172" s="222"/>
      <c r="P172" s="235"/>
      <c r="Q172" s="19"/>
    </row>
    <row r="173" spans="3:17" ht="16.149999999999999" customHeight="1" x14ac:dyDescent="0.2">
      <c r="L173" s="234"/>
      <c r="M173" s="222"/>
      <c r="N173" s="222"/>
      <c r="O173" s="222"/>
      <c r="P173" s="235"/>
      <c r="Q173" s="19"/>
    </row>
    <row r="174" spans="3:17" ht="16.149999999999999" customHeight="1" x14ac:dyDescent="0.2">
      <c r="C174" s="213" t="s">
        <v>1161</v>
      </c>
      <c r="D174" s="213"/>
      <c r="E174" s="213"/>
      <c r="F174" s="213"/>
      <c r="G174" s="213"/>
      <c r="H174" s="213"/>
      <c r="I174" s="213"/>
      <c r="J174" s="213"/>
      <c r="L174" s="234"/>
      <c r="M174" s="222"/>
      <c r="N174" s="222"/>
      <c r="O174" s="222"/>
      <c r="P174" s="235"/>
      <c r="Q174" s="19"/>
    </row>
    <row r="175" spans="3:17" ht="16.149999999999999" customHeight="1" x14ac:dyDescent="0.2">
      <c r="C175" s="213"/>
      <c r="D175" s="213"/>
      <c r="E175" s="213"/>
      <c r="F175" s="213"/>
      <c r="G175" s="213"/>
      <c r="H175" s="213"/>
      <c r="I175" s="213"/>
      <c r="J175" s="213"/>
      <c r="L175" s="234"/>
      <c r="M175" s="222"/>
      <c r="N175" s="222"/>
      <c r="O175" s="222"/>
      <c r="P175" s="235"/>
      <c r="Q175" s="19"/>
    </row>
    <row r="176" spans="3:17" ht="16.149999999999999" customHeight="1" x14ac:dyDescent="0.2">
      <c r="L176" s="234"/>
      <c r="M176" s="222"/>
      <c r="N176" s="222"/>
      <c r="O176" s="222"/>
      <c r="P176" s="235"/>
      <c r="Q176" s="19"/>
    </row>
    <row r="177" spans="3:17" ht="16.149999999999999" customHeight="1" x14ac:dyDescent="0.2">
      <c r="L177" s="234"/>
      <c r="M177" s="222"/>
      <c r="N177" s="222"/>
      <c r="O177" s="222"/>
      <c r="P177" s="235"/>
      <c r="Q177" s="19"/>
    </row>
    <row r="178" spans="3:17" ht="16.149999999999999" customHeight="1" x14ac:dyDescent="0.2">
      <c r="L178" s="236"/>
      <c r="M178" s="237"/>
      <c r="N178" s="237"/>
      <c r="O178" s="237"/>
      <c r="P178" s="238"/>
      <c r="Q178" s="19"/>
    </row>
    <row r="179" spans="3:17" ht="16.149999999999999" customHeight="1" x14ac:dyDescent="0.2">
      <c r="P179" s="19"/>
      <c r="Q179" s="19"/>
    </row>
    <row r="180" spans="3:17" ht="16.149999999999999" customHeight="1" x14ac:dyDescent="0.2">
      <c r="C180" s="213" t="s">
        <v>120</v>
      </c>
      <c r="D180" s="213"/>
      <c r="E180" s="213"/>
      <c r="F180" s="213"/>
      <c r="G180" s="213"/>
      <c r="H180" s="213"/>
      <c r="I180" s="213"/>
      <c r="J180" s="213"/>
      <c r="P180" s="19"/>
      <c r="Q180" s="19"/>
    </row>
    <row r="181" spans="3:17" ht="16.149999999999999" customHeight="1" x14ac:dyDescent="0.2">
      <c r="C181" s="213"/>
      <c r="D181" s="213"/>
      <c r="E181" s="213"/>
      <c r="F181" s="213"/>
      <c r="G181" s="213"/>
      <c r="H181" s="213"/>
      <c r="I181" s="213"/>
      <c r="J181" s="213"/>
      <c r="K181" s="83" t="s">
        <v>356</v>
      </c>
      <c r="L181" s="231" t="s">
        <v>1162</v>
      </c>
      <c r="M181" s="232"/>
      <c r="N181" s="232"/>
      <c r="O181" s="232"/>
      <c r="P181" s="233"/>
      <c r="Q181" s="19"/>
    </row>
    <row r="182" spans="3:17" ht="16.149999999999999" customHeight="1" x14ac:dyDescent="0.2">
      <c r="L182" s="234"/>
      <c r="M182" s="222"/>
      <c r="N182" s="222"/>
      <c r="O182" s="222"/>
      <c r="P182" s="235"/>
      <c r="Q182" s="19"/>
    </row>
    <row r="183" spans="3:17" ht="16.149999999999999" customHeight="1" x14ac:dyDescent="0.2">
      <c r="L183" s="234"/>
      <c r="M183" s="222"/>
      <c r="N183" s="222"/>
      <c r="O183" s="222"/>
      <c r="P183" s="235"/>
      <c r="Q183" s="19"/>
    </row>
    <row r="184" spans="3:17" ht="16.149999999999999" customHeight="1" x14ac:dyDescent="0.2">
      <c r="L184" s="234"/>
      <c r="M184" s="222"/>
      <c r="N184" s="222"/>
      <c r="O184" s="222"/>
      <c r="P184" s="235"/>
      <c r="Q184" s="19"/>
    </row>
    <row r="185" spans="3:17" ht="16.149999999999999" customHeight="1" x14ac:dyDescent="0.2">
      <c r="L185" s="234"/>
      <c r="M185" s="222"/>
      <c r="N185" s="222"/>
      <c r="O185" s="222"/>
      <c r="P185" s="235"/>
      <c r="Q185" s="19"/>
    </row>
    <row r="186" spans="3:17" ht="16.149999999999999" customHeight="1" x14ac:dyDescent="0.2">
      <c r="L186" s="236"/>
      <c r="M186" s="237"/>
      <c r="N186" s="237"/>
      <c r="O186" s="237"/>
      <c r="P186" s="238"/>
      <c r="Q186" s="19"/>
    </row>
    <row r="187" spans="3:17" ht="16.149999999999999" customHeight="1" x14ac:dyDescent="0.2">
      <c r="P187" s="19"/>
      <c r="Q187" s="19"/>
    </row>
    <row r="188" spans="3:17" ht="16.149999999999999" customHeight="1" x14ac:dyDescent="0.2">
      <c r="C188" s="213" t="s">
        <v>1163</v>
      </c>
      <c r="D188" s="213"/>
      <c r="E188" s="213"/>
      <c r="F188" s="213"/>
      <c r="G188" s="213"/>
      <c r="H188" s="213"/>
      <c r="I188" s="213"/>
      <c r="J188" s="213"/>
      <c r="P188" s="19"/>
      <c r="Q188" s="19"/>
    </row>
    <row r="189" spans="3:17" ht="16.149999999999999" customHeight="1" x14ac:dyDescent="0.2">
      <c r="C189" s="213"/>
      <c r="D189" s="213"/>
      <c r="E189" s="213"/>
      <c r="F189" s="213"/>
      <c r="G189" s="213"/>
      <c r="H189" s="213"/>
      <c r="I189" s="213"/>
      <c r="J189" s="213"/>
      <c r="P189" s="19"/>
      <c r="Q189" s="19"/>
    </row>
    <row r="190" spans="3:17" ht="16.149999999999999" customHeight="1" x14ac:dyDescent="0.2">
      <c r="C190" s="213"/>
      <c r="D190" s="213"/>
      <c r="E190" s="213"/>
      <c r="F190" s="213"/>
      <c r="G190" s="213"/>
      <c r="H190" s="213"/>
      <c r="I190" s="213"/>
      <c r="J190" s="213"/>
      <c r="P190" s="19"/>
      <c r="Q190" s="19"/>
    </row>
    <row r="191" spans="3:17" ht="16.149999999999999" customHeight="1" x14ac:dyDescent="0.2">
      <c r="C191" s="213"/>
      <c r="D191" s="213"/>
      <c r="E191" s="213"/>
      <c r="F191" s="213"/>
      <c r="G191" s="213"/>
      <c r="H191" s="213"/>
      <c r="I191" s="213"/>
      <c r="J191" s="213"/>
      <c r="P191" s="19"/>
      <c r="Q191" s="19"/>
    </row>
    <row r="192" spans="3:17" ht="16.149999999999999" customHeight="1" x14ac:dyDescent="0.2">
      <c r="P192" s="19"/>
      <c r="Q192" s="19"/>
    </row>
    <row r="193" spans="3:17" ht="16.149999999999999" customHeight="1" x14ac:dyDescent="0.2">
      <c r="P193" s="19"/>
      <c r="Q193" s="19"/>
    </row>
    <row r="194" spans="3:17" ht="16.149999999999999" customHeight="1" x14ac:dyDescent="0.2">
      <c r="P194" s="19"/>
      <c r="Q194" s="19"/>
    </row>
    <row r="195" spans="3:17" ht="16.149999999999999" customHeight="1" x14ac:dyDescent="0.2">
      <c r="P195" s="19"/>
      <c r="Q195" s="19"/>
    </row>
    <row r="196" spans="3:17" ht="16.149999999999999" customHeight="1" x14ac:dyDescent="0.2">
      <c r="P196" s="19"/>
      <c r="Q196" s="19"/>
    </row>
    <row r="197" spans="3:17" ht="16.149999999999999" customHeight="1" x14ac:dyDescent="0.2">
      <c r="P197" s="19"/>
      <c r="Q197" s="19"/>
    </row>
    <row r="198" spans="3:17" ht="16.149999999999999" customHeight="1" x14ac:dyDescent="0.2">
      <c r="P198" s="19"/>
      <c r="Q198" s="19"/>
    </row>
    <row r="199" spans="3:17" ht="16.149999999999999" customHeight="1" x14ac:dyDescent="0.2">
      <c r="P199" s="19"/>
      <c r="Q199" s="19"/>
    </row>
    <row r="200" spans="3:17" ht="16.149999999999999" customHeight="1" x14ac:dyDescent="0.2">
      <c r="C200" s="213" t="s">
        <v>1164</v>
      </c>
      <c r="D200" s="213"/>
      <c r="E200" s="213"/>
      <c r="F200" s="213"/>
      <c r="G200" s="213"/>
      <c r="H200" s="213"/>
      <c r="I200" s="213"/>
      <c r="J200" s="213"/>
      <c r="P200" s="19"/>
      <c r="Q200" s="19"/>
    </row>
    <row r="201" spans="3:17" ht="16.149999999999999" customHeight="1" x14ac:dyDescent="0.2">
      <c r="C201" s="213"/>
      <c r="D201" s="213"/>
      <c r="E201" s="213"/>
      <c r="F201" s="213"/>
      <c r="G201" s="213"/>
      <c r="H201" s="213"/>
      <c r="I201" s="213"/>
      <c r="J201" s="213"/>
      <c r="P201" s="19"/>
      <c r="Q201" s="19"/>
    </row>
    <row r="202" spans="3:17" ht="16.149999999999999" customHeight="1" x14ac:dyDescent="0.2">
      <c r="K202" s="83" t="s">
        <v>199</v>
      </c>
      <c r="L202" s="231" t="s">
        <v>1166</v>
      </c>
      <c r="M202" s="232"/>
      <c r="N202" s="232"/>
      <c r="O202" s="232"/>
      <c r="P202" s="233"/>
      <c r="Q202" s="19"/>
    </row>
    <row r="203" spans="3:17" ht="16.149999999999999" customHeight="1" x14ac:dyDescent="0.2">
      <c r="L203" s="234"/>
      <c r="M203" s="222"/>
      <c r="N203" s="222"/>
      <c r="O203" s="222"/>
      <c r="P203" s="235"/>
      <c r="Q203" s="19"/>
    </row>
    <row r="204" spans="3:17" ht="16.149999999999999" customHeight="1" x14ac:dyDescent="0.2">
      <c r="L204" s="234"/>
      <c r="M204" s="222"/>
      <c r="N204" s="222"/>
      <c r="O204" s="222"/>
      <c r="P204" s="235"/>
      <c r="Q204" s="19"/>
    </row>
    <row r="205" spans="3:17" ht="16.149999999999999" customHeight="1" x14ac:dyDescent="0.2">
      <c r="L205" s="234"/>
      <c r="M205" s="222"/>
      <c r="N205" s="222"/>
      <c r="O205" s="222"/>
      <c r="P205" s="235"/>
      <c r="Q205" s="19"/>
    </row>
    <row r="206" spans="3:17" ht="16.149999999999999" customHeight="1" x14ac:dyDescent="0.2">
      <c r="L206" s="234"/>
      <c r="M206" s="222"/>
      <c r="N206" s="222"/>
      <c r="O206" s="222"/>
      <c r="P206" s="235"/>
      <c r="Q206" s="19"/>
    </row>
    <row r="207" spans="3:17" ht="16.149999999999999" customHeight="1" x14ac:dyDescent="0.2">
      <c r="C207" s="213" t="s">
        <v>1165</v>
      </c>
      <c r="D207" s="213"/>
      <c r="E207" s="213"/>
      <c r="F207" s="213"/>
      <c r="G207" s="213"/>
      <c r="H207" s="213"/>
      <c r="I207" s="213"/>
      <c r="J207" s="213"/>
      <c r="L207" s="234"/>
      <c r="M207" s="222"/>
      <c r="N207" s="222"/>
      <c r="O207" s="222"/>
      <c r="P207" s="235"/>
      <c r="Q207" s="19"/>
    </row>
    <row r="208" spans="3:17" ht="16.149999999999999" customHeight="1" x14ac:dyDescent="0.2">
      <c r="C208" s="213"/>
      <c r="D208" s="213"/>
      <c r="E208" s="213"/>
      <c r="F208" s="213"/>
      <c r="G208" s="213"/>
      <c r="H208" s="213"/>
      <c r="I208" s="213"/>
      <c r="J208" s="213"/>
      <c r="L208" s="236"/>
      <c r="M208" s="237"/>
      <c r="N208" s="237"/>
      <c r="O208" s="237"/>
      <c r="P208" s="238"/>
      <c r="Q208" s="19"/>
    </row>
    <row r="209" spans="1:17" ht="16.149999999999999" customHeight="1" x14ac:dyDescent="0.2">
      <c r="P209" s="19"/>
      <c r="Q209" s="19"/>
    </row>
    <row r="210" spans="1:17" ht="16.149999999999999" customHeight="1" x14ac:dyDescent="0.2">
      <c r="P210" s="19"/>
      <c r="Q210" s="19"/>
    </row>
    <row r="211" spans="1:17" ht="16.149999999999999" customHeight="1" x14ac:dyDescent="0.2">
      <c r="P211" s="19"/>
      <c r="Q211" s="19"/>
    </row>
    <row r="212" spans="1:17" ht="16.149999999999999" customHeight="1" x14ac:dyDescent="0.2">
      <c r="P212" s="19"/>
      <c r="Q212" s="19"/>
    </row>
    <row r="213" spans="1:17" ht="16.149999999999999" customHeight="1" x14ac:dyDescent="0.2">
      <c r="P213" s="19"/>
      <c r="Q213" s="19"/>
    </row>
    <row r="214" spans="1:17" ht="16.149999999999999" customHeight="1" x14ac:dyDescent="0.2">
      <c r="P214" s="19"/>
      <c r="Q214" s="19"/>
    </row>
    <row r="215" spans="1:17" ht="16.149999999999999" customHeight="1" x14ac:dyDescent="0.2">
      <c r="C215" s="213" t="s">
        <v>1167</v>
      </c>
      <c r="D215" s="213"/>
      <c r="E215" s="213"/>
      <c r="F215" s="213"/>
      <c r="G215" s="213"/>
      <c r="H215" s="213"/>
      <c r="I215" s="213"/>
      <c r="J215" s="213"/>
      <c r="P215" s="19"/>
      <c r="Q215" s="19"/>
    </row>
    <row r="216" spans="1:17" ht="16.149999999999999" customHeight="1" x14ac:dyDescent="0.2">
      <c r="C216" s="213"/>
      <c r="D216" s="213"/>
      <c r="E216" s="213"/>
      <c r="F216" s="213"/>
      <c r="G216" s="213"/>
      <c r="H216" s="213"/>
      <c r="I216" s="213"/>
      <c r="J216" s="213"/>
      <c r="M216" s="597" t="s">
        <v>263</v>
      </c>
      <c r="N216" s="597"/>
      <c r="O216" s="597"/>
      <c r="P216" s="19"/>
      <c r="Q216" s="19"/>
    </row>
    <row r="217" spans="1:17" ht="16.149999999999999" customHeight="1" x14ac:dyDescent="0.2">
      <c r="C217" s="213"/>
      <c r="D217" s="213"/>
      <c r="E217" s="213"/>
      <c r="F217" s="213"/>
      <c r="G217" s="213"/>
      <c r="H217" s="213"/>
      <c r="I217" s="213"/>
      <c r="J217" s="213"/>
      <c r="M217" s="597"/>
      <c r="N217" s="597"/>
      <c r="O217" s="597"/>
      <c r="P217" s="19"/>
      <c r="Q217" s="19"/>
    </row>
    <row r="218" spans="1:17" ht="16.149999999999999" customHeight="1" x14ac:dyDescent="0.2">
      <c r="C218" s="213"/>
      <c r="D218" s="213"/>
      <c r="E218" s="213"/>
      <c r="F218" s="213"/>
      <c r="G218" s="213"/>
      <c r="H218" s="213"/>
      <c r="I218" s="213"/>
      <c r="J218" s="213"/>
      <c r="M218" s="84"/>
      <c r="N218" s="84"/>
      <c r="O218" s="84"/>
      <c r="P218" s="19"/>
      <c r="Q218" s="19"/>
    </row>
    <row r="219" spans="1:17" ht="16.149999999999999" customHeight="1" x14ac:dyDescent="0.2">
      <c r="C219" s="213"/>
      <c r="D219" s="213"/>
      <c r="E219" s="213"/>
      <c r="F219" s="213"/>
      <c r="G219" s="213"/>
      <c r="H219" s="213"/>
      <c r="I219" s="213"/>
      <c r="J219" s="213"/>
      <c r="P219" s="19"/>
      <c r="Q219" s="19"/>
    </row>
    <row r="220" spans="1:17" ht="16.149999999999999" customHeight="1" x14ac:dyDescent="0.2">
      <c r="C220" s="213"/>
      <c r="D220" s="213"/>
      <c r="E220" s="213"/>
      <c r="F220" s="213"/>
      <c r="G220" s="213"/>
      <c r="H220" s="213"/>
      <c r="I220" s="213"/>
      <c r="J220" s="213"/>
      <c r="P220" s="19"/>
      <c r="Q220" s="19"/>
    </row>
    <row r="221" spans="1:17" ht="16.149999999999999" customHeight="1" x14ac:dyDescent="0.2">
      <c r="P221" s="19"/>
      <c r="Q221" s="19"/>
    </row>
    <row r="222" spans="1:17" ht="16.149999999999999" customHeight="1" x14ac:dyDescent="0.2">
      <c r="A222" s="19"/>
      <c r="B222" s="19"/>
      <c r="C222" s="19"/>
      <c r="D222" s="19"/>
      <c r="E222" s="19"/>
      <c r="F222" s="19"/>
      <c r="G222" s="19"/>
      <c r="H222" s="19"/>
      <c r="I222" s="19"/>
      <c r="J222" s="19"/>
      <c r="K222" s="19"/>
      <c r="L222" s="19"/>
      <c r="M222" s="19"/>
      <c r="N222" s="19"/>
      <c r="O222" s="19"/>
      <c r="P222" s="19"/>
      <c r="Q222" s="19"/>
    </row>
    <row r="223" spans="1:17" ht="16.149999999999999" customHeight="1" x14ac:dyDescent="0.2">
      <c r="B223" s="251" t="s">
        <v>264</v>
      </c>
      <c r="C223" s="251"/>
      <c r="D223" s="251"/>
      <c r="P223" s="19"/>
      <c r="Q223" s="19"/>
    </row>
    <row r="224" spans="1:17" ht="16.149999999999999" customHeight="1" x14ac:dyDescent="0.2">
      <c r="B224" s="250"/>
      <c r="C224" s="250"/>
      <c r="D224" s="250"/>
      <c r="P224" s="19"/>
      <c r="Q224" s="19"/>
    </row>
    <row r="225" spans="1:17" ht="16.149999999999999" customHeight="1" x14ac:dyDescent="0.2">
      <c r="B225" s="246" t="s">
        <v>242</v>
      </c>
      <c r="C225" s="246"/>
      <c r="D225" s="246"/>
      <c r="P225" s="19"/>
      <c r="Q225" s="19"/>
    </row>
    <row r="226" spans="1:17" ht="16.149999999999999" customHeight="1" x14ac:dyDescent="0.2">
      <c r="P226" s="19"/>
      <c r="Q226" s="19"/>
    </row>
    <row r="227" spans="1:17" ht="16.149999999999999" customHeight="1" x14ac:dyDescent="0.2">
      <c r="P227" s="19"/>
      <c r="Q227" s="19"/>
    </row>
    <row r="228" spans="1:17" ht="16.149999999999999" customHeight="1" x14ac:dyDescent="0.2">
      <c r="A228" s="79" t="s">
        <v>325</v>
      </c>
      <c r="B228" s="245" t="s">
        <v>1168</v>
      </c>
      <c r="C228" s="245"/>
      <c r="D228" s="245"/>
      <c r="E228" s="245"/>
      <c r="F228" s="245"/>
      <c r="G228" s="245"/>
      <c r="H228" s="245"/>
      <c r="I228" s="245"/>
      <c r="J228" s="245"/>
      <c r="L228" s="256" t="s">
        <v>925</v>
      </c>
      <c r="M228" s="256"/>
      <c r="N228" s="256"/>
      <c r="O228" s="1"/>
      <c r="P228" s="19"/>
      <c r="Q228" s="19"/>
    </row>
    <row r="229" spans="1:17" ht="16.149999999999999" customHeight="1" x14ac:dyDescent="0.2">
      <c r="A229" s="197"/>
      <c r="B229" s="245"/>
      <c r="C229" s="245"/>
      <c r="D229" s="245"/>
      <c r="E229" s="245"/>
      <c r="F229" s="245"/>
      <c r="G229" s="245"/>
      <c r="H229" s="245"/>
      <c r="I229" s="245"/>
      <c r="J229" s="245"/>
      <c r="L229" s="256"/>
      <c r="M229" s="256"/>
      <c r="N229" s="256"/>
      <c r="O229" s="195" t="s">
        <v>807</v>
      </c>
      <c r="P229" s="19"/>
      <c r="Q229" s="19"/>
    </row>
    <row r="230" spans="1:17" ht="16.149999999999999" customHeight="1" x14ac:dyDescent="0.2">
      <c r="P230" s="19"/>
      <c r="Q230" s="19"/>
    </row>
    <row r="231" spans="1:17" ht="16.149999999999999" customHeight="1" x14ac:dyDescent="0.2">
      <c r="B231" s="80" t="s">
        <v>570</v>
      </c>
      <c r="C231" s="581" t="s">
        <v>12</v>
      </c>
      <c r="D231" s="257"/>
      <c r="E231" s="257"/>
      <c r="F231" s="257"/>
      <c r="G231" s="257"/>
      <c r="H231" s="257"/>
      <c r="I231" s="257"/>
      <c r="J231" s="257"/>
      <c r="P231" s="19"/>
      <c r="Q231" s="19"/>
    </row>
    <row r="232" spans="1:17" ht="16.149999999999999" customHeight="1" x14ac:dyDescent="0.2">
      <c r="P232" s="19"/>
      <c r="Q232" s="19"/>
    </row>
    <row r="233" spans="1:17" ht="16.149999999999999" customHeight="1" x14ac:dyDescent="0.35">
      <c r="B233" s="80" t="s">
        <v>571</v>
      </c>
      <c r="C233" s="581" t="s">
        <v>13</v>
      </c>
      <c r="D233" s="581"/>
      <c r="E233" s="581"/>
      <c r="F233" s="581"/>
      <c r="G233" s="581"/>
      <c r="H233" s="581"/>
      <c r="I233" s="581"/>
      <c r="J233" s="581"/>
      <c r="P233" s="19"/>
      <c r="Q233" s="19"/>
    </row>
    <row r="234" spans="1:17" ht="16.149999999999999" customHeight="1" x14ac:dyDescent="0.2">
      <c r="G234" s="282" t="s">
        <v>614</v>
      </c>
      <c r="H234" s="282"/>
      <c r="I234" s="282"/>
      <c r="J234" s="282"/>
      <c r="P234" s="19"/>
      <c r="Q234" s="19"/>
    </row>
    <row r="235" spans="1:17" ht="16.149999999999999" customHeight="1" x14ac:dyDescent="0.2">
      <c r="A235" s="79" t="s">
        <v>326</v>
      </c>
      <c r="B235" s="258" t="s">
        <v>615</v>
      </c>
      <c r="C235" s="258"/>
      <c r="D235" s="258"/>
      <c r="E235" s="258"/>
      <c r="F235" s="258"/>
      <c r="G235" s="258"/>
      <c r="H235" s="258"/>
      <c r="I235" s="258"/>
      <c r="J235" s="258"/>
      <c r="L235" s="256" t="s">
        <v>926</v>
      </c>
      <c r="M235" s="256"/>
      <c r="N235" s="256"/>
      <c r="O235" s="1"/>
      <c r="P235" s="19"/>
      <c r="Q235" s="19"/>
    </row>
    <row r="236" spans="1:17" ht="16.149999999999999" customHeight="1" x14ac:dyDescent="0.2">
      <c r="G236" s="282" t="s">
        <v>616</v>
      </c>
      <c r="H236" s="282"/>
      <c r="I236" s="282"/>
      <c r="J236" s="282"/>
      <c r="L236" s="256"/>
      <c r="M236" s="256"/>
      <c r="N236" s="256"/>
      <c r="O236" s="195" t="s">
        <v>807</v>
      </c>
      <c r="P236" s="19"/>
      <c r="Q236" s="19"/>
    </row>
    <row r="237" spans="1:17" ht="16.149999999999999" customHeight="1" x14ac:dyDescent="0.2">
      <c r="A237" s="79" t="s">
        <v>435</v>
      </c>
      <c r="B237" s="258" t="s">
        <v>619</v>
      </c>
      <c r="C237" s="258"/>
      <c r="D237" s="258"/>
      <c r="E237" s="258"/>
      <c r="F237" s="258"/>
      <c r="G237" s="258"/>
      <c r="H237" s="258"/>
      <c r="I237" s="258"/>
      <c r="J237" s="258"/>
      <c r="P237" s="19"/>
      <c r="Q237" s="19"/>
    </row>
    <row r="238" spans="1:17" ht="16.149999999999999" customHeight="1" x14ac:dyDescent="0.2">
      <c r="L238" s="256" t="s">
        <v>927</v>
      </c>
      <c r="M238" s="256"/>
      <c r="N238" s="256"/>
      <c r="O238" s="1"/>
      <c r="P238" s="19"/>
      <c r="Q238" s="19"/>
    </row>
    <row r="239" spans="1:17" ht="16.149999999999999" customHeight="1" x14ac:dyDescent="0.2">
      <c r="B239" s="80" t="s">
        <v>570</v>
      </c>
      <c r="C239" s="581" t="s">
        <v>620</v>
      </c>
      <c r="D239" s="257"/>
      <c r="E239" s="257"/>
      <c r="F239" s="257"/>
      <c r="G239" s="257"/>
      <c r="H239" s="257"/>
      <c r="I239" s="257"/>
      <c r="J239" s="257"/>
      <c r="L239" s="256"/>
      <c r="M239" s="256"/>
      <c r="N239" s="256"/>
      <c r="O239" s="195" t="s">
        <v>807</v>
      </c>
      <c r="P239" s="19"/>
      <c r="Q239" s="19"/>
    </row>
    <row r="240" spans="1:17" ht="16.149999999999999" customHeight="1" x14ac:dyDescent="0.2">
      <c r="P240" s="19"/>
      <c r="Q240" s="19"/>
    </row>
    <row r="241" spans="1:17" ht="16.149999999999999" customHeight="1" x14ac:dyDescent="0.35">
      <c r="B241" s="80" t="s">
        <v>571</v>
      </c>
      <c r="C241" s="581" t="s">
        <v>617</v>
      </c>
      <c r="D241" s="257"/>
      <c r="E241" s="257"/>
      <c r="F241" s="257"/>
      <c r="G241" s="257"/>
      <c r="H241" s="257"/>
      <c r="I241" s="257"/>
      <c r="J241" s="257"/>
      <c r="P241" s="19"/>
      <c r="Q241" s="19"/>
    </row>
    <row r="242" spans="1:17" ht="16.149999999999999" customHeight="1" x14ac:dyDescent="0.2">
      <c r="G242" s="282" t="s">
        <v>618</v>
      </c>
      <c r="H242" s="282"/>
      <c r="I242" s="282"/>
      <c r="J242" s="282"/>
      <c r="P242" s="19"/>
      <c r="Q242" s="19"/>
    </row>
    <row r="243" spans="1:17" ht="16.149999999999999" customHeight="1" x14ac:dyDescent="0.2">
      <c r="A243" s="79" t="s">
        <v>385</v>
      </c>
      <c r="B243" s="258" t="s">
        <v>185</v>
      </c>
      <c r="C243" s="258"/>
      <c r="D243" s="258"/>
      <c r="E243" s="258"/>
      <c r="F243" s="258"/>
      <c r="G243" s="258"/>
      <c r="H243" s="258"/>
      <c r="I243" s="258"/>
      <c r="J243" s="258"/>
      <c r="P243" s="19"/>
      <c r="Q243" s="19"/>
    </row>
    <row r="244" spans="1:17" ht="16.149999999999999" customHeight="1" x14ac:dyDescent="0.2">
      <c r="L244" s="256" t="s">
        <v>932</v>
      </c>
      <c r="M244" s="256"/>
      <c r="N244" s="256"/>
      <c r="O244" s="1"/>
      <c r="P244" s="19"/>
      <c r="Q244" s="19"/>
    </row>
    <row r="245" spans="1:17" ht="16.149999999999999" customHeight="1" x14ac:dyDescent="0.2">
      <c r="B245" s="80" t="s">
        <v>570</v>
      </c>
      <c r="C245" s="581" t="s">
        <v>621</v>
      </c>
      <c r="D245" s="257"/>
      <c r="E245" s="257"/>
      <c r="F245" s="257"/>
      <c r="G245" s="257"/>
      <c r="H245" s="257"/>
      <c r="I245" s="257"/>
      <c r="J245" s="257"/>
      <c r="L245" s="256"/>
      <c r="M245" s="256"/>
      <c r="N245" s="256"/>
      <c r="O245" s="195" t="s">
        <v>807</v>
      </c>
      <c r="P245" s="19"/>
      <c r="Q245" s="19"/>
    </row>
    <row r="246" spans="1:17" ht="16.149999999999999" customHeight="1" x14ac:dyDescent="0.2">
      <c r="P246" s="19"/>
      <c r="Q246" s="19"/>
    </row>
    <row r="247" spans="1:17" ht="16.149999999999999" customHeight="1" x14ac:dyDescent="0.35">
      <c r="B247" s="80" t="s">
        <v>571</v>
      </c>
      <c r="C247" s="581" t="s">
        <v>622</v>
      </c>
      <c r="D247" s="257"/>
      <c r="E247" s="257"/>
      <c r="F247" s="257"/>
      <c r="G247" s="257"/>
      <c r="H247" s="257"/>
      <c r="I247" s="257"/>
      <c r="J247" s="257"/>
      <c r="P247" s="19"/>
      <c r="Q247" s="19"/>
    </row>
    <row r="248" spans="1:17" ht="16.149999999999999" customHeight="1" x14ac:dyDescent="0.2">
      <c r="G248" s="282" t="s">
        <v>623</v>
      </c>
      <c r="H248" s="282"/>
      <c r="I248" s="282"/>
      <c r="J248" s="282"/>
      <c r="P248" s="19"/>
      <c r="Q248" s="19"/>
    </row>
    <row r="249" spans="1:17" ht="16.149999999999999" customHeight="1" x14ac:dyDescent="0.2">
      <c r="A249" s="79" t="s">
        <v>517</v>
      </c>
      <c r="B249" s="258" t="s">
        <v>794</v>
      </c>
      <c r="C249" s="258"/>
      <c r="D249" s="258"/>
      <c r="E249" s="258"/>
      <c r="F249" s="258"/>
      <c r="G249" s="258"/>
      <c r="H249" s="258"/>
      <c r="I249" s="258"/>
      <c r="J249" s="258"/>
      <c r="L249" s="256" t="s">
        <v>933</v>
      </c>
      <c r="M249" s="256"/>
      <c r="N249" s="256"/>
      <c r="O249" s="1"/>
      <c r="P249" s="19"/>
      <c r="Q249" s="19"/>
    </row>
    <row r="250" spans="1:17" ht="16.149999999999999" customHeight="1" x14ac:dyDescent="0.2">
      <c r="G250" s="282" t="s">
        <v>186</v>
      </c>
      <c r="H250" s="282"/>
      <c r="I250" s="282"/>
      <c r="J250" s="282"/>
      <c r="L250" s="256"/>
      <c r="M250" s="256"/>
      <c r="N250" s="256"/>
      <c r="O250" s="195" t="s">
        <v>807</v>
      </c>
      <c r="P250" s="19"/>
      <c r="Q250" s="19"/>
    </row>
    <row r="251" spans="1:17" ht="16.149999999999999" customHeight="1" x14ac:dyDescent="0.2">
      <c r="A251" s="79" t="s">
        <v>321</v>
      </c>
      <c r="B251" s="245" t="s">
        <v>1169</v>
      </c>
      <c r="C251" s="245"/>
      <c r="D251" s="245"/>
      <c r="E251" s="245"/>
      <c r="F251" s="245"/>
      <c r="G251" s="245"/>
      <c r="H251" s="245"/>
      <c r="I251" s="245"/>
      <c r="J251" s="245"/>
      <c r="P251" s="19"/>
      <c r="Q251" s="19"/>
    </row>
    <row r="252" spans="1:17" ht="16.149999999999999" customHeight="1" x14ac:dyDescent="0.2">
      <c r="A252" s="197"/>
      <c r="B252" s="245"/>
      <c r="C252" s="245"/>
      <c r="D252" s="245"/>
      <c r="E252" s="245"/>
      <c r="F252" s="245"/>
      <c r="G252" s="245"/>
      <c r="H252" s="245"/>
      <c r="I252" s="245"/>
      <c r="J252" s="245"/>
      <c r="P252" s="19"/>
      <c r="Q252" s="19"/>
    </row>
    <row r="253" spans="1:17" ht="16.149999999999999" customHeight="1" x14ac:dyDescent="0.2">
      <c r="L253" s="256" t="s">
        <v>935</v>
      </c>
      <c r="M253" s="256"/>
      <c r="N253" s="256"/>
      <c r="O253" s="1"/>
      <c r="P253" s="19"/>
      <c r="Q253" s="19"/>
    </row>
    <row r="254" spans="1:17" ht="16.149999999999999" customHeight="1" x14ac:dyDescent="0.2">
      <c r="B254" s="80" t="s">
        <v>570</v>
      </c>
      <c r="C254" s="245" t="s">
        <v>187</v>
      </c>
      <c r="D254" s="245"/>
      <c r="E254" s="245"/>
      <c r="F254" s="245"/>
      <c r="G254" s="245"/>
      <c r="H254" s="245"/>
      <c r="I254" s="245"/>
      <c r="J254" s="245"/>
      <c r="L254" s="256"/>
      <c r="M254" s="256"/>
      <c r="N254" s="256"/>
      <c r="O254" s="195" t="s">
        <v>807</v>
      </c>
      <c r="P254" s="19"/>
      <c r="Q254" s="19"/>
    </row>
    <row r="255" spans="1:17" ht="16.149999999999999" customHeight="1" x14ac:dyDescent="0.2">
      <c r="P255" s="19"/>
      <c r="Q255" s="19"/>
    </row>
    <row r="256" spans="1:17" ht="16.149999999999999" customHeight="1" x14ac:dyDescent="0.2">
      <c r="B256" s="80" t="s">
        <v>571</v>
      </c>
      <c r="C256" s="245" t="s">
        <v>188</v>
      </c>
      <c r="D256" s="245"/>
      <c r="E256" s="245"/>
      <c r="F256" s="245"/>
      <c r="G256" s="245"/>
      <c r="H256" s="245"/>
      <c r="I256" s="245"/>
      <c r="J256" s="245"/>
      <c r="P256" s="19"/>
      <c r="Q256" s="19"/>
    </row>
    <row r="257" spans="1:17" ht="16.149999999999999" customHeight="1" x14ac:dyDescent="0.2">
      <c r="P257" s="19"/>
      <c r="Q257" s="19"/>
    </row>
    <row r="258" spans="1:17" ht="16.149999999999999" customHeight="1" x14ac:dyDescent="0.2">
      <c r="B258" s="80" t="s">
        <v>572</v>
      </c>
      <c r="C258" s="245" t="s">
        <v>189</v>
      </c>
      <c r="D258" s="245"/>
      <c r="E258" s="245"/>
      <c r="F258" s="245"/>
      <c r="G258" s="245"/>
      <c r="H258" s="245"/>
      <c r="I258" s="245"/>
      <c r="J258" s="245"/>
      <c r="P258" s="19"/>
      <c r="Q258" s="19"/>
    </row>
    <row r="259" spans="1:17" ht="16.149999999999999" customHeight="1" x14ac:dyDescent="0.2">
      <c r="P259" s="19"/>
      <c r="Q259" s="19"/>
    </row>
    <row r="260" spans="1:17" ht="16.149999999999999" customHeight="1" x14ac:dyDescent="0.2">
      <c r="A260" s="79" t="s">
        <v>201</v>
      </c>
      <c r="B260" s="240" t="s">
        <v>938</v>
      </c>
      <c r="C260" s="240"/>
      <c r="D260" s="240"/>
      <c r="E260" s="240"/>
      <c r="F260" s="240"/>
      <c r="G260" s="240"/>
      <c r="H260" s="240"/>
      <c r="I260" s="240"/>
      <c r="J260" s="240"/>
      <c r="P260" s="19"/>
      <c r="Q260" s="19"/>
    </row>
    <row r="261" spans="1:17" ht="16.149999999999999" customHeight="1" x14ac:dyDescent="0.2">
      <c r="B261" s="240"/>
      <c r="C261" s="240"/>
      <c r="D261" s="240"/>
      <c r="E261" s="240"/>
      <c r="F261" s="240"/>
      <c r="G261" s="240"/>
      <c r="H261" s="240"/>
      <c r="I261" s="240"/>
      <c r="J261" s="240"/>
      <c r="P261" s="19"/>
      <c r="Q261" s="19"/>
    </row>
    <row r="262" spans="1:17" ht="16.149999999999999" customHeight="1" x14ac:dyDescent="0.2">
      <c r="P262" s="19"/>
      <c r="Q262" s="19"/>
    </row>
    <row r="263" spans="1:17" ht="16.149999999999999" customHeight="1" x14ac:dyDescent="0.2">
      <c r="B263" s="80" t="s">
        <v>570</v>
      </c>
      <c r="C263" s="582" t="s">
        <v>534</v>
      </c>
      <c r="D263" s="582"/>
      <c r="E263" s="582"/>
      <c r="F263" s="582"/>
      <c r="G263" s="582"/>
      <c r="H263" s="582"/>
      <c r="I263" s="582"/>
      <c r="J263" s="582"/>
      <c r="L263" s="256" t="s">
        <v>939</v>
      </c>
      <c r="M263" s="256"/>
      <c r="N263" s="256"/>
      <c r="O263" s="1"/>
      <c r="P263" s="19"/>
      <c r="Q263" s="19"/>
    </row>
    <row r="264" spans="1:17" ht="16.149999999999999" customHeight="1" x14ac:dyDescent="0.2">
      <c r="L264" s="256"/>
      <c r="M264" s="256"/>
      <c r="N264" s="256"/>
      <c r="O264" s="195" t="s">
        <v>807</v>
      </c>
      <c r="P264" s="19"/>
      <c r="Q264" s="19"/>
    </row>
    <row r="265" spans="1:17" ht="16.149999999999999" customHeight="1" x14ac:dyDescent="0.2">
      <c r="B265" s="80" t="s">
        <v>571</v>
      </c>
      <c r="C265" s="582" t="s">
        <v>535</v>
      </c>
      <c r="D265" s="582"/>
      <c r="E265" s="582"/>
      <c r="F265" s="582"/>
      <c r="G265" s="582"/>
      <c r="H265" s="582"/>
      <c r="I265" s="582"/>
      <c r="J265" s="582"/>
      <c r="P265" s="19"/>
      <c r="Q265" s="19"/>
    </row>
    <row r="266" spans="1:17" ht="16.149999999999999" customHeight="1" x14ac:dyDescent="0.2">
      <c r="P266" s="19"/>
      <c r="Q266" s="19"/>
    </row>
    <row r="267" spans="1:17" ht="16.149999999999999" customHeight="1" x14ac:dyDescent="0.2">
      <c r="B267" s="80" t="s">
        <v>572</v>
      </c>
      <c r="C267" s="582" t="s">
        <v>536</v>
      </c>
      <c r="D267" s="582"/>
      <c r="E267" s="582"/>
      <c r="F267" s="582"/>
      <c r="G267" s="582"/>
      <c r="H267" s="582"/>
      <c r="I267" s="582"/>
      <c r="J267" s="582"/>
      <c r="P267" s="19"/>
      <c r="Q267" s="19"/>
    </row>
    <row r="268" spans="1:17" ht="16.149999999999999" customHeight="1" x14ac:dyDescent="0.2">
      <c r="P268" s="19"/>
      <c r="Q268" s="19"/>
    </row>
    <row r="269" spans="1:17" ht="16.149999999999999" customHeight="1" x14ac:dyDescent="0.2">
      <c r="B269" s="213" t="s">
        <v>1170</v>
      </c>
      <c r="C269" s="213"/>
      <c r="D269" s="213"/>
      <c r="E269" s="213"/>
      <c r="F269" s="213"/>
      <c r="G269" s="213"/>
      <c r="H269" s="213"/>
      <c r="I269" s="213"/>
      <c r="J269" s="213"/>
      <c r="P269" s="19"/>
      <c r="Q269" s="19"/>
    </row>
    <row r="270" spans="1:17" ht="16.149999999999999" customHeight="1" x14ac:dyDescent="0.2">
      <c r="B270" s="213"/>
      <c r="C270" s="213"/>
      <c r="D270" s="213"/>
      <c r="E270" s="213"/>
      <c r="F270" s="213"/>
      <c r="G270" s="213"/>
      <c r="H270" s="213"/>
      <c r="I270" s="213"/>
      <c r="J270" s="213"/>
      <c r="P270" s="19"/>
      <c r="Q270" s="19"/>
    </row>
    <row r="271" spans="1:17" ht="16.149999999999999" customHeight="1" x14ac:dyDescent="0.2">
      <c r="B271" s="213"/>
      <c r="C271" s="213"/>
      <c r="D271" s="213"/>
      <c r="E271" s="213"/>
      <c r="F271" s="213"/>
      <c r="G271" s="213"/>
      <c r="H271" s="213"/>
      <c r="I271" s="213"/>
      <c r="J271" s="213"/>
      <c r="P271" s="19"/>
      <c r="Q271" s="19"/>
    </row>
    <row r="272" spans="1:17" ht="16.149999999999999" customHeight="1" x14ac:dyDescent="0.2">
      <c r="B272" s="213"/>
      <c r="C272" s="213"/>
      <c r="D272" s="213"/>
      <c r="E272" s="213"/>
      <c r="F272" s="213"/>
      <c r="G272" s="213"/>
      <c r="H272" s="213"/>
      <c r="I272" s="213"/>
      <c r="J272" s="213"/>
      <c r="P272" s="19"/>
      <c r="Q272" s="19"/>
    </row>
    <row r="273" spans="2:17" ht="16.149999999999999" customHeight="1" x14ac:dyDescent="0.2">
      <c r="B273" s="213"/>
      <c r="C273" s="213"/>
      <c r="D273" s="213"/>
      <c r="E273" s="213"/>
      <c r="F273" s="213"/>
      <c r="G273" s="213"/>
      <c r="H273" s="213"/>
      <c r="I273" s="213"/>
      <c r="J273" s="213"/>
      <c r="P273" s="19"/>
      <c r="Q273" s="19"/>
    </row>
    <row r="274" spans="2:17" ht="16.149999999999999" customHeight="1" x14ac:dyDescent="0.2">
      <c r="B274" s="213"/>
      <c r="C274" s="213"/>
      <c r="D274" s="213"/>
      <c r="E274" s="213"/>
      <c r="F274" s="213"/>
      <c r="G274" s="213"/>
      <c r="H274" s="213"/>
      <c r="I274" s="213"/>
      <c r="J274" s="213"/>
      <c r="P274" s="19"/>
      <c r="Q274" s="19"/>
    </row>
    <row r="275" spans="2:17" ht="16.149999999999999" customHeight="1" x14ac:dyDescent="0.2">
      <c r="B275" s="213"/>
      <c r="C275" s="213"/>
      <c r="D275" s="213"/>
      <c r="E275" s="213"/>
      <c r="F275" s="213"/>
      <c r="G275" s="213"/>
      <c r="H275" s="213"/>
      <c r="I275" s="213"/>
      <c r="J275" s="213"/>
      <c r="P275" s="19"/>
      <c r="Q275" s="19"/>
    </row>
    <row r="276" spans="2:17" ht="16.149999999999999" customHeight="1" x14ac:dyDescent="0.2">
      <c r="B276" s="213"/>
      <c r="C276" s="213"/>
      <c r="D276" s="213"/>
      <c r="E276" s="213"/>
      <c r="F276" s="213"/>
      <c r="G276" s="213"/>
      <c r="H276" s="213"/>
      <c r="I276" s="213"/>
      <c r="J276" s="213"/>
      <c r="P276" s="19"/>
      <c r="Q276" s="19"/>
    </row>
    <row r="277" spans="2:17" ht="16.149999999999999" customHeight="1" x14ac:dyDescent="0.2">
      <c r="B277" s="213"/>
      <c r="C277" s="213"/>
      <c r="D277" s="213"/>
      <c r="E277" s="213"/>
      <c r="F277" s="213"/>
      <c r="G277" s="213"/>
      <c r="H277" s="213"/>
      <c r="I277" s="213"/>
      <c r="J277" s="213"/>
      <c r="P277" s="19"/>
      <c r="Q277" s="19"/>
    </row>
    <row r="278" spans="2:17" ht="16.149999999999999" customHeight="1" x14ac:dyDescent="0.2">
      <c r="B278" s="213"/>
      <c r="C278" s="213"/>
      <c r="D278" s="213"/>
      <c r="E278" s="213"/>
      <c r="F278" s="213"/>
      <c r="G278" s="213"/>
      <c r="H278" s="213"/>
      <c r="I278" s="213"/>
      <c r="J278" s="213"/>
      <c r="P278" s="19"/>
      <c r="Q278" s="19"/>
    </row>
    <row r="279" spans="2:17" ht="16.149999999999999" customHeight="1" x14ac:dyDescent="0.2">
      <c r="B279" s="213"/>
      <c r="C279" s="213"/>
      <c r="D279" s="213"/>
      <c r="E279" s="213"/>
      <c r="F279" s="213"/>
      <c r="G279" s="213"/>
      <c r="H279" s="213"/>
      <c r="I279" s="213"/>
      <c r="J279" s="213"/>
      <c r="P279" s="19"/>
      <c r="Q279" s="19"/>
    </row>
    <row r="280" spans="2:17" ht="16.149999999999999" customHeight="1" x14ac:dyDescent="0.2">
      <c r="B280" s="213" t="s">
        <v>499</v>
      </c>
      <c r="C280" s="213"/>
      <c r="D280" s="213"/>
      <c r="E280" s="213"/>
      <c r="F280" s="213"/>
      <c r="G280" s="213"/>
      <c r="H280" s="213"/>
      <c r="I280" s="213"/>
      <c r="J280" s="213"/>
      <c r="P280" s="19"/>
      <c r="Q280" s="19"/>
    </row>
    <row r="281" spans="2:17" ht="16.149999999999999" customHeight="1" x14ac:dyDescent="0.2">
      <c r="B281" s="213"/>
      <c r="C281" s="213"/>
      <c r="D281" s="213"/>
      <c r="E281" s="213"/>
      <c r="F281" s="213"/>
      <c r="G281" s="213"/>
      <c r="H281" s="213"/>
      <c r="I281" s="213"/>
      <c r="J281" s="213"/>
      <c r="P281" s="19"/>
      <c r="Q281" s="19"/>
    </row>
    <row r="282" spans="2:17" ht="16.149999999999999" customHeight="1" x14ac:dyDescent="0.2">
      <c r="B282" s="213"/>
      <c r="C282" s="213"/>
      <c r="D282" s="213"/>
      <c r="E282" s="213"/>
      <c r="F282" s="213"/>
      <c r="G282" s="213"/>
      <c r="H282" s="213"/>
      <c r="I282" s="213"/>
      <c r="J282" s="213"/>
      <c r="P282" s="19"/>
      <c r="Q282" s="19"/>
    </row>
    <row r="283" spans="2:17" ht="16.149999999999999" customHeight="1" x14ac:dyDescent="0.2">
      <c r="B283" s="213"/>
      <c r="C283" s="213"/>
      <c r="D283" s="213"/>
      <c r="E283" s="213"/>
      <c r="F283" s="213"/>
      <c r="G283" s="213"/>
      <c r="H283" s="213"/>
      <c r="I283" s="213"/>
      <c r="J283" s="213"/>
      <c r="P283" s="19"/>
      <c r="Q283" s="19"/>
    </row>
    <row r="284" spans="2:17" ht="16.149999999999999" customHeight="1" x14ac:dyDescent="0.2">
      <c r="B284" s="213"/>
      <c r="C284" s="213"/>
      <c r="D284" s="213"/>
      <c r="E284" s="213"/>
      <c r="F284" s="213"/>
      <c r="G284" s="213"/>
      <c r="H284" s="213"/>
      <c r="I284" s="213"/>
      <c r="J284" s="213"/>
      <c r="P284" s="19"/>
      <c r="Q284" s="19"/>
    </row>
    <row r="285" spans="2:17" ht="16.149999999999999" customHeight="1" x14ac:dyDescent="0.2">
      <c r="B285" s="213" t="s">
        <v>1171</v>
      </c>
      <c r="C285" s="213"/>
      <c r="D285" s="213"/>
      <c r="E285" s="213"/>
      <c r="F285" s="213"/>
      <c r="G285" s="213"/>
      <c r="H285" s="213"/>
      <c r="I285" s="213"/>
      <c r="J285" s="213"/>
      <c r="P285" s="19"/>
      <c r="Q285" s="19"/>
    </row>
    <row r="286" spans="2:17" ht="16.149999999999999" customHeight="1" x14ac:dyDescent="0.2">
      <c r="B286" s="213"/>
      <c r="C286" s="213"/>
      <c r="D286" s="213"/>
      <c r="E286" s="213"/>
      <c r="F286" s="213"/>
      <c r="G286" s="213"/>
      <c r="H286" s="213"/>
      <c r="I286" s="213"/>
      <c r="J286" s="213"/>
      <c r="P286" s="19"/>
      <c r="Q286" s="19"/>
    </row>
    <row r="287" spans="2:17" ht="16.149999999999999" customHeight="1" x14ac:dyDescent="0.2">
      <c r="B287" s="213"/>
      <c r="C287" s="213"/>
      <c r="D287" s="213"/>
      <c r="E287" s="213"/>
      <c r="F287" s="213"/>
      <c r="G287" s="213"/>
      <c r="H287" s="213"/>
      <c r="I287" s="213"/>
      <c r="J287" s="213"/>
      <c r="P287" s="19"/>
      <c r="Q287" s="19"/>
    </row>
    <row r="288" spans="2:17" ht="16.149999999999999" customHeight="1" x14ac:dyDescent="0.2">
      <c r="B288" s="213"/>
      <c r="C288" s="213"/>
      <c r="D288" s="213"/>
      <c r="E288" s="213"/>
      <c r="F288" s="213"/>
      <c r="G288" s="213"/>
      <c r="H288" s="213"/>
      <c r="I288" s="213"/>
      <c r="J288" s="213"/>
      <c r="P288" s="19"/>
      <c r="Q288" s="19"/>
    </row>
    <row r="289" spans="2:17" ht="16.149999999999999" customHeight="1" x14ac:dyDescent="0.2">
      <c r="P289" s="19"/>
      <c r="Q289" s="19"/>
    </row>
    <row r="290" spans="2:17" ht="16.149999999999999" customHeight="1" x14ac:dyDescent="0.2">
      <c r="B290" s="456" t="s">
        <v>503</v>
      </c>
      <c r="C290" s="456"/>
      <c r="D290" s="456" t="s">
        <v>504</v>
      </c>
      <c r="E290" s="456"/>
      <c r="P290" s="19"/>
      <c r="Q290" s="19"/>
    </row>
    <row r="291" spans="2:17" ht="16.149999999999999" customHeight="1" thickBot="1" x14ac:dyDescent="0.25">
      <c r="B291" s="588"/>
      <c r="C291" s="588"/>
      <c r="D291" s="588"/>
      <c r="E291" s="588"/>
      <c r="P291" s="19"/>
      <c r="Q291" s="19"/>
    </row>
    <row r="292" spans="2:17" ht="16.149999999999999" customHeight="1" thickTop="1" thickBot="1" x14ac:dyDescent="0.25">
      <c r="B292" s="584" t="s">
        <v>511</v>
      </c>
      <c r="C292" s="585"/>
      <c r="D292" s="614" t="s">
        <v>510</v>
      </c>
      <c r="E292" s="615"/>
      <c r="F292" s="613"/>
      <c r="G292" s="583" t="s">
        <v>502</v>
      </c>
      <c r="H292" s="583"/>
      <c r="I292" s="583"/>
      <c r="J292" s="85"/>
      <c r="P292" s="19"/>
      <c r="Q292" s="19"/>
    </row>
    <row r="293" spans="2:17" ht="16.149999999999999" customHeight="1" thickTop="1" thickBot="1" x14ac:dyDescent="0.25">
      <c r="B293" s="586"/>
      <c r="C293" s="587"/>
      <c r="D293" s="616"/>
      <c r="E293" s="617"/>
      <c r="F293" s="613"/>
      <c r="G293" s="599" t="s">
        <v>500</v>
      </c>
      <c r="H293" s="599"/>
      <c r="I293" s="599"/>
      <c r="J293" s="86"/>
      <c r="L293" s="589" t="str">
        <f>IF(K294="","",IF(K294="G","Πολύ εύκολο για να μη το κάνεις σωστά!","Συγκεντρώσουου...."))</f>
        <v/>
      </c>
      <c r="M293" s="589"/>
      <c r="N293" s="589"/>
      <c r="O293" s="589"/>
      <c r="P293" s="278" t="str">
        <f>IF(K294="","",IF(K294="G","J","L"))</f>
        <v/>
      </c>
      <c r="Q293" s="19"/>
    </row>
    <row r="294" spans="2:17" ht="16.149999999999999" customHeight="1" thickTop="1" thickBot="1" x14ac:dyDescent="0.25">
      <c r="B294" s="584" t="s">
        <v>512</v>
      </c>
      <c r="C294" s="585"/>
      <c r="D294" s="618"/>
      <c r="E294" s="619"/>
      <c r="F294" s="613"/>
      <c r="G294" s="598" t="s">
        <v>501</v>
      </c>
      <c r="H294" s="598"/>
      <c r="I294" s="598"/>
      <c r="J294" s="87"/>
      <c r="K294" s="145" t="str">
        <f>IF(OR(F292="",J292="",J293="",J294=""),"",IF(AND(F292="β",J292="Σ",J293="Λ",J294="Λ"),"G","R"))</f>
        <v/>
      </c>
      <c r="L294" s="589"/>
      <c r="M294" s="589"/>
      <c r="N294" s="589"/>
      <c r="O294" s="589"/>
      <c r="P294" s="278"/>
      <c r="Q294" s="19"/>
    </row>
    <row r="295" spans="2:17" ht="16.149999999999999" customHeight="1" thickTop="1" thickBot="1" x14ac:dyDescent="0.25">
      <c r="B295" s="586"/>
      <c r="C295" s="587"/>
      <c r="D295" s="614" t="s">
        <v>508</v>
      </c>
      <c r="E295" s="615"/>
      <c r="F295" s="613"/>
      <c r="G295" s="583" t="s">
        <v>502</v>
      </c>
      <c r="H295" s="583"/>
      <c r="I295" s="583"/>
      <c r="J295" s="85"/>
      <c r="P295" s="19"/>
      <c r="Q295" s="19"/>
    </row>
    <row r="296" spans="2:17" ht="16.149999999999999" customHeight="1" thickTop="1" thickBot="1" x14ac:dyDescent="0.25">
      <c r="B296" s="584" t="s">
        <v>513</v>
      </c>
      <c r="C296" s="585"/>
      <c r="D296" s="616"/>
      <c r="E296" s="617"/>
      <c r="F296" s="613"/>
      <c r="G296" s="599" t="s">
        <v>500</v>
      </c>
      <c r="H296" s="599"/>
      <c r="I296" s="599"/>
      <c r="J296" s="86"/>
      <c r="L296" s="259" t="str">
        <f>IF(K297="","",IF(K297="G","Excellent!","Τόση πολλή απροσεξία, συγκεντρωμένη σε ένα άτομο…, tragic!"))</f>
        <v/>
      </c>
      <c r="M296" s="259"/>
      <c r="N296" s="259"/>
      <c r="O296" s="259"/>
      <c r="P296" s="278" t="str">
        <f>IF(K297="","",IF(K297="G","J","L"))</f>
        <v/>
      </c>
      <c r="Q296" s="19"/>
    </row>
    <row r="297" spans="2:17" ht="16.149999999999999" customHeight="1" thickTop="1" thickBot="1" x14ac:dyDescent="0.25">
      <c r="B297" s="586"/>
      <c r="C297" s="587"/>
      <c r="D297" s="618"/>
      <c r="E297" s="619"/>
      <c r="F297" s="613"/>
      <c r="G297" s="598" t="s">
        <v>501</v>
      </c>
      <c r="H297" s="598"/>
      <c r="I297" s="598"/>
      <c r="J297" s="87"/>
      <c r="K297" s="145" t="str">
        <f>IF(OR(F295="",J295="",J296="",J297=""),"",IF(AND(F295="η",J295="Σ",J296="Λ",J297="Λ"),"G","R"))</f>
        <v/>
      </c>
      <c r="L297" s="259"/>
      <c r="M297" s="259"/>
      <c r="N297" s="259"/>
      <c r="O297" s="259"/>
      <c r="P297" s="278"/>
      <c r="Q297" s="19"/>
    </row>
    <row r="298" spans="2:17" ht="16.149999999999999" customHeight="1" thickTop="1" thickBot="1" x14ac:dyDescent="0.25">
      <c r="B298" s="584" t="s">
        <v>514</v>
      </c>
      <c r="C298" s="601"/>
      <c r="D298" s="603" t="s">
        <v>506</v>
      </c>
      <c r="E298" s="319"/>
      <c r="F298" s="613"/>
      <c r="G298" s="583" t="s">
        <v>502</v>
      </c>
      <c r="H298" s="583"/>
      <c r="I298" s="583"/>
      <c r="J298" s="85"/>
      <c r="L298" s="589" t="str">
        <f>IF(K300="","",IF(K300="G","Ακόμη ένα εύκολο θέμα, που η παρουσία του εδώ, αποσκοπεί στο να σε κάνει να θέλεις κάτι δυσκολότερο.","Έκανες λάθος σε ένα πολύ εύκολο θέμα. Αυτό πρέπει να σε προβληματίσει σοβαρά!"))</f>
        <v/>
      </c>
      <c r="M298" s="589"/>
      <c r="N298" s="589"/>
      <c r="O298" s="589"/>
      <c r="P298" s="19"/>
      <c r="Q298" s="19"/>
    </row>
    <row r="299" spans="2:17" ht="16.149999999999999" customHeight="1" thickTop="1" thickBot="1" x14ac:dyDescent="0.25">
      <c r="B299" s="586"/>
      <c r="C299" s="602"/>
      <c r="D299" s="604"/>
      <c r="E299" s="320"/>
      <c r="F299" s="613"/>
      <c r="G299" s="599" t="s">
        <v>500</v>
      </c>
      <c r="H299" s="599"/>
      <c r="I299" s="599"/>
      <c r="J299" s="86"/>
      <c r="L299" s="589"/>
      <c r="M299" s="589"/>
      <c r="N299" s="589"/>
      <c r="O299" s="589"/>
      <c r="P299" s="278" t="str">
        <f>IF(K300="","",IF(K300="G","J","L"))</f>
        <v/>
      </c>
      <c r="Q299" s="19"/>
    </row>
    <row r="300" spans="2:17" ht="16.149999999999999" customHeight="1" thickTop="1" thickBot="1" x14ac:dyDescent="0.25">
      <c r="B300" s="584" t="s">
        <v>25</v>
      </c>
      <c r="C300" s="601"/>
      <c r="D300" s="605"/>
      <c r="E300" s="606"/>
      <c r="F300" s="613"/>
      <c r="G300" s="598" t="s">
        <v>501</v>
      </c>
      <c r="H300" s="598"/>
      <c r="I300" s="598"/>
      <c r="J300" s="87"/>
      <c r="K300" s="145" t="str">
        <f>IF(OR(F298="",J298="",J299="",J300=""),"",IF(AND(F298="γ",J298="Λ",J299="Σ",J300="Λ"),"G","R"))</f>
        <v/>
      </c>
      <c r="L300" s="589"/>
      <c r="M300" s="589"/>
      <c r="N300" s="589"/>
      <c r="O300" s="589"/>
      <c r="P300" s="278"/>
      <c r="Q300" s="19"/>
    </row>
    <row r="301" spans="2:17" ht="16.149999999999999" customHeight="1" thickTop="1" x14ac:dyDescent="0.2">
      <c r="B301" s="611"/>
      <c r="C301" s="612"/>
      <c r="D301" s="614" t="s">
        <v>505</v>
      </c>
      <c r="E301" s="615"/>
      <c r="F301" s="620"/>
      <c r="G301" s="583" t="s">
        <v>502</v>
      </c>
      <c r="H301" s="583"/>
      <c r="I301" s="583"/>
      <c r="J301" s="85"/>
      <c r="L301" s="589" t="str">
        <f>IF(K303="","",IF(K303="G","Ολόσωστες επιλογές σε ένα θέμα όχι και τόσο εύκολο. Εύγε!","Σε ένα θέμα όπως αυτό, που δεν είναι ό,τι ευκολότερο υπάρχει, πρέπει να προσέχεις πολύ περισσότερο."))</f>
        <v/>
      </c>
      <c r="M301" s="589"/>
      <c r="N301" s="589"/>
      <c r="O301" s="589"/>
      <c r="P301" s="19"/>
      <c r="Q301" s="19"/>
    </row>
    <row r="302" spans="2:17" ht="16.149999999999999" customHeight="1" x14ac:dyDescent="0.2">
      <c r="B302" s="611"/>
      <c r="C302" s="612"/>
      <c r="D302" s="616"/>
      <c r="E302" s="617"/>
      <c r="F302" s="608"/>
      <c r="G302" s="599" t="s">
        <v>500</v>
      </c>
      <c r="H302" s="599"/>
      <c r="I302" s="599"/>
      <c r="J302" s="86"/>
      <c r="L302" s="589"/>
      <c r="M302" s="589"/>
      <c r="N302" s="589"/>
      <c r="O302" s="589"/>
      <c r="P302" s="278" t="str">
        <f>IF(K303="","",IF(K303="G","J","L"))</f>
        <v/>
      </c>
      <c r="Q302" s="19"/>
    </row>
    <row r="303" spans="2:17" ht="16.149999999999999" customHeight="1" thickBot="1" x14ac:dyDescent="0.25">
      <c r="B303" s="584" t="s">
        <v>26</v>
      </c>
      <c r="C303" s="601"/>
      <c r="D303" s="618"/>
      <c r="E303" s="619"/>
      <c r="F303" s="609"/>
      <c r="G303" s="598" t="s">
        <v>501</v>
      </c>
      <c r="H303" s="598"/>
      <c r="I303" s="598"/>
      <c r="J303" s="87"/>
      <c r="K303" s="145" t="str">
        <f>IF(OR(F301="",J301="",J302="",J303=""),"",IF(AND(F301="η",J301="Λ",J302="Λ",J303="Σ"),"G","R"))</f>
        <v/>
      </c>
      <c r="L303" s="589"/>
      <c r="M303" s="589"/>
      <c r="N303" s="589"/>
      <c r="O303" s="589"/>
      <c r="P303" s="278"/>
      <c r="Q303" s="19"/>
    </row>
    <row r="304" spans="2:17" ht="16.149999999999999" customHeight="1" thickTop="1" thickBot="1" x14ac:dyDescent="0.25">
      <c r="B304" s="611"/>
      <c r="C304" s="612"/>
      <c r="D304" s="610" t="s">
        <v>509</v>
      </c>
      <c r="E304" s="295"/>
      <c r="F304" s="621"/>
      <c r="G304" s="600" t="s">
        <v>502</v>
      </c>
      <c r="H304" s="600"/>
      <c r="I304" s="600"/>
      <c r="J304" s="88"/>
      <c r="P304" s="19"/>
      <c r="Q304" s="19"/>
    </row>
    <row r="305" spans="1:17" ht="16.149999999999999" customHeight="1" thickTop="1" thickBot="1" x14ac:dyDescent="0.25">
      <c r="B305" s="586"/>
      <c r="C305" s="602"/>
      <c r="D305" s="604"/>
      <c r="E305" s="320"/>
      <c r="F305" s="613"/>
      <c r="G305" s="599" t="s">
        <v>500</v>
      </c>
      <c r="H305" s="599"/>
      <c r="I305" s="599"/>
      <c r="J305" s="86"/>
      <c r="L305" s="259" t="str">
        <f>IF(K306="","",IF(K306="G","Ένα αστέρι της οργανικής χημείας γεννιέται! Υπέροχα!","Ερεύνησε το θέμα προσεκτικότερα. Η επιλογή σου είναι λανθασμένη."))</f>
        <v/>
      </c>
      <c r="M305" s="259"/>
      <c r="N305" s="259"/>
      <c r="O305" s="259"/>
      <c r="P305" s="278" t="str">
        <f>IF(K306="","",IF(K306="G","J","L"))</f>
        <v/>
      </c>
      <c r="Q305" s="19"/>
    </row>
    <row r="306" spans="1:17" ht="16.149999999999999" customHeight="1" thickTop="1" thickBot="1" x14ac:dyDescent="0.25">
      <c r="B306" s="584" t="s">
        <v>27</v>
      </c>
      <c r="C306" s="601"/>
      <c r="D306" s="605"/>
      <c r="E306" s="606"/>
      <c r="F306" s="613"/>
      <c r="G306" s="598" t="s">
        <v>501</v>
      </c>
      <c r="H306" s="598"/>
      <c r="I306" s="598"/>
      <c r="J306" s="87"/>
      <c r="K306" s="145" t="str">
        <f>IF(OR(F304="",J304="",J305="",J306=""),"",IF(AND(F304="ε",J304="Σ",J305="Λ",J306="Λ"),"G","R"))</f>
        <v/>
      </c>
      <c r="L306" s="259"/>
      <c r="M306" s="259"/>
      <c r="N306" s="259"/>
      <c r="O306" s="259"/>
      <c r="P306" s="278"/>
      <c r="Q306" s="19"/>
    </row>
    <row r="307" spans="1:17" ht="16.149999999999999" customHeight="1" thickTop="1" x14ac:dyDescent="0.2">
      <c r="B307" s="586"/>
      <c r="C307" s="602"/>
      <c r="D307" s="603" t="s">
        <v>507</v>
      </c>
      <c r="E307" s="319"/>
      <c r="F307" s="607"/>
      <c r="G307" s="583" t="s">
        <v>502</v>
      </c>
      <c r="H307" s="583"/>
      <c r="I307" s="583"/>
      <c r="J307" s="85"/>
      <c r="P307" s="19"/>
      <c r="Q307" s="19"/>
    </row>
    <row r="308" spans="1:17" ht="16.149999999999999" customHeight="1" x14ac:dyDescent="0.2">
      <c r="B308" s="584" t="s">
        <v>28</v>
      </c>
      <c r="C308" s="601"/>
      <c r="D308" s="604"/>
      <c r="E308" s="320"/>
      <c r="F308" s="608"/>
      <c r="G308" s="599" t="s">
        <v>500</v>
      </c>
      <c r="H308" s="599"/>
      <c r="I308" s="599"/>
      <c r="J308" s="86"/>
      <c r="L308" s="259" t="str">
        <f>IF(K309="","",IF(K309="G","Είσαι άπιαστο πουλί. Μπράβο σου!","Προσπάθησε πάλι, μη καταθέτεις τα όπλα."))</f>
        <v/>
      </c>
      <c r="M308" s="259"/>
      <c r="N308" s="259"/>
      <c r="O308" s="259"/>
      <c r="P308" s="278" t="str">
        <f>IF(K309="","",IF(K309="G","J","L"))</f>
        <v/>
      </c>
      <c r="Q308" s="19"/>
    </row>
    <row r="309" spans="1:17" ht="16.149999999999999" customHeight="1" thickBot="1" x14ac:dyDescent="0.25">
      <c r="B309" s="586"/>
      <c r="C309" s="602"/>
      <c r="D309" s="605"/>
      <c r="E309" s="606"/>
      <c r="F309" s="609"/>
      <c r="G309" s="598" t="s">
        <v>501</v>
      </c>
      <c r="H309" s="598"/>
      <c r="I309" s="598"/>
      <c r="J309" s="87"/>
      <c r="K309" s="145" t="str">
        <f>IF(OR(F307="",J307="",J308="",J309=""),"",IF(AND(F307="ζ",J307="Λ",J308="Λ",J309="Σ"),"G","R"))</f>
        <v/>
      </c>
      <c r="L309" s="259"/>
      <c r="M309" s="259"/>
      <c r="N309" s="259"/>
      <c r="O309" s="259"/>
      <c r="P309" s="278"/>
      <c r="Q309" s="19"/>
    </row>
    <row r="310" spans="1:17" ht="16.149999999999999" customHeight="1" thickTop="1" x14ac:dyDescent="0.2">
      <c r="P310" s="19"/>
      <c r="Q310" s="19"/>
    </row>
    <row r="311" spans="1:17" ht="16.149999999999999" customHeight="1" x14ac:dyDescent="0.2">
      <c r="A311" s="19"/>
      <c r="B311" s="19"/>
      <c r="C311" s="19"/>
      <c r="D311" s="19"/>
      <c r="E311" s="19"/>
      <c r="F311" s="19"/>
      <c r="G311" s="19"/>
      <c r="H311" s="19"/>
      <c r="I311" s="19"/>
      <c r="J311" s="214" t="s">
        <v>568</v>
      </c>
      <c r="K311" s="214"/>
      <c r="L311" s="214"/>
      <c r="M311" s="214"/>
      <c r="N311" s="214"/>
      <c r="O311" s="214"/>
      <c r="P311" s="19"/>
      <c r="Q311" s="19"/>
    </row>
    <row r="313" spans="1:17" ht="16.149999999999999" customHeight="1" x14ac:dyDescent="0.2">
      <c r="B313" s="251" t="s">
        <v>264</v>
      </c>
      <c r="C313" s="251"/>
      <c r="D313" s="251"/>
    </row>
    <row r="314" spans="1:17" ht="16.149999999999999" customHeight="1" x14ac:dyDescent="0.2">
      <c r="B314" s="250"/>
      <c r="C314" s="250"/>
      <c r="D314" s="250"/>
    </row>
    <row r="315" spans="1:17" ht="16.149999999999999" customHeight="1" x14ac:dyDescent="0.2">
      <c r="B315" s="246" t="s">
        <v>242</v>
      </c>
      <c r="C315" s="246"/>
      <c r="D315" s="246"/>
    </row>
  </sheetData>
  <sheetProtection algorithmName="SHA-512" hashValue="6udTZlZc67yPqouzu5tKrYZdMUwdcfqSalNP8YV5JIrr90vYF07XvHNuLP8qj9vh+jzf+RO1nNm0+GApLI2Tyg==" saltValue="egJ4vKNnFb3XGX5rvaAo6A==" spinCount="100000" sheet="1" objects="1" scenarios="1"/>
  <mergeCells count="131">
    <mergeCell ref="B292:C293"/>
    <mergeCell ref="B296:C297"/>
    <mergeCell ref="G298:I298"/>
    <mergeCell ref="G299:I299"/>
    <mergeCell ref="B298:C299"/>
    <mergeCell ref="G293:I293"/>
    <mergeCell ref="G294:I294"/>
    <mergeCell ref="D292:E294"/>
    <mergeCell ref="F292:F294"/>
    <mergeCell ref="F298:F300"/>
    <mergeCell ref="D301:E303"/>
    <mergeCell ref="F301:F303"/>
    <mergeCell ref="B313:D313"/>
    <mergeCell ref="G300:I300"/>
    <mergeCell ref="D295:E297"/>
    <mergeCell ref="F295:F297"/>
    <mergeCell ref="G302:I302"/>
    <mergeCell ref="G295:I295"/>
    <mergeCell ref="G296:I296"/>
    <mergeCell ref="G297:I297"/>
    <mergeCell ref="F304:F306"/>
    <mergeCell ref="B243:J243"/>
    <mergeCell ref="B249:J249"/>
    <mergeCell ref="G250:J250"/>
    <mergeCell ref="B314:D314"/>
    <mergeCell ref="B315:D315"/>
    <mergeCell ref="J311:O311"/>
    <mergeCell ref="G303:I303"/>
    <mergeCell ref="L305:O306"/>
    <mergeCell ref="G305:I305"/>
    <mergeCell ref="G306:I306"/>
    <mergeCell ref="L301:O303"/>
    <mergeCell ref="G304:I304"/>
    <mergeCell ref="G301:I301"/>
    <mergeCell ref="G309:I309"/>
    <mergeCell ref="B306:C307"/>
    <mergeCell ref="B308:C309"/>
    <mergeCell ref="D307:E309"/>
    <mergeCell ref="F307:F309"/>
    <mergeCell ref="G307:I307"/>
    <mergeCell ref="G308:I308"/>
    <mergeCell ref="D304:E306"/>
    <mergeCell ref="B303:C305"/>
    <mergeCell ref="B300:C302"/>
    <mergeCell ref="D298:E300"/>
    <mergeCell ref="L181:P186"/>
    <mergeCell ref="L202:P208"/>
    <mergeCell ref="C241:J241"/>
    <mergeCell ref="G242:J242"/>
    <mergeCell ref="B235:J235"/>
    <mergeCell ref="B237:J237"/>
    <mergeCell ref="G234:J234"/>
    <mergeCell ref="G236:J236"/>
    <mergeCell ref="C231:J231"/>
    <mergeCell ref="C233:J233"/>
    <mergeCell ref="M216:O217"/>
    <mergeCell ref="L228:N229"/>
    <mergeCell ref="C200:J201"/>
    <mergeCell ref="B228:J229"/>
    <mergeCell ref="L235:N236"/>
    <mergeCell ref="L238:N239"/>
    <mergeCell ref="C239:J239"/>
    <mergeCell ref="C68:J80"/>
    <mergeCell ref="K159:K160"/>
    <mergeCell ref="C86:J98"/>
    <mergeCell ref="K76:K77"/>
    <mergeCell ref="C103:J114"/>
    <mergeCell ref="C133:J138"/>
    <mergeCell ref="C140:J149"/>
    <mergeCell ref="C152:J157"/>
    <mergeCell ref="L159:P178"/>
    <mergeCell ref="C165:J171"/>
    <mergeCell ref="L76:P86"/>
    <mergeCell ref="C46:H46"/>
    <mergeCell ref="C47:H47"/>
    <mergeCell ref="C48:H48"/>
    <mergeCell ref="L48:P56"/>
    <mergeCell ref="B31:J31"/>
    <mergeCell ref="L29:P47"/>
    <mergeCell ref="K29:K30"/>
    <mergeCell ref="C49:J57"/>
    <mergeCell ref="B45:J45"/>
    <mergeCell ref="B43:J44"/>
    <mergeCell ref="P305:P306"/>
    <mergeCell ref="P308:P309"/>
    <mergeCell ref="L293:O294"/>
    <mergeCell ref="L298:O300"/>
    <mergeCell ref="L296:O297"/>
    <mergeCell ref="L308:O309"/>
    <mergeCell ref="M2:O2"/>
    <mergeCell ref="B4:H5"/>
    <mergeCell ref="B11:J13"/>
    <mergeCell ref="B223:D223"/>
    <mergeCell ref="B224:D224"/>
    <mergeCell ref="B225:D225"/>
    <mergeCell ref="C174:J175"/>
    <mergeCell ref="C180:J181"/>
    <mergeCell ref="C188:J191"/>
    <mergeCell ref="C207:J208"/>
    <mergeCell ref="C215:J220"/>
    <mergeCell ref="B18:J22"/>
    <mergeCell ref="B23:J30"/>
    <mergeCell ref="B7:J10"/>
    <mergeCell ref="L64:P73"/>
    <mergeCell ref="I37:I38"/>
    <mergeCell ref="L244:N245"/>
    <mergeCell ref="L249:N250"/>
    <mergeCell ref="C245:J245"/>
    <mergeCell ref="L253:N254"/>
    <mergeCell ref="B251:J252"/>
    <mergeCell ref="L263:N264"/>
    <mergeCell ref="P293:P294"/>
    <mergeCell ref="P296:P297"/>
    <mergeCell ref="P299:P300"/>
    <mergeCell ref="P302:P303"/>
    <mergeCell ref="C267:J267"/>
    <mergeCell ref="B269:J279"/>
    <mergeCell ref="B280:J284"/>
    <mergeCell ref="G292:I292"/>
    <mergeCell ref="B294:C295"/>
    <mergeCell ref="C254:J254"/>
    <mergeCell ref="C256:J256"/>
    <mergeCell ref="C258:J258"/>
    <mergeCell ref="B260:J261"/>
    <mergeCell ref="B285:J288"/>
    <mergeCell ref="C263:J263"/>
    <mergeCell ref="B290:C291"/>
    <mergeCell ref="D290:E291"/>
    <mergeCell ref="C265:J265"/>
    <mergeCell ref="C247:J247"/>
    <mergeCell ref="G248:J248"/>
  </mergeCells>
  <phoneticPr fontId="76" type="noConversion"/>
  <hyperlinks>
    <hyperlink ref="M216:O217" r:id="rId1" location="'ταξινόμηση οργανικών ενώσεων'!B124" display="ταξινόμηση οργανικών ενώσεων - κετόνες"/>
    <hyperlink ref="B225:D225" r:id="rId2" location="Ισομέρεια!A1" display="… στην αρχή της σελίδας"/>
    <hyperlink ref="B315:D315" r:id="rId3" location="Ισομέρεια!A1" display="… στην αρχή της σελίδας"/>
    <hyperlink ref="O229" r:id="rId4" location="'Λύσεις ασκήσεων - προβλημάτων 1'!A182"/>
    <hyperlink ref="O236" r:id="rId5" location="'Λύσεις ασκήσεων - προβλημάτων 1'!A213"/>
    <hyperlink ref="O239" r:id="rId6" location="'Λύσεις ασκήσεων - προβλημάτων 1'!A230"/>
    <hyperlink ref="O245" r:id="rId7" location="'Λύσεις ασκήσεων - προβλημάτων 1'!A282"/>
    <hyperlink ref="O250" r:id="rId8" location="'Λύσεις ασκήσεων - προβλημάτων 1'!A304"/>
    <hyperlink ref="O254" r:id="rId9" location="'Λύσεις ασκήσεων - προβλημάτων 1'!A323"/>
    <hyperlink ref="O264" r:id="rId10" location="'Λύσεις ασκήσεων - προβλημάτων 1'!A365"/>
  </hyperlinks>
  <pageMargins left="0.75" right="0.75" top="1" bottom="1" header="0.5" footer="0.5"/>
  <pageSetup paperSize="9" orientation="portrait" horizontalDpi="300" verticalDpi="300" r:id="rId11"/>
  <headerFooter alignWithMargins="0"/>
  <drawing r:id="rId1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12"/>
  <sheetViews>
    <sheetView zoomScale="93" zoomScaleNormal="93" workbookViewId="0"/>
  </sheetViews>
  <sheetFormatPr defaultColWidth="9.140625" defaultRowHeight="15" x14ac:dyDescent="0.2"/>
  <cols>
    <col min="1" max="16384" width="9.140625" style="5"/>
  </cols>
  <sheetData>
    <row r="1" spans="1:17" x14ac:dyDescent="0.2">
      <c r="A1" s="13"/>
      <c r="B1" s="13"/>
      <c r="C1" s="13"/>
      <c r="D1" s="13"/>
      <c r="E1" s="13"/>
      <c r="F1" s="13"/>
      <c r="G1" s="13"/>
      <c r="H1" s="13"/>
      <c r="I1" s="13"/>
      <c r="J1" s="13"/>
      <c r="K1" s="13"/>
      <c r="L1" s="13"/>
      <c r="M1" s="13"/>
      <c r="N1" s="13"/>
      <c r="O1" s="13"/>
      <c r="P1" s="19"/>
      <c r="Q1" s="19"/>
    </row>
    <row r="2" spans="1:17" ht="15.75" x14ac:dyDescent="0.2">
      <c r="A2" s="16"/>
      <c r="B2" s="16"/>
      <c r="C2" s="16"/>
      <c r="D2" s="16"/>
      <c r="E2" s="16"/>
      <c r="F2" s="16"/>
      <c r="G2" s="16"/>
      <c r="H2" s="16"/>
      <c r="I2" s="16"/>
      <c r="J2" s="16"/>
      <c r="K2" s="16"/>
      <c r="L2" s="16"/>
      <c r="M2" s="339" t="s">
        <v>359</v>
      </c>
      <c r="N2" s="339"/>
      <c r="O2" s="339"/>
      <c r="P2" s="19"/>
      <c r="Q2" s="19"/>
    </row>
    <row r="3" spans="1:17" ht="15" customHeight="1" x14ac:dyDescent="0.2">
      <c r="A3" s="13"/>
      <c r="B3" s="13"/>
      <c r="C3" s="13"/>
      <c r="D3" s="13"/>
      <c r="E3" s="13"/>
      <c r="F3" s="13"/>
      <c r="G3" s="13"/>
      <c r="H3" s="13"/>
      <c r="I3" s="13"/>
      <c r="J3" s="13"/>
      <c r="K3" s="13"/>
      <c r="L3" s="13"/>
      <c r="M3" s="251"/>
      <c r="N3" s="251"/>
      <c r="O3" s="251"/>
      <c r="P3" s="19"/>
      <c r="Q3" s="19"/>
    </row>
    <row r="4" spans="1:17" ht="15" customHeight="1" x14ac:dyDescent="0.2">
      <c r="A4" s="13"/>
      <c r="B4" s="212" t="s">
        <v>520</v>
      </c>
      <c r="C4" s="212"/>
      <c r="D4" s="212"/>
      <c r="E4" s="212"/>
      <c r="F4" s="212"/>
      <c r="G4" s="212"/>
      <c r="H4" s="212"/>
      <c r="I4" s="13"/>
      <c r="J4" s="13"/>
      <c r="K4" s="13"/>
      <c r="L4" s="13"/>
      <c r="M4" s="629"/>
      <c r="N4" s="629"/>
      <c r="O4" s="629"/>
      <c r="P4" s="19"/>
      <c r="Q4" s="19"/>
    </row>
    <row r="5" spans="1:17" ht="15" customHeight="1" x14ac:dyDescent="0.2">
      <c r="A5" s="13"/>
      <c r="B5" s="212"/>
      <c r="C5" s="212"/>
      <c r="D5" s="212"/>
      <c r="E5" s="212"/>
      <c r="F5" s="212"/>
      <c r="G5" s="212"/>
      <c r="H5" s="212"/>
      <c r="I5" s="13"/>
      <c r="J5" s="13"/>
      <c r="K5" s="13"/>
      <c r="L5" s="13"/>
      <c r="M5" s="13"/>
      <c r="N5" s="13"/>
      <c r="O5" s="13"/>
      <c r="P5" s="19"/>
      <c r="Q5" s="19"/>
    </row>
    <row r="6" spans="1:17" ht="15" customHeight="1" x14ac:dyDescent="0.2">
      <c r="P6" s="19"/>
      <c r="Q6" s="19"/>
    </row>
    <row r="7" spans="1:17" ht="15" customHeight="1" x14ac:dyDescent="0.2">
      <c r="B7" s="499" t="s">
        <v>579</v>
      </c>
      <c r="C7" s="499"/>
      <c r="D7" s="499"/>
      <c r="E7" s="499"/>
      <c r="F7" s="499"/>
      <c r="G7" s="499"/>
      <c r="H7" s="499"/>
      <c r="I7" s="499"/>
      <c r="J7" s="499"/>
      <c r="K7" s="83" t="s">
        <v>356</v>
      </c>
      <c r="L7" s="231" t="s">
        <v>1173</v>
      </c>
      <c r="M7" s="232"/>
      <c r="N7" s="232"/>
      <c r="O7" s="232"/>
      <c r="P7" s="233"/>
      <c r="Q7" s="19"/>
    </row>
    <row r="8" spans="1:17" x14ac:dyDescent="0.2">
      <c r="B8" s="245" t="s">
        <v>578</v>
      </c>
      <c r="C8" s="245"/>
      <c r="D8" s="245"/>
      <c r="E8" s="245"/>
      <c r="F8" s="245"/>
      <c r="G8" s="245"/>
      <c r="H8" s="245"/>
      <c r="I8" s="245"/>
      <c r="J8" s="245"/>
      <c r="L8" s="234"/>
      <c r="M8" s="222"/>
      <c r="N8" s="222"/>
      <c r="O8" s="222"/>
      <c r="P8" s="235"/>
      <c r="Q8" s="19"/>
    </row>
    <row r="9" spans="1:17" x14ac:dyDescent="0.2">
      <c r="L9" s="234"/>
      <c r="M9" s="222"/>
      <c r="N9" s="222"/>
      <c r="O9" s="222"/>
      <c r="P9" s="235"/>
      <c r="Q9" s="19"/>
    </row>
    <row r="10" spans="1:17" x14ac:dyDescent="0.2">
      <c r="L10" s="234"/>
      <c r="M10" s="222"/>
      <c r="N10" s="222"/>
      <c r="O10" s="222"/>
      <c r="P10" s="235"/>
      <c r="Q10" s="19"/>
    </row>
    <row r="11" spans="1:17" x14ac:dyDescent="0.2">
      <c r="L11" s="234"/>
      <c r="M11" s="222"/>
      <c r="N11" s="222"/>
      <c r="O11" s="222"/>
      <c r="P11" s="235"/>
      <c r="Q11" s="19"/>
    </row>
    <row r="12" spans="1:17" ht="15.75" x14ac:dyDescent="0.25">
      <c r="B12" s="633" t="s">
        <v>580</v>
      </c>
      <c r="C12" s="633"/>
      <c r="D12" s="633"/>
      <c r="E12" s="633"/>
      <c r="F12" s="633"/>
      <c r="G12" s="633"/>
      <c r="H12" s="633"/>
      <c r="I12" s="633"/>
      <c r="J12" s="633"/>
      <c r="L12" s="234"/>
      <c r="M12" s="222"/>
      <c r="N12" s="222"/>
      <c r="O12" s="222"/>
      <c r="P12" s="235"/>
      <c r="Q12" s="19"/>
    </row>
    <row r="13" spans="1:17" x14ac:dyDescent="0.2">
      <c r="B13" s="213" t="s">
        <v>1172</v>
      </c>
      <c r="C13" s="213"/>
      <c r="D13" s="213"/>
      <c r="E13" s="213"/>
      <c r="F13" s="213"/>
      <c r="G13" s="213"/>
      <c r="H13" s="213"/>
      <c r="I13" s="213"/>
      <c r="J13" s="213"/>
      <c r="L13" s="234"/>
      <c r="M13" s="222"/>
      <c r="N13" s="222"/>
      <c r="O13" s="222"/>
      <c r="P13" s="235"/>
      <c r="Q13" s="19"/>
    </row>
    <row r="14" spans="1:17" x14ac:dyDescent="0.2">
      <c r="B14" s="213"/>
      <c r="C14" s="213"/>
      <c r="D14" s="213"/>
      <c r="E14" s="213"/>
      <c r="F14" s="213"/>
      <c r="G14" s="213"/>
      <c r="H14" s="213"/>
      <c r="I14" s="213"/>
      <c r="J14" s="213"/>
      <c r="L14" s="630"/>
      <c r="M14" s="631"/>
      <c r="N14" s="631"/>
      <c r="O14" s="631"/>
      <c r="P14" s="632"/>
      <c r="Q14" s="19"/>
    </row>
    <row r="15" spans="1:17" x14ac:dyDescent="0.2">
      <c r="B15" s="213"/>
      <c r="C15" s="213"/>
      <c r="D15" s="213"/>
      <c r="E15" s="213"/>
      <c r="F15" s="213"/>
      <c r="G15" s="213"/>
      <c r="H15" s="213"/>
      <c r="I15" s="213"/>
      <c r="J15" s="213"/>
      <c r="L15" s="630"/>
      <c r="M15" s="631"/>
      <c r="N15" s="631"/>
      <c r="O15" s="631"/>
      <c r="P15" s="632"/>
      <c r="Q15" s="19"/>
    </row>
    <row r="16" spans="1:17" x14ac:dyDescent="0.2">
      <c r="B16" s="213"/>
      <c r="C16" s="213"/>
      <c r="D16" s="213"/>
      <c r="E16" s="213"/>
      <c r="F16" s="213"/>
      <c r="G16" s="213"/>
      <c r="H16" s="213"/>
      <c r="I16" s="213"/>
      <c r="J16" s="213"/>
      <c r="L16" s="234" t="s">
        <v>218</v>
      </c>
      <c r="M16" s="222"/>
      <c r="N16" s="222"/>
      <c r="O16" s="222"/>
      <c r="P16" s="235"/>
      <c r="Q16" s="19"/>
    </row>
    <row r="17" spans="2:17" x14ac:dyDescent="0.2">
      <c r="B17" s="213"/>
      <c r="C17" s="213"/>
      <c r="D17" s="213"/>
      <c r="E17" s="213"/>
      <c r="F17" s="213"/>
      <c r="G17" s="213"/>
      <c r="H17" s="213"/>
      <c r="I17" s="213"/>
      <c r="J17" s="213"/>
      <c r="L17" s="234"/>
      <c r="M17" s="222"/>
      <c r="N17" s="222"/>
      <c r="O17" s="222"/>
      <c r="P17" s="235"/>
      <c r="Q17" s="19"/>
    </row>
    <row r="18" spans="2:17" x14ac:dyDescent="0.2">
      <c r="B18" s="213"/>
      <c r="C18" s="213"/>
      <c r="D18" s="213"/>
      <c r="E18" s="213"/>
      <c r="F18" s="213"/>
      <c r="G18" s="213"/>
      <c r="H18" s="213"/>
      <c r="I18" s="213"/>
      <c r="J18" s="213"/>
      <c r="L18" s="81"/>
      <c r="M18" s="82"/>
      <c r="N18" s="82"/>
      <c r="O18" s="82"/>
      <c r="P18" s="29"/>
      <c r="Q18" s="19"/>
    </row>
    <row r="19" spans="2:17" x14ac:dyDescent="0.2">
      <c r="B19" s="213"/>
      <c r="C19" s="213"/>
      <c r="D19" s="213"/>
      <c r="E19" s="213"/>
      <c r="F19" s="213"/>
      <c r="G19" s="213"/>
      <c r="H19" s="213"/>
      <c r="I19" s="213"/>
      <c r="J19" s="213"/>
      <c r="L19" s="81"/>
      <c r="M19" s="82"/>
      <c r="N19" s="82"/>
      <c r="O19" s="82"/>
      <c r="P19" s="29"/>
      <c r="Q19" s="19"/>
    </row>
    <row r="20" spans="2:17" x14ac:dyDescent="0.2">
      <c r="B20" s="213"/>
      <c r="C20" s="213"/>
      <c r="D20" s="213"/>
      <c r="E20" s="213"/>
      <c r="F20" s="213"/>
      <c r="G20" s="213"/>
      <c r="H20" s="213"/>
      <c r="I20" s="213"/>
      <c r="J20" s="213"/>
      <c r="L20" s="81"/>
      <c r="M20" s="82"/>
      <c r="N20" s="82"/>
      <c r="O20" s="82"/>
      <c r="P20" s="29"/>
      <c r="Q20" s="19"/>
    </row>
    <row r="21" spans="2:17" x14ac:dyDescent="0.2">
      <c r="B21" s="213"/>
      <c r="C21" s="213"/>
      <c r="D21" s="213"/>
      <c r="E21" s="213"/>
      <c r="F21" s="213"/>
      <c r="G21" s="213"/>
      <c r="H21" s="213"/>
      <c r="I21" s="213"/>
      <c r="J21" s="213"/>
      <c r="L21" s="81"/>
      <c r="M21" s="82"/>
      <c r="N21" s="82"/>
      <c r="O21" s="82"/>
      <c r="P21" s="29"/>
      <c r="Q21" s="19"/>
    </row>
    <row r="22" spans="2:17" x14ac:dyDescent="0.2">
      <c r="B22" s="213"/>
      <c r="C22" s="213"/>
      <c r="D22" s="213"/>
      <c r="E22" s="213"/>
      <c r="F22" s="213"/>
      <c r="G22" s="213"/>
      <c r="H22" s="213"/>
      <c r="I22" s="213"/>
      <c r="J22" s="213"/>
      <c r="L22" s="81"/>
      <c r="M22" s="82"/>
      <c r="N22" s="82"/>
      <c r="O22" s="82"/>
      <c r="P22" s="29"/>
      <c r="Q22" s="19"/>
    </row>
    <row r="23" spans="2:17" x14ac:dyDescent="0.2">
      <c r="B23" s="213"/>
      <c r="C23" s="213"/>
      <c r="D23" s="213"/>
      <c r="E23" s="213"/>
      <c r="F23" s="213"/>
      <c r="G23" s="213"/>
      <c r="H23" s="213"/>
      <c r="I23" s="213"/>
      <c r="J23" s="213"/>
      <c r="L23" s="81"/>
      <c r="M23" s="82"/>
      <c r="N23" s="82"/>
      <c r="O23" s="82"/>
      <c r="P23" s="29"/>
      <c r="Q23" s="19"/>
    </row>
    <row r="24" spans="2:17" ht="15.75" customHeight="1" x14ac:dyDescent="0.2">
      <c r="L24" s="81"/>
      <c r="M24" s="82"/>
      <c r="N24" s="82"/>
      <c r="O24" s="82"/>
      <c r="P24" s="29"/>
      <c r="Q24" s="19"/>
    </row>
    <row r="25" spans="2:17" x14ac:dyDescent="0.2">
      <c r="L25" s="81"/>
      <c r="M25" s="82"/>
      <c r="N25" s="82"/>
      <c r="O25" s="82"/>
      <c r="P25" s="29"/>
      <c r="Q25" s="19"/>
    </row>
    <row r="26" spans="2:17" x14ac:dyDescent="0.2">
      <c r="L26" s="93"/>
      <c r="M26" s="94"/>
      <c r="N26" s="94"/>
      <c r="O26" s="94"/>
      <c r="P26" s="30"/>
      <c r="Q26" s="19"/>
    </row>
    <row r="27" spans="2:17" x14ac:dyDescent="0.2">
      <c r="P27" s="19"/>
      <c r="Q27" s="19"/>
    </row>
    <row r="28" spans="2:17" x14ac:dyDescent="0.2">
      <c r="K28" s="83" t="s">
        <v>199</v>
      </c>
      <c r="L28" s="231" t="s">
        <v>1174</v>
      </c>
      <c r="M28" s="232"/>
      <c r="N28" s="232"/>
      <c r="O28" s="232"/>
      <c r="P28" s="233"/>
      <c r="Q28" s="19"/>
    </row>
    <row r="29" spans="2:17" x14ac:dyDescent="0.2">
      <c r="L29" s="234"/>
      <c r="M29" s="222"/>
      <c r="N29" s="222"/>
      <c r="O29" s="222"/>
      <c r="P29" s="235"/>
      <c r="Q29" s="19"/>
    </row>
    <row r="30" spans="2:17" x14ac:dyDescent="0.2">
      <c r="L30" s="234"/>
      <c r="M30" s="222"/>
      <c r="N30" s="222"/>
      <c r="O30" s="222"/>
      <c r="P30" s="235"/>
      <c r="Q30" s="19"/>
    </row>
    <row r="31" spans="2:17" ht="15" customHeight="1" x14ac:dyDescent="0.2">
      <c r="K31" s="595"/>
      <c r="L31" s="234"/>
      <c r="M31" s="222"/>
      <c r="N31" s="222"/>
      <c r="O31" s="222"/>
      <c r="P31" s="235"/>
      <c r="Q31" s="19"/>
    </row>
    <row r="32" spans="2:17" x14ac:dyDescent="0.2">
      <c r="B32" s="245"/>
      <c r="C32" s="245"/>
      <c r="D32" s="245"/>
      <c r="E32" s="245"/>
      <c r="F32" s="245"/>
      <c r="G32" s="245"/>
      <c r="H32" s="245"/>
      <c r="I32" s="245"/>
      <c r="J32" s="245"/>
      <c r="K32" s="595"/>
      <c r="L32" s="234"/>
      <c r="M32" s="222"/>
      <c r="N32" s="222"/>
      <c r="O32" s="222"/>
      <c r="P32" s="235"/>
      <c r="Q32" s="19"/>
    </row>
    <row r="33" spans="2:17" x14ac:dyDescent="0.2">
      <c r="B33" s="213" t="s">
        <v>940</v>
      </c>
      <c r="C33" s="213"/>
      <c r="D33" s="213"/>
      <c r="E33" s="213"/>
      <c r="F33" s="213"/>
      <c r="G33" s="213"/>
      <c r="H33" s="213"/>
      <c r="I33" s="213"/>
      <c r="J33" s="213"/>
      <c r="L33" s="234"/>
      <c r="M33" s="222"/>
      <c r="N33" s="222"/>
      <c r="O33" s="222"/>
      <c r="P33" s="235"/>
      <c r="Q33" s="19"/>
    </row>
    <row r="34" spans="2:17" x14ac:dyDescent="0.2">
      <c r="B34" s="213"/>
      <c r="C34" s="213"/>
      <c r="D34" s="213"/>
      <c r="E34" s="213"/>
      <c r="F34" s="213"/>
      <c r="G34" s="213"/>
      <c r="H34" s="213"/>
      <c r="I34" s="213"/>
      <c r="J34" s="213"/>
      <c r="L34" s="236"/>
      <c r="M34" s="237"/>
      <c r="N34" s="237"/>
      <c r="O34" s="237"/>
      <c r="P34" s="238"/>
      <c r="Q34" s="19"/>
    </row>
    <row r="35" spans="2:17" x14ac:dyDescent="0.2">
      <c r="B35" s="213"/>
      <c r="C35" s="213"/>
      <c r="D35" s="213"/>
      <c r="E35" s="213"/>
      <c r="F35" s="213"/>
      <c r="G35" s="213"/>
      <c r="H35" s="213"/>
      <c r="I35" s="213"/>
      <c r="J35" s="213"/>
      <c r="P35" s="19"/>
      <c r="Q35" s="19"/>
    </row>
    <row r="36" spans="2:17" x14ac:dyDescent="0.2">
      <c r="B36" s="213"/>
      <c r="C36" s="213"/>
      <c r="D36" s="213"/>
      <c r="E36" s="213"/>
      <c r="F36" s="213"/>
      <c r="G36" s="213"/>
      <c r="H36" s="213"/>
      <c r="I36" s="213"/>
      <c r="J36" s="213"/>
      <c r="P36" s="19"/>
      <c r="Q36" s="19"/>
    </row>
    <row r="37" spans="2:17" x14ac:dyDescent="0.2">
      <c r="B37" s="213"/>
      <c r="C37" s="213"/>
      <c r="D37" s="213"/>
      <c r="E37" s="213"/>
      <c r="F37" s="213"/>
      <c r="G37" s="213"/>
      <c r="H37" s="213"/>
      <c r="I37" s="213"/>
      <c r="J37" s="213"/>
      <c r="P37" s="19"/>
      <c r="Q37" s="19"/>
    </row>
    <row r="38" spans="2:17" x14ac:dyDescent="0.2">
      <c r="B38" s="89"/>
      <c r="C38" s="89"/>
      <c r="D38" s="89"/>
      <c r="E38" s="89"/>
      <c r="F38" s="89"/>
      <c r="G38" s="89"/>
      <c r="H38" s="89"/>
      <c r="I38" s="89"/>
      <c r="J38" s="89"/>
      <c r="P38" s="19"/>
      <c r="Q38" s="19"/>
    </row>
    <row r="39" spans="2:17" x14ac:dyDescent="0.2">
      <c r="B39" s="89"/>
      <c r="C39" s="89"/>
      <c r="D39" s="89"/>
      <c r="E39" s="89"/>
      <c r="F39" s="89"/>
      <c r="G39" s="89"/>
      <c r="H39" s="89"/>
      <c r="I39" s="89"/>
      <c r="J39" s="89"/>
      <c r="P39" s="19"/>
      <c r="Q39" s="19"/>
    </row>
    <row r="40" spans="2:17" x14ac:dyDescent="0.2">
      <c r="B40" s="213" t="s">
        <v>1175</v>
      </c>
      <c r="C40" s="213"/>
      <c r="D40" s="213"/>
      <c r="E40" s="213"/>
      <c r="F40" s="213"/>
      <c r="G40" s="213"/>
      <c r="H40" s="213"/>
      <c r="I40" s="213"/>
      <c r="J40" s="213"/>
      <c r="P40" s="19"/>
      <c r="Q40" s="19"/>
    </row>
    <row r="41" spans="2:17" x14ac:dyDescent="0.2">
      <c r="B41" s="213"/>
      <c r="C41" s="213"/>
      <c r="D41" s="213"/>
      <c r="E41" s="213"/>
      <c r="F41" s="213"/>
      <c r="G41" s="213"/>
      <c r="H41" s="213"/>
      <c r="I41" s="213"/>
      <c r="J41" s="213"/>
      <c r="P41" s="19"/>
      <c r="Q41" s="19"/>
    </row>
    <row r="42" spans="2:17" x14ac:dyDescent="0.2">
      <c r="B42" s="213"/>
      <c r="C42" s="213"/>
      <c r="D42" s="213"/>
      <c r="E42" s="213"/>
      <c r="F42" s="213"/>
      <c r="G42" s="213"/>
      <c r="H42" s="213"/>
      <c r="I42" s="213"/>
      <c r="J42" s="213"/>
      <c r="P42" s="19"/>
      <c r="Q42" s="19"/>
    </row>
    <row r="43" spans="2:17" x14ac:dyDescent="0.2">
      <c r="B43" s="213"/>
      <c r="C43" s="213"/>
      <c r="D43" s="213"/>
      <c r="E43" s="213"/>
      <c r="F43" s="213"/>
      <c r="G43" s="213"/>
      <c r="H43" s="213"/>
      <c r="I43" s="213"/>
      <c r="J43" s="213"/>
      <c r="P43" s="19"/>
      <c r="Q43" s="19"/>
    </row>
    <row r="44" spans="2:17" x14ac:dyDescent="0.2">
      <c r="B44" s="213"/>
      <c r="C44" s="213"/>
      <c r="D44" s="213"/>
      <c r="E44" s="213"/>
      <c r="F44" s="213"/>
      <c r="G44" s="213"/>
      <c r="H44" s="213"/>
      <c r="I44" s="213"/>
      <c r="J44" s="213"/>
      <c r="P44" s="19"/>
      <c r="Q44" s="19"/>
    </row>
    <row r="45" spans="2:17" x14ac:dyDescent="0.2">
      <c r="B45" s="213"/>
      <c r="C45" s="213"/>
      <c r="D45" s="213"/>
      <c r="E45" s="213"/>
      <c r="F45" s="213"/>
      <c r="G45" s="213"/>
      <c r="H45" s="213"/>
      <c r="I45" s="213"/>
      <c r="J45" s="213"/>
      <c r="P45" s="19"/>
      <c r="Q45" s="19"/>
    </row>
    <row r="46" spans="2:17" x14ac:dyDescent="0.2">
      <c r="B46" s="213"/>
      <c r="C46" s="213"/>
      <c r="D46" s="213"/>
      <c r="E46" s="213"/>
      <c r="F46" s="213"/>
      <c r="G46" s="213"/>
      <c r="H46" s="213"/>
      <c r="I46" s="213"/>
      <c r="J46" s="213"/>
      <c r="P46" s="19"/>
      <c r="Q46" s="19"/>
    </row>
    <row r="47" spans="2:17" x14ac:dyDescent="0.2">
      <c r="B47" s="213"/>
      <c r="C47" s="213"/>
      <c r="D47" s="213"/>
      <c r="E47" s="213"/>
      <c r="F47" s="213"/>
      <c r="G47" s="213"/>
      <c r="H47" s="213"/>
      <c r="I47" s="213"/>
      <c r="J47" s="213"/>
      <c r="P47" s="19"/>
      <c r="Q47" s="19"/>
    </row>
    <row r="48" spans="2:17" x14ac:dyDescent="0.2">
      <c r="B48" s="213"/>
      <c r="C48" s="213"/>
      <c r="D48" s="213"/>
      <c r="E48" s="213"/>
      <c r="F48" s="213"/>
      <c r="G48" s="213"/>
      <c r="H48" s="213"/>
      <c r="I48" s="213"/>
      <c r="J48" s="213"/>
      <c r="P48" s="19"/>
      <c r="Q48" s="19"/>
    </row>
    <row r="49" spans="2:17" ht="15.75" customHeight="1" x14ac:dyDescent="0.2">
      <c r="B49" s="213"/>
      <c r="C49" s="213"/>
      <c r="D49" s="213"/>
      <c r="E49" s="213"/>
      <c r="F49" s="213"/>
      <c r="G49" s="213"/>
      <c r="H49" s="213"/>
      <c r="I49" s="213"/>
      <c r="J49" s="213"/>
      <c r="P49" s="19"/>
      <c r="Q49" s="19"/>
    </row>
    <row r="50" spans="2:17" ht="15" customHeight="1" x14ac:dyDescent="0.2">
      <c r="B50" s="213"/>
      <c r="C50" s="213"/>
      <c r="D50" s="213"/>
      <c r="E50" s="213"/>
      <c r="F50" s="213"/>
      <c r="G50" s="213"/>
      <c r="H50" s="213"/>
      <c r="I50" s="213"/>
      <c r="J50" s="213"/>
      <c r="P50" s="19"/>
      <c r="Q50" s="19"/>
    </row>
    <row r="51" spans="2:17" x14ac:dyDescent="0.2">
      <c r="B51" s="213" t="s">
        <v>1176</v>
      </c>
      <c r="C51" s="213"/>
      <c r="D51" s="213"/>
      <c r="E51" s="213"/>
      <c r="F51" s="213"/>
      <c r="G51" s="213"/>
      <c r="H51" s="213"/>
      <c r="I51" s="213"/>
      <c r="J51" s="213"/>
      <c r="P51" s="19"/>
      <c r="Q51" s="19"/>
    </row>
    <row r="52" spans="2:17" x14ac:dyDescent="0.2">
      <c r="B52" s="213"/>
      <c r="C52" s="213"/>
      <c r="D52" s="213"/>
      <c r="E52" s="213"/>
      <c r="F52" s="213"/>
      <c r="G52" s="213"/>
      <c r="H52" s="213"/>
      <c r="I52" s="213"/>
      <c r="J52" s="213"/>
      <c r="P52" s="19"/>
      <c r="Q52" s="19"/>
    </row>
    <row r="53" spans="2:17" x14ac:dyDescent="0.2">
      <c r="B53" s="213"/>
      <c r="C53" s="213"/>
      <c r="D53" s="213"/>
      <c r="E53" s="213"/>
      <c r="F53" s="213"/>
      <c r="G53" s="213"/>
      <c r="H53" s="213"/>
      <c r="I53" s="213"/>
      <c r="J53" s="213"/>
      <c r="P53" s="19"/>
      <c r="Q53" s="19"/>
    </row>
    <row r="54" spans="2:17" x14ac:dyDescent="0.2">
      <c r="B54" s="213"/>
      <c r="C54" s="213"/>
      <c r="D54" s="213"/>
      <c r="E54" s="213"/>
      <c r="F54" s="213"/>
      <c r="G54" s="213"/>
      <c r="H54" s="213"/>
      <c r="I54" s="213"/>
      <c r="J54" s="213"/>
      <c r="P54" s="19"/>
      <c r="Q54" s="19"/>
    </row>
    <row r="55" spans="2:17" x14ac:dyDescent="0.2">
      <c r="B55" s="213"/>
      <c r="C55" s="213"/>
      <c r="D55" s="213"/>
      <c r="E55" s="213"/>
      <c r="F55" s="213"/>
      <c r="G55" s="213"/>
      <c r="H55" s="213"/>
      <c r="I55" s="213"/>
      <c r="J55" s="213"/>
      <c r="P55" s="19"/>
      <c r="Q55" s="19"/>
    </row>
    <row r="56" spans="2:17" x14ac:dyDescent="0.2">
      <c r="B56" s="213"/>
      <c r="C56" s="213"/>
      <c r="D56" s="213"/>
      <c r="E56" s="213"/>
      <c r="F56" s="213"/>
      <c r="G56" s="213"/>
      <c r="H56" s="213"/>
      <c r="I56" s="213"/>
      <c r="J56" s="213"/>
      <c r="P56" s="19"/>
      <c r="Q56" s="19"/>
    </row>
    <row r="57" spans="2:17" ht="15" customHeight="1" x14ac:dyDescent="0.2">
      <c r="B57" s="213"/>
      <c r="C57" s="213"/>
      <c r="D57" s="213"/>
      <c r="E57" s="213"/>
      <c r="F57" s="213"/>
      <c r="G57" s="213"/>
      <c r="H57" s="213"/>
      <c r="I57" s="213"/>
      <c r="J57" s="213"/>
      <c r="P57" s="19"/>
      <c r="Q57" s="19"/>
    </row>
    <row r="58" spans="2:17" x14ac:dyDescent="0.2">
      <c r="B58" s="213"/>
      <c r="C58" s="213"/>
      <c r="D58" s="213"/>
      <c r="E58" s="213"/>
      <c r="F58" s="213"/>
      <c r="G58" s="213"/>
      <c r="H58" s="213"/>
      <c r="I58" s="213"/>
      <c r="J58" s="213"/>
      <c r="P58" s="19"/>
      <c r="Q58" s="19"/>
    </row>
    <row r="59" spans="2:17" x14ac:dyDescent="0.2">
      <c r="B59" s="258" t="s">
        <v>431</v>
      </c>
      <c r="C59" s="258"/>
      <c r="D59" s="258"/>
      <c r="E59" s="258"/>
      <c r="F59" s="258"/>
      <c r="G59" s="258"/>
      <c r="H59" s="258"/>
      <c r="I59" s="258"/>
      <c r="J59" s="258"/>
      <c r="P59" s="19"/>
      <c r="Q59" s="19"/>
    </row>
    <row r="60" spans="2:17" ht="12" customHeight="1" x14ac:dyDescent="0.2">
      <c r="P60" s="19"/>
      <c r="Q60" s="19"/>
    </row>
    <row r="61" spans="2:17" ht="15" customHeight="1" x14ac:dyDescent="0.35">
      <c r="B61" s="622" t="s">
        <v>81</v>
      </c>
      <c r="C61" s="623"/>
      <c r="D61" s="623"/>
      <c r="E61" s="623"/>
      <c r="F61" s="623"/>
      <c r="G61" s="623"/>
      <c r="H61" s="623"/>
      <c r="I61" s="623"/>
      <c r="J61" s="623"/>
      <c r="P61" s="19"/>
      <c r="Q61" s="19"/>
    </row>
    <row r="62" spans="2:17" ht="12" customHeight="1" x14ac:dyDescent="0.2">
      <c r="P62" s="19"/>
      <c r="Q62" s="19"/>
    </row>
    <row r="63" spans="2:17" ht="15.6" customHeight="1" x14ac:dyDescent="0.2">
      <c r="B63" s="213" t="s">
        <v>854</v>
      </c>
      <c r="C63" s="213"/>
      <c r="D63" s="213"/>
      <c r="E63" s="213"/>
      <c r="F63" s="213"/>
      <c r="G63" s="213"/>
      <c r="H63" s="213"/>
      <c r="I63" s="213"/>
      <c r="J63" s="213"/>
      <c r="P63" s="19"/>
      <c r="Q63" s="19"/>
    </row>
    <row r="64" spans="2:17" x14ac:dyDescent="0.2">
      <c r="B64" s="213"/>
      <c r="C64" s="213"/>
      <c r="D64" s="213"/>
      <c r="E64" s="213"/>
      <c r="F64" s="213"/>
      <c r="G64" s="213"/>
      <c r="H64" s="213"/>
      <c r="I64" s="213"/>
      <c r="J64" s="213"/>
      <c r="P64" s="19"/>
      <c r="Q64" s="19"/>
    </row>
    <row r="65" spans="2:17" ht="12" customHeight="1" x14ac:dyDescent="0.2">
      <c r="P65" s="19"/>
      <c r="Q65" s="19"/>
    </row>
    <row r="66" spans="2:17" ht="15" customHeight="1" x14ac:dyDescent="0.35">
      <c r="B66" s="622" t="s">
        <v>82</v>
      </c>
      <c r="C66" s="623"/>
      <c r="D66" s="623"/>
      <c r="E66" s="623"/>
      <c r="F66" s="623"/>
      <c r="G66" s="623"/>
      <c r="H66" s="623"/>
      <c r="I66" s="623"/>
      <c r="J66" s="623"/>
      <c r="P66" s="19"/>
      <c r="Q66" s="19"/>
    </row>
    <row r="67" spans="2:17" ht="12" customHeight="1" x14ac:dyDescent="0.2">
      <c r="P67" s="19"/>
      <c r="Q67" s="19"/>
    </row>
    <row r="68" spans="2:17" x14ac:dyDescent="0.2">
      <c r="B68" s="258" t="s">
        <v>217</v>
      </c>
      <c r="C68" s="258"/>
      <c r="D68" s="258"/>
      <c r="E68" s="258"/>
      <c r="F68" s="258"/>
      <c r="G68" s="258"/>
      <c r="H68" s="258"/>
      <c r="I68" s="258"/>
      <c r="J68" s="258"/>
      <c r="P68" s="19"/>
      <c r="Q68" s="19"/>
    </row>
    <row r="69" spans="2:17" ht="12" customHeight="1" x14ac:dyDescent="0.2">
      <c r="P69" s="19"/>
      <c r="Q69" s="19"/>
    </row>
    <row r="70" spans="2:17" ht="15" customHeight="1" x14ac:dyDescent="0.35">
      <c r="B70" s="622" t="s">
        <v>432</v>
      </c>
      <c r="C70" s="623"/>
      <c r="D70" s="623"/>
      <c r="E70" s="623"/>
      <c r="F70" s="623"/>
      <c r="G70" s="623"/>
      <c r="H70" s="623"/>
      <c r="I70" s="623"/>
      <c r="J70" s="623"/>
      <c r="L70" s="231" t="s">
        <v>639</v>
      </c>
      <c r="M70" s="232"/>
      <c r="N70" s="232"/>
      <c r="O70" s="232"/>
      <c r="P70" s="233"/>
      <c r="Q70" s="19"/>
    </row>
    <row r="71" spans="2:17" ht="12" customHeight="1" x14ac:dyDescent="0.2">
      <c r="L71" s="234"/>
      <c r="M71" s="222"/>
      <c r="N71" s="222"/>
      <c r="O71" s="222"/>
      <c r="P71" s="235"/>
      <c r="Q71" s="19"/>
    </row>
    <row r="72" spans="2:17" ht="15.75" customHeight="1" x14ac:dyDescent="0.2">
      <c r="B72" s="213" t="s">
        <v>1177</v>
      </c>
      <c r="C72" s="213"/>
      <c r="D72" s="213"/>
      <c r="E72" s="213"/>
      <c r="F72" s="213"/>
      <c r="G72" s="213"/>
      <c r="H72" s="213"/>
      <c r="I72" s="213"/>
      <c r="J72" s="213"/>
      <c r="L72" s="625" t="s">
        <v>640</v>
      </c>
      <c r="M72" s="626"/>
      <c r="N72" s="626"/>
      <c r="O72" s="626"/>
      <c r="P72" s="627"/>
      <c r="Q72" s="19"/>
    </row>
    <row r="73" spans="2:17" ht="15.75" customHeight="1" x14ac:dyDescent="0.2">
      <c r="B73" s="213"/>
      <c r="C73" s="213"/>
      <c r="D73" s="213"/>
      <c r="E73" s="213"/>
      <c r="F73" s="213"/>
      <c r="G73" s="213"/>
      <c r="H73" s="213"/>
      <c r="I73" s="213"/>
      <c r="J73" s="213"/>
      <c r="L73" s="193"/>
      <c r="M73" s="193"/>
      <c r="N73" s="193"/>
      <c r="O73" s="193"/>
      <c r="P73" s="19"/>
      <c r="Q73" s="19"/>
    </row>
    <row r="74" spans="2:17" x14ac:dyDescent="0.2">
      <c r="B74" s="213"/>
      <c r="C74" s="213"/>
      <c r="D74" s="213"/>
      <c r="E74" s="213"/>
      <c r="F74" s="213"/>
      <c r="G74" s="213"/>
      <c r="H74" s="213"/>
      <c r="I74" s="213"/>
      <c r="J74" s="213"/>
      <c r="P74" s="19"/>
      <c r="Q74" s="19"/>
    </row>
    <row r="75" spans="2:17" x14ac:dyDescent="0.2">
      <c r="B75" s="213" t="s">
        <v>1352</v>
      </c>
      <c r="C75" s="213"/>
      <c r="D75" s="213"/>
      <c r="E75" s="213"/>
      <c r="F75" s="213"/>
      <c r="G75" s="213"/>
      <c r="H75" s="213"/>
      <c r="I75" s="213"/>
      <c r="J75" s="213"/>
      <c r="P75" s="19"/>
      <c r="Q75" s="19"/>
    </row>
    <row r="76" spans="2:17" x14ac:dyDescent="0.2">
      <c r="B76" s="213"/>
      <c r="C76" s="213"/>
      <c r="D76" s="213"/>
      <c r="E76" s="213"/>
      <c r="F76" s="213"/>
      <c r="G76" s="213"/>
      <c r="H76" s="213"/>
      <c r="I76" s="213"/>
      <c r="J76" s="213"/>
      <c r="L76" s="82"/>
      <c r="M76" s="82"/>
      <c r="O76" s="82"/>
      <c r="P76" s="19"/>
      <c r="Q76" s="19"/>
    </row>
    <row r="77" spans="2:17" x14ac:dyDescent="0.2">
      <c r="B77" s="213"/>
      <c r="C77" s="213"/>
      <c r="D77" s="213"/>
      <c r="E77" s="213"/>
      <c r="F77" s="213"/>
      <c r="G77" s="213"/>
      <c r="H77" s="213"/>
      <c r="I77" s="213"/>
      <c r="J77" s="213"/>
      <c r="L77" s="82"/>
      <c r="M77" s="82"/>
      <c r="N77" s="82"/>
      <c r="O77" s="82"/>
      <c r="P77" s="19"/>
      <c r="Q77" s="19"/>
    </row>
    <row r="78" spans="2:17" x14ac:dyDescent="0.2">
      <c r="B78" s="213"/>
      <c r="C78" s="213"/>
      <c r="D78" s="213"/>
      <c r="E78" s="213"/>
      <c r="F78" s="213"/>
      <c r="G78" s="213"/>
      <c r="H78" s="213"/>
      <c r="I78" s="213"/>
      <c r="J78" s="213"/>
      <c r="L78" s="82"/>
      <c r="M78" s="82"/>
      <c r="N78" s="82"/>
      <c r="O78" s="82"/>
      <c r="P78" s="19"/>
      <c r="Q78" s="19"/>
    </row>
    <row r="79" spans="2:17" x14ac:dyDescent="0.2">
      <c r="B79" s="213"/>
      <c r="C79" s="213"/>
      <c r="D79" s="213"/>
      <c r="E79" s="213"/>
      <c r="F79" s="213"/>
      <c r="G79" s="213"/>
      <c r="H79" s="213"/>
      <c r="I79" s="213"/>
      <c r="J79" s="213"/>
      <c r="L79" s="82"/>
      <c r="M79" s="82"/>
      <c r="N79" s="82"/>
      <c r="O79" s="82"/>
      <c r="P79" s="19"/>
      <c r="Q79" s="19"/>
    </row>
    <row r="80" spans="2:17" x14ac:dyDescent="0.2">
      <c r="B80" s="213"/>
      <c r="C80" s="213"/>
      <c r="D80" s="213"/>
      <c r="E80" s="213"/>
      <c r="F80" s="213"/>
      <c r="G80" s="213"/>
      <c r="H80" s="213"/>
      <c r="I80" s="213"/>
      <c r="J80" s="213"/>
      <c r="L80" s="82"/>
      <c r="N80" s="82"/>
      <c r="O80" s="82"/>
      <c r="P80" s="19"/>
      <c r="Q80" s="19"/>
    </row>
    <row r="81" spans="2:17" x14ac:dyDescent="0.2">
      <c r="B81" s="213"/>
      <c r="C81" s="213"/>
      <c r="D81" s="213"/>
      <c r="E81" s="213"/>
      <c r="F81" s="213"/>
      <c r="G81" s="213"/>
      <c r="H81" s="213"/>
      <c r="I81" s="213"/>
      <c r="J81" s="213"/>
      <c r="L81" s="82"/>
      <c r="N81" s="82"/>
      <c r="O81" s="82"/>
      <c r="P81" s="19"/>
      <c r="Q81" s="19"/>
    </row>
    <row r="82" spans="2:17" x14ac:dyDescent="0.2">
      <c r="B82" s="213"/>
      <c r="C82" s="213"/>
      <c r="D82" s="213"/>
      <c r="E82" s="213"/>
      <c r="F82" s="213"/>
      <c r="G82" s="213"/>
      <c r="H82" s="213"/>
      <c r="I82" s="213"/>
      <c r="J82" s="213"/>
      <c r="L82" s="82"/>
      <c r="N82" s="82"/>
      <c r="O82" s="82"/>
      <c r="P82" s="19"/>
      <c r="Q82" s="19"/>
    </row>
    <row r="83" spans="2:17" x14ac:dyDescent="0.2">
      <c r="B83" s="213"/>
      <c r="C83" s="213"/>
      <c r="D83" s="213"/>
      <c r="E83" s="213"/>
      <c r="F83" s="213"/>
      <c r="G83" s="213"/>
      <c r="H83" s="213"/>
      <c r="I83" s="213"/>
      <c r="J83" s="213"/>
      <c r="L83" s="82"/>
      <c r="N83" s="82"/>
      <c r="O83" s="82"/>
      <c r="P83" s="19"/>
      <c r="Q83" s="19"/>
    </row>
    <row r="84" spans="2:17" x14ac:dyDescent="0.2">
      <c r="B84" s="213"/>
      <c r="C84" s="213"/>
      <c r="D84" s="213"/>
      <c r="E84" s="213"/>
      <c r="F84" s="213"/>
      <c r="G84" s="213"/>
      <c r="H84" s="213"/>
      <c r="I84" s="213"/>
      <c r="J84" s="213"/>
      <c r="L84" s="82"/>
      <c r="M84" s="82"/>
      <c r="N84" s="82"/>
      <c r="O84" s="82"/>
      <c r="P84" s="19"/>
      <c r="Q84" s="19"/>
    </row>
    <row r="85" spans="2:17" x14ac:dyDescent="0.2">
      <c r="L85" s="82"/>
      <c r="M85" s="82"/>
      <c r="N85" s="82"/>
      <c r="P85" s="19"/>
      <c r="Q85" s="19"/>
    </row>
    <row r="86" spans="2:17" ht="15" customHeight="1" x14ac:dyDescent="0.35">
      <c r="B86" s="622" t="s">
        <v>96</v>
      </c>
      <c r="C86" s="623"/>
      <c r="D86" s="623"/>
      <c r="E86" s="623"/>
      <c r="F86" s="623"/>
      <c r="G86" s="623"/>
      <c r="H86" s="623"/>
      <c r="I86" s="623"/>
      <c r="J86" s="623"/>
      <c r="L86" s="82"/>
      <c r="M86" s="82"/>
      <c r="O86" s="82"/>
      <c r="P86" s="19"/>
      <c r="Q86" s="19"/>
    </row>
    <row r="87" spans="2:17" ht="15" customHeight="1" x14ac:dyDescent="0.2">
      <c r="P87" s="19"/>
      <c r="Q87" s="19"/>
    </row>
    <row r="88" spans="2:17" x14ac:dyDescent="0.2">
      <c r="P88" s="19"/>
      <c r="Q88" s="19"/>
    </row>
    <row r="89" spans="2:17" ht="18.75" x14ac:dyDescent="0.2">
      <c r="B89" s="628" t="s">
        <v>97</v>
      </c>
      <c r="C89" s="243"/>
      <c r="D89" s="243"/>
      <c r="E89" s="243"/>
      <c r="F89" s="243"/>
      <c r="G89" s="243"/>
      <c r="H89" s="243"/>
      <c r="I89" s="243"/>
      <c r="J89" s="243"/>
      <c r="P89" s="19"/>
      <c r="Q89" s="19"/>
    </row>
    <row r="90" spans="2:17" ht="15" customHeight="1" x14ac:dyDescent="0.2">
      <c r="P90" s="19"/>
      <c r="Q90" s="19"/>
    </row>
    <row r="91" spans="2:17" x14ac:dyDescent="0.2">
      <c r="P91" s="19"/>
      <c r="Q91" s="19"/>
    </row>
    <row r="92" spans="2:17" ht="18.75" x14ac:dyDescent="0.2">
      <c r="B92" s="628" t="s">
        <v>98</v>
      </c>
      <c r="C92" s="243"/>
      <c r="D92" s="243"/>
      <c r="E92" s="243"/>
      <c r="F92" s="243"/>
      <c r="G92" s="243"/>
      <c r="H92" s="243"/>
      <c r="I92" s="243"/>
      <c r="J92" s="243"/>
      <c r="P92" s="19"/>
      <c r="Q92" s="19"/>
    </row>
    <row r="93" spans="2:17" x14ac:dyDescent="0.2">
      <c r="P93" s="19"/>
      <c r="Q93" s="19"/>
    </row>
    <row r="94" spans="2:17" x14ac:dyDescent="0.2">
      <c r="P94" s="19"/>
      <c r="Q94" s="19"/>
    </row>
    <row r="95" spans="2:17" x14ac:dyDescent="0.2">
      <c r="P95" s="19"/>
      <c r="Q95" s="19"/>
    </row>
    <row r="96" spans="2:17" ht="18.75" x14ac:dyDescent="0.2">
      <c r="B96" s="628" t="s">
        <v>99</v>
      </c>
      <c r="C96" s="243"/>
      <c r="D96" s="243"/>
      <c r="E96" s="243"/>
      <c r="F96" s="243"/>
      <c r="G96" s="243"/>
      <c r="H96" s="243"/>
      <c r="I96" s="243"/>
      <c r="J96" s="243"/>
      <c r="P96" s="19"/>
      <c r="Q96" s="19"/>
    </row>
    <row r="97" spans="1:17" x14ac:dyDescent="0.2">
      <c r="P97" s="19"/>
      <c r="Q97" s="19"/>
    </row>
    <row r="98" spans="1:17" ht="15" customHeight="1" x14ac:dyDescent="0.2">
      <c r="P98" s="19"/>
      <c r="Q98" s="19"/>
    </row>
    <row r="99" spans="1:17" ht="15" customHeight="1" x14ac:dyDescent="0.2">
      <c r="P99" s="19"/>
      <c r="Q99" s="19"/>
    </row>
    <row r="100" spans="1:17" x14ac:dyDescent="0.2">
      <c r="A100" s="19"/>
      <c r="B100" s="19"/>
      <c r="C100" s="19"/>
      <c r="D100" s="19"/>
      <c r="E100" s="19"/>
      <c r="F100" s="19"/>
      <c r="G100" s="19"/>
      <c r="H100" s="19"/>
      <c r="I100" s="19"/>
      <c r="J100" s="19"/>
      <c r="K100" s="19"/>
      <c r="L100" s="19"/>
      <c r="M100" s="19"/>
      <c r="N100" s="19"/>
      <c r="O100" s="19"/>
      <c r="P100" s="19"/>
      <c r="Q100" s="19"/>
    </row>
    <row r="101" spans="1:17" x14ac:dyDescent="0.2">
      <c r="P101" s="19"/>
      <c r="Q101" s="19"/>
    </row>
    <row r="102" spans="1:17" x14ac:dyDescent="0.2">
      <c r="B102" s="251" t="s">
        <v>264</v>
      </c>
      <c r="C102" s="251"/>
      <c r="D102" s="251"/>
      <c r="P102" s="19"/>
      <c r="Q102" s="19"/>
    </row>
    <row r="103" spans="1:17" x14ac:dyDescent="0.2">
      <c r="B103" s="250"/>
      <c r="C103" s="250"/>
      <c r="D103" s="250"/>
      <c r="P103" s="19"/>
      <c r="Q103" s="19"/>
    </row>
    <row r="104" spans="1:17" x14ac:dyDescent="0.2">
      <c r="B104" s="246" t="s">
        <v>242</v>
      </c>
      <c r="C104" s="246"/>
      <c r="D104" s="246"/>
      <c r="P104" s="19"/>
      <c r="Q104" s="19"/>
    </row>
    <row r="105" spans="1:17" x14ac:dyDescent="0.2">
      <c r="P105" s="19"/>
      <c r="Q105" s="19"/>
    </row>
    <row r="106" spans="1:17" x14ac:dyDescent="0.2">
      <c r="P106" s="19"/>
      <c r="Q106" s="19"/>
    </row>
    <row r="107" spans="1:17" x14ac:dyDescent="0.2">
      <c r="B107" s="213" t="s">
        <v>1023</v>
      </c>
      <c r="C107" s="213"/>
      <c r="D107" s="213"/>
      <c r="E107" s="213"/>
      <c r="F107" s="213"/>
      <c r="G107" s="213"/>
      <c r="H107" s="213"/>
      <c r="I107" s="213"/>
      <c r="J107" s="213"/>
      <c r="P107" s="19"/>
      <c r="Q107" s="19"/>
    </row>
    <row r="108" spans="1:17" x14ac:dyDescent="0.2">
      <c r="B108" s="213"/>
      <c r="C108" s="213"/>
      <c r="D108" s="213"/>
      <c r="E108" s="213"/>
      <c r="F108" s="213"/>
      <c r="G108" s="213"/>
      <c r="H108" s="213"/>
      <c r="I108" s="213"/>
      <c r="J108" s="213"/>
      <c r="P108" s="19"/>
      <c r="Q108" s="19"/>
    </row>
    <row r="109" spans="1:17" x14ac:dyDescent="0.2">
      <c r="B109" s="213"/>
      <c r="C109" s="213"/>
      <c r="D109" s="213"/>
      <c r="E109" s="213"/>
      <c r="F109" s="213"/>
      <c r="G109" s="213"/>
      <c r="H109" s="213"/>
      <c r="I109" s="213"/>
      <c r="J109" s="213"/>
      <c r="P109" s="19"/>
      <c r="Q109" s="19"/>
    </row>
    <row r="110" spans="1:17" x14ac:dyDescent="0.2">
      <c r="B110" s="213"/>
      <c r="C110" s="213"/>
      <c r="D110" s="213"/>
      <c r="E110" s="213"/>
      <c r="F110" s="213"/>
      <c r="G110" s="213"/>
      <c r="H110" s="213"/>
      <c r="I110" s="213"/>
      <c r="J110" s="213"/>
      <c r="P110" s="19"/>
      <c r="Q110" s="19"/>
    </row>
    <row r="111" spans="1:17" x14ac:dyDescent="0.2">
      <c r="B111" s="213"/>
      <c r="C111" s="213"/>
      <c r="D111" s="213"/>
      <c r="E111" s="213"/>
      <c r="F111" s="213"/>
      <c r="G111" s="213"/>
      <c r="H111" s="213"/>
      <c r="I111" s="213"/>
      <c r="J111" s="213"/>
      <c r="P111" s="19"/>
      <c r="Q111" s="19"/>
    </row>
    <row r="112" spans="1:17" x14ac:dyDescent="0.2">
      <c r="B112" s="213"/>
      <c r="C112" s="213"/>
      <c r="D112" s="213"/>
      <c r="E112" s="213"/>
      <c r="F112" s="213"/>
      <c r="G112" s="213"/>
      <c r="H112" s="213"/>
      <c r="I112" s="213"/>
      <c r="J112" s="213"/>
      <c r="P112" s="19"/>
      <c r="Q112" s="19"/>
    </row>
    <row r="113" spans="2:17" ht="15.75" x14ac:dyDescent="0.2">
      <c r="B113" s="91" t="s">
        <v>58</v>
      </c>
      <c r="C113" s="74"/>
      <c r="D113" s="74"/>
      <c r="E113" s="74"/>
      <c r="F113" s="74"/>
      <c r="G113" s="74"/>
      <c r="H113" s="74"/>
      <c r="I113" s="74"/>
      <c r="J113" s="74"/>
      <c r="P113" s="19"/>
      <c r="Q113" s="19"/>
    </row>
    <row r="114" spans="2:17" x14ac:dyDescent="0.2">
      <c r="B114" s="240" t="s">
        <v>1178</v>
      </c>
      <c r="C114" s="240"/>
      <c r="D114" s="240"/>
      <c r="E114" s="240"/>
      <c r="F114" s="240"/>
      <c r="G114" s="240"/>
      <c r="H114" s="240"/>
      <c r="I114" s="240"/>
      <c r="J114" s="240"/>
      <c r="P114" s="19"/>
      <c r="Q114" s="19"/>
    </row>
    <row r="115" spans="2:17" x14ac:dyDescent="0.2">
      <c r="B115" s="240"/>
      <c r="C115" s="240"/>
      <c r="D115" s="240"/>
      <c r="E115" s="240"/>
      <c r="F115" s="240"/>
      <c r="G115" s="240"/>
      <c r="H115" s="240"/>
      <c r="I115" s="240"/>
      <c r="J115" s="240"/>
      <c r="P115" s="19"/>
      <c r="Q115" s="19"/>
    </row>
    <row r="116" spans="2:17" ht="18.75" customHeight="1" x14ac:dyDescent="0.2">
      <c r="B116" s="628" t="s">
        <v>749</v>
      </c>
      <c r="C116" s="628"/>
      <c r="D116" s="628"/>
      <c r="E116" s="628"/>
      <c r="F116" s="628"/>
      <c r="G116" s="628"/>
      <c r="H116" s="628"/>
      <c r="I116" s="628"/>
      <c r="J116" s="628"/>
      <c r="P116" s="19"/>
      <c r="Q116" s="19"/>
    </row>
    <row r="117" spans="2:17" x14ac:dyDescent="0.2">
      <c r="B117" s="628"/>
      <c r="C117" s="628"/>
      <c r="D117" s="628"/>
      <c r="E117" s="628"/>
      <c r="F117" s="628"/>
      <c r="G117" s="628"/>
      <c r="H117" s="628"/>
      <c r="I117" s="628"/>
      <c r="J117" s="628"/>
      <c r="P117" s="19"/>
      <c r="Q117" s="19"/>
    </row>
    <row r="118" spans="2:17" x14ac:dyDescent="0.2">
      <c r="B118" s="213" t="s">
        <v>941</v>
      </c>
      <c r="C118" s="213"/>
      <c r="D118" s="213"/>
      <c r="E118" s="213"/>
      <c r="F118" s="213"/>
      <c r="G118" s="213"/>
      <c r="H118" s="213"/>
      <c r="I118" s="213"/>
      <c r="J118" s="213"/>
      <c r="P118" s="19"/>
      <c r="Q118" s="19"/>
    </row>
    <row r="119" spans="2:17" x14ac:dyDescent="0.2">
      <c r="B119" s="213"/>
      <c r="C119" s="213"/>
      <c r="D119" s="213"/>
      <c r="E119" s="213"/>
      <c r="F119" s="213"/>
      <c r="G119" s="213"/>
      <c r="H119" s="213"/>
      <c r="I119" s="213"/>
      <c r="J119" s="213"/>
      <c r="P119" s="19"/>
      <c r="Q119" s="19"/>
    </row>
    <row r="120" spans="2:17" x14ac:dyDescent="0.2">
      <c r="B120" s="213"/>
      <c r="C120" s="213"/>
      <c r="D120" s="213"/>
      <c r="E120" s="213"/>
      <c r="F120" s="213"/>
      <c r="G120" s="213"/>
      <c r="H120" s="213"/>
      <c r="I120" s="213"/>
      <c r="J120" s="213"/>
      <c r="P120" s="19"/>
      <c r="Q120" s="19"/>
    </row>
    <row r="121" spans="2:17" x14ac:dyDescent="0.2">
      <c r="B121" s="213"/>
      <c r="C121" s="213"/>
      <c r="D121" s="213"/>
      <c r="E121" s="213"/>
      <c r="F121" s="213"/>
      <c r="G121" s="213"/>
      <c r="H121" s="213"/>
      <c r="I121" s="213"/>
      <c r="J121" s="213"/>
      <c r="P121" s="19"/>
      <c r="Q121" s="19"/>
    </row>
    <row r="122" spans="2:17" x14ac:dyDescent="0.2">
      <c r="B122" s="213"/>
      <c r="C122" s="213"/>
      <c r="D122" s="213"/>
      <c r="E122" s="213"/>
      <c r="F122" s="213"/>
      <c r="G122" s="213"/>
      <c r="H122" s="213"/>
      <c r="I122" s="213"/>
      <c r="J122" s="213"/>
      <c r="P122" s="19"/>
      <c r="Q122" s="19"/>
    </row>
    <row r="123" spans="2:17" x14ac:dyDescent="0.2">
      <c r="B123" s="213"/>
      <c r="C123" s="213"/>
      <c r="D123" s="213"/>
      <c r="E123" s="213"/>
      <c r="F123" s="213"/>
      <c r="G123" s="213"/>
      <c r="H123" s="213"/>
      <c r="I123" s="213"/>
      <c r="J123" s="213"/>
      <c r="P123" s="19"/>
      <c r="Q123" s="19"/>
    </row>
    <row r="124" spans="2:17" x14ac:dyDescent="0.2">
      <c r="B124" s="213"/>
      <c r="C124" s="213"/>
      <c r="D124" s="213"/>
      <c r="E124" s="213"/>
      <c r="F124" s="213"/>
      <c r="G124" s="213"/>
      <c r="H124" s="213"/>
      <c r="I124" s="213"/>
      <c r="J124" s="213"/>
      <c r="P124" s="19"/>
      <c r="Q124" s="19"/>
    </row>
    <row r="125" spans="2:17" ht="15.6" customHeight="1" x14ac:dyDescent="0.2">
      <c r="B125" s="582" t="s">
        <v>855</v>
      </c>
      <c r="C125" s="582"/>
      <c r="D125" s="582"/>
      <c r="E125" s="582"/>
      <c r="F125" s="582"/>
      <c r="G125" s="582"/>
      <c r="H125" s="582"/>
      <c r="I125" s="582"/>
      <c r="J125" s="582"/>
      <c r="P125" s="19"/>
      <c r="Q125" s="19"/>
    </row>
    <row r="126" spans="2:17" ht="15.6" customHeight="1" x14ac:dyDescent="0.2">
      <c r="B126" s="582"/>
      <c r="C126" s="582"/>
      <c r="D126" s="582"/>
      <c r="E126" s="582"/>
      <c r="F126" s="582"/>
      <c r="G126" s="582"/>
      <c r="H126" s="582"/>
      <c r="I126" s="582"/>
      <c r="J126" s="582"/>
      <c r="P126" s="19"/>
      <c r="Q126" s="19"/>
    </row>
    <row r="127" spans="2:17" ht="15" customHeight="1" x14ac:dyDescent="0.2">
      <c r="B127" s="213" t="s">
        <v>1180</v>
      </c>
      <c r="C127" s="213"/>
      <c r="D127" s="213"/>
      <c r="E127" s="213"/>
      <c r="F127" s="213"/>
      <c r="G127" s="213"/>
      <c r="H127" s="213"/>
      <c r="I127" s="213"/>
      <c r="J127" s="213"/>
      <c r="P127" s="19"/>
      <c r="Q127" s="19"/>
    </row>
    <row r="128" spans="2:17" x14ac:dyDescent="0.2">
      <c r="B128" s="213"/>
      <c r="C128" s="213"/>
      <c r="D128" s="213"/>
      <c r="E128" s="213"/>
      <c r="F128" s="213"/>
      <c r="G128" s="213"/>
      <c r="H128" s="213"/>
      <c r="I128" s="213"/>
      <c r="J128" s="213"/>
      <c r="P128" s="19"/>
      <c r="Q128" s="19"/>
    </row>
    <row r="129" spans="2:17" x14ac:dyDescent="0.2">
      <c r="B129" s="213"/>
      <c r="C129" s="213"/>
      <c r="D129" s="213"/>
      <c r="E129" s="213"/>
      <c r="F129" s="213"/>
      <c r="G129" s="213"/>
      <c r="H129" s="213"/>
      <c r="I129" s="213"/>
      <c r="J129" s="213"/>
      <c r="P129" s="19"/>
      <c r="Q129" s="19"/>
    </row>
    <row r="130" spans="2:17" x14ac:dyDescent="0.2">
      <c r="B130" s="213"/>
      <c r="C130" s="213"/>
      <c r="D130" s="213"/>
      <c r="E130" s="213"/>
      <c r="F130" s="213"/>
      <c r="G130" s="213"/>
      <c r="H130" s="213"/>
      <c r="I130" s="213"/>
      <c r="J130" s="213"/>
      <c r="P130" s="19"/>
      <c r="Q130" s="19"/>
    </row>
    <row r="131" spans="2:17" x14ac:dyDescent="0.2">
      <c r="B131" s="213"/>
      <c r="C131" s="213"/>
      <c r="D131" s="213"/>
      <c r="E131" s="213"/>
      <c r="F131" s="213"/>
      <c r="G131" s="213"/>
      <c r="H131" s="213"/>
      <c r="I131" s="213"/>
      <c r="J131" s="213"/>
      <c r="P131" s="19"/>
      <c r="Q131" s="19"/>
    </row>
    <row r="132" spans="2:17" x14ac:dyDescent="0.2">
      <c r="B132" s="213"/>
      <c r="C132" s="213"/>
      <c r="D132" s="213"/>
      <c r="E132" s="213"/>
      <c r="F132" s="213"/>
      <c r="G132" s="213"/>
      <c r="H132" s="213"/>
      <c r="I132" s="213"/>
      <c r="J132" s="213"/>
      <c r="P132" s="19"/>
      <c r="Q132" s="19"/>
    </row>
    <row r="133" spans="2:17" x14ac:dyDescent="0.2">
      <c r="B133" s="213"/>
      <c r="C133" s="213"/>
      <c r="D133" s="213"/>
      <c r="E133" s="213"/>
      <c r="F133" s="213"/>
      <c r="G133" s="213"/>
      <c r="H133" s="213"/>
      <c r="I133" s="213"/>
      <c r="J133" s="213"/>
      <c r="P133" s="19"/>
      <c r="Q133" s="19"/>
    </row>
    <row r="134" spans="2:17" x14ac:dyDescent="0.2">
      <c r="B134" s="213"/>
      <c r="C134" s="213"/>
      <c r="D134" s="213"/>
      <c r="E134" s="213"/>
      <c r="F134" s="213"/>
      <c r="G134" s="213"/>
      <c r="H134" s="213"/>
      <c r="I134" s="213"/>
      <c r="J134" s="213"/>
      <c r="P134" s="19"/>
      <c r="Q134" s="19"/>
    </row>
    <row r="135" spans="2:17" x14ac:dyDescent="0.2">
      <c r="B135" s="258" t="s">
        <v>158</v>
      </c>
      <c r="C135" s="258"/>
      <c r="D135" s="258"/>
      <c r="E135" s="258"/>
      <c r="F135" s="258"/>
      <c r="G135" s="258"/>
      <c r="H135" s="258"/>
      <c r="I135" s="258"/>
      <c r="J135" s="258"/>
      <c r="P135" s="19"/>
      <c r="Q135" s="19"/>
    </row>
    <row r="136" spans="2:17" ht="15" customHeight="1" x14ac:dyDescent="0.2">
      <c r="B136" s="213" t="s">
        <v>856</v>
      </c>
      <c r="C136" s="213"/>
      <c r="D136" s="213"/>
      <c r="E136" s="213"/>
      <c r="F136" s="213"/>
      <c r="G136" s="213"/>
      <c r="H136" s="213"/>
      <c r="I136" s="213"/>
      <c r="J136" s="213"/>
      <c r="P136" s="19"/>
      <c r="Q136" s="19"/>
    </row>
    <row r="137" spans="2:17" ht="15" customHeight="1" x14ac:dyDescent="0.2">
      <c r="B137" s="213"/>
      <c r="C137" s="213"/>
      <c r="D137" s="213"/>
      <c r="E137" s="213"/>
      <c r="F137" s="213"/>
      <c r="G137" s="213"/>
      <c r="H137" s="213"/>
      <c r="I137" s="213"/>
      <c r="J137" s="213"/>
      <c r="L137" s="227" t="s">
        <v>371</v>
      </c>
      <c r="M137" s="227"/>
      <c r="N137" s="227"/>
      <c r="P137" s="19"/>
      <c r="Q137" s="19"/>
    </row>
    <row r="138" spans="2:17" x14ac:dyDescent="0.2">
      <c r="B138" s="213"/>
      <c r="C138" s="213"/>
      <c r="D138" s="213"/>
      <c r="E138" s="213"/>
      <c r="F138" s="213"/>
      <c r="G138" s="213"/>
      <c r="H138" s="213"/>
      <c r="I138" s="213"/>
      <c r="J138" s="213"/>
      <c r="L138" s="227"/>
      <c r="M138" s="227"/>
      <c r="N138" s="227"/>
      <c r="P138" s="19"/>
      <c r="Q138" s="19"/>
    </row>
    <row r="139" spans="2:17" x14ac:dyDescent="0.2">
      <c r="B139" s="213"/>
      <c r="C139" s="213"/>
      <c r="D139" s="213"/>
      <c r="E139" s="213"/>
      <c r="F139" s="213"/>
      <c r="G139" s="213"/>
      <c r="H139" s="213"/>
      <c r="I139" s="213"/>
      <c r="J139" s="213"/>
      <c r="L139" s="227"/>
      <c r="M139" s="227"/>
      <c r="N139" s="227"/>
      <c r="P139" s="19"/>
      <c r="Q139" s="19"/>
    </row>
    <row r="140" spans="2:17" x14ac:dyDescent="0.2">
      <c r="B140" s="213"/>
      <c r="C140" s="213"/>
      <c r="D140" s="213"/>
      <c r="E140" s="213"/>
      <c r="F140" s="213"/>
      <c r="G140" s="213"/>
      <c r="H140" s="213"/>
      <c r="I140" s="213"/>
      <c r="J140" s="213"/>
      <c r="P140" s="19"/>
      <c r="Q140" s="19"/>
    </row>
    <row r="141" spans="2:17" x14ac:dyDescent="0.2">
      <c r="P141" s="19"/>
      <c r="Q141" s="19"/>
    </row>
    <row r="142" spans="2:17" x14ac:dyDescent="0.2">
      <c r="B142" s="213" t="s">
        <v>857</v>
      </c>
      <c r="C142" s="213"/>
      <c r="D142" s="213"/>
      <c r="E142" s="213"/>
      <c r="F142" s="213"/>
      <c r="G142" s="213"/>
      <c r="H142" s="213"/>
      <c r="I142" s="213"/>
      <c r="J142" s="213"/>
      <c r="P142" s="19"/>
      <c r="Q142" s="19"/>
    </row>
    <row r="143" spans="2:17" x14ac:dyDescent="0.2">
      <c r="B143" s="213"/>
      <c r="C143" s="213"/>
      <c r="D143" s="213"/>
      <c r="E143" s="213"/>
      <c r="F143" s="213"/>
      <c r="G143" s="213"/>
      <c r="H143" s="213"/>
      <c r="I143" s="213"/>
      <c r="J143" s="213"/>
      <c r="P143" s="19"/>
      <c r="Q143" s="19"/>
    </row>
    <row r="144" spans="2:17" ht="15.75" x14ac:dyDescent="0.2">
      <c r="B144" s="91" t="s">
        <v>58</v>
      </c>
      <c r="P144" s="19"/>
      <c r="Q144" s="19"/>
    </row>
    <row r="145" spans="1:17" x14ac:dyDescent="0.2">
      <c r="B145" s="213" t="s">
        <v>1179</v>
      </c>
      <c r="C145" s="213"/>
      <c r="D145" s="213"/>
      <c r="E145" s="213"/>
      <c r="F145" s="213"/>
      <c r="G145" s="213"/>
      <c r="H145" s="213"/>
      <c r="I145" s="213"/>
      <c r="J145" s="213"/>
      <c r="P145" s="19"/>
      <c r="Q145" s="19"/>
    </row>
    <row r="146" spans="1:17" x14ac:dyDescent="0.2">
      <c r="B146" s="213"/>
      <c r="C146" s="213"/>
      <c r="D146" s="213"/>
      <c r="E146" s="213"/>
      <c r="F146" s="213"/>
      <c r="G146" s="213"/>
      <c r="H146" s="213"/>
      <c r="I146" s="213"/>
      <c r="J146" s="213"/>
      <c r="P146" s="19"/>
      <c r="Q146" s="19"/>
    </row>
    <row r="147" spans="1:17" x14ac:dyDescent="0.2">
      <c r="B147" s="213"/>
      <c r="C147" s="213"/>
      <c r="D147" s="213"/>
      <c r="E147" s="213"/>
      <c r="F147" s="213"/>
      <c r="G147" s="213"/>
      <c r="H147" s="213"/>
      <c r="I147" s="213"/>
      <c r="J147" s="213"/>
      <c r="P147" s="19"/>
      <c r="Q147" s="19"/>
    </row>
    <row r="148" spans="1:17" x14ac:dyDescent="0.2">
      <c r="B148" s="213"/>
      <c r="C148" s="213"/>
      <c r="D148" s="213"/>
      <c r="E148" s="213"/>
      <c r="F148" s="213"/>
      <c r="G148" s="213"/>
      <c r="H148" s="213"/>
      <c r="I148" s="213"/>
      <c r="J148" s="213"/>
      <c r="P148" s="19"/>
      <c r="Q148" s="19"/>
    </row>
    <row r="149" spans="1:17" x14ac:dyDescent="0.2">
      <c r="B149" s="213"/>
      <c r="C149" s="213"/>
      <c r="D149" s="213"/>
      <c r="E149" s="213"/>
      <c r="F149" s="213"/>
      <c r="G149" s="213"/>
      <c r="H149" s="213"/>
      <c r="I149" s="213"/>
      <c r="J149" s="213"/>
      <c r="P149" s="19"/>
      <c r="Q149" s="19"/>
    </row>
    <row r="150" spans="1:17" x14ac:dyDescent="0.2">
      <c r="B150" s="213"/>
      <c r="C150" s="213"/>
      <c r="D150" s="213"/>
      <c r="E150" s="213"/>
      <c r="F150" s="213"/>
      <c r="G150" s="213"/>
      <c r="H150" s="213"/>
      <c r="I150" s="213"/>
      <c r="J150" s="213"/>
      <c r="P150" s="19"/>
      <c r="Q150" s="19"/>
    </row>
    <row r="151" spans="1:17" x14ac:dyDescent="0.2">
      <c r="B151" s="213"/>
      <c r="C151" s="213"/>
      <c r="D151" s="213"/>
      <c r="E151" s="213"/>
      <c r="F151" s="213"/>
      <c r="G151" s="213"/>
      <c r="H151" s="213"/>
      <c r="I151" s="213"/>
      <c r="J151" s="213"/>
      <c r="P151" s="19"/>
      <c r="Q151" s="19"/>
    </row>
    <row r="152" spans="1:17" x14ac:dyDescent="0.2">
      <c r="B152" s="213"/>
      <c r="C152" s="213"/>
      <c r="D152" s="213"/>
      <c r="E152" s="213"/>
      <c r="F152" s="213"/>
      <c r="G152" s="213"/>
      <c r="H152" s="213"/>
      <c r="I152" s="213"/>
      <c r="J152" s="213"/>
      <c r="P152" s="19"/>
      <c r="Q152" s="19"/>
    </row>
    <row r="153" spans="1:17" x14ac:dyDescent="0.2">
      <c r="B153" s="213"/>
      <c r="C153" s="213"/>
      <c r="D153" s="213"/>
      <c r="E153" s="213"/>
      <c r="F153" s="213"/>
      <c r="G153" s="213"/>
      <c r="H153" s="213"/>
      <c r="I153" s="213"/>
      <c r="J153" s="213"/>
      <c r="P153" s="19"/>
      <c r="Q153" s="19"/>
    </row>
    <row r="154" spans="1:17" x14ac:dyDescent="0.2">
      <c r="B154" s="213"/>
      <c r="C154" s="213"/>
      <c r="D154" s="213"/>
      <c r="E154" s="213"/>
      <c r="F154" s="213"/>
      <c r="G154" s="213"/>
      <c r="H154" s="213"/>
      <c r="I154" s="213"/>
      <c r="J154" s="213"/>
      <c r="P154" s="19"/>
      <c r="Q154" s="19"/>
    </row>
    <row r="155" spans="1:17" x14ac:dyDescent="0.2">
      <c r="B155" s="213"/>
      <c r="C155" s="213"/>
      <c r="D155" s="213"/>
      <c r="E155" s="213"/>
      <c r="F155" s="213"/>
      <c r="G155" s="213"/>
      <c r="H155" s="213"/>
      <c r="I155" s="213"/>
      <c r="J155" s="213"/>
      <c r="P155" s="19"/>
      <c r="Q155" s="19"/>
    </row>
    <row r="156" spans="1:17" x14ac:dyDescent="0.2">
      <c r="P156" s="19"/>
      <c r="Q156" s="19"/>
    </row>
    <row r="157" spans="1:17" ht="15.75" x14ac:dyDescent="0.2">
      <c r="A157" s="90"/>
      <c r="B157" s="443" t="s">
        <v>162</v>
      </c>
      <c r="C157" s="213"/>
      <c r="D157" s="213"/>
      <c r="E157" s="213"/>
      <c r="F157" s="213"/>
      <c r="G157" s="213"/>
      <c r="H157" s="213"/>
      <c r="I157" s="213"/>
      <c r="J157" s="213"/>
      <c r="P157" s="19"/>
      <c r="Q157" s="19"/>
    </row>
    <row r="158" spans="1:17" x14ac:dyDescent="0.2">
      <c r="B158" s="213"/>
      <c r="C158" s="213"/>
      <c r="D158" s="213"/>
      <c r="E158" s="213"/>
      <c r="F158" s="213"/>
      <c r="G158" s="213"/>
      <c r="H158" s="213"/>
      <c r="I158" s="213"/>
      <c r="J158" s="213"/>
      <c r="P158" s="19"/>
      <c r="Q158" s="19"/>
    </row>
    <row r="159" spans="1:17" x14ac:dyDescent="0.2">
      <c r="B159" s="213"/>
      <c r="C159" s="213"/>
      <c r="D159" s="213"/>
      <c r="E159" s="213"/>
      <c r="F159" s="213"/>
      <c r="G159" s="213"/>
      <c r="H159" s="213"/>
      <c r="I159" s="213"/>
      <c r="J159" s="213"/>
      <c r="P159" s="19"/>
      <c r="Q159" s="19"/>
    </row>
    <row r="160" spans="1:17" ht="15.75" x14ac:dyDescent="0.2">
      <c r="B160" s="91" t="s">
        <v>58</v>
      </c>
      <c r="P160" s="19"/>
      <c r="Q160" s="19"/>
    </row>
    <row r="161" spans="2:17" x14ac:dyDescent="0.2">
      <c r="B161" s="258" t="s">
        <v>328</v>
      </c>
      <c r="C161" s="258"/>
      <c r="D161" s="258"/>
      <c r="E161" s="258"/>
      <c r="F161" s="258"/>
      <c r="G161" s="258"/>
      <c r="H161" s="258"/>
      <c r="I161" s="258"/>
      <c r="J161" s="258"/>
      <c r="P161" s="19"/>
      <c r="Q161" s="19"/>
    </row>
    <row r="162" spans="2:17" x14ac:dyDescent="0.2">
      <c r="P162" s="19"/>
      <c r="Q162" s="19"/>
    </row>
    <row r="163" spans="2:17" x14ac:dyDescent="0.2">
      <c r="P163" s="19"/>
      <c r="Q163" s="19"/>
    </row>
    <row r="164" spans="2:17" x14ac:dyDescent="0.2">
      <c r="P164" s="19"/>
      <c r="Q164" s="19"/>
    </row>
    <row r="165" spans="2:17" x14ac:dyDescent="0.2">
      <c r="P165" s="19"/>
      <c r="Q165" s="19"/>
    </row>
    <row r="166" spans="2:17" x14ac:dyDescent="0.2">
      <c r="B166" s="213" t="s">
        <v>858</v>
      </c>
      <c r="C166" s="213"/>
      <c r="D166" s="213"/>
      <c r="E166" s="213"/>
      <c r="F166" s="213"/>
      <c r="G166" s="213"/>
      <c r="H166" s="213"/>
      <c r="I166" s="213"/>
      <c r="J166" s="213"/>
      <c r="P166" s="19"/>
      <c r="Q166" s="19"/>
    </row>
    <row r="167" spans="2:17" x14ac:dyDescent="0.2">
      <c r="B167" s="213"/>
      <c r="C167" s="213"/>
      <c r="D167" s="213"/>
      <c r="E167" s="213"/>
      <c r="F167" s="213"/>
      <c r="G167" s="213"/>
      <c r="H167" s="213"/>
      <c r="I167" s="213"/>
      <c r="J167" s="213"/>
      <c r="P167" s="19"/>
      <c r="Q167" s="19"/>
    </row>
    <row r="168" spans="2:17" x14ac:dyDescent="0.2">
      <c r="B168" s="213"/>
      <c r="C168" s="213"/>
      <c r="D168" s="213"/>
      <c r="E168" s="213"/>
      <c r="F168" s="213"/>
      <c r="G168" s="213"/>
      <c r="H168" s="213"/>
      <c r="I168" s="213"/>
      <c r="J168" s="213"/>
      <c r="P168" s="19"/>
      <c r="Q168" s="19"/>
    </row>
    <row r="169" spans="2:17" x14ac:dyDescent="0.2">
      <c r="P169" s="19"/>
      <c r="Q169" s="19"/>
    </row>
    <row r="170" spans="2:17" x14ac:dyDescent="0.2">
      <c r="P170" s="19"/>
      <c r="Q170" s="19"/>
    </row>
    <row r="171" spans="2:17" x14ac:dyDescent="0.2">
      <c r="P171" s="19"/>
      <c r="Q171" s="19"/>
    </row>
    <row r="172" spans="2:17" x14ac:dyDescent="0.2">
      <c r="B172" s="213" t="s">
        <v>859</v>
      </c>
      <c r="C172" s="213"/>
      <c r="D172" s="213"/>
      <c r="E172" s="213"/>
      <c r="F172" s="213"/>
      <c r="G172" s="213"/>
      <c r="H172" s="213"/>
      <c r="I172" s="213"/>
      <c r="J172" s="213"/>
      <c r="P172" s="19"/>
      <c r="Q172" s="19"/>
    </row>
    <row r="173" spans="2:17" x14ac:dyDescent="0.2">
      <c r="B173" s="213"/>
      <c r="C173" s="213"/>
      <c r="D173" s="213"/>
      <c r="E173" s="213"/>
      <c r="F173" s="213"/>
      <c r="G173" s="213"/>
      <c r="H173" s="213"/>
      <c r="I173" s="213"/>
      <c r="J173" s="213"/>
      <c r="P173" s="19"/>
      <c r="Q173" s="19"/>
    </row>
    <row r="174" spans="2:17" x14ac:dyDescent="0.2">
      <c r="B174" s="213"/>
      <c r="C174" s="213"/>
      <c r="D174" s="213"/>
      <c r="E174" s="213"/>
      <c r="F174" s="213"/>
      <c r="G174" s="213"/>
      <c r="H174" s="213"/>
      <c r="I174" s="213"/>
      <c r="J174" s="213"/>
      <c r="P174" s="19"/>
      <c r="Q174" s="19"/>
    </row>
    <row r="175" spans="2:17" x14ac:dyDescent="0.2">
      <c r="B175" s="213"/>
      <c r="C175" s="213"/>
      <c r="D175" s="213"/>
      <c r="E175" s="213"/>
      <c r="F175" s="213"/>
      <c r="G175" s="213"/>
      <c r="H175" s="213"/>
      <c r="I175" s="213"/>
      <c r="J175" s="213"/>
      <c r="P175" s="19"/>
      <c r="Q175" s="19"/>
    </row>
    <row r="176" spans="2:17" x14ac:dyDescent="0.2">
      <c r="B176" s="624" t="s">
        <v>1181</v>
      </c>
      <c r="C176" s="624"/>
      <c r="D176" s="624"/>
      <c r="E176" s="624"/>
      <c r="F176" s="624"/>
      <c r="G176" s="624"/>
      <c r="H176" s="624"/>
      <c r="I176" s="624"/>
      <c r="J176" s="624"/>
      <c r="P176" s="19"/>
      <c r="Q176" s="19"/>
    </row>
    <row r="177" spans="1:17" ht="15" customHeight="1" x14ac:dyDescent="0.2">
      <c r="B177" s="624"/>
      <c r="C177" s="624"/>
      <c r="D177" s="624"/>
      <c r="E177" s="624"/>
      <c r="F177" s="624"/>
      <c r="G177" s="624"/>
      <c r="H177" s="624"/>
      <c r="I177" s="624"/>
      <c r="J177" s="624"/>
      <c r="P177" s="19"/>
      <c r="Q177" s="19"/>
    </row>
    <row r="178" spans="1:17" ht="17.25" x14ac:dyDescent="0.35">
      <c r="B178" s="257" t="s">
        <v>0</v>
      </c>
      <c r="C178" s="257"/>
      <c r="D178" s="257"/>
      <c r="E178" s="257"/>
      <c r="F178" s="257"/>
      <c r="G178" s="257"/>
      <c r="H178" s="257"/>
      <c r="I178" s="257"/>
      <c r="J178" s="257"/>
      <c r="P178" s="19"/>
      <c r="Q178" s="19"/>
    </row>
    <row r="179" spans="1:17" x14ac:dyDescent="0.2">
      <c r="B179" s="213" t="s">
        <v>942</v>
      </c>
      <c r="C179" s="213"/>
      <c r="D179" s="213"/>
      <c r="E179" s="213"/>
      <c r="F179" s="213"/>
      <c r="G179" s="213"/>
      <c r="H179" s="213"/>
      <c r="I179" s="213"/>
      <c r="J179" s="213"/>
      <c r="P179" s="19"/>
      <c r="Q179" s="19"/>
    </row>
    <row r="180" spans="1:17" x14ac:dyDescent="0.2">
      <c r="B180" s="213"/>
      <c r="C180" s="213"/>
      <c r="D180" s="213"/>
      <c r="E180" s="213"/>
      <c r="F180" s="213"/>
      <c r="G180" s="213"/>
      <c r="H180" s="213"/>
      <c r="I180" s="213"/>
      <c r="J180" s="213"/>
      <c r="P180" s="19"/>
      <c r="Q180" s="19"/>
    </row>
    <row r="181" spans="1:17" x14ac:dyDescent="0.2">
      <c r="B181" s="213"/>
      <c r="C181" s="213"/>
      <c r="D181" s="213"/>
      <c r="E181" s="213"/>
      <c r="F181" s="213"/>
      <c r="G181" s="213"/>
      <c r="H181" s="213"/>
      <c r="I181" s="213"/>
      <c r="J181" s="213"/>
      <c r="P181" s="19"/>
      <c r="Q181" s="19"/>
    </row>
    <row r="182" spans="1:17" x14ac:dyDescent="0.2">
      <c r="B182" s="213"/>
      <c r="C182" s="213"/>
      <c r="D182" s="213"/>
      <c r="E182" s="213"/>
      <c r="F182" s="213"/>
      <c r="G182" s="213"/>
      <c r="H182" s="213"/>
      <c r="I182" s="213"/>
      <c r="J182" s="213"/>
      <c r="P182" s="19"/>
      <c r="Q182" s="19"/>
    </row>
    <row r="183" spans="1:17" x14ac:dyDescent="0.2">
      <c r="B183" s="213"/>
      <c r="C183" s="213"/>
      <c r="D183" s="213"/>
      <c r="E183" s="213"/>
      <c r="F183" s="213"/>
      <c r="G183" s="213"/>
      <c r="H183" s="213"/>
      <c r="I183" s="213"/>
      <c r="J183" s="213"/>
      <c r="P183" s="19"/>
      <c r="Q183" s="19"/>
    </row>
    <row r="184" spans="1:17" ht="15" customHeight="1" x14ac:dyDescent="0.2">
      <c r="B184" s="213"/>
      <c r="C184" s="213"/>
      <c r="D184" s="213"/>
      <c r="E184" s="213"/>
      <c r="F184" s="213"/>
      <c r="G184" s="213"/>
      <c r="H184" s="213"/>
      <c r="I184" s="213"/>
      <c r="J184" s="213"/>
      <c r="P184" s="19"/>
      <c r="Q184" s="19"/>
    </row>
    <row r="185" spans="1:17" x14ac:dyDescent="0.2">
      <c r="B185" s="213"/>
      <c r="C185" s="213"/>
      <c r="D185" s="213"/>
      <c r="E185" s="213"/>
      <c r="F185" s="213"/>
      <c r="G185" s="213"/>
      <c r="H185" s="213"/>
      <c r="I185" s="213"/>
      <c r="J185" s="213"/>
      <c r="P185" s="19"/>
      <c r="Q185" s="19"/>
    </row>
    <row r="186" spans="1:17" x14ac:dyDescent="0.2">
      <c r="P186" s="19"/>
      <c r="Q186" s="19"/>
    </row>
    <row r="187" spans="1:17" x14ac:dyDescent="0.2">
      <c r="A187" s="16"/>
      <c r="B187" s="16"/>
      <c r="C187" s="16"/>
      <c r="D187" s="16"/>
      <c r="E187" s="16"/>
      <c r="F187" s="16"/>
      <c r="G187" s="16"/>
      <c r="H187" s="16"/>
      <c r="I187" s="16"/>
      <c r="J187" s="214" t="s">
        <v>568</v>
      </c>
      <c r="K187" s="214"/>
      <c r="L187" s="214"/>
      <c r="M187" s="214"/>
      <c r="N187" s="214"/>
      <c r="O187" s="214"/>
      <c r="P187" s="19"/>
      <c r="Q187" s="19"/>
    </row>
    <row r="189" spans="1:17" x14ac:dyDescent="0.2">
      <c r="B189" s="251" t="s">
        <v>264</v>
      </c>
      <c r="C189" s="251"/>
      <c r="D189" s="251"/>
    </row>
    <row r="190" spans="1:17" x14ac:dyDescent="0.2">
      <c r="B190" s="250"/>
      <c r="C190" s="250"/>
      <c r="D190" s="250"/>
    </row>
    <row r="191" spans="1:17" x14ac:dyDescent="0.2">
      <c r="B191" s="246" t="s">
        <v>242</v>
      </c>
      <c r="C191" s="246"/>
      <c r="D191" s="246"/>
    </row>
    <row r="199" spans="11:11" ht="15" customHeight="1" x14ac:dyDescent="0.2">
      <c r="K199" s="596"/>
    </row>
    <row r="200" spans="11:11" x14ac:dyDescent="0.2">
      <c r="K200" s="596"/>
    </row>
    <row r="221" spans="11:11" ht="15" customHeight="1" x14ac:dyDescent="0.2">
      <c r="K221" s="83"/>
    </row>
    <row r="241" spans="3:15" ht="15" customHeight="1" x14ac:dyDescent="0.2">
      <c r="K241" s="83"/>
    </row>
    <row r="245" spans="3:15" x14ac:dyDescent="0.2">
      <c r="C245" s="245"/>
      <c r="D245" s="245"/>
      <c r="E245" s="245"/>
      <c r="F245" s="245"/>
      <c r="G245" s="245"/>
      <c r="H245" s="245"/>
      <c r="I245" s="245"/>
      <c r="J245" s="245"/>
    </row>
    <row r="246" spans="3:15" x14ac:dyDescent="0.2">
      <c r="C246" s="245"/>
      <c r="D246" s="245"/>
      <c r="E246" s="245"/>
      <c r="F246" s="245"/>
      <c r="G246" s="245"/>
      <c r="H246" s="245"/>
      <c r="I246" s="245"/>
      <c r="J246" s="245"/>
    </row>
    <row r="253" spans="3:15" x14ac:dyDescent="0.2">
      <c r="C253" s="245"/>
      <c r="D253" s="245"/>
      <c r="E253" s="245"/>
      <c r="F253" s="245"/>
      <c r="G253" s="245"/>
      <c r="H253" s="245"/>
      <c r="I253" s="245"/>
      <c r="J253" s="245"/>
    </row>
    <row r="254" spans="3:15" x14ac:dyDescent="0.2">
      <c r="C254" s="245"/>
      <c r="D254" s="245"/>
      <c r="E254" s="245"/>
      <c r="F254" s="245"/>
      <c r="G254" s="245"/>
      <c r="H254" s="245"/>
      <c r="I254" s="245"/>
      <c r="J254" s="245"/>
    </row>
    <row r="255" spans="3:15" x14ac:dyDescent="0.2">
      <c r="C255" s="245"/>
      <c r="D255" s="245"/>
      <c r="E255" s="245"/>
      <c r="F255" s="245"/>
      <c r="G255" s="245"/>
      <c r="H255" s="245"/>
      <c r="I255" s="245"/>
      <c r="J255" s="245"/>
      <c r="M255" s="634"/>
      <c r="N255" s="634"/>
      <c r="O255" s="634"/>
    </row>
    <row r="256" spans="3:15" x14ac:dyDescent="0.2">
      <c r="C256" s="245"/>
      <c r="D256" s="245"/>
      <c r="E256" s="245"/>
      <c r="F256" s="245"/>
      <c r="G256" s="245"/>
      <c r="H256" s="245"/>
      <c r="I256" s="245"/>
      <c r="J256" s="245"/>
      <c r="M256" s="634"/>
      <c r="N256" s="634"/>
      <c r="O256" s="634"/>
    </row>
    <row r="258" spans="1:10" ht="15.75" x14ac:dyDescent="0.2">
      <c r="A258" s="90"/>
      <c r="B258" s="258"/>
      <c r="C258" s="258"/>
      <c r="D258" s="258"/>
      <c r="E258" s="258"/>
      <c r="F258" s="258"/>
      <c r="G258" s="258"/>
      <c r="H258" s="258"/>
      <c r="I258" s="258"/>
      <c r="J258" s="258"/>
    </row>
    <row r="260" spans="1:10" ht="15.75" x14ac:dyDescent="0.2">
      <c r="B260" s="92"/>
      <c r="C260" s="591"/>
      <c r="D260" s="258"/>
      <c r="E260" s="258"/>
      <c r="F260" s="258"/>
      <c r="G260" s="258"/>
      <c r="H260" s="258"/>
      <c r="I260" s="258"/>
      <c r="J260" s="258"/>
    </row>
    <row r="262" spans="1:10" ht="15.75" x14ac:dyDescent="0.2">
      <c r="B262" s="92"/>
      <c r="C262" s="591"/>
      <c r="D262" s="591"/>
      <c r="E262" s="591"/>
      <c r="F262" s="591"/>
      <c r="G262" s="591"/>
      <c r="H262" s="591"/>
      <c r="I262" s="591"/>
      <c r="J262" s="591"/>
    </row>
    <row r="263" spans="1:10" x14ac:dyDescent="0.2">
      <c r="G263" s="282"/>
      <c r="H263" s="282"/>
      <c r="I263" s="282"/>
      <c r="J263" s="282"/>
    </row>
    <row r="264" spans="1:10" ht="15.75" x14ac:dyDescent="0.2">
      <c r="A264" s="90"/>
      <c r="B264" s="258"/>
      <c r="C264" s="258"/>
      <c r="D264" s="258"/>
      <c r="E264" s="258"/>
      <c r="F264" s="258"/>
      <c r="G264" s="258"/>
      <c r="H264" s="258"/>
      <c r="I264" s="258"/>
      <c r="J264" s="258"/>
    </row>
    <row r="265" spans="1:10" x14ac:dyDescent="0.2">
      <c r="G265" s="282"/>
      <c r="H265" s="282"/>
      <c r="I265" s="282"/>
      <c r="J265" s="282"/>
    </row>
    <row r="266" spans="1:10" ht="15.75" x14ac:dyDescent="0.2">
      <c r="A266" s="90"/>
      <c r="B266" s="258"/>
      <c r="C266" s="258"/>
      <c r="D266" s="258"/>
      <c r="E266" s="258"/>
      <c r="F266" s="258"/>
      <c r="G266" s="258"/>
      <c r="H266" s="258"/>
      <c r="I266" s="258"/>
      <c r="J266" s="258"/>
    </row>
    <row r="268" spans="1:10" ht="15.75" x14ac:dyDescent="0.2">
      <c r="B268" s="92"/>
      <c r="C268" s="591"/>
      <c r="D268" s="258"/>
      <c r="E268" s="258"/>
      <c r="F268" s="258"/>
      <c r="G268" s="258"/>
      <c r="H268" s="258"/>
      <c r="I268" s="258"/>
      <c r="J268" s="258"/>
    </row>
    <row r="270" spans="1:10" ht="15.75" customHeight="1" x14ac:dyDescent="0.2">
      <c r="B270" s="92"/>
      <c r="C270" s="591"/>
      <c r="D270" s="258"/>
      <c r="E270" s="258"/>
      <c r="F270" s="258"/>
      <c r="G270" s="258"/>
      <c r="H270" s="258"/>
      <c r="I270" s="258"/>
      <c r="J270" s="258"/>
    </row>
    <row r="271" spans="1:10" x14ac:dyDescent="0.2">
      <c r="G271" s="282"/>
      <c r="H271" s="282"/>
      <c r="I271" s="282"/>
      <c r="J271" s="282"/>
    </row>
    <row r="272" spans="1:10" ht="15.75" x14ac:dyDescent="0.2">
      <c r="A272" s="90"/>
      <c r="B272" s="258"/>
      <c r="C272" s="258"/>
      <c r="D272" s="258"/>
      <c r="E272" s="258"/>
      <c r="F272" s="258"/>
      <c r="G272" s="258"/>
      <c r="H272" s="258"/>
      <c r="I272" s="258"/>
      <c r="J272" s="258"/>
    </row>
    <row r="274" spans="1:10" ht="15.75" x14ac:dyDescent="0.2">
      <c r="B274" s="92"/>
      <c r="C274" s="591"/>
      <c r="D274" s="258"/>
      <c r="E274" s="258"/>
      <c r="F274" s="258"/>
      <c r="G274" s="258"/>
      <c r="H274" s="258"/>
      <c r="I274" s="258"/>
      <c r="J274" s="258"/>
    </row>
    <row r="276" spans="1:10" ht="15.75" x14ac:dyDescent="0.2">
      <c r="B276" s="92"/>
      <c r="C276" s="591"/>
      <c r="D276" s="258"/>
      <c r="E276" s="258"/>
      <c r="F276" s="258"/>
      <c r="G276" s="258"/>
      <c r="H276" s="258"/>
      <c r="I276" s="258"/>
      <c r="J276" s="258"/>
    </row>
    <row r="277" spans="1:10" x14ac:dyDescent="0.2">
      <c r="G277" s="282"/>
      <c r="H277" s="282"/>
      <c r="I277" s="282"/>
      <c r="J277" s="282"/>
    </row>
    <row r="278" spans="1:10" ht="15.75" x14ac:dyDescent="0.2">
      <c r="A278" s="90"/>
      <c r="B278" s="258"/>
      <c r="C278" s="258"/>
      <c r="D278" s="258"/>
      <c r="E278" s="258"/>
      <c r="F278" s="258"/>
      <c r="G278" s="258"/>
      <c r="H278" s="258"/>
      <c r="I278" s="258"/>
      <c r="J278" s="258"/>
    </row>
    <row r="279" spans="1:10" x14ac:dyDescent="0.2">
      <c r="G279" s="282"/>
      <c r="H279" s="282"/>
      <c r="I279" s="282"/>
      <c r="J279" s="282"/>
    </row>
    <row r="280" spans="1:10" ht="15.75" x14ac:dyDescent="0.2">
      <c r="A280" s="90"/>
      <c r="B280" s="258"/>
      <c r="C280" s="258"/>
      <c r="D280" s="258"/>
      <c r="E280" s="258"/>
      <c r="F280" s="258"/>
      <c r="G280" s="258"/>
      <c r="H280" s="258"/>
      <c r="I280" s="258"/>
      <c r="J280" s="258"/>
    </row>
    <row r="282" spans="1:10" ht="15.75" x14ac:dyDescent="0.2">
      <c r="B282" s="92"/>
      <c r="C282" s="245"/>
      <c r="D282" s="245"/>
      <c r="E282" s="245"/>
      <c r="F282" s="245"/>
      <c r="G282" s="245"/>
      <c r="H282" s="245"/>
      <c r="I282" s="245"/>
      <c r="J282" s="245"/>
    </row>
    <row r="284" spans="1:10" ht="15.75" x14ac:dyDescent="0.2">
      <c r="B284" s="92"/>
      <c r="C284" s="245"/>
      <c r="D284" s="245"/>
      <c r="E284" s="245"/>
      <c r="F284" s="245"/>
      <c r="G284" s="245"/>
      <c r="H284" s="245"/>
      <c r="I284" s="245"/>
      <c r="J284" s="245"/>
    </row>
    <row r="286" spans="1:10" ht="15.75" x14ac:dyDescent="0.2">
      <c r="B286" s="92"/>
      <c r="C286" s="245"/>
      <c r="D286" s="245"/>
      <c r="E286" s="245"/>
      <c r="F286" s="245"/>
      <c r="G286" s="245"/>
      <c r="H286" s="245"/>
      <c r="I286" s="245"/>
      <c r="J286" s="245"/>
    </row>
    <row r="288" spans="1:10" ht="15" customHeight="1" x14ac:dyDescent="0.2">
      <c r="A288" s="90"/>
      <c r="B288" s="499"/>
      <c r="C288" s="499"/>
      <c r="D288" s="499"/>
      <c r="E288" s="499"/>
      <c r="F288" s="499"/>
      <c r="G288" s="499"/>
      <c r="H288" s="499"/>
      <c r="I288" s="499"/>
      <c r="J288" s="499"/>
    </row>
    <row r="289" spans="2:10" x14ac:dyDescent="0.2">
      <c r="B289" s="499"/>
      <c r="C289" s="499"/>
      <c r="D289" s="499"/>
      <c r="E289" s="499"/>
      <c r="F289" s="499"/>
      <c r="G289" s="499"/>
      <c r="H289" s="499"/>
      <c r="I289" s="499"/>
      <c r="J289" s="499"/>
    </row>
    <row r="291" spans="2:10" ht="15.75" x14ac:dyDescent="0.2">
      <c r="B291" s="92"/>
      <c r="C291" s="582"/>
      <c r="D291" s="582"/>
      <c r="E291" s="582"/>
      <c r="F291" s="582"/>
      <c r="G291" s="582"/>
      <c r="H291" s="582"/>
      <c r="I291" s="582"/>
      <c r="J291" s="582"/>
    </row>
    <row r="293" spans="2:10" ht="15.75" x14ac:dyDescent="0.2">
      <c r="B293" s="92"/>
      <c r="C293" s="582"/>
      <c r="D293" s="582"/>
      <c r="E293" s="582"/>
      <c r="F293" s="582"/>
      <c r="G293" s="582"/>
      <c r="H293" s="582"/>
      <c r="I293" s="582"/>
      <c r="J293" s="582"/>
    </row>
    <row r="295" spans="2:10" ht="15.75" x14ac:dyDescent="0.2">
      <c r="B295" s="92"/>
      <c r="C295" s="582"/>
      <c r="D295" s="582"/>
      <c r="E295" s="582"/>
      <c r="F295" s="582"/>
      <c r="G295" s="582"/>
      <c r="H295" s="582"/>
      <c r="I295" s="582"/>
      <c r="J295" s="582"/>
    </row>
    <row r="297" spans="2:10" ht="15.75" customHeight="1" x14ac:dyDescent="0.2">
      <c r="B297" s="245"/>
      <c r="C297" s="245"/>
      <c r="D297" s="245"/>
      <c r="E297" s="245"/>
      <c r="F297" s="245"/>
      <c r="G297" s="245"/>
      <c r="H297" s="245"/>
      <c r="I297" s="245"/>
      <c r="J297" s="245"/>
    </row>
    <row r="298" spans="2:10" x14ac:dyDescent="0.2">
      <c r="B298" s="245"/>
      <c r="C298" s="245"/>
      <c r="D298" s="245"/>
      <c r="E298" s="245"/>
      <c r="F298" s="245"/>
      <c r="G298" s="245"/>
      <c r="H298" s="245"/>
      <c r="I298" s="245"/>
      <c r="J298" s="245"/>
    </row>
    <row r="299" spans="2:10" x14ac:dyDescent="0.2">
      <c r="B299" s="245"/>
      <c r="C299" s="245"/>
      <c r="D299" s="245"/>
      <c r="E299" s="245"/>
      <c r="F299" s="245"/>
      <c r="G299" s="245"/>
      <c r="H299" s="245"/>
      <c r="I299" s="245"/>
      <c r="J299" s="245"/>
    </row>
    <row r="300" spans="2:10" x14ac:dyDescent="0.2">
      <c r="B300" s="245"/>
      <c r="C300" s="245"/>
      <c r="D300" s="245"/>
      <c r="E300" s="245"/>
      <c r="F300" s="245"/>
      <c r="G300" s="245"/>
      <c r="H300" s="245"/>
      <c r="I300" s="245"/>
      <c r="J300" s="245"/>
    </row>
    <row r="301" spans="2:10" x14ac:dyDescent="0.2">
      <c r="B301" s="245"/>
      <c r="C301" s="245"/>
      <c r="D301" s="245"/>
      <c r="E301" s="245"/>
      <c r="F301" s="245"/>
      <c r="G301" s="245"/>
      <c r="H301" s="245"/>
      <c r="I301" s="245"/>
      <c r="J301" s="245"/>
    </row>
    <row r="302" spans="2:10" x14ac:dyDescent="0.2">
      <c r="B302" s="245"/>
      <c r="C302" s="245"/>
      <c r="D302" s="245"/>
      <c r="E302" s="245"/>
      <c r="F302" s="245"/>
      <c r="G302" s="245"/>
      <c r="H302" s="245"/>
      <c r="I302" s="245"/>
      <c r="J302" s="245"/>
    </row>
    <row r="303" spans="2:10" x14ac:dyDescent="0.2">
      <c r="B303" s="245"/>
      <c r="C303" s="245"/>
      <c r="D303" s="245"/>
      <c r="E303" s="245"/>
      <c r="F303" s="245"/>
      <c r="G303" s="245"/>
      <c r="H303" s="245"/>
      <c r="I303" s="245"/>
      <c r="J303" s="245"/>
    </row>
    <row r="304" spans="2:10" x14ac:dyDescent="0.2">
      <c r="B304" s="245"/>
      <c r="C304" s="245"/>
      <c r="D304" s="245"/>
      <c r="E304" s="245"/>
      <c r="F304" s="245"/>
      <c r="G304" s="245"/>
      <c r="H304" s="245"/>
      <c r="I304" s="245"/>
      <c r="J304" s="245"/>
    </row>
    <row r="305" spans="2:10" x14ac:dyDescent="0.2">
      <c r="B305" s="245"/>
      <c r="C305" s="245"/>
      <c r="D305" s="245"/>
      <c r="E305" s="245"/>
      <c r="F305" s="245"/>
      <c r="G305" s="245"/>
      <c r="H305" s="245"/>
      <c r="I305" s="245"/>
      <c r="J305" s="245"/>
    </row>
    <row r="306" spans="2:10" x14ac:dyDescent="0.2">
      <c r="B306" s="245"/>
      <c r="C306" s="245"/>
      <c r="D306" s="245"/>
      <c r="E306" s="245"/>
      <c r="F306" s="245"/>
      <c r="G306" s="245"/>
      <c r="H306" s="245"/>
      <c r="I306" s="245"/>
      <c r="J306" s="245"/>
    </row>
    <row r="307" spans="2:10" x14ac:dyDescent="0.2">
      <c r="B307" s="245"/>
      <c r="C307" s="245"/>
      <c r="D307" s="245"/>
      <c r="E307" s="245"/>
      <c r="F307" s="245"/>
      <c r="G307" s="245"/>
      <c r="H307" s="245"/>
      <c r="I307" s="245"/>
      <c r="J307" s="245"/>
    </row>
    <row r="308" spans="2:10" x14ac:dyDescent="0.2">
      <c r="B308" s="245"/>
      <c r="C308" s="245"/>
      <c r="D308" s="245"/>
      <c r="E308" s="245"/>
      <c r="F308" s="245"/>
      <c r="G308" s="245"/>
      <c r="H308" s="245"/>
      <c r="I308" s="245"/>
      <c r="J308" s="245"/>
    </row>
    <row r="309" spans="2:10" x14ac:dyDescent="0.2">
      <c r="B309" s="245"/>
      <c r="C309" s="245"/>
      <c r="D309" s="245"/>
      <c r="E309" s="245"/>
      <c r="F309" s="245"/>
      <c r="G309" s="245"/>
      <c r="H309" s="245"/>
      <c r="I309" s="245"/>
      <c r="J309" s="245"/>
    </row>
    <row r="310" spans="2:10" x14ac:dyDescent="0.2">
      <c r="B310" s="245"/>
      <c r="C310" s="245"/>
      <c r="D310" s="245"/>
      <c r="E310" s="245"/>
      <c r="F310" s="245"/>
      <c r="G310" s="245"/>
      <c r="H310" s="245"/>
      <c r="I310" s="245"/>
      <c r="J310" s="245"/>
    </row>
    <row r="311" spans="2:10" x14ac:dyDescent="0.2">
      <c r="B311" s="245"/>
      <c r="C311" s="245"/>
      <c r="D311" s="245"/>
      <c r="E311" s="245"/>
      <c r="F311" s="245"/>
      <c r="G311" s="245"/>
      <c r="H311" s="245"/>
      <c r="I311" s="245"/>
      <c r="J311" s="245"/>
    </row>
    <row r="312" spans="2:10" ht="15" customHeight="1" x14ac:dyDescent="0.2">
      <c r="B312" s="245"/>
      <c r="C312" s="245"/>
      <c r="D312" s="245"/>
      <c r="E312" s="245"/>
      <c r="F312" s="245"/>
      <c r="G312" s="245"/>
      <c r="H312" s="245"/>
      <c r="I312" s="245"/>
      <c r="J312" s="245"/>
    </row>
  </sheetData>
  <sheetProtection algorithmName="SHA-512" hashValue="wyMzDp30ZFGr+2CvwJI2XnhRwQGFk4fL+UxH/WcH/6zcf2BuHoNgkBF08YZ2ukdKWfoK31cJUhGZeh/yOglGyQ==" saltValue="zjjeKcjFlK0JLReVN+xW6w==" spinCount="100000" sheet="1" objects="1" scenarios="1"/>
  <mergeCells count="87">
    <mergeCell ref="B312:J312"/>
    <mergeCell ref="L16:P17"/>
    <mergeCell ref="B103:D103"/>
    <mergeCell ref="B104:D104"/>
    <mergeCell ref="B107:J112"/>
    <mergeCell ref="B127:J134"/>
    <mergeCell ref="B142:J143"/>
    <mergeCell ref="B145:J155"/>
    <mergeCell ref="B114:J115"/>
    <mergeCell ref="B288:J289"/>
    <mergeCell ref="C291:J291"/>
    <mergeCell ref="C293:J293"/>
    <mergeCell ref="C295:J295"/>
    <mergeCell ref="C270:J270"/>
    <mergeCell ref="G271:J271"/>
    <mergeCell ref="B272:J272"/>
    <mergeCell ref="C274:J274"/>
    <mergeCell ref="B297:J307"/>
    <mergeCell ref="C276:J276"/>
    <mergeCell ref="G277:J277"/>
    <mergeCell ref="B308:J311"/>
    <mergeCell ref="B278:J278"/>
    <mergeCell ref="G279:J279"/>
    <mergeCell ref="B280:J280"/>
    <mergeCell ref="C282:J282"/>
    <mergeCell ref="C284:J284"/>
    <mergeCell ref="C286:J286"/>
    <mergeCell ref="C268:J268"/>
    <mergeCell ref="K199:K200"/>
    <mergeCell ref="C245:J246"/>
    <mergeCell ref="C253:J256"/>
    <mergeCell ref="M255:O256"/>
    <mergeCell ref="B258:J258"/>
    <mergeCell ref="C260:J260"/>
    <mergeCell ref="C262:J262"/>
    <mergeCell ref="G263:J263"/>
    <mergeCell ref="B264:J264"/>
    <mergeCell ref="G265:J265"/>
    <mergeCell ref="B266:J266"/>
    <mergeCell ref="L14:P15"/>
    <mergeCell ref="B12:J12"/>
    <mergeCell ref="B13:J23"/>
    <mergeCell ref="B102:D102"/>
    <mergeCell ref="B40:J50"/>
    <mergeCell ref="B51:J58"/>
    <mergeCell ref="B96:J96"/>
    <mergeCell ref="B66:J66"/>
    <mergeCell ref="B59:J59"/>
    <mergeCell ref="B61:J61"/>
    <mergeCell ref="K31:K32"/>
    <mergeCell ref="B32:J32"/>
    <mergeCell ref="B33:J37"/>
    <mergeCell ref="B92:J92"/>
    <mergeCell ref="B75:J84"/>
    <mergeCell ref="B86:J86"/>
    <mergeCell ref="B7:J7"/>
    <mergeCell ref="B8:J8"/>
    <mergeCell ref="L7:P13"/>
    <mergeCell ref="M2:O2"/>
    <mergeCell ref="M3:O3"/>
    <mergeCell ref="B4:H5"/>
    <mergeCell ref="M4:O4"/>
    <mergeCell ref="L28:P34"/>
    <mergeCell ref="B190:D190"/>
    <mergeCell ref="B157:J159"/>
    <mergeCell ref="B161:J161"/>
    <mergeCell ref="B172:J175"/>
    <mergeCell ref="L137:N139"/>
    <mergeCell ref="B135:J135"/>
    <mergeCell ref="B136:J140"/>
    <mergeCell ref="L72:P72"/>
    <mergeCell ref="B72:J74"/>
    <mergeCell ref="B166:J168"/>
    <mergeCell ref="B118:J124"/>
    <mergeCell ref="B89:J89"/>
    <mergeCell ref="B63:J64"/>
    <mergeCell ref="B125:J126"/>
    <mergeCell ref="B116:J117"/>
    <mergeCell ref="L70:P71"/>
    <mergeCell ref="B70:J70"/>
    <mergeCell ref="B68:J68"/>
    <mergeCell ref="B191:D191"/>
    <mergeCell ref="B176:J177"/>
    <mergeCell ref="B178:J178"/>
    <mergeCell ref="B179:J185"/>
    <mergeCell ref="B189:D189"/>
    <mergeCell ref="J187:O187"/>
  </mergeCells>
  <phoneticPr fontId="76" type="noConversion"/>
  <hyperlinks>
    <hyperlink ref="B104:D104" r:id="rId1" location="Αλκάνια!A1" display="… στην αρχή της σελίδας"/>
    <hyperlink ref="B191:D191" r:id="rId2" location="Αλκάνια!A1" display="… στην αρχή της σελίδας"/>
    <hyperlink ref="L72:P72" r:id="rId3" location="'καύση οργανικών ενώσεων'!A1" display="… εδώ."/>
  </hyperlinks>
  <pageMargins left="0.75" right="0.75" top="1" bottom="1" header="0.5" footer="0.5"/>
  <pageSetup paperSize="9" orientation="portrait" horizontalDpi="300" verticalDpi="300" r:id="rId4"/>
  <headerFooter alignWithMargins="0"/>
  <drawing r:id="rId5"/>
  <legacyDrawing r:id="rId6"/>
  <oleObjects>
    <mc:AlternateContent xmlns:mc="http://schemas.openxmlformats.org/markup-compatibility/2006">
      <mc:Choice Requires="x14">
        <oleObject progId="Equation.3" shapeId="13451" r:id="rId7">
          <objectPr defaultSize="0" autoPict="0" r:id="rId8">
            <anchor moveWithCells="1">
              <from>
                <xdr:col>3</xdr:col>
                <xdr:colOff>419100</xdr:colOff>
                <xdr:row>161</xdr:row>
                <xdr:rowOff>104775</xdr:rowOff>
              </from>
              <to>
                <xdr:col>6</xdr:col>
                <xdr:colOff>523875</xdr:colOff>
                <xdr:row>164</xdr:row>
                <xdr:rowOff>133350</xdr:rowOff>
              </to>
            </anchor>
          </objectPr>
        </oleObject>
      </mc:Choice>
      <mc:Fallback>
        <oleObject progId="Equation.3" shapeId="13451" r:id="rId7"/>
      </mc:Fallback>
    </mc:AlternateContent>
    <mc:AlternateContent xmlns:mc="http://schemas.openxmlformats.org/markup-compatibility/2006">
      <mc:Choice Requires="x14">
        <oleObject progId="Equation.3" shapeId="13452" r:id="rId9">
          <objectPr defaultSize="0" autoPict="0" r:id="rId10">
            <anchor moveWithCells="1">
              <from>
                <xdr:col>3</xdr:col>
                <xdr:colOff>323850</xdr:colOff>
                <xdr:row>168</xdr:row>
                <xdr:rowOff>19050</xdr:rowOff>
              </from>
              <to>
                <xdr:col>7</xdr:col>
                <xdr:colOff>38100</xdr:colOff>
                <xdr:row>170</xdr:row>
                <xdr:rowOff>133350</xdr:rowOff>
              </to>
            </anchor>
          </objectPr>
        </oleObject>
      </mc:Choice>
      <mc:Fallback>
        <oleObject progId="Equation.3" shapeId="13452" r:id="rId9"/>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16</vt:i4>
      </vt:variant>
    </vt:vector>
  </HeadingPairs>
  <TitlesOfParts>
    <vt:vector size="16" baseType="lpstr">
      <vt:lpstr>Τι είναι οργανική χημεία;</vt:lpstr>
      <vt:lpstr>Πλήθος οργανικών ενώσεων</vt:lpstr>
      <vt:lpstr>Οι ΣΤ τύποι στην οργαν. χημεία </vt:lpstr>
      <vt:lpstr>κορεσμένες, ακόρεστες οργ. εν.</vt:lpstr>
      <vt:lpstr>ταξινόμηση οργανικών ενώσεων</vt:lpstr>
      <vt:lpstr>ομόλογες σειρές</vt:lpstr>
      <vt:lpstr>ονοματολογία οργανικών ενώσεων</vt:lpstr>
      <vt:lpstr>ισομέρεια</vt:lpstr>
      <vt:lpstr>αλκάνια</vt:lpstr>
      <vt:lpstr>καύση οργανικών ενώσεων</vt:lpstr>
      <vt:lpstr>αλκένια</vt:lpstr>
      <vt:lpstr>αλκίνια</vt:lpstr>
      <vt:lpstr>αλκοόλες</vt:lpstr>
      <vt:lpstr>κ.μ. αλκοόλες</vt:lpstr>
      <vt:lpstr>Λύσεις ασκήσεων - προβλημάτων 1</vt:lpstr>
      <vt:lpstr>Λύσεις ασκήσεων - προβλημάτων 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optiplex</cp:lastModifiedBy>
  <dcterms:created xsi:type="dcterms:W3CDTF">1997-01-24T12:53:32Z</dcterms:created>
  <dcterms:modified xsi:type="dcterms:W3CDTF">2025-05-14T10:55:37Z</dcterms:modified>
</cp:coreProperties>
</file>